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30" windowWidth="18075" windowHeight="9210" firstSheet="2" activeTab="5"/>
  </bookViews>
  <sheets>
    <sheet name="Certification Statements" sheetId="4" r:id="rId1"/>
    <sheet name="Conventional Fleet MY Report" sheetId="1" r:id="rId2"/>
    <sheet name="Adv Technology Fleet MY Report" sheetId="5" r:id="rId3"/>
    <sheet name="Credit Summary" sheetId="6" r:id="rId4"/>
    <sheet name="HFC Emissions" sheetId="2" r:id="rId5"/>
    <sheet name="Innovative Credits" sheetId="3" r:id="rId6"/>
  </sheets>
  <externalReferences>
    <externalReference r:id="rId7"/>
  </externalReferences>
  <calcPr calcId="125725"/>
</workbook>
</file>

<file path=xl/calcChain.xml><?xml version="1.0" encoding="utf-8"?>
<calcChain xmlns="http://schemas.openxmlformats.org/spreadsheetml/2006/main">
  <c r="Z9" i="1"/>
  <c r="AA9"/>
  <c r="AE21" i="5"/>
  <c r="AE22"/>
  <c r="AE23"/>
  <c r="AE24"/>
  <c r="AE25"/>
  <c r="AE26"/>
  <c r="AE27"/>
  <c r="AE28"/>
  <c r="AE29"/>
  <c r="AE30"/>
  <c r="AE31"/>
  <c r="AE32"/>
  <c r="AE33"/>
  <c r="AE34"/>
  <c r="AE35"/>
  <c r="AE36"/>
  <c r="AE37"/>
  <c r="AE38"/>
  <c r="AE39"/>
  <c r="AE40"/>
  <c r="AE41"/>
  <c r="AE42"/>
  <c r="AE43"/>
  <c r="AE44"/>
  <c r="AE45"/>
  <c r="AE46"/>
  <c r="AE47"/>
  <c r="AE48"/>
  <c r="AE49"/>
  <c r="AE50"/>
  <c r="AE51"/>
  <c r="AE52"/>
  <c r="AE53"/>
  <c r="AE54"/>
  <c r="AE55"/>
  <c r="AE56"/>
  <c r="AE57"/>
  <c r="AE58"/>
  <c r="AE59"/>
  <c r="AE60"/>
  <c r="AE61"/>
  <c r="AE62"/>
  <c r="AE63"/>
  <c r="AE64"/>
  <c r="AE65"/>
  <c r="AE66"/>
  <c r="AE67"/>
  <c r="AE68"/>
  <c r="AE69"/>
  <c r="AE70"/>
  <c r="AE71"/>
  <c r="AE72"/>
  <c r="AE73"/>
  <c r="AE74"/>
  <c r="AE75"/>
  <c r="AE76"/>
  <c r="AE77"/>
  <c r="AE78"/>
  <c r="AE79"/>
  <c r="AE80"/>
  <c r="AE81"/>
  <c r="AE82"/>
  <c r="AE83"/>
  <c r="AE84"/>
  <c r="AE85"/>
  <c r="AE86"/>
  <c r="AE87"/>
  <c r="AE88"/>
  <c r="AE89"/>
  <c r="AE90"/>
  <c r="AE91"/>
  <c r="AE92"/>
  <c r="AE93"/>
  <c r="AE94"/>
  <c r="AE95"/>
  <c r="AE96"/>
  <c r="AE97"/>
  <c r="AE98"/>
  <c r="AE99"/>
  <c r="AE100"/>
  <c r="AE101"/>
  <c r="AE102"/>
  <c r="AE103"/>
  <c r="AE104"/>
  <c r="AE105"/>
  <c r="AE106"/>
  <c r="AE107"/>
  <c r="AE108"/>
  <c r="AE109"/>
  <c r="AE110"/>
  <c r="AE111"/>
  <c r="AE112"/>
  <c r="AE113"/>
  <c r="AE114"/>
  <c r="AE115"/>
  <c r="AE116"/>
  <c r="AE117"/>
  <c r="AE118"/>
  <c r="AE119"/>
  <c r="AE120"/>
  <c r="AE121"/>
  <c r="AE122"/>
  <c r="AE123"/>
  <c r="AE124"/>
  <c r="AE125"/>
  <c r="AE126"/>
  <c r="AE127"/>
  <c r="AE128"/>
  <c r="AE129"/>
  <c r="AE130"/>
  <c r="AE131"/>
  <c r="AE132"/>
  <c r="AE133"/>
  <c r="AE134"/>
  <c r="AE135"/>
  <c r="AE136"/>
  <c r="AE137"/>
  <c r="AE138"/>
  <c r="AE139"/>
  <c r="AE140"/>
  <c r="AE141"/>
  <c r="AE142"/>
  <c r="AE143"/>
  <c r="AE144"/>
  <c r="AE145"/>
  <c r="AE146"/>
  <c r="AE147"/>
  <c r="AE148"/>
  <c r="AE149"/>
  <c r="AE150"/>
  <c r="AE151"/>
  <c r="AE152"/>
  <c r="AE153"/>
  <c r="AE154"/>
  <c r="AE155"/>
  <c r="AE156"/>
  <c r="AE157"/>
  <c r="AE158"/>
  <c r="AE159"/>
  <c r="AE160"/>
  <c r="AE161"/>
  <c r="AE162"/>
  <c r="AE163"/>
  <c r="AE164"/>
  <c r="AE165"/>
  <c r="AE166"/>
  <c r="AE167"/>
  <c r="AE168"/>
  <c r="AE169"/>
  <c r="AE170"/>
  <c r="AE171"/>
  <c r="AE172"/>
  <c r="AE173"/>
  <c r="AE174"/>
  <c r="AE175"/>
  <c r="AE176"/>
  <c r="AE177"/>
  <c r="AE178"/>
  <c r="AE179"/>
  <c r="AE180"/>
  <c r="AE181"/>
  <c r="AE182"/>
  <c r="AE183"/>
  <c r="AE184"/>
  <c r="AE185"/>
  <c r="AE186"/>
  <c r="AE187"/>
  <c r="AE188"/>
  <c r="AE189"/>
  <c r="AE190"/>
  <c r="AE191"/>
  <c r="AE192"/>
  <c r="AE193"/>
  <c r="AE194"/>
  <c r="AE195"/>
  <c r="AE196"/>
  <c r="AE197"/>
  <c r="AE198"/>
  <c r="AE199"/>
  <c r="AE200"/>
  <c r="AE201"/>
  <c r="AE202"/>
  <c r="AE203"/>
  <c r="AE204"/>
  <c r="AE205"/>
  <c r="AE206"/>
  <c r="AE207"/>
  <c r="AE208"/>
  <c r="AE209"/>
  <c r="AE210"/>
  <c r="AE211"/>
  <c r="AE212"/>
  <c r="AE213"/>
  <c r="AE214"/>
  <c r="AE215"/>
  <c r="AE216"/>
  <c r="AE217"/>
  <c r="AE218"/>
  <c r="AE219"/>
  <c r="AE220"/>
  <c r="AE221"/>
  <c r="AE222"/>
  <c r="AE223"/>
  <c r="AE224"/>
  <c r="AE225"/>
  <c r="AE226"/>
  <c r="AE227"/>
  <c r="AE228"/>
  <c r="AE229"/>
  <c r="AE230"/>
  <c r="AE231"/>
  <c r="AE232"/>
  <c r="AE233"/>
  <c r="AE234"/>
  <c r="AE235"/>
  <c r="AE236"/>
  <c r="AE237"/>
  <c r="AE238"/>
  <c r="AE239"/>
  <c r="AE240"/>
  <c r="AE241"/>
  <c r="AE242"/>
  <c r="AE243"/>
  <c r="AE244"/>
  <c r="AE245"/>
  <c r="AE246"/>
  <c r="AE247"/>
  <c r="AE248"/>
  <c r="AE249"/>
  <c r="AE250"/>
  <c r="AE251"/>
  <c r="AE252"/>
  <c r="AE253"/>
  <c r="AE254"/>
  <c r="AE255"/>
  <c r="AE256"/>
  <c r="AE257"/>
  <c r="AE258"/>
  <c r="AE259"/>
  <c r="AE260"/>
  <c r="AE261"/>
  <c r="AE262"/>
  <c r="AE263"/>
  <c r="AE264"/>
  <c r="AE265"/>
  <c r="AE266"/>
  <c r="AE267"/>
  <c r="AE268"/>
  <c r="AE269"/>
  <c r="AE270"/>
  <c r="AE271"/>
  <c r="AE272"/>
  <c r="AE273"/>
  <c r="AE274"/>
  <c r="AE275"/>
  <c r="AE276"/>
  <c r="AE277"/>
  <c r="AE278"/>
  <c r="AE279"/>
  <c r="AE280"/>
  <c r="AE281"/>
  <c r="AE282"/>
  <c r="AE283"/>
  <c r="AE284"/>
  <c r="AE285"/>
  <c r="AE286"/>
  <c r="AE287"/>
  <c r="AE288"/>
  <c r="AE289"/>
  <c r="AE290"/>
  <c r="AE291"/>
  <c r="AE292"/>
  <c r="AE293"/>
  <c r="AE294"/>
  <c r="AE295"/>
  <c r="AE296"/>
  <c r="AE297"/>
  <c r="AE298"/>
  <c r="AE299"/>
  <c r="AE300"/>
  <c r="AE301"/>
  <c r="AE302"/>
  <c r="AE303"/>
  <c r="AE304"/>
  <c r="AE305"/>
  <c r="AE306"/>
  <c r="AE307"/>
  <c r="AE308"/>
  <c r="AE309"/>
  <c r="AE310"/>
  <c r="AE311"/>
  <c r="AE312"/>
  <c r="AE313"/>
  <c r="AE314"/>
  <c r="AE315"/>
  <c r="AE316"/>
  <c r="AE317"/>
  <c r="AE318"/>
  <c r="AE319"/>
  <c r="AE320"/>
  <c r="AE321"/>
  <c r="AE322"/>
  <c r="AE323"/>
  <c r="AE324"/>
  <c r="AE325"/>
  <c r="AE326"/>
  <c r="AE327"/>
  <c r="AE328"/>
  <c r="AE329"/>
  <c r="AE330"/>
  <c r="AE331"/>
  <c r="AE332"/>
  <c r="AE333"/>
  <c r="AE334"/>
  <c r="AE335"/>
  <c r="AE336"/>
  <c r="AE337"/>
  <c r="AE338"/>
  <c r="AE339"/>
  <c r="AE340"/>
  <c r="AE341"/>
  <c r="AE342"/>
  <c r="AE343"/>
  <c r="AE344"/>
  <c r="AE345"/>
  <c r="AE346"/>
  <c r="AE347"/>
  <c r="AE348"/>
  <c r="AE349"/>
  <c r="AE350"/>
  <c r="AE351"/>
  <c r="AE352"/>
  <c r="AE353"/>
  <c r="AE354"/>
  <c r="AE355"/>
  <c r="AE356"/>
  <c r="AE357"/>
  <c r="AE358"/>
  <c r="AE359"/>
  <c r="AE360"/>
  <c r="AE361"/>
  <c r="AE362"/>
  <c r="AE363"/>
  <c r="AE364"/>
  <c r="AE365"/>
  <c r="AE366"/>
  <c r="AE367"/>
  <c r="AE368"/>
  <c r="AE369"/>
  <c r="AE370"/>
  <c r="AE371"/>
  <c r="AE372"/>
  <c r="AE373"/>
  <c r="AE374"/>
  <c r="AE375"/>
  <c r="AE376"/>
  <c r="AE377"/>
  <c r="AE378"/>
  <c r="AE379"/>
  <c r="AE380"/>
  <c r="AE381"/>
  <c r="AE382"/>
  <c r="AE383"/>
  <c r="AE384"/>
  <c r="AE385"/>
  <c r="AE386"/>
  <c r="AE387"/>
  <c r="AE388"/>
  <c r="AE389"/>
  <c r="AE390"/>
  <c r="AE391"/>
  <c r="AE392"/>
  <c r="AE393"/>
  <c r="AE394"/>
  <c r="AE395"/>
  <c r="AE396"/>
  <c r="AE397"/>
  <c r="AE398"/>
  <c r="AE399"/>
  <c r="AE400"/>
  <c r="AE401"/>
  <c r="AE402"/>
  <c r="AE403"/>
  <c r="AE404"/>
  <c r="AE405"/>
  <c r="AE406"/>
  <c r="AE407"/>
  <c r="AE408"/>
  <c r="AE409"/>
  <c r="AE410"/>
  <c r="AE411"/>
  <c r="AE412"/>
  <c r="AE413"/>
  <c r="AE414"/>
  <c r="AE415"/>
  <c r="AE416"/>
  <c r="AE417"/>
  <c r="AE418"/>
  <c r="AE419"/>
  <c r="AE420"/>
  <c r="AE421"/>
  <c r="AE422"/>
  <c r="AE423"/>
  <c r="AE424"/>
  <c r="AE425"/>
  <c r="AE426"/>
  <c r="AE427"/>
  <c r="AE428"/>
  <c r="AE429"/>
  <c r="AE430"/>
  <c r="AE431"/>
  <c r="AE432"/>
  <c r="AE433"/>
  <c r="AE434"/>
  <c r="AE435"/>
  <c r="AE436"/>
  <c r="AE437"/>
  <c r="AE438"/>
  <c r="AE439"/>
  <c r="AE440"/>
  <c r="AE441"/>
  <c r="AE442"/>
  <c r="AE443"/>
  <c r="AE444"/>
  <c r="AE445"/>
  <c r="AE446"/>
  <c r="AE447"/>
  <c r="AE448"/>
  <c r="AE449"/>
  <c r="AE450"/>
  <c r="AE451"/>
  <c r="AE452"/>
  <c r="AE453"/>
  <c r="AE454"/>
  <c r="AE455"/>
  <c r="AE456"/>
  <c r="AE457"/>
  <c r="AE458"/>
  <c r="AE459"/>
  <c r="AE460"/>
  <c r="AE461"/>
  <c r="AE462"/>
  <c r="AE463"/>
  <c r="AE464"/>
  <c r="AE465"/>
  <c r="AE466"/>
  <c r="AE467"/>
  <c r="AE468"/>
  <c r="AE469"/>
  <c r="AE470"/>
  <c r="AE471"/>
  <c r="AE472"/>
  <c r="AE473"/>
  <c r="AE474"/>
  <c r="AE475"/>
  <c r="AE476"/>
  <c r="AE477"/>
  <c r="AE478"/>
  <c r="AE479"/>
  <c r="AE480"/>
  <c r="AE481"/>
  <c r="AE482"/>
  <c r="AE483"/>
  <c r="AE484"/>
  <c r="AE485"/>
  <c r="AE486"/>
  <c r="AE487"/>
  <c r="AE488"/>
  <c r="AE489"/>
  <c r="AE490"/>
  <c r="AE491"/>
  <c r="AE492"/>
  <c r="AE493"/>
  <c r="AE494"/>
  <c r="AE495"/>
  <c r="AE496"/>
  <c r="AE497"/>
  <c r="AE498"/>
  <c r="AE499"/>
  <c r="AE500"/>
  <c r="AE501"/>
  <c r="AE502"/>
  <c r="AE503"/>
  <c r="AE504"/>
  <c r="AE505"/>
  <c r="AE506"/>
  <c r="AE507"/>
  <c r="AE508"/>
  <c r="AE509"/>
  <c r="AE510"/>
  <c r="AE511"/>
  <c r="AE512"/>
  <c r="AE513"/>
  <c r="AE514"/>
  <c r="AE515"/>
  <c r="AE516"/>
  <c r="AE517"/>
  <c r="AE518"/>
  <c r="AE519"/>
  <c r="AE520"/>
  <c r="AE20"/>
  <c r="T21"/>
  <c r="T22"/>
  <c r="T23"/>
  <c r="T24"/>
  <c r="T25"/>
  <c r="T26"/>
  <c r="T27"/>
  <c r="T28"/>
  <c r="T29"/>
  <c r="T30"/>
  <c r="T31"/>
  <c r="T32"/>
  <c r="T33"/>
  <c r="T34"/>
  <c r="T35"/>
  <c r="T36"/>
  <c r="T37"/>
  <c r="T38"/>
  <c r="T39"/>
  <c r="T40"/>
  <c r="T41"/>
  <c r="T42"/>
  <c r="T43"/>
  <c r="T44"/>
  <c r="T45"/>
  <c r="T46"/>
  <c r="T47"/>
  <c r="T48"/>
  <c r="T49"/>
  <c r="T50"/>
  <c r="T51"/>
  <c r="T52"/>
  <c r="T53"/>
  <c r="T54"/>
  <c r="T55"/>
  <c r="T56"/>
  <c r="T57"/>
  <c r="T58"/>
  <c r="T59"/>
  <c r="T60"/>
  <c r="T61"/>
  <c r="T62"/>
  <c r="T63"/>
  <c r="T64"/>
  <c r="T65"/>
  <c r="T66"/>
  <c r="T67"/>
  <c r="T68"/>
  <c r="T69"/>
  <c r="T70"/>
  <c r="T71"/>
  <c r="T72"/>
  <c r="T73"/>
  <c r="T74"/>
  <c r="T75"/>
  <c r="T76"/>
  <c r="T77"/>
  <c r="T78"/>
  <c r="T79"/>
  <c r="T80"/>
  <c r="T81"/>
  <c r="T82"/>
  <c r="T83"/>
  <c r="T84"/>
  <c r="T85"/>
  <c r="T86"/>
  <c r="T87"/>
  <c r="T88"/>
  <c r="T89"/>
  <c r="T90"/>
  <c r="T91"/>
  <c r="T92"/>
  <c r="T93"/>
  <c r="T94"/>
  <c r="T95"/>
  <c r="T96"/>
  <c r="T97"/>
  <c r="T98"/>
  <c r="T99"/>
  <c r="T100"/>
  <c r="T101"/>
  <c r="T102"/>
  <c r="T103"/>
  <c r="T104"/>
  <c r="T105"/>
  <c r="T106"/>
  <c r="T107"/>
  <c r="T108"/>
  <c r="T109"/>
  <c r="T110"/>
  <c r="T111"/>
  <c r="T112"/>
  <c r="T113"/>
  <c r="T114"/>
  <c r="T115"/>
  <c r="T116"/>
  <c r="T117"/>
  <c r="T118"/>
  <c r="T119"/>
  <c r="T120"/>
  <c r="T121"/>
  <c r="T122"/>
  <c r="T123"/>
  <c r="T124"/>
  <c r="T125"/>
  <c r="T126"/>
  <c r="T127"/>
  <c r="T128"/>
  <c r="T129"/>
  <c r="T130"/>
  <c r="T131"/>
  <c r="T132"/>
  <c r="T133"/>
  <c r="T134"/>
  <c r="T135"/>
  <c r="T136"/>
  <c r="T137"/>
  <c r="T138"/>
  <c r="T139"/>
  <c r="T140"/>
  <c r="T141"/>
  <c r="T142"/>
  <c r="T143"/>
  <c r="T144"/>
  <c r="T145"/>
  <c r="T146"/>
  <c r="T147"/>
  <c r="T148"/>
  <c r="T149"/>
  <c r="T150"/>
  <c r="T151"/>
  <c r="T152"/>
  <c r="T153"/>
  <c r="T154"/>
  <c r="T155"/>
  <c r="T156"/>
  <c r="T157"/>
  <c r="T158"/>
  <c r="T159"/>
  <c r="T160"/>
  <c r="T161"/>
  <c r="T162"/>
  <c r="T163"/>
  <c r="T164"/>
  <c r="T165"/>
  <c r="T166"/>
  <c r="T167"/>
  <c r="T168"/>
  <c r="T169"/>
  <c r="T170"/>
  <c r="T171"/>
  <c r="T172"/>
  <c r="T173"/>
  <c r="T174"/>
  <c r="T175"/>
  <c r="T176"/>
  <c r="T177"/>
  <c r="T178"/>
  <c r="T179"/>
  <c r="T180"/>
  <c r="T181"/>
  <c r="T182"/>
  <c r="T183"/>
  <c r="T184"/>
  <c r="T185"/>
  <c r="T186"/>
  <c r="T187"/>
  <c r="T188"/>
  <c r="T189"/>
  <c r="T190"/>
  <c r="T191"/>
  <c r="T192"/>
  <c r="T193"/>
  <c r="T194"/>
  <c r="T195"/>
  <c r="T196"/>
  <c r="T197"/>
  <c r="T198"/>
  <c r="T199"/>
  <c r="T200"/>
  <c r="T201"/>
  <c r="T202"/>
  <c r="T203"/>
  <c r="T204"/>
  <c r="T205"/>
  <c r="T206"/>
  <c r="T207"/>
  <c r="T208"/>
  <c r="T209"/>
  <c r="T210"/>
  <c r="T211"/>
  <c r="T212"/>
  <c r="T213"/>
  <c r="T214"/>
  <c r="T215"/>
  <c r="T216"/>
  <c r="T217"/>
  <c r="T218"/>
  <c r="T219"/>
  <c r="T220"/>
  <c r="T221"/>
  <c r="T222"/>
  <c r="T223"/>
  <c r="T224"/>
  <c r="T225"/>
  <c r="T226"/>
  <c r="T227"/>
  <c r="T228"/>
  <c r="T229"/>
  <c r="T230"/>
  <c r="T231"/>
  <c r="T232"/>
  <c r="T233"/>
  <c r="T234"/>
  <c r="T235"/>
  <c r="T236"/>
  <c r="T237"/>
  <c r="T238"/>
  <c r="T239"/>
  <c r="T240"/>
  <c r="T241"/>
  <c r="T242"/>
  <c r="T243"/>
  <c r="T244"/>
  <c r="T245"/>
  <c r="T246"/>
  <c r="T247"/>
  <c r="T248"/>
  <c r="T249"/>
  <c r="T250"/>
  <c r="T251"/>
  <c r="T252"/>
  <c r="T253"/>
  <c r="T254"/>
  <c r="T255"/>
  <c r="T256"/>
  <c r="T257"/>
  <c r="T258"/>
  <c r="T259"/>
  <c r="T260"/>
  <c r="T261"/>
  <c r="T262"/>
  <c r="T263"/>
  <c r="T264"/>
  <c r="T265"/>
  <c r="T266"/>
  <c r="T267"/>
  <c r="T268"/>
  <c r="T269"/>
  <c r="T270"/>
  <c r="T271"/>
  <c r="T272"/>
  <c r="T273"/>
  <c r="T274"/>
  <c r="T275"/>
  <c r="T276"/>
  <c r="T277"/>
  <c r="T278"/>
  <c r="T279"/>
  <c r="T280"/>
  <c r="T281"/>
  <c r="T282"/>
  <c r="T283"/>
  <c r="T284"/>
  <c r="T285"/>
  <c r="T286"/>
  <c r="T287"/>
  <c r="T288"/>
  <c r="T289"/>
  <c r="T290"/>
  <c r="T291"/>
  <c r="T292"/>
  <c r="T293"/>
  <c r="T294"/>
  <c r="T295"/>
  <c r="T296"/>
  <c r="T297"/>
  <c r="T298"/>
  <c r="T299"/>
  <c r="T300"/>
  <c r="T301"/>
  <c r="T302"/>
  <c r="T303"/>
  <c r="T304"/>
  <c r="T305"/>
  <c r="T306"/>
  <c r="T307"/>
  <c r="T308"/>
  <c r="T309"/>
  <c r="T310"/>
  <c r="T311"/>
  <c r="T312"/>
  <c r="T313"/>
  <c r="T314"/>
  <c r="T315"/>
  <c r="T316"/>
  <c r="T317"/>
  <c r="T318"/>
  <c r="T319"/>
  <c r="T320"/>
  <c r="T321"/>
  <c r="T322"/>
  <c r="T323"/>
  <c r="T324"/>
  <c r="T325"/>
  <c r="T326"/>
  <c r="T327"/>
  <c r="T328"/>
  <c r="T329"/>
  <c r="T330"/>
  <c r="T331"/>
  <c r="T332"/>
  <c r="T333"/>
  <c r="T334"/>
  <c r="T335"/>
  <c r="T336"/>
  <c r="T337"/>
  <c r="T338"/>
  <c r="T339"/>
  <c r="T340"/>
  <c r="T341"/>
  <c r="T342"/>
  <c r="T343"/>
  <c r="T344"/>
  <c r="T345"/>
  <c r="T346"/>
  <c r="T347"/>
  <c r="T348"/>
  <c r="T349"/>
  <c r="T350"/>
  <c r="T351"/>
  <c r="T352"/>
  <c r="T353"/>
  <c r="T354"/>
  <c r="T355"/>
  <c r="T356"/>
  <c r="T357"/>
  <c r="T358"/>
  <c r="T359"/>
  <c r="T360"/>
  <c r="T361"/>
  <c r="T362"/>
  <c r="T363"/>
  <c r="T364"/>
  <c r="T365"/>
  <c r="T366"/>
  <c r="T367"/>
  <c r="T368"/>
  <c r="T369"/>
  <c r="T370"/>
  <c r="T371"/>
  <c r="T372"/>
  <c r="T373"/>
  <c r="T374"/>
  <c r="T375"/>
  <c r="T376"/>
  <c r="T377"/>
  <c r="T378"/>
  <c r="T379"/>
  <c r="T380"/>
  <c r="T381"/>
  <c r="T382"/>
  <c r="T383"/>
  <c r="T384"/>
  <c r="T385"/>
  <c r="T386"/>
  <c r="T387"/>
  <c r="T388"/>
  <c r="T389"/>
  <c r="T390"/>
  <c r="T391"/>
  <c r="T392"/>
  <c r="T393"/>
  <c r="T394"/>
  <c r="T395"/>
  <c r="T396"/>
  <c r="T397"/>
  <c r="T398"/>
  <c r="T399"/>
  <c r="T400"/>
  <c r="T401"/>
  <c r="T402"/>
  <c r="T403"/>
  <c r="T404"/>
  <c r="T405"/>
  <c r="T406"/>
  <c r="T407"/>
  <c r="T408"/>
  <c r="T409"/>
  <c r="T410"/>
  <c r="T411"/>
  <c r="T412"/>
  <c r="T413"/>
  <c r="T414"/>
  <c r="T415"/>
  <c r="T416"/>
  <c r="T417"/>
  <c r="T418"/>
  <c r="T419"/>
  <c r="T420"/>
  <c r="T421"/>
  <c r="T422"/>
  <c r="T423"/>
  <c r="T424"/>
  <c r="T425"/>
  <c r="T426"/>
  <c r="T427"/>
  <c r="T428"/>
  <c r="T429"/>
  <c r="T430"/>
  <c r="T431"/>
  <c r="T432"/>
  <c r="T433"/>
  <c r="T434"/>
  <c r="T435"/>
  <c r="T436"/>
  <c r="T437"/>
  <c r="T438"/>
  <c r="T439"/>
  <c r="T440"/>
  <c r="T441"/>
  <c r="T442"/>
  <c r="T443"/>
  <c r="T444"/>
  <c r="T445"/>
  <c r="T446"/>
  <c r="T447"/>
  <c r="T448"/>
  <c r="T449"/>
  <c r="T450"/>
  <c r="T451"/>
  <c r="T452"/>
  <c r="T453"/>
  <c r="T454"/>
  <c r="T455"/>
  <c r="T456"/>
  <c r="T457"/>
  <c r="T458"/>
  <c r="T459"/>
  <c r="T460"/>
  <c r="T461"/>
  <c r="T462"/>
  <c r="T463"/>
  <c r="T464"/>
  <c r="T465"/>
  <c r="T466"/>
  <c r="T467"/>
  <c r="T468"/>
  <c r="T469"/>
  <c r="T470"/>
  <c r="T471"/>
  <c r="T472"/>
  <c r="T473"/>
  <c r="T474"/>
  <c r="T475"/>
  <c r="T476"/>
  <c r="T477"/>
  <c r="T478"/>
  <c r="T479"/>
  <c r="T480"/>
  <c r="T481"/>
  <c r="T482"/>
  <c r="T483"/>
  <c r="T484"/>
  <c r="T485"/>
  <c r="T486"/>
  <c r="T487"/>
  <c r="T488"/>
  <c r="T489"/>
  <c r="T490"/>
  <c r="T491"/>
  <c r="T492"/>
  <c r="T493"/>
  <c r="T494"/>
  <c r="T495"/>
  <c r="T496"/>
  <c r="T497"/>
  <c r="T498"/>
  <c r="T499"/>
  <c r="T500"/>
  <c r="T501"/>
  <c r="T502"/>
  <c r="T503"/>
  <c r="T504"/>
  <c r="T505"/>
  <c r="T506"/>
  <c r="T507"/>
  <c r="T508"/>
  <c r="T509"/>
  <c r="T510"/>
  <c r="T511"/>
  <c r="T512"/>
  <c r="T513"/>
  <c r="T514"/>
  <c r="T515"/>
  <c r="T516"/>
  <c r="T517"/>
  <c r="T518"/>
  <c r="T519"/>
  <c r="T520"/>
  <c r="T20"/>
  <c r="AE21" i="1"/>
  <c r="AE22"/>
  <c r="AE23"/>
  <c r="AE24"/>
  <c r="AE25"/>
  <c r="AE26"/>
  <c r="AE27"/>
  <c r="AE28"/>
  <c r="AE29"/>
  <c r="AE30"/>
  <c r="AE31"/>
  <c r="AE32"/>
  <c r="AE33"/>
  <c r="AE34"/>
  <c r="AE35"/>
  <c r="AE36"/>
  <c r="AE37"/>
  <c r="AE38"/>
  <c r="AE39"/>
  <c r="AE40"/>
  <c r="AE41"/>
  <c r="AE42"/>
  <c r="AE43"/>
  <c r="AE44"/>
  <c r="AE45"/>
  <c r="AE46"/>
  <c r="AE47"/>
  <c r="AE48"/>
  <c r="AE49"/>
  <c r="AE50"/>
  <c r="AE51"/>
  <c r="AE52"/>
  <c r="AE53"/>
  <c r="AE54"/>
  <c r="AE55"/>
  <c r="AE56"/>
  <c r="AE57"/>
  <c r="AE58"/>
  <c r="AE59"/>
  <c r="AE60"/>
  <c r="AE61"/>
  <c r="AE62"/>
  <c r="AE63"/>
  <c r="AE64"/>
  <c r="AE65"/>
  <c r="AE66"/>
  <c r="AE67"/>
  <c r="AE68"/>
  <c r="AE69"/>
  <c r="AE70"/>
  <c r="AE71"/>
  <c r="AE72"/>
  <c r="AE73"/>
  <c r="AE74"/>
  <c r="AE75"/>
  <c r="AE76"/>
  <c r="AE77"/>
  <c r="AE78"/>
  <c r="AE79"/>
  <c r="AE80"/>
  <c r="AE81"/>
  <c r="AE82"/>
  <c r="AE83"/>
  <c r="AE84"/>
  <c r="AE85"/>
  <c r="AE86"/>
  <c r="AE87"/>
  <c r="AE88"/>
  <c r="AE89"/>
  <c r="AE90"/>
  <c r="AE91"/>
  <c r="AE92"/>
  <c r="AE93"/>
  <c r="AE94"/>
  <c r="AE95"/>
  <c r="AE96"/>
  <c r="AE97"/>
  <c r="AE98"/>
  <c r="AE99"/>
  <c r="AE100"/>
  <c r="AE101"/>
  <c r="AE102"/>
  <c r="AE103"/>
  <c r="AE104"/>
  <c r="AE105"/>
  <c r="AE106"/>
  <c r="AE107"/>
  <c r="AE108"/>
  <c r="AE109"/>
  <c r="AE110"/>
  <c r="AE111"/>
  <c r="AE112"/>
  <c r="AE113"/>
  <c r="AE114"/>
  <c r="AE115"/>
  <c r="AE116"/>
  <c r="AE117"/>
  <c r="AE118"/>
  <c r="AE119"/>
  <c r="AE120"/>
  <c r="AE121"/>
  <c r="AE122"/>
  <c r="AE123"/>
  <c r="AE124"/>
  <c r="AE125"/>
  <c r="AE126"/>
  <c r="AE127"/>
  <c r="AE128"/>
  <c r="AE129"/>
  <c r="AE130"/>
  <c r="AE131"/>
  <c r="AE132"/>
  <c r="AE133"/>
  <c r="AE134"/>
  <c r="AE135"/>
  <c r="AE136"/>
  <c r="AE137"/>
  <c r="AE138"/>
  <c r="AE139"/>
  <c r="AE140"/>
  <c r="AE141"/>
  <c r="AE142"/>
  <c r="AE143"/>
  <c r="AE144"/>
  <c r="AE145"/>
  <c r="AE146"/>
  <c r="AE147"/>
  <c r="AE148"/>
  <c r="AE149"/>
  <c r="AE150"/>
  <c r="AE151"/>
  <c r="AE152"/>
  <c r="AE153"/>
  <c r="AE154"/>
  <c r="AE155"/>
  <c r="AE156"/>
  <c r="AE157"/>
  <c r="AE158"/>
  <c r="AE159"/>
  <c r="AE160"/>
  <c r="AE161"/>
  <c r="AE162"/>
  <c r="AE163"/>
  <c r="AE164"/>
  <c r="AE165"/>
  <c r="AE166"/>
  <c r="AE167"/>
  <c r="AE168"/>
  <c r="AE169"/>
  <c r="AE170"/>
  <c r="AE171"/>
  <c r="AE172"/>
  <c r="AE173"/>
  <c r="AE174"/>
  <c r="AE175"/>
  <c r="AE176"/>
  <c r="AE177"/>
  <c r="AE178"/>
  <c r="AE179"/>
  <c r="AE180"/>
  <c r="AE181"/>
  <c r="AE182"/>
  <c r="AE183"/>
  <c r="AE184"/>
  <c r="AE185"/>
  <c r="AE186"/>
  <c r="AE187"/>
  <c r="AE188"/>
  <c r="AE189"/>
  <c r="AE190"/>
  <c r="AE191"/>
  <c r="AE192"/>
  <c r="AE193"/>
  <c r="AE194"/>
  <c r="AE195"/>
  <c r="AE196"/>
  <c r="AE197"/>
  <c r="AE198"/>
  <c r="AE199"/>
  <c r="AE200"/>
  <c r="AE201"/>
  <c r="AE202"/>
  <c r="AE203"/>
  <c r="AE204"/>
  <c r="AE205"/>
  <c r="AE206"/>
  <c r="AE207"/>
  <c r="AE208"/>
  <c r="AE209"/>
  <c r="AE210"/>
  <c r="AE211"/>
  <c r="AE212"/>
  <c r="AE213"/>
  <c r="AE214"/>
  <c r="AE215"/>
  <c r="AE216"/>
  <c r="AE217"/>
  <c r="AE218"/>
  <c r="AE219"/>
  <c r="AE220"/>
  <c r="AE221"/>
  <c r="AE222"/>
  <c r="AE223"/>
  <c r="AE224"/>
  <c r="AE225"/>
  <c r="AE226"/>
  <c r="AE227"/>
  <c r="AE228"/>
  <c r="AE229"/>
  <c r="AE230"/>
  <c r="AE231"/>
  <c r="AE232"/>
  <c r="AE233"/>
  <c r="AE234"/>
  <c r="AE235"/>
  <c r="AE236"/>
  <c r="AE237"/>
  <c r="AE238"/>
  <c r="AE239"/>
  <c r="AE240"/>
  <c r="AE241"/>
  <c r="AE242"/>
  <c r="AE243"/>
  <c r="AE244"/>
  <c r="AE245"/>
  <c r="AE246"/>
  <c r="AE247"/>
  <c r="AE248"/>
  <c r="AE249"/>
  <c r="AE250"/>
  <c r="AE251"/>
  <c r="AE252"/>
  <c r="AE253"/>
  <c r="AE254"/>
  <c r="AE255"/>
  <c r="AE256"/>
  <c r="AE257"/>
  <c r="AE258"/>
  <c r="AE259"/>
  <c r="AE260"/>
  <c r="AE261"/>
  <c r="AE262"/>
  <c r="AE263"/>
  <c r="AE264"/>
  <c r="AE265"/>
  <c r="AE266"/>
  <c r="AE267"/>
  <c r="AE268"/>
  <c r="AE269"/>
  <c r="AE270"/>
  <c r="AE271"/>
  <c r="AE272"/>
  <c r="AE273"/>
  <c r="AE274"/>
  <c r="AE275"/>
  <c r="AE276"/>
  <c r="AE277"/>
  <c r="AE278"/>
  <c r="AE279"/>
  <c r="AE280"/>
  <c r="AE281"/>
  <c r="AE282"/>
  <c r="AE283"/>
  <c r="AE284"/>
  <c r="AE285"/>
  <c r="AE286"/>
  <c r="AE287"/>
  <c r="AE288"/>
  <c r="AE289"/>
  <c r="AE290"/>
  <c r="AE291"/>
  <c r="AE292"/>
  <c r="AE293"/>
  <c r="AE294"/>
  <c r="AE295"/>
  <c r="AE296"/>
  <c r="AE297"/>
  <c r="AE298"/>
  <c r="AE299"/>
  <c r="AE300"/>
  <c r="AE301"/>
  <c r="AE302"/>
  <c r="AE303"/>
  <c r="AE304"/>
  <c r="AE305"/>
  <c r="AE306"/>
  <c r="AE307"/>
  <c r="AE308"/>
  <c r="AE309"/>
  <c r="AE310"/>
  <c r="AE311"/>
  <c r="AE312"/>
  <c r="AE313"/>
  <c r="AE314"/>
  <c r="AE315"/>
  <c r="AE316"/>
  <c r="AE317"/>
  <c r="AE318"/>
  <c r="AE319"/>
  <c r="AE320"/>
  <c r="AE321"/>
  <c r="AE322"/>
  <c r="AE323"/>
  <c r="AE324"/>
  <c r="AE325"/>
  <c r="AE326"/>
  <c r="AE327"/>
  <c r="AE328"/>
  <c r="AE329"/>
  <c r="AE330"/>
  <c r="AE331"/>
  <c r="AE332"/>
  <c r="AE333"/>
  <c r="AE334"/>
  <c r="AE335"/>
  <c r="AE336"/>
  <c r="AE337"/>
  <c r="AE338"/>
  <c r="AE339"/>
  <c r="AE340"/>
  <c r="AE341"/>
  <c r="AE342"/>
  <c r="AE343"/>
  <c r="AE344"/>
  <c r="AE345"/>
  <c r="AE346"/>
  <c r="AE347"/>
  <c r="AE348"/>
  <c r="AE349"/>
  <c r="AE350"/>
  <c r="AE351"/>
  <c r="AE352"/>
  <c r="AE353"/>
  <c r="AE354"/>
  <c r="AE355"/>
  <c r="AE356"/>
  <c r="AE357"/>
  <c r="AE358"/>
  <c r="AE359"/>
  <c r="AE360"/>
  <c r="AE361"/>
  <c r="AE362"/>
  <c r="AE363"/>
  <c r="AE364"/>
  <c r="AE365"/>
  <c r="AE366"/>
  <c r="AE367"/>
  <c r="AE368"/>
  <c r="AE369"/>
  <c r="AE370"/>
  <c r="AE371"/>
  <c r="AE372"/>
  <c r="AE373"/>
  <c r="AE374"/>
  <c r="AE375"/>
  <c r="AE376"/>
  <c r="AE377"/>
  <c r="AE378"/>
  <c r="AE379"/>
  <c r="AE380"/>
  <c r="AE381"/>
  <c r="AE382"/>
  <c r="AE383"/>
  <c r="AE384"/>
  <c r="AE385"/>
  <c r="AE386"/>
  <c r="AE387"/>
  <c r="AE388"/>
  <c r="AE389"/>
  <c r="AE390"/>
  <c r="AE391"/>
  <c r="AE392"/>
  <c r="AE393"/>
  <c r="AE394"/>
  <c r="AE395"/>
  <c r="AE396"/>
  <c r="AE397"/>
  <c r="AE398"/>
  <c r="AE399"/>
  <c r="AE400"/>
  <c r="AE401"/>
  <c r="AE402"/>
  <c r="AE403"/>
  <c r="AE404"/>
  <c r="AE405"/>
  <c r="AE406"/>
  <c r="AE407"/>
  <c r="AE408"/>
  <c r="AE409"/>
  <c r="AE410"/>
  <c r="AE411"/>
  <c r="AE412"/>
  <c r="AE413"/>
  <c r="AE414"/>
  <c r="AE415"/>
  <c r="AE416"/>
  <c r="AE417"/>
  <c r="AE418"/>
  <c r="AE419"/>
  <c r="AE420"/>
  <c r="AE421"/>
  <c r="AE422"/>
  <c r="AE423"/>
  <c r="AE424"/>
  <c r="AE425"/>
  <c r="AE426"/>
  <c r="AE427"/>
  <c r="AE428"/>
  <c r="AE429"/>
  <c r="AE430"/>
  <c r="AE431"/>
  <c r="AE432"/>
  <c r="AE433"/>
  <c r="AE434"/>
  <c r="AE435"/>
  <c r="AE436"/>
  <c r="AE437"/>
  <c r="AE438"/>
  <c r="AE439"/>
  <c r="AE440"/>
  <c r="AE441"/>
  <c r="AE442"/>
  <c r="AE443"/>
  <c r="AE444"/>
  <c r="AE445"/>
  <c r="AE446"/>
  <c r="AE447"/>
  <c r="AE448"/>
  <c r="AE449"/>
  <c r="AE450"/>
  <c r="AE451"/>
  <c r="AE452"/>
  <c r="AE453"/>
  <c r="AE454"/>
  <c r="AE455"/>
  <c r="AE456"/>
  <c r="AE457"/>
  <c r="AE458"/>
  <c r="AE459"/>
  <c r="AE460"/>
  <c r="AE461"/>
  <c r="AE462"/>
  <c r="AE463"/>
  <c r="AE464"/>
  <c r="AE465"/>
  <c r="AE466"/>
  <c r="AE467"/>
  <c r="AE468"/>
  <c r="AE469"/>
  <c r="AE470"/>
  <c r="AE471"/>
  <c r="AE472"/>
  <c r="AE473"/>
  <c r="AE474"/>
  <c r="AE475"/>
  <c r="AE476"/>
  <c r="AE477"/>
  <c r="AE478"/>
  <c r="AE479"/>
  <c r="AE480"/>
  <c r="AE481"/>
  <c r="AE482"/>
  <c r="AE483"/>
  <c r="AE484"/>
  <c r="AE485"/>
  <c r="AE486"/>
  <c r="AE487"/>
  <c r="AE488"/>
  <c r="AE489"/>
  <c r="AE490"/>
  <c r="AE491"/>
  <c r="AE492"/>
  <c r="AE493"/>
  <c r="AE494"/>
  <c r="AE495"/>
  <c r="AE496"/>
  <c r="AE497"/>
  <c r="AE498"/>
  <c r="AE499"/>
  <c r="AE500"/>
  <c r="AE501"/>
  <c r="AE502"/>
  <c r="AE503"/>
  <c r="AE504"/>
  <c r="AE505"/>
  <c r="AE506"/>
  <c r="AE507"/>
  <c r="AE508"/>
  <c r="AE509"/>
  <c r="AE510"/>
  <c r="AE511"/>
  <c r="AE512"/>
  <c r="AE513"/>
  <c r="AE514"/>
  <c r="AE515"/>
  <c r="AE516"/>
  <c r="AE517"/>
  <c r="AE518"/>
  <c r="AE519"/>
  <c r="AE520"/>
  <c r="AE20"/>
  <c r="T21"/>
  <c r="T22"/>
  <c r="T23"/>
  <c r="T24"/>
  <c r="T25"/>
  <c r="T26"/>
  <c r="T27"/>
  <c r="T28"/>
  <c r="T29"/>
  <c r="T30"/>
  <c r="T31"/>
  <c r="T32"/>
  <c r="T33"/>
  <c r="T34"/>
  <c r="T35"/>
  <c r="T36"/>
  <c r="T37"/>
  <c r="T38"/>
  <c r="T39"/>
  <c r="T40"/>
  <c r="T41"/>
  <c r="T42"/>
  <c r="T43"/>
  <c r="T44"/>
  <c r="T45"/>
  <c r="T46"/>
  <c r="T47"/>
  <c r="T48"/>
  <c r="T49"/>
  <c r="T50"/>
  <c r="T51"/>
  <c r="T52"/>
  <c r="T53"/>
  <c r="T54"/>
  <c r="T55"/>
  <c r="T56"/>
  <c r="T57"/>
  <c r="T58"/>
  <c r="T59"/>
  <c r="T60"/>
  <c r="T61"/>
  <c r="T62"/>
  <c r="T63"/>
  <c r="T64"/>
  <c r="T65"/>
  <c r="T66"/>
  <c r="T67"/>
  <c r="T68"/>
  <c r="T69"/>
  <c r="T70"/>
  <c r="T71"/>
  <c r="T72"/>
  <c r="T73"/>
  <c r="T74"/>
  <c r="T75"/>
  <c r="T76"/>
  <c r="T77"/>
  <c r="T78"/>
  <c r="T79"/>
  <c r="T80"/>
  <c r="T81"/>
  <c r="T82"/>
  <c r="T83"/>
  <c r="T84"/>
  <c r="T85"/>
  <c r="T86"/>
  <c r="T87"/>
  <c r="T88"/>
  <c r="T89"/>
  <c r="T90"/>
  <c r="T91"/>
  <c r="T92"/>
  <c r="T93"/>
  <c r="T94"/>
  <c r="T95"/>
  <c r="T96"/>
  <c r="T97"/>
  <c r="T98"/>
  <c r="T99"/>
  <c r="T100"/>
  <c r="T101"/>
  <c r="T102"/>
  <c r="T103"/>
  <c r="T104"/>
  <c r="T105"/>
  <c r="T106"/>
  <c r="T107"/>
  <c r="T108"/>
  <c r="T109"/>
  <c r="T110"/>
  <c r="T111"/>
  <c r="T112"/>
  <c r="T113"/>
  <c r="T114"/>
  <c r="T115"/>
  <c r="T116"/>
  <c r="T117"/>
  <c r="T118"/>
  <c r="T119"/>
  <c r="T120"/>
  <c r="T121"/>
  <c r="T122"/>
  <c r="T123"/>
  <c r="T124"/>
  <c r="T125"/>
  <c r="T126"/>
  <c r="T127"/>
  <c r="T128"/>
  <c r="T129"/>
  <c r="T130"/>
  <c r="T131"/>
  <c r="T132"/>
  <c r="T133"/>
  <c r="T134"/>
  <c r="T135"/>
  <c r="T136"/>
  <c r="T137"/>
  <c r="T138"/>
  <c r="T139"/>
  <c r="T140"/>
  <c r="T141"/>
  <c r="T142"/>
  <c r="T143"/>
  <c r="T144"/>
  <c r="T145"/>
  <c r="T146"/>
  <c r="T147"/>
  <c r="T148"/>
  <c r="T149"/>
  <c r="T150"/>
  <c r="T151"/>
  <c r="T152"/>
  <c r="T153"/>
  <c r="T154"/>
  <c r="T155"/>
  <c r="T156"/>
  <c r="T157"/>
  <c r="T158"/>
  <c r="T159"/>
  <c r="T160"/>
  <c r="T161"/>
  <c r="T162"/>
  <c r="T163"/>
  <c r="T164"/>
  <c r="T165"/>
  <c r="T166"/>
  <c r="T167"/>
  <c r="T168"/>
  <c r="T169"/>
  <c r="T170"/>
  <c r="T171"/>
  <c r="T172"/>
  <c r="T173"/>
  <c r="T174"/>
  <c r="T175"/>
  <c r="T176"/>
  <c r="T177"/>
  <c r="T178"/>
  <c r="T179"/>
  <c r="T180"/>
  <c r="T181"/>
  <c r="T182"/>
  <c r="T183"/>
  <c r="T184"/>
  <c r="T185"/>
  <c r="T186"/>
  <c r="T187"/>
  <c r="T188"/>
  <c r="T189"/>
  <c r="T190"/>
  <c r="T191"/>
  <c r="T192"/>
  <c r="T193"/>
  <c r="T194"/>
  <c r="T195"/>
  <c r="T196"/>
  <c r="T197"/>
  <c r="T198"/>
  <c r="T199"/>
  <c r="T200"/>
  <c r="T201"/>
  <c r="T202"/>
  <c r="T203"/>
  <c r="T204"/>
  <c r="T205"/>
  <c r="T206"/>
  <c r="T207"/>
  <c r="T208"/>
  <c r="T209"/>
  <c r="T210"/>
  <c r="T211"/>
  <c r="T212"/>
  <c r="T213"/>
  <c r="T214"/>
  <c r="T215"/>
  <c r="T216"/>
  <c r="T217"/>
  <c r="T218"/>
  <c r="T219"/>
  <c r="T220"/>
  <c r="T221"/>
  <c r="T222"/>
  <c r="T223"/>
  <c r="T224"/>
  <c r="T225"/>
  <c r="T226"/>
  <c r="T227"/>
  <c r="T228"/>
  <c r="T229"/>
  <c r="T230"/>
  <c r="T231"/>
  <c r="T232"/>
  <c r="T233"/>
  <c r="T234"/>
  <c r="T235"/>
  <c r="T236"/>
  <c r="T237"/>
  <c r="T238"/>
  <c r="T239"/>
  <c r="T240"/>
  <c r="T241"/>
  <c r="T242"/>
  <c r="T243"/>
  <c r="T244"/>
  <c r="T245"/>
  <c r="T246"/>
  <c r="T247"/>
  <c r="T248"/>
  <c r="T249"/>
  <c r="T250"/>
  <c r="T251"/>
  <c r="T252"/>
  <c r="T253"/>
  <c r="T254"/>
  <c r="T255"/>
  <c r="T256"/>
  <c r="T257"/>
  <c r="T258"/>
  <c r="T259"/>
  <c r="T260"/>
  <c r="T261"/>
  <c r="T262"/>
  <c r="T263"/>
  <c r="T264"/>
  <c r="T265"/>
  <c r="T266"/>
  <c r="T267"/>
  <c r="T268"/>
  <c r="T269"/>
  <c r="T270"/>
  <c r="T271"/>
  <c r="T272"/>
  <c r="T273"/>
  <c r="T274"/>
  <c r="T275"/>
  <c r="T276"/>
  <c r="T277"/>
  <c r="T278"/>
  <c r="T279"/>
  <c r="T280"/>
  <c r="T281"/>
  <c r="T282"/>
  <c r="T283"/>
  <c r="T284"/>
  <c r="T285"/>
  <c r="T286"/>
  <c r="T287"/>
  <c r="T288"/>
  <c r="T289"/>
  <c r="T290"/>
  <c r="T291"/>
  <c r="T292"/>
  <c r="T293"/>
  <c r="T294"/>
  <c r="T295"/>
  <c r="T296"/>
  <c r="T297"/>
  <c r="T298"/>
  <c r="T299"/>
  <c r="T300"/>
  <c r="T301"/>
  <c r="T302"/>
  <c r="T303"/>
  <c r="T304"/>
  <c r="T305"/>
  <c r="T306"/>
  <c r="T307"/>
  <c r="T308"/>
  <c r="T309"/>
  <c r="T310"/>
  <c r="T311"/>
  <c r="T312"/>
  <c r="T313"/>
  <c r="T314"/>
  <c r="T315"/>
  <c r="T316"/>
  <c r="T317"/>
  <c r="T318"/>
  <c r="T319"/>
  <c r="T320"/>
  <c r="T321"/>
  <c r="T322"/>
  <c r="T323"/>
  <c r="T324"/>
  <c r="T325"/>
  <c r="T326"/>
  <c r="T327"/>
  <c r="T328"/>
  <c r="T329"/>
  <c r="T330"/>
  <c r="T331"/>
  <c r="T332"/>
  <c r="T333"/>
  <c r="T334"/>
  <c r="T335"/>
  <c r="T336"/>
  <c r="T337"/>
  <c r="T338"/>
  <c r="T339"/>
  <c r="T340"/>
  <c r="T341"/>
  <c r="T342"/>
  <c r="T343"/>
  <c r="T344"/>
  <c r="T345"/>
  <c r="T346"/>
  <c r="T347"/>
  <c r="T348"/>
  <c r="T349"/>
  <c r="T350"/>
  <c r="T351"/>
  <c r="T352"/>
  <c r="T353"/>
  <c r="T354"/>
  <c r="T355"/>
  <c r="T356"/>
  <c r="T357"/>
  <c r="T358"/>
  <c r="T359"/>
  <c r="T360"/>
  <c r="T361"/>
  <c r="T362"/>
  <c r="T363"/>
  <c r="T364"/>
  <c r="T365"/>
  <c r="T366"/>
  <c r="T367"/>
  <c r="T368"/>
  <c r="T369"/>
  <c r="T370"/>
  <c r="T371"/>
  <c r="T372"/>
  <c r="T373"/>
  <c r="T374"/>
  <c r="T375"/>
  <c r="T376"/>
  <c r="T377"/>
  <c r="T378"/>
  <c r="T379"/>
  <c r="T380"/>
  <c r="T381"/>
  <c r="T382"/>
  <c r="T383"/>
  <c r="T384"/>
  <c r="T385"/>
  <c r="T386"/>
  <c r="T387"/>
  <c r="T388"/>
  <c r="T389"/>
  <c r="T390"/>
  <c r="T391"/>
  <c r="T392"/>
  <c r="T393"/>
  <c r="T394"/>
  <c r="T395"/>
  <c r="T396"/>
  <c r="T397"/>
  <c r="T398"/>
  <c r="T399"/>
  <c r="T400"/>
  <c r="T401"/>
  <c r="T402"/>
  <c r="T403"/>
  <c r="T404"/>
  <c r="T405"/>
  <c r="T406"/>
  <c r="T407"/>
  <c r="T408"/>
  <c r="T409"/>
  <c r="T410"/>
  <c r="T411"/>
  <c r="T412"/>
  <c r="T413"/>
  <c r="T414"/>
  <c r="T415"/>
  <c r="T416"/>
  <c r="T417"/>
  <c r="T418"/>
  <c r="T419"/>
  <c r="T420"/>
  <c r="T421"/>
  <c r="T422"/>
  <c r="T423"/>
  <c r="T424"/>
  <c r="T425"/>
  <c r="T426"/>
  <c r="T427"/>
  <c r="T428"/>
  <c r="T429"/>
  <c r="T430"/>
  <c r="T431"/>
  <c r="T432"/>
  <c r="T433"/>
  <c r="T434"/>
  <c r="T435"/>
  <c r="T436"/>
  <c r="T437"/>
  <c r="T438"/>
  <c r="T439"/>
  <c r="T440"/>
  <c r="T441"/>
  <c r="T442"/>
  <c r="T443"/>
  <c r="T444"/>
  <c r="T445"/>
  <c r="T446"/>
  <c r="T447"/>
  <c r="T448"/>
  <c r="T449"/>
  <c r="T450"/>
  <c r="T451"/>
  <c r="T452"/>
  <c r="T453"/>
  <c r="T454"/>
  <c r="T455"/>
  <c r="T456"/>
  <c r="T457"/>
  <c r="T458"/>
  <c r="T459"/>
  <c r="T460"/>
  <c r="T461"/>
  <c r="T462"/>
  <c r="T463"/>
  <c r="T464"/>
  <c r="T465"/>
  <c r="T466"/>
  <c r="T467"/>
  <c r="T468"/>
  <c r="T469"/>
  <c r="T470"/>
  <c r="T471"/>
  <c r="T472"/>
  <c r="T473"/>
  <c r="T474"/>
  <c r="T475"/>
  <c r="T476"/>
  <c r="T477"/>
  <c r="T478"/>
  <c r="T479"/>
  <c r="T480"/>
  <c r="T481"/>
  <c r="T482"/>
  <c r="T483"/>
  <c r="T484"/>
  <c r="T485"/>
  <c r="T486"/>
  <c r="T487"/>
  <c r="T488"/>
  <c r="T489"/>
  <c r="T490"/>
  <c r="T491"/>
  <c r="T492"/>
  <c r="T493"/>
  <c r="T494"/>
  <c r="T495"/>
  <c r="T496"/>
  <c r="T497"/>
  <c r="T498"/>
  <c r="T499"/>
  <c r="T500"/>
  <c r="T501"/>
  <c r="T502"/>
  <c r="T503"/>
  <c r="T504"/>
  <c r="T505"/>
  <c r="T506"/>
  <c r="T507"/>
  <c r="T508"/>
  <c r="T509"/>
  <c r="T510"/>
  <c r="T511"/>
  <c r="T512"/>
  <c r="T513"/>
  <c r="T514"/>
  <c r="T515"/>
  <c r="T516"/>
  <c r="T517"/>
  <c r="T518"/>
  <c r="T519"/>
  <c r="T520"/>
  <c r="T20"/>
  <c r="AK22" i="5"/>
  <c r="AL22" s="1"/>
  <c r="AM22"/>
  <c r="AN22" s="1"/>
  <c r="AO22" s="1"/>
  <c r="AK23"/>
  <c r="AL23"/>
  <c r="AM23"/>
  <c r="AN23"/>
  <c r="AO23" s="1"/>
  <c r="AK24"/>
  <c r="AL24" s="1"/>
  <c r="AM24"/>
  <c r="AN24" s="1"/>
  <c r="AO24" s="1"/>
  <c r="AK25"/>
  <c r="AL25"/>
  <c r="AM25"/>
  <c r="AN25"/>
  <c r="AO25" s="1"/>
  <c r="AK26"/>
  <c r="AL26" s="1"/>
  <c r="AM26"/>
  <c r="AN26" s="1"/>
  <c r="AO26" s="1"/>
  <c r="AK27"/>
  <c r="AL27"/>
  <c r="AM27"/>
  <c r="AN27"/>
  <c r="AO27" s="1"/>
  <c r="AK28"/>
  <c r="AL28" s="1"/>
  <c r="AM28"/>
  <c r="AN28" s="1"/>
  <c r="AO28" s="1"/>
  <c r="AK29"/>
  <c r="AL29"/>
  <c r="AM29"/>
  <c r="AN29"/>
  <c r="AO29" s="1"/>
  <c r="AK30"/>
  <c r="AL30" s="1"/>
  <c r="AM30"/>
  <c r="AN30" s="1"/>
  <c r="AO30" s="1"/>
  <c r="AK31"/>
  <c r="AL31"/>
  <c r="AM31"/>
  <c r="AN31"/>
  <c r="AO31" s="1"/>
  <c r="AK32"/>
  <c r="AL32" s="1"/>
  <c r="AM32"/>
  <c r="AN32" s="1"/>
  <c r="AO32" s="1"/>
  <c r="AK33"/>
  <c r="AL33"/>
  <c r="AM33"/>
  <c r="AN33"/>
  <c r="AO33" s="1"/>
  <c r="AK34"/>
  <c r="AL34" s="1"/>
  <c r="AM34"/>
  <c r="AN34" s="1"/>
  <c r="AO34" s="1"/>
  <c r="AK35"/>
  <c r="AL35"/>
  <c r="AM35"/>
  <c r="AN35"/>
  <c r="AO35" s="1"/>
  <c r="AK36"/>
  <c r="AL36" s="1"/>
  <c r="AM36"/>
  <c r="AN36" s="1"/>
  <c r="AO36" s="1"/>
  <c r="AK37"/>
  <c r="AL37"/>
  <c r="AM37"/>
  <c r="AN37"/>
  <c r="AO37" s="1"/>
  <c r="AK38"/>
  <c r="AL38" s="1"/>
  <c r="AM38"/>
  <c r="AN38" s="1"/>
  <c r="AO38" s="1"/>
  <c r="AK39"/>
  <c r="AL39"/>
  <c r="AM39"/>
  <c r="AN39"/>
  <c r="AO39" s="1"/>
  <c r="AK40"/>
  <c r="AL40" s="1"/>
  <c r="AM40"/>
  <c r="AN40" s="1"/>
  <c r="AO40" s="1"/>
  <c r="AK41"/>
  <c r="AL41"/>
  <c r="AM41"/>
  <c r="AN41"/>
  <c r="AO41" s="1"/>
  <c r="AK42"/>
  <c r="AL42" s="1"/>
  <c r="AM42"/>
  <c r="AN42" s="1"/>
  <c r="AO42" s="1"/>
  <c r="AK43"/>
  <c r="AL43"/>
  <c r="AM43"/>
  <c r="AN43"/>
  <c r="AO43" s="1"/>
  <c r="AK44"/>
  <c r="AL44" s="1"/>
  <c r="AM44"/>
  <c r="AN44" s="1"/>
  <c r="AO44" s="1"/>
  <c r="AK45"/>
  <c r="AL45"/>
  <c r="AM45"/>
  <c r="AN45"/>
  <c r="AO45" s="1"/>
  <c r="AK46"/>
  <c r="AL46" s="1"/>
  <c r="AM46"/>
  <c r="AN46" s="1"/>
  <c r="AO46" s="1"/>
  <c r="AK47"/>
  <c r="AL47"/>
  <c r="AM47"/>
  <c r="AN47"/>
  <c r="AO47" s="1"/>
  <c r="AK48"/>
  <c r="AL48" s="1"/>
  <c r="AM48"/>
  <c r="AN48" s="1"/>
  <c r="AO48" s="1"/>
  <c r="AK49"/>
  <c r="AL49"/>
  <c r="AM49"/>
  <c r="AN49"/>
  <c r="AO49" s="1"/>
  <c r="AK50"/>
  <c r="AL50" s="1"/>
  <c r="AM50"/>
  <c r="AN50" s="1"/>
  <c r="AO50" s="1"/>
  <c r="AK51"/>
  <c r="AL51"/>
  <c r="AM51"/>
  <c r="AN51"/>
  <c r="AO51" s="1"/>
  <c r="AK52"/>
  <c r="AL52" s="1"/>
  <c r="AM52"/>
  <c r="AN52" s="1"/>
  <c r="AO52" s="1"/>
  <c r="AK53"/>
  <c r="AL53"/>
  <c r="AM53"/>
  <c r="AN53"/>
  <c r="AO53" s="1"/>
  <c r="AK54"/>
  <c r="AL54" s="1"/>
  <c r="AM54"/>
  <c r="AN54" s="1"/>
  <c r="AO54" s="1"/>
  <c r="AK55"/>
  <c r="AL55"/>
  <c r="AM55"/>
  <c r="AN55"/>
  <c r="AO55" s="1"/>
  <c r="AK56"/>
  <c r="AL56" s="1"/>
  <c r="AM56"/>
  <c r="AN56" s="1"/>
  <c r="AO56" s="1"/>
  <c r="AK57"/>
  <c r="AL57"/>
  <c r="AM57"/>
  <c r="AN57"/>
  <c r="AO57" s="1"/>
  <c r="AK58"/>
  <c r="AL58" s="1"/>
  <c r="AM58"/>
  <c r="AN58" s="1"/>
  <c r="AO58" s="1"/>
  <c r="AK59"/>
  <c r="AL59"/>
  <c r="AM59"/>
  <c r="AN59"/>
  <c r="AO59" s="1"/>
  <c r="AK60"/>
  <c r="AL60" s="1"/>
  <c r="AM60"/>
  <c r="AN60" s="1"/>
  <c r="AO60" s="1"/>
  <c r="AK61"/>
  <c r="AL61"/>
  <c r="AM61"/>
  <c r="AN61"/>
  <c r="AO61" s="1"/>
  <c r="AK62"/>
  <c r="AL62" s="1"/>
  <c r="AM62"/>
  <c r="AN62" s="1"/>
  <c r="AO62" s="1"/>
  <c r="AK63"/>
  <c r="AL63"/>
  <c r="AM63"/>
  <c r="AN63"/>
  <c r="AO63" s="1"/>
  <c r="AK64"/>
  <c r="AL64" s="1"/>
  <c r="AM64"/>
  <c r="AN64" s="1"/>
  <c r="AO64" s="1"/>
  <c r="AK65"/>
  <c r="AL65"/>
  <c r="AM65"/>
  <c r="AN65"/>
  <c r="AO65" s="1"/>
  <c r="AK66"/>
  <c r="AL66" s="1"/>
  <c r="AM66"/>
  <c r="AN66" s="1"/>
  <c r="AO66" s="1"/>
  <c r="AK67"/>
  <c r="AL67"/>
  <c r="AM67"/>
  <c r="AN67"/>
  <c r="AO67" s="1"/>
  <c r="AK68"/>
  <c r="AL68" s="1"/>
  <c r="AM68"/>
  <c r="AN68" s="1"/>
  <c r="AO68" s="1"/>
  <c r="AK69"/>
  <c r="AL69"/>
  <c r="AM69"/>
  <c r="AN69"/>
  <c r="AO69" s="1"/>
  <c r="AK70"/>
  <c r="AL70" s="1"/>
  <c r="AM70"/>
  <c r="AN70" s="1"/>
  <c r="AO70" s="1"/>
  <c r="AK71"/>
  <c r="AL71"/>
  <c r="AM71"/>
  <c r="AN71"/>
  <c r="AO71" s="1"/>
  <c r="AK72"/>
  <c r="AL72" s="1"/>
  <c r="AM72"/>
  <c r="AN72" s="1"/>
  <c r="AO72" s="1"/>
  <c r="AK73"/>
  <c r="AL73"/>
  <c r="AM73"/>
  <c r="AN73"/>
  <c r="AO73" s="1"/>
  <c r="AK74"/>
  <c r="AL74" s="1"/>
  <c r="AM74"/>
  <c r="AN74" s="1"/>
  <c r="AO74" s="1"/>
  <c r="AK75"/>
  <c r="AL75"/>
  <c r="AM75"/>
  <c r="AN75"/>
  <c r="AO75" s="1"/>
  <c r="AK76"/>
  <c r="AL76" s="1"/>
  <c r="AM76"/>
  <c r="AN76" s="1"/>
  <c r="AO76" s="1"/>
  <c r="AK77"/>
  <c r="AL77"/>
  <c r="AM77"/>
  <c r="AN77"/>
  <c r="AO77" s="1"/>
  <c r="AK78"/>
  <c r="AL78" s="1"/>
  <c r="AM78"/>
  <c r="AN78" s="1"/>
  <c r="AO78" s="1"/>
  <c r="AK79"/>
  <c r="AL79"/>
  <c r="AM79"/>
  <c r="AN79"/>
  <c r="AO79" s="1"/>
  <c r="AK80"/>
  <c r="AL80" s="1"/>
  <c r="AM80"/>
  <c r="AN80" s="1"/>
  <c r="AO80" s="1"/>
  <c r="AK81"/>
  <c r="AL81"/>
  <c r="AM81"/>
  <c r="AN81"/>
  <c r="AO81" s="1"/>
  <c r="AK82"/>
  <c r="AL82" s="1"/>
  <c r="AM82"/>
  <c r="AN82" s="1"/>
  <c r="AO82" s="1"/>
  <c r="AK83"/>
  <c r="AL83"/>
  <c r="AM83"/>
  <c r="AN83"/>
  <c r="AO83" s="1"/>
  <c r="AK84"/>
  <c r="AL84" s="1"/>
  <c r="AM84"/>
  <c r="AN84" s="1"/>
  <c r="AO84" s="1"/>
  <c r="AK85"/>
  <c r="AL85"/>
  <c r="AM85"/>
  <c r="AN85"/>
  <c r="AO85" s="1"/>
  <c r="AK86"/>
  <c r="AL86" s="1"/>
  <c r="AM86"/>
  <c r="AN86" s="1"/>
  <c r="AO86" s="1"/>
  <c r="AK87"/>
  <c r="AL87"/>
  <c r="AM87"/>
  <c r="AN87"/>
  <c r="AO87" s="1"/>
  <c r="AK88"/>
  <c r="AL88" s="1"/>
  <c r="AM88"/>
  <c r="AN88" s="1"/>
  <c r="AO88" s="1"/>
  <c r="AK89"/>
  <c r="AL89"/>
  <c r="AM89"/>
  <c r="AN89"/>
  <c r="AO89" s="1"/>
  <c r="AK90"/>
  <c r="AL90" s="1"/>
  <c r="AM90"/>
  <c r="AN90" s="1"/>
  <c r="AO90" s="1"/>
  <c r="AK91"/>
  <c r="AL91"/>
  <c r="AM91"/>
  <c r="AN91"/>
  <c r="AO91" s="1"/>
  <c r="AK92"/>
  <c r="AL92" s="1"/>
  <c r="AM92"/>
  <c r="AN92" s="1"/>
  <c r="AO92" s="1"/>
  <c r="AK93"/>
  <c r="AL93"/>
  <c r="AM93"/>
  <c r="AN93"/>
  <c r="AO93" s="1"/>
  <c r="AK94"/>
  <c r="AL94" s="1"/>
  <c r="AM94"/>
  <c r="AN94" s="1"/>
  <c r="AO94" s="1"/>
  <c r="AK95"/>
  <c r="AL95"/>
  <c r="AM95"/>
  <c r="AN95"/>
  <c r="AO95" s="1"/>
  <c r="AK96"/>
  <c r="AL96" s="1"/>
  <c r="AM96"/>
  <c r="AN96" s="1"/>
  <c r="AO96" s="1"/>
  <c r="AK97"/>
  <c r="AL97"/>
  <c r="AM97"/>
  <c r="AN97"/>
  <c r="AO97" s="1"/>
  <c r="AK98"/>
  <c r="AL98" s="1"/>
  <c r="AM98"/>
  <c r="AN98" s="1"/>
  <c r="AO98" s="1"/>
  <c r="AK99"/>
  <c r="AL99"/>
  <c r="AM99"/>
  <c r="AN99"/>
  <c r="AO99" s="1"/>
  <c r="AK100"/>
  <c r="AL100" s="1"/>
  <c r="AM100"/>
  <c r="AN100" s="1"/>
  <c r="AO100" s="1"/>
  <c r="AK101"/>
  <c r="AL101"/>
  <c r="AM101"/>
  <c r="AN101"/>
  <c r="AO101" s="1"/>
  <c r="AK102"/>
  <c r="AL102" s="1"/>
  <c r="AM102"/>
  <c r="AN102" s="1"/>
  <c r="AO102" s="1"/>
  <c r="AK103"/>
  <c r="AL103"/>
  <c r="AM103"/>
  <c r="AN103"/>
  <c r="AO103" s="1"/>
  <c r="AK104"/>
  <c r="AL104" s="1"/>
  <c r="AM104"/>
  <c r="AN104" s="1"/>
  <c r="AO104" s="1"/>
  <c r="AK105"/>
  <c r="AL105"/>
  <c r="AM105"/>
  <c r="AN105"/>
  <c r="AO105" s="1"/>
  <c r="AK106"/>
  <c r="AL106" s="1"/>
  <c r="AM106"/>
  <c r="AN106" s="1"/>
  <c r="AO106" s="1"/>
  <c r="AK107"/>
  <c r="AL107"/>
  <c r="AM107"/>
  <c r="AN107"/>
  <c r="AO107" s="1"/>
  <c r="AK108"/>
  <c r="AL108" s="1"/>
  <c r="AM108"/>
  <c r="AN108" s="1"/>
  <c r="AO108" s="1"/>
  <c r="AK109"/>
  <c r="AL109"/>
  <c r="AM109"/>
  <c r="AN109"/>
  <c r="AO109" s="1"/>
  <c r="AK110"/>
  <c r="AL110" s="1"/>
  <c r="AM110"/>
  <c r="AN110" s="1"/>
  <c r="AO110" s="1"/>
  <c r="AK111"/>
  <c r="AL111"/>
  <c r="AM111"/>
  <c r="AN111"/>
  <c r="AO111" s="1"/>
  <c r="AK112"/>
  <c r="AL112" s="1"/>
  <c r="AM112"/>
  <c r="AN112" s="1"/>
  <c r="AO112" s="1"/>
  <c r="AK113"/>
  <c r="AL113"/>
  <c r="AM113"/>
  <c r="AN113"/>
  <c r="AO113" s="1"/>
  <c r="AK114"/>
  <c r="AL114" s="1"/>
  <c r="AM114"/>
  <c r="AN114" s="1"/>
  <c r="AO114" s="1"/>
  <c r="AK115"/>
  <c r="AL115"/>
  <c r="AM115"/>
  <c r="AN115"/>
  <c r="AO115" s="1"/>
  <c r="AK116"/>
  <c r="AL116" s="1"/>
  <c r="AM116"/>
  <c r="AN116" s="1"/>
  <c r="AO116" s="1"/>
  <c r="AK117"/>
  <c r="AL117"/>
  <c r="AM117"/>
  <c r="AN117"/>
  <c r="AO117" s="1"/>
  <c r="AK118"/>
  <c r="AL118" s="1"/>
  <c r="AM118"/>
  <c r="AN118" s="1"/>
  <c r="AO118" s="1"/>
  <c r="AK119"/>
  <c r="AL119"/>
  <c r="AM119"/>
  <c r="AN119"/>
  <c r="AO119" s="1"/>
  <c r="AK120"/>
  <c r="AL120" s="1"/>
  <c r="AM120"/>
  <c r="AN120" s="1"/>
  <c r="AO120" s="1"/>
  <c r="AK121"/>
  <c r="AL121"/>
  <c r="AM121"/>
  <c r="AN121"/>
  <c r="AO121" s="1"/>
  <c r="AK122"/>
  <c r="AL122" s="1"/>
  <c r="AM122"/>
  <c r="AN122" s="1"/>
  <c r="AO122" s="1"/>
  <c r="AK123"/>
  <c r="AL123"/>
  <c r="AM123"/>
  <c r="AN123"/>
  <c r="AO123" s="1"/>
  <c r="AK124"/>
  <c r="AL124" s="1"/>
  <c r="AM124"/>
  <c r="AN124" s="1"/>
  <c r="AO124" s="1"/>
  <c r="AK125"/>
  <c r="AL125"/>
  <c r="AM125"/>
  <c r="AN125"/>
  <c r="AO125" s="1"/>
  <c r="AK126"/>
  <c r="AL126" s="1"/>
  <c r="AM126"/>
  <c r="AN126" s="1"/>
  <c r="AO126" s="1"/>
  <c r="AK127"/>
  <c r="AL127"/>
  <c r="AM127"/>
  <c r="AN127"/>
  <c r="AO127" s="1"/>
  <c r="AK128"/>
  <c r="AL128" s="1"/>
  <c r="AM128"/>
  <c r="AN128" s="1"/>
  <c r="AO128" s="1"/>
  <c r="AK129"/>
  <c r="AL129"/>
  <c r="AM129"/>
  <c r="AN129"/>
  <c r="AO129" s="1"/>
  <c r="AK130"/>
  <c r="AL130" s="1"/>
  <c r="AM130"/>
  <c r="AN130" s="1"/>
  <c r="AO130" s="1"/>
  <c r="AK131"/>
  <c r="AL131"/>
  <c r="AM131"/>
  <c r="AN131"/>
  <c r="AO131" s="1"/>
  <c r="AK132"/>
  <c r="AL132" s="1"/>
  <c r="AM132"/>
  <c r="AN132" s="1"/>
  <c r="AO132" s="1"/>
  <c r="AK133"/>
  <c r="AL133"/>
  <c r="AM133"/>
  <c r="AN133"/>
  <c r="AO133" s="1"/>
  <c r="AK134"/>
  <c r="AL134" s="1"/>
  <c r="AM134"/>
  <c r="AN134" s="1"/>
  <c r="AO134" s="1"/>
  <c r="AK135"/>
  <c r="AL135"/>
  <c r="AM135"/>
  <c r="AN135"/>
  <c r="AO135" s="1"/>
  <c r="AK136"/>
  <c r="AL136" s="1"/>
  <c r="AM136"/>
  <c r="AN136" s="1"/>
  <c r="AO136" s="1"/>
  <c r="AK137"/>
  <c r="AL137"/>
  <c r="AM137"/>
  <c r="AN137"/>
  <c r="AO137" s="1"/>
  <c r="AK138"/>
  <c r="AL138" s="1"/>
  <c r="AM138"/>
  <c r="AN138" s="1"/>
  <c r="AO138" s="1"/>
  <c r="AK139"/>
  <c r="AL139"/>
  <c r="AM139"/>
  <c r="AN139"/>
  <c r="AO139" s="1"/>
  <c r="AK140"/>
  <c r="AL140" s="1"/>
  <c r="AM140"/>
  <c r="AN140" s="1"/>
  <c r="AO140" s="1"/>
  <c r="AK141"/>
  <c r="AL141"/>
  <c r="AM141"/>
  <c r="AN141"/>
  <c r="AO141" s="1"/>
  <c r="AK142"/>
  <c r="AL142" s="1"/>
  <c r="AM142"/>
  <c r="AN142" s="1"/>
  <c r="AO142" s="1"/>
  <c r="AK143"/>
  <c r="AL143"/>
  <c r="AM143"/>
  <c r="AN143"/>
  <c r="AO143" s="1"/>
  <c r="AK144"/>
  <c r="AL144" s="1"/>
  <c r="AM144"/>
  <c r="AN144" s="1"/>
  <c r="AO144" s="1"/>
  <c r="AK145"/>
  <c r="AL145"/>
  <c r="AM145"/>
  <c r="AN145"/>
  <c r="AO145" s="1"/>
  <c r="AK146"/>
  <c r="AL146" s="1"/>
  <c r="AM146"/>
  <c r="AN146" s="1"/>
  <c r="AO146" s="1"/>
  <c r="AK147"/>
  <c r="AL147"/>
  <c r="AM147"/>
  <c r="AN147"/>
  <c r="AO147" s="1"/>
  <c r="AK148"/>
  <c r="AL148" s="1"/>
  <c r="AM148"/>
  <c r="AN148" s="1"/>
  <c r="AO148" s="1"/>
  <c r="AK149"/>
  <c r="AL149"/>
  <c r="AM149"/>
  <c r="AN149"/>
  <c r="AO149" s="1"/>
  <c r="AK150"/>
  <c r="AL150" s="1"/>
  <c r="AM150"/>
  <c r="AN150" s="1"/>
  <c r="AO150" s="1"/>
  <c r="AK151"/>
  <c r="AL151"/>
  <c r="AM151"/>
  <c r="AN151"/>
  <c r="AO151" s="1"/>
  <c r="AK152"/>
  <c r="AL152" s="1"/>
  <c r="AM152"/>
  <c r="AN152" s="1"/>
  <c r="AO152" s="1"/>
  <c r="AK153"/>
  <c r="AL153"/>
  <c r="AM153"/>
  <c r="AN153"/>
  <c r="AO153" s="1"/>
  <c r="AK154"/>
  <c r="AL154" s="1"/>
  <c r="AM154"/>
  <c r="AN154" s="1"/>
  <c r="AO154" s="1"/>
  <c r="AK155"/>
  <c r="AL155"/>
  <c r="AM155"/>
  <c r="AN155"/>
  <c r="AO155" s="1"/>
  <c r="AK156"/>
  <c r="AL156" s="1"/>
  <c r="AM156"/>
  <c r="AN156" s="1"/>
  <c r="AO156" s="1"/>
  <c r="AK157"/>
  <c r="AL157"/>
  <c r="AM157"/>
  <c r="AN157"/>
  <c r="AO157" s="1"/>
  <c r="AK158"/>
  <c r="AL158" s="1"/>
  <c r="AM158"/>
  <c r="AN158" s="1"/>
  <c r="AO158" s="1"/>
  <c r="AK159"/>
  <c r="AL159"/>
  <c r="AM159"/>
  <c r="AN159"/>
  <c r="AO159" s="1"/>
  <c r="AK160"/>
  <c r="AL160" s="1"/>
  <c r="AM160"/>
  <c r="AN160" s="1"/>
  <c r="AO160" s="1"/>
  <c r="AK161"/>
  <c r="AL161"/>
  <c r="AM161"/>
  <c r="AN161"/>
  <c r="AO161" s="1"/>
  <c r="AK162"/>
  <c r="AL162" s="1"/>
  <c r="AM162"/>
  <c r="AN162" s="1"/>
  <c r="AO162" s="1"/>
  <c r="AK163"/>
  <c r="AL163"/>
  <c r="AM163"/>
  <c r="AN163"/>
  <c r="AO163" s="1"/>
  <c r="AK164"/>
  <c r="AL164" s="1"/>
  <c r="AM164"/>
  <c r="AN164" s="1"/>
  <c r="AO164" s="1"/>
  <c r="AK165"/>
  <c r="AL165"/>
  <c r="AM165"/>
  <c r="AN165"/>
  <c r="AO165" s="1"/>
  <c r="AK166"/>
  <c r="AL166" s="1"/>
  <c r="AM166"/>
  <c r="AN166" s="1"/>
  <c r="AO166" s="1"/>
  <c r="AK167"/>
  <c r="AL167"/>
  <c r="AM167"/>
  <c r="AN167"/>
  <c r="AO167" s="1"/>
  <c r="AK168"/>
  <c r="AL168" s="1"/>
  <c r="AM168"/>
  <c r="AN168" s="1"/>
  <c r="AO168" s="1"/>
  <c r="AK169"/>
  <c r="AL169"/>
  <c r="AM169"/>
  <c r="AN169"/>
  <c r="AO169" s="1"/>
  <c r="AK170"/>
  <c r="AL170" s="1"/>
  <c r="AM170"/>
  <c r="AN170" s="1"/>
  <c r="AO170" s="1"/>
  <c r="AK171"/>
  <c r="AL171"/>
  <c r="AM171"/>
  <c r="AN171"/>
  <c r="AO171" s="1"/>
  <c r="AK172"/>
  <c r="AL172" s="1"/>
  <c r="AM172"/>
  <c r="AN172" s="1"/>
  <c r="AO172" s="1"/>
  <c r="AK173"/>
  <c r="AL173"/>
  <c r="AM173"/>
  <c r="AN173"/>
  <c r="AO173" s="1"/>
  <c r="AK174"/>
  <c r="AL174" s="1"/>
  <c r="AM174"/>
  <c r="AN174" s="1"/>
  <c r="AO174" s="1"/>
  <c r="AK175"/>
  <c r="AL175"/>
  <c r="AM175"/>
  <c r="AN175"/>
  <c r="AO175" s="1"/>
  <c r="AK176"/>
  <c r="AL176" s="1"/>
  <c r="AM176"/>
  <c r="AN176" s="1"/>
  <c r="AO176" s="1"/>
  <c r="AK177"/>
  <c r="AL177"/>
  <c r="AM177"/>
  <c r="AN177"/>
  <c r="AO177" s="1"/>
  <c r="AK178"/>
  <c r="AL178" s="1"/>
  <c r="AM178"/>
  <c r="AN178" s="1"/>
  <c r="AO178" s="1"/>
  <c r="AK179"/>
  <c r="AL179"/>
  <c r="AM179"/>
  <c r="AN179"/>
  <c r="AO179" s="1"/>
  <c r="AK180"/>
  <c r="AL180" s="1"/>
  <c r="AM180"/>
  <c r="AN180" s="1"/>
  <c r="AO180" s="1"/>
  <c r="AK181"/>
  <c r="AL181"/>
  <c r="AM181"/>
  <c r="AN181"/>
  <c r="AO181" s="1"/>
  <c r="AK182"/>
  <c r="AL182" s="1"/>
  <c r="AM182"/>
  <c r="AN182" s="1"/>
  <c r="AO182" s="1"/>
  <c r="AK183"/>
  <c r="AL183"/>
  <c r="AM183"/>
  <c r="AN183"/>
  <c r="AO183" s="1"/>
  <c r="AK184"/>
  <c r="AL184" s="1"/>
  <c r="AM184"/>
  <c r="AN184" s="1"/>
  <c r="AO184" s="1"/>
  <c r="AK185"/>
  <c r="AL185"/>
  <c r="AM185"/>
  <c r="AN185"/>
  <c r="AO185" s="1"/>
  <c r="AK186"/>
  <c r="AL186" s="1"/>
  <c r="AM186"/>
  <c r="AN186" s="1"/>
  <c r="AO186"/>
  <c r="AK187"/>
  <c r="AL187"/>
  <c r="AM187"/>
  <c r="AN187"/>
  <c r="AO187" s="1"/>
  <c r="AK188"/>
  <c r="AL188" s="1"/>
  <c r="AM188"/>
  <c r="AN188" s="1"/>
  <c r="AO188" s="1"/>
  <c r="AK189"/>
  <c r="AL189"/>
  <c r="AM189"/>
  <c r="AN189"/>
  <c r="AO189" s="1"/>
  <c r="AK190"/>
  <c r="AL190" s="1"/>
  <c r="AM190"/>
  <c r="AN190" s="1"/>
  <c r="AO190"/>
  <c r="AK191"/>
  <c r="AL191"/>
  <c r="AM191"/>
  <c r="AN191"/>
  <c r="AO191" s="1"/>
  <c r="AK192"/>
  <c r="AL192" s="1"/>
  <c r="AM192"/>
  <c r="AN192" s="1"/>
  <c r="AO192" s="1"/>
  <c r="AK193"/>
  <c r="AL193"/>
  <c r="AM193"/>
  <c r="AN193"/>
  <c r="AO193" s="1"/>
  <c r="AK194"/>
  <c r="AL194" s="1"/>
  <c r="AM194"/>
  <c r="AN194" s="1"/>
  <c r="AO194" s="1"/>
  <c r="AK195"/>
  <c r="AL195"/>
  <c r="AM195"/>
  <c r="AN195"/>
  <c r="AO195" s="1"/>
  <c r="AK196"/>
  <c r="AL196" s="1"/>
  <c r="AM196"/>
  <c r="AN196" s="1"/>
  <c r="AO196" s="1"/>
  <c r="AK197"/>
  <c r="AL197"/>
  <c r="AM197"/>
  <c r="AN197"/>
  <c r="AO197" s="1"/>
  <c r="AK198"/>
  <c r="AL198" s="1"/>
  <c r="AM198"/>
  <c r="AN198" s="1"/>
  <c r="AO198" s="1"/>
  <c r="AK199"/>
  <c r="AL199"/>
  <c r="AM199"/>
  <c r="AN199"/>
  <c r="AO199" s="1"/>
  <c r="AK200"/>
  <c r="AL200" s="1"/>
  <c r="AM200"/>
  <c r="AN200" s="1"/>
  <c r="AO200" s="1"/>
  <c r="AK201"/>
  <c r="AL201"/>
  <c r="AM201"/>
  <c r="AN201"/>
  <c r="AO201" s="1"/>
  <c r="AK202"/>
  <c r="AL202" s="1"/>
  <c r="AM202"/>
  <c r="AN202" s="1"/>
  <c r="AO202" s="1"/>
  <c r="AK203"/>
  <c r="AL203"/>
  <c r="AM203"/>
  <c r="AN203"/>
  <c r="AO203" s="1"/>
  <c r="AK204"/>
  <c r="AL204" s="1"/>
  <c r="AM204"/>
  <c r="AN204" s="1"/>
  <c r="AO204" s="1"/>
  <c r="AK205"/>
  <c r="AL205"/>
  <c r="AM205"/>
  <c r="AN205"/>
  <c r="AO205" s="1"/>
  <c r="AK206"/>
  <c r="AL206" s="1"/>
  <c r="AM206"/>
  <c r="AN206" s="1"/>
  <c r="AO206" s="1"/>
  <c r="AK207"/>
  <c r="AL207"/>
  <c r="AM207"/>
  <c r="AN207"/>
  <c r="AO207" s="1"/>
  <c r="AK208"/>
  <c r="AL208" s="1"/>
  <c r="AM208"/>
  <c r="AN208" s="1"/>
  <c r="AO208" s="1"/>
  <c r="AK209"/>
  <c r="AL209"/>
  <c r="AM209"/>
  <c r="AN209"/>
  <c r="AO209" s="1"/>
  <c r="AK210"/>
  <c r="AL210" s="1"/>
  <c r="AM210"/>
  <c r="AN210" s="1"/>
  <c r="AO210" s="1"/>
  <c r="AK211"/>
  <c r="AL211"/>
  <c r="AM211"/>
  <c r="AN211"/>
  <c r="AO211" s="1"/>
  <c r="AK212"/>
  <c r="AL212" s="1"/>
  <c r="AM212"/>
  <c r="AN212" s="1"/>
  <c r="AO212" s="1"/>
  <c r="AK213"/>
  <c r="AL213"/>
  <c r="AM213"/>
  <c r="AN213"/>
  <c r="AO213" s="1"/>
  <c r="AK214"/>
  <c r="AL214" s="1"/>
  <c r="AM214"/>
  <c r="AN214" s="1"/>
  <c r="AO214" s="1"/>
  <c r="AK215"/>
  <c r="AL215"/>
  <c r="AM215"/>
  <c r="AN215"/>
  <c r="AO215" s="1"/>
  <c r="AK216"/>
  <c r="AL216" s="1"/>
  <c r="AM216"/>
  <c r="AN216" s="1"/>
  <c r="AO216" s="1"/>
  <c r="AK217"/>
  <c r="AL217"/>
  <c r="AM217"/>
  <c r="AN217"/>
  <c r="AO217" s="1"/>
  <c r="AK218"/>
  <c r="AL218" s="1"/>
  <c r="AM218"/>
  <c r="AN218" s="1"/>
  <c r="AO218" s="1"/>
  <c r="AK219"/>
  <c r="AL219"/>
  <c r="AM219"/>
  <c r="AN219"/>
  <c r="AO219" s="1"/>
  <c r="AK220"/>
  <c r="AL220" s="1"/>
  <c r="AM220"/>
  <c r="AN220" s="1"/>
  <c r="AO220" s="1"/>
  <c r="AK221"/>
  <c r="AL221"/>
  <c r="AM221"/>
  <c r="AN221"/>
  <c r="AO221" s="1"/>
  <c r="AK222"/>
  <c r="AL222" s="1"/>
  <c r="AM222"/>
  <c r="AN222" s="1"/>
  <c r="AO222" s="1"/>
  <c r="AK223"/>
  <c r="AL223"/>
  <c r="AM223"/>
  <c r="AN223"/>
  <c r="AO223" s="1"/>
  <c r="AK224"/>
  <c r="AL224" s="1"/>
  <c r="AM224"/>
  <c r="AN224" s="1"/>
  <c r="AO224" s="1"/>
  <c r="AK225"/>
  <c r="AL225"/>
  <c r="AM225"/>
  <c r="AN225"/>
  <c r="AO225" s="1"/>
  <c r="AK226"/>
  <c r="AL226" s="1"/>
  <c r="AM226"/>
  <c r="AN226" s="1"/>
  <c r="AO226" s="1"/>
  <c r="AK227"/>
  <c r="AL227"/>
  <c r="AM227"/>
  <c r="AN227"/>
  <c r="AO227" s="1"/>
  <c r="AK228"/>
  <c r="AL228" s="1"/>
  <c r="AM228"/>
  <c r="AN228" s="1"/>
  <c r="AO228" s="1"/>
  <c r="AK229"/>
  <c r="AL229"/>
  <c r="AM229"/>
  <c r="AN229"/>
  <c r="AO229" s="1"/>
  <c r="AK230"/>
  <c r="AL230" s="1"/>
  <c r="AM230"/>
  <c r="AN230" s="1"/>
  <c r="AO230" s="1"/>
  <c r="AK231"/>
  <c r="AL231"/>
  <c r="AM231"/>
  <c r="AN231"/>
  <c r="AO231" s="1"/>
  <c r="AK232"/>
  <c r="AL232" s="1"/>
  <c r="AM232"/>
  <c r="AN232" s="1"/>
  <c r="AO232" s="1"/>
  <c r="AK233"/>
  <c r="AL233"/>
  <c r="AM233"/>
  <c r="AN233"/>
  <c r="AO233" s="1"/>
  <c r="AK234"/>
  <c r="AL234" s="1"/>
  <c r="AM234"/>
  <c r="AN234" s="1"/>
  <c r="AO234" s="1"/>
  <c r="AK235"/>
  <c r="AL235"/>
  <c r="AM235"/>
  <c r="AN235"/>
  <c r="AO235" s="1"/>
  <c r="AK236"/>
  <c r="AL236" s="1"/>
  <c r="AM236"/>
  <c r="AN236" s="1"/>
  <c r="AO236" s="1"/>
  <c r="AK237"/>
  <c r="AL237"/>
  <c r="AM237"/>
  <c r="AN237"/>
  <c r="AO237" s="1"/>
  <c r="AK238"/>
  <c r="AL238" s="1"/>
  <c r="AM238"/>
  <c r="AN238" s="1"/>
  <c r="AO238" s="1"/>
  <c r="AK239"/>
  <c r="AL239"/>
  <c r="AM239"/>
  <c r="AN239"/>
  <c r="AO239" s="1"/>
  <c r="AK240"/>
  <c r="AL240" s="1"/>
  <c r="AM240"/>
  <c r="AN240" s="1"/>
  <c r="AO240" s="1"/>
  <c r="AK241"/>
  <c r="AL241"/>
  <c r="AM241"/>
  <c r="AN241"/>
  <c r="AO241" s="1"/>
  <c r="AK242"/>
  <c r="AL242" s="1"/>
  <c r="AM242"/>
  <c r="AN242" s="1"/>
  <c r="AO242" s="1"/>
  <c r="AK243"/>
  <c r="AL243"/>
  <c r="AM243"/>
  <c r="AN243"/>
  <c r="AO243" s="1"/>
  <c r="AK244"/>
  <c r="AL244" s="1"/>
  <c r="AM244"/>
  <c r="AN244" s="1"/>
  <c r="AO244" s="1"/>
  <c r="AK245"/>
  <c r="AL245"/>
  <c r="AM245"/>
  <c r="AN245"/>
  <c r="AO245" s="1"/>
  <c r="AK246"/>
  <c r="AL246" s="1"/>
  <c r="AM246"/>
  <c r="AN246" s="1"/>
  <c r="AO246" s="1"/>
  <c r="AK247"/>
  <c r="AL247"/>
  <c r="AM247"/>
  <c r="AN247"/>
  <c r="AO247" s="1"/>
  <c r="AK248"/>
  <c r="AL248" s="1"/>
  <c r="AM248"/>
  <c r="AN248" s="1"/>
  <c r="AO248" s="1"/>
  <c r="AK249"/>
  <c r="AL249"/>
  <c r="AM249"/>
  <c r="AN249"/>
  <c r="AO249" s="1"/>
  <c r="AK250"/>
  <c r="AL250" s="1"/>
  <c r="AM250"/>
  <c r="AN250" s="1"/>
  <c r="AO250" s="1"/>
  <c r="AK251"/>
  <c r="AL251"/>
  <c r="AM251"/>
  <c r="AN251"/>
  <c r="AO251" s="1"/>
  <c r="AK252"/>
  <c r="AL252" s="1"/>
  <c r="AM252"/>
  <c r="AN252" s="1"/>
  <c r="AO252" s="1"/>
  <c r="AK253"/>
  <c r="AL253"/>
  <c r="AM253"/>
  <c r="AN253"/>
  <c r="AO253" s="1"/>
  <c r="AK254"/>
  <c r="AL254" s="1"/>
  <c r="AM254"/>
  <c r="AN254" s="1"/>
  <c r="AO254" s="1"/>
  <c r="AK255"/>
  <c r="AL255"/>
  <c r="AM255"/>
  <c r="AN255"/>
  <c r="AO255" s="1"/>
  <c r="AK256"/>
  <c r="AL256" s="1"/>
  <c r="AM256"/>
  <c r="AN256" s="1"/>
  <c r="AO256" s="1"/>
  <c r="AK257"/>
  <c r="AL257"/>
  <c r="AM257"/>
  <c r="AN257"/>
  <c r="AO257" s="1"/>
  <c r="AK258"/>
  <c r="AL258" s="1"/>
  <c r="AM258"/>
  <c r="AN258" s="1"/>
  <c r="AO258" s="1"/>
  <c r="AK259"/>
  <c r="AL259"/>
  <c r="AM259"/>
  <c r="AN259"/>
  <c r="AO259" s="1"/>
  <c r="AK260"/>
  <c r="AL260" s="1"/>
  <c r="AM260"/>
  <c r="AN260" s="1"/>
  <c r="AO260" s="1"/>
  <c r="AK261"/>
  <c r="AL261"/>
  <c r="AM261"/>
  <c r="AN261"/>
  <c r="AO261" s="1"/>
  <c r="AK262"/>
  <c r="AL262" s="1"/>
  <c r="AM262"/>
  <c r="AN262" s="1"/>
  <c r="AO262" s="1"/>
  <c r="AK263"/>
  <c r="AL263"/>
  <c r="AM263"/>
  <c r="AN263"/>
  <c r="AO263" s="1"/>
  <c r="AK264"/>
  <c r="AL264" s="1"/>
  <c r="AM264"/>
  <c r="AN264" s="1"/>
  <c r="AO264" s="1"/>
  <c r="AK265"/>
  <c r="AL265"/>
  <c r="AM265"/>
  <c r="AN265"/>
  <c r="AO265" s="1"/>
  <c r="AK266"/>
  <c r="AL266" s="1"/>
  <c r="AM266"/>
  <c r="AN266" s="1"/>
  <c r="AO266" s="1"/>
  <c r="AK267"/>
  <c r="AL267"/>
  <c r="AM267"/>
  <c r="AN267"/>
  <c r="AO267" s="1"/>
  <c r="AK268"/>
  <c r="AL268" s="1"/>
  <c r="AM268"/>
  <c r="AN268" s="1"/>
  <c r="AO268" s="1"/>
  <c r="AK269"/>
  <c r="AL269"/>
  <c r="AM269"/>
  <c r="AN269"/>
  <c r="AO269" s="1"/>
  <c r="AK270"/>
  <c r="AL270" s="1"/>
  <c r="AM270"/>
  <c r="AN270" s="1"/>
  <c r="AO270" s="1"/>
  <c r="AK271"/>
  <c r="AL271"/>
  <c r="AM271"/>
  <c r="AN271"/>
  <c r="AO271" s="1"/>
  <c r="AK272"/>
  <c r="AL272" s="1"/>
  <c r="AM272"/>
  <c r="AN272" s="1"/>
  <c r="AO272" s="1"/>
  <c r="AK273"/>
  <c r="AL273"/>
  <c r="AM273"/>
  <c r="AN273"/>
  <c r="AO273" s="1"/>
  <c r="AK274"/>
  <c r="AL274" s="1"/>
  <c r="AM274"/>
  <c r="AN274" s="1"/>
  <c r="AO274" s="1"/>
  <c r="AK275"/>
  <c r="AL275"/>
  <c r="AM275"/>
  <c r="AN275"/>
  <c r="AO275" s="1"/>
  <c r="AK276"/>
  <c r="AL276" s="1"/>
  <c r="AM276"/>
  <c r="AN276" s="1"/>
  <c r="AO276" s="1"/>
  <c r="AK277"/>
  <c r="AL277"/>
  <c r="AM277"/>
  <c r="AN277"/>
  <c r="AO277" s="1"/>
  <c r="AK278"/>
  <c r="AL278" s="1"/>
  <c r="AM278"/>
  <c r="AN278" s="1"/>
  <c r="AO278" s="1"/>
  <c r="AK279"/>
  <c r="AL279"/>
  <c r="AM279"/>
  <c r="AN279"/>
  <c r="AO279" s="1"/>
  <c r="AK280"/>
  <c r="AL280" s="1"/>
  <c r="AM280"/>
  <c r="AN280" s="1"/>
  <c r="AO280" s="1"/>
  <c r="AK281"/>
  <c r="AL281"/>
  <c r="AM281"/>
  <c r="AN281"/>
  <c r="AO281" s="1"/>
  <c r="AK282"/>
  <c r="AL282" s="1"/>
  <c r="AM282"/>
  <c r="AN282" s="1"/>
  <c r="AO282" s="1"/>
  <c r="AK283"/>
  <c r="AL283"/>
  <c r="AM283"/>
  <c r="AN283"/>
  <c r="AO283" s="1"/>
  <c r="AK284"/>
  <c r="AL284" s="1"/>
  <c r="AM284"/>
  <c r="AN284" s="1"/>
  <c r="AO284" s="1"/>
  <c r="AK285"/>
  <c r="AL285"/>
  <c r="AM285"/>
  <c r="AN285"/>
  <c r="AO285" s="1"/>
  <c r="AK286"/>
  <c r="AL286" s="1"/>
  <c r="AM286"/>
  <c r="AN286" s="1"/>
  <c r="AO286" s="1"/>
  <c r="AK287"/>
  <c r="AL287"/>
  <c r="AM287"/>
  <c r="AN287"/>
  <c r="AO287" s="1"/>
  <c r="AK288"/>
  <c r="AL288" s="1"/>
  <c r="AM288"/>
  <c r="AN288" s="1"/>
  <c r="AO288" s="1"/>
  <c r="AK289"/>
  <c r="AL289"/>
  <c r="AM289"/>
  <c r="AN289"/>
  <c r="AO289" s="1"/>
  <c r="AK290"/>
  <c r="AL290" s="1"/>
  <c r="AM290"/>
  <c r="AN290" s="1"/>
  <c r="AO290" s="1"/>
  <c r="AK291"/>
  <c r="AL291"/>
  <c r="AM291"/>
  <c r="AN291"/>
  <c r="AO291" s="1"/>
  <c r="AK292"/>
  <c r="AL292" s="1"/>
  <c r="AM292"/>
  <c r="AN292" s="1"/>
  <c r="AO292" s="1"/>
  <c r="AK293"/>
  <c r="AL293"/>
  <c r="AM293"/>
  <c r="AN293"/>
  <c r="AO293" s="1"/>
  <c r="AK294"/>
  <c r="AL294" s="1"/>
  <c r="AM294"/>
  <c r="AN294" s="1"/>
  <c r="AO294" s="1"/>
  <c r="AK295"/>
  <c r="AL295"/>
  <c r="AM295"/>
  <c r="AN295"/>
  <c r="AO295" s="1"/>
  <c r="AK296"/>
  <c r="AL296" s="1"/>
  <c r="AM296"/>
  <c r="AN296" s="1"/>
  <c r="AO296" s="1"/>
  <c r="AK297"/>
  <c r="AL297"/>
  <c r="AM297"/>
  <c r="AN297"/>
  <c r="AO297" s="1"/>
  <c r="AK298"/>
  <c r="AL298" s="1"/>
  <c r="AM298"/>
  <c r="AN298" s="1"/>
  <c r="AO298" s="1"/>
  <c r="AK299"/>
  <c r="AL299"/>
  <c r="AM299"/>
  <c r="AN299"/>
  <c r="AO299" s="1"/>
  <c r="AK300"/>
  <c r="AL300" s="1"/>
  <c r="AM300"/>
  <c r="AN300" s="1"/>
  <c r="AO300" s="1"/>
  <c r="AK301"/>
  <c r="AL301"/>
  <c r="AM301"/>
  <c r="AN301"/>
  <c r="AO301" s="1"/>
  <c r="AK302"/>
  <c r="AL302" s="1"/>
  <c r="AM302"/>
  <c r="AN302" s="1"/>
  <c r="AO302" s="1"/>
  <c r="AK303"/>
  <c r="AL303"/>
  <c r="AM303"/>
  <c r="AN303"/>
  <c r="AO303" s="1"/>
  <c r="AK304"/>
  <c r="AL304" s="1"/>
  <c r="AM304"/>
  <c r="AN304" s="1"/>
  <c r="AO304" s="1"/>
  <c r="AK305"/>
  <c r="AL305"/>
  <c r="AM305"/>
  <c r="AN305"/>
  <c r="AO305" s="1"/>
  <c r="AK306"/>
  <c r="AL306" s="1"/>
  <c r="AM306"/>
  <c r="AN306" s="1"/>
  <c r="AO306" s="1"/>
  <c r="AK307"/>
  <c r="AL307"/>
  <c r="AM307"/>
  <c r="AN307"/>
  <c r="AO307" s="1"/>
  <c r="AK308"/>
  <c r="AL308" s="1"/>
  <c r="AM308"/>
  <c r="AN308" s="1"/>
  <c r="AO308" s="1"/>
  <c r="AK309"/>
  <c r="AL309"/>
  <c r="AM309"/>
  <c r="AN309"/>
  <c r="AO309" s="1"/>
  <c r="AK310"/>
  <c r="AL310" s="1"/>
  <c r="AM310"/>
  <c r="AN310" s="1"/>
  <c r="AO310" s="1"/>
  <c r="AK311"/>
  <c r="AL311"/>
  <c r="AM311"/>
  <c r="AN311"/>
  <c r="AO311" s="1"/>
  <c r="AK312"/>
  <c r="AL312" s="1"/>
  <c r="AM312"/>
  <c r="AN312" s="1"/>
  <c r="AO312" s="1"/>
  <c r="AK313"/>
  <c r="AL313"/>
  <c r="AM313"/>
  <c r="AN313"/>
  <c r="AO313" s="1"/>
  <c r="AK314"/>
  <c r="AL314" s="1"/>
  <c r="AM314"/>
  <c r="AN314" s="1"/>
  <c r="AO314" s="1"/>
  <c r="AK315"/>
  <c r="AL315"/>
  <c r="AM315"/>
  <c r="AN315"/>
  <c r="AO315" s="1"/>
  <c r="AK316"/>
  <c r="AL316" s="1"/>
  <c r="AM316"/>
  <c r="AN316" s="1"/>
  <c r="AO316" s="1"/>
  <c r="AK317"/>
  <c r="AL317"/>
  <c r="AM317"/>
  <c r="AN317" s="1"/>
  <c r="AO317" s="1"/>
  <c r="AK318"/>
  <c r="AL318"/>
  <c r="AM318"/>
  <c r="AN318"/>
  <c r="AO318" s="1"/>
  <c r="AK319"/>
  <c r="AL319" s="1"/>
  <c r="AM319"/>
  <c r="AN319" s="1"/>
  <c r="AO319" s="1"/>
  <c r="AK320"/>
  <c r="AL320"/>
  <c r="AM320"/>
  <c r="AN320" s="1"/>
  <c r="AO320" s="1"/>
  <c r="AK321"/>
  <c r="AL321" s="1"/>
  <c r="AM321"/>
  <c r="AN321" s="1"/>
  <c r="AO321" s="1"/>
  <c r="AK322"/>
  <c r="AL322"/>
  <c r="AM322"/>
  <c r="AN322"/>
  <c r="AO322" s="1"/>
  <c r="AK323"/>
  <c r="AL323" s="1"/>
  <c r="AM323"/>
  <c r="AN323" s="1"/>
  <c r="AO323" s="1"/>
  <c r="AK324"/>
  <c r="AL324"/>
  <c r="AM324"/>
  <c r="AN324"/>
  <c r="AO324" s="1"/>
  <c r="AK325"/>
  <c r="AL325" s="1"/>
  <c r="AM325"/>
  <c r="AN325" s="1"/>
  <c r="AO325" s="1"/>
  <c r="AK326"/>
  <c r="AL326"/>
  <c r="AM326"/>
  <c r="AN326" s="1"/>
  <c r="AO326" s="1"/>
  <c r="AK327"/>
  <c r="AL327"/>
  <c r="AM327"/>
  <c r="AN327" s="1"/>
  <c r="AO327" s="1"/>
  <c r="AK328"/>
  <c r="AL328"/>
  <c r="AM328"/>
  <c r="AN328" s="1"/>
  <c r="AO328" s="1"/>
  <c r="AK329"/>
  <c r="AL329" s="1"/>
  <c r="AM329"/>
  <c r="AN329" s="1"/>
  <c r="AO329" s="1"/>
  <c r="AK330"/>
  <c r="AL330"/>
  <c r="AM330"/>
  <c r="AN330"/>
  <c r="AO330" s="1"/>
  <c r="AK331"/>
  <c r="AL331" s="1"/>
  <c r="AM331"/>
  <c r="AN331" s="1"/>
  <c r="AO331" s="1"/>
  <c r="AK332"/>
  <c r="AL332"/>
  <c r="AM332"/>
  <c r="AN332"/>
  <c r="AO332" s="1"/>
  <c r="AK333"/>
  <c r="AL333" s="1"/>
  <c r="AM333"/>
  <c r="AN333" s="1"/>
  <c r="AO333" s="1"/>
  <c r="AK334"/>
  <c r="AL334"/>
  <c r="AM334"/>
  <c r="AN334"/>
  <c r="AO334" s="1"/>
  <c r="AK335"/>
  <c r="AL335" s="1"/>
  <c r="AM335"/>
  <c r="AN335" s="1"/>
  <c r="AO335" s="1"/>
  <c r="AK336"/>
  <c r="AL336"/>
  <c r="AM336"/>
  <c r="AN336"/>
  <c r="AO336" s="1"/>
  <c r="AK337"/>
  <c r="AL337" s="1"/>
  <c r="AM337"/>
  <c r="AN337" s="1"/>
  <c r="AO337" s="1"/>
  <c r="AK338"/>
  <c r="AL338"/>
  <c r="AM338"/>
  <c r="AN338"/>
  <c r="AO338" s="1"/>
  <c r="AK339"/>
  <c r="AL339" s="1"/>
  <c r="AM339"/>
  <c r="AN339" s="1"/>
  <c r="AO339" s="1"/>
  <c r="AK340"/>
  <c r="AL340"/>
  <c r="AM340"/>
  <c r="AN340"/>
  <c r="AO340" s="1"/>
  <c r="AK341"/>
  <c r="AL341" s="1"/>
  <c r="AM341"/>
  <c r="AN341" s="1"/>
  <c r="AO341" s="1"/>
  <c r="AK342"/>
  <c r="AL342"/>
  <c r="AM342"/>
  <c r="AN342"/>
  <c r="AO342" s="1"/>
  <c r="AK343"/>
  <c r="AL343" s="1"/>
  <c r="AM343"/>
  <c r="AN343" s="1"/>
  <c r="AO343" s="1"/>
  <c r="AK344"/>
  <c r="AL344"/>
  <c r="AM344"/>
  <c r="AN344"/>
  <c r="AO344" s="1"/>
  <c r="AK345"/>
  <c r="AL345" s="1"/>
  <c r="AM345"/>
  <c r="AN345" s="1"/>
  <c r="AO345" s="1"/>
  <c r="AK346"/>
  <c r="AL346"/>
  <c r="AM346"/>
  <c r="AN346"/>
  <c r="AO346" s="1"/>
  <c r="AK347"/>
  <c r="AL347" s="1"/>
  <c r="AM347"/>
  <c r="AN347" s="1"/>
  <c r="AO347" s="1"/>
  <c r="AK348"/>
  <c r="AL348"/>
  <c r="AM348"/>
  <c r="AN348"/>
  <c r="AO348" s="1"/>
  <c r="AK349"/>
  <c r="AL349" s="1"/>
  <c r="AM349"/>
  <c r="AN349" s="1"/>
  <c r="AO349" s="1"/>
  <c r="AK350"/>
  <c r="AL350"/>
  <c r="AM350"/>
  <c r="AN350"/>
  <c r="AO350" s="1"/>
  <c r="AK351"/>
  <c r="AL351" s="1"/>
  <c r="AM351"/>
  <c r="AN351" s="1"/>
  <c r="AO351" s="1"/>
  <c r="AK352"/>
  <c r="AL352"/>
  <c r="AM352"/>
  <c r="AN352"/>
  <c r="AO352" s="1"/>
  <c r="AK353"/>
  <c r="AL353" s="1"/>
  <c r="AM353"/>
  <c r="AN353" s="1"/>
  <c r="AO353" s="1"/>
  <c r="AK354"/>
  <c r="AL354"/>
  <c r="AM354"/>
  <c r="AN354"/>
  <c r="AO354" s="1"/>
  <c r="AK355"/>
  <c r="AL355" s="1"/>
  <c r="AM355"/>
  <c r="AN355" s="1"/>
  <c r="AO355" s="1"/>
  <c r="AK356"/>
  <c r="AL356"/>
  <c r="AM356"/>
  <c r="AN356"/>
  <c r="AO356" s="1"/>
  <c r="AK357"/>
  <c r="AL357" s="1"/>
  <c r="AM357"/>
  <c r="AN357" s="1"/>
  <c r="AO357" s="1"/>
  <c r="AK358"/>
  <c r="AL358"/>
  <c r="AM358"/>
  <c r="AN358"/>
  <c r="AO358" s="1"/>
  <c r="AK359"/>
  <c r="AL359" s="1"/>
  <c r="AM359"/>
  <c r="AN359" s="1"/>
  <c r="AO359" s="1"/>
  <c r="AK360"/>
  <c r="AL360"/>
  <c r="AM360"/>
  <c r="AN360"/>
  <c r="AO360" s="1"/>
  <c r="AK361"/>
  <c r="AL361" s="1"/>
  <c r="AM361"/>
  <c r="AN361" s="1"/>
  <c r="AO361" s="1"/>
  <c r="AK362"/>
  <c r="AL362"/>
  <c r="AM362"/>
  <c r="AN362"/>
  <c r="AO362" s="1"/>
  <c r="AK363"/>
  <c r="AL363" s="1"/>
  <c r="AM363"/>
  <c r="AN363" s="1"/>
  <c r="AO363" s="1"/>
  <c r="AK364"/>
  <c r="AL364"/>
  <c r="AM364"/>
  <c r="AN364"/>
  <c r="AO364" s="1"/>
  <c r="AK365"/>
  <c r="AL365" s="1"/>
  <c r="AM365"/>
  <c r="AN365" s="1"/>
  <c r="AO365" s="1"/>
  <c r="AK366"/>
  <c r="AL366"/>
  <c r="AM366"/>
  <c r="AN366"/>
  <c r="AO366" s="1"/>
  <c r="AK367"/>
  <c r="AL367" s="1"/>
  <c r="AM367"/>
  <c r="AN367" s="1"/>
  <c r="AO367" s="1"/>
  <c r="AK368"/>
  <c r="AL368"/>
  <c r="AM368"/>
  <c r="AN368"/>
  <c r="AO368" s="1"/>
  <c r="AK369"/>
  <c r="AL369" s="1"/>
  <c r="AM369"/>
  <c r="AN369" s="1"/>
  <c r="AO369" s="1"/>
  <c r="AK370"/>
  <c r="AL370"/>
  <c r="AM370"/>
  <c r="AN370"/>
  <c r="AO370" s="1"/>
  <c r="AK371"/>
  <c r="AL371" s="1"/>
  <c r="AM371"/>
  <c r="AN371" s="1"/>
  <c r="AO371" s="1"/>
  <c r="AK372"/>
  <c r="AL372"/>
  <c r="AM372"/>
  <c r="AN372"/>
  <c r="AO372" s="1"/>
  <c r="AK373"/>
  <c r="AL373" s="1"/>
  <c r="AM373"/>
  <c r="AN373" s="1"/>
  <c r="AO373" s="1"/>
  <c r="AK374"/>
  <c r="AL374"/>
  <c r="AM374"/>
  <c r="AN374"/>
  <c r="AO374" s="1"/>
  <c r="AK375"/>
  <c r="AL375" s="1"/>
  <c r="AM375"/>
  <c r="AN375" s="1"/>
  <c r="AO375" s="1"/>
  <c r="AK376"/>
  <c r="AL376"/>
  <c r="AM376"/>
  <c r="AN376"/>
  <c r="AO376" s="1"/>
  <c r="AK377"/>
  <c r="AL377" s="1"/>
  <c r="AM377"/>
  <c r="AN377" s="1"/>
  <c r="AO377" s="1"/>
  <c r="AK378"/>
  <c r="AL378"/>
  <c r="AM378"/>
  <c r="AN378"/>
  <c r="AO378" s="1"/>
  <c r="AK379"/>
  <c r="AL379" s="1"/>
  <c r="AM379"/>
  <c r="AN379" s="1"/>
  <c r="AO379" s="1"/>
  <c r="AK380"/>
  <c r="AL380"/>
  <c r="AM380"/>
  <c r="AN380"/>
  <c r="AO380" s="1"/>
  <c r="AK381"/>
  <c r="AL381" s="1"/>
  <c r="AM381"/>
  <c r="AN381" s="1"/>
  <c r="AO381" s="1"/>
  <c r="AK382"/>
  <c r="AL382"/>
  <c r="AM382"/>
  <c r="AN382"/>
  <c r="AO382" s="1"/>
  <c r="AK383"/>
  <c r="AL383" s="1"/>
  <c r="AM383"/>
  <c r="AN383" s="1"/>
  <c r="AO383" s="1"/>
  <c r="AK384"/>
  <c r="AL384"/>
  <c r="AM384"/>
  <c r="AN384"/>
  <c r="AO384" s="1"/>
  <c r="AK385"/>
  <c r="AL385" s="1"/>
  <c r="AM385"/>
  <c r="AN385" s="1"/>
  <c r="AO385" s="1"/>
  <c r="AK386"/>
  <c r="AL386"/>
  <c r="AM386"/>
  <c r="AN386"/>
  <c r="AO386" s="1"/>
  <c r="AK387"/>
  <c r="AL387" s="1"/>
  <c r="AM387"/>
  <c r="AN387" s="1"/>
  <c r="AO387" s="1"/>
  <c r="AK388"/>
  <c r="AL388"/>
  <c r="AM388"/>
  <c r="AN388"/>
  <c r="AO388" s="1"/>
  <c r="AK389"/>
  <c r="AL389" s="1"/>
  <c r="AM389"/>
  <c r="AN389" s="1"/>
  <c r="AO389" s="1"/>
  <c r="AK390"/>
  <c r="AL390"/>
  <c r="AM390"/>
  <c r="AN390"/>
  <c r="AO390" s="1"/>
  <c r="AK391"/>
  <c r="AL391" s="1"/>
  <c r="AM391"/>
  <c r="AN391" s="1"/>
  <c r="AO391" s="1"/>
  <c r="AK392"/>
  <c r="AL392"/>
  <c r="AM392"/>
  <c r="AN392"/>
  <c r="AO392" s="1"/>
  <c r="AK393"/>
  <c r="AL393" s="1"/>
  <c r="AM393"/>
  <c r="AN393" s="1"/>
  <c r="AO393" s="1"/>
  <c r="AK394"/>
  <c r="AL394"/>
  <c r="AM394"/>
  <c r="AN394"/>
  <c r="AO394" s="1"/>
  <c r="AK395"/>
  <c r="AL395" s="1"/>
  <c r="AM395"/>
  <c r="AN395" s="1"/>
  <c r="AO395" s="1"/>
  <c r="AK396"/>
  <c r="AL396"/>
  <c r="AM396"/>
  <c r="AN396"/>
  <c r="AO396" s="1"/>
  <c r="AK397"/>
  <c r="AL397" s="1"/>
  <c r="AM397"/>
  <c r="AN397" s="1"/>
  <c r="AO397" s="1"/>
  <c r="AK398"/>
  <c r="AL398"/>
  <c r="AM398"/>
  <c r="AN398"/>
  <c r="AO398" s="1"/>
  <c r="AK399"/>
  <c r="AL399" s="1"/>
  <c r="AM399"/>
  <c r="AN399" s="1"/>
  <c r="AO399" s="1"/>
  <c r="AK400"/>
  <c r="AL400"/>
  <c r="AM400"/>
  <c r="AN400"/>
  <c r="AO400" s="1"/>
  <c r="AK401"/>
  <c r="AL401" s="1"/>
  <c r="AM401"/>
  <c r="AN401" s="1"/>
  <c r="AO401" s="1"/>
  <c r="AK402"/>
  <c r="AL402"/>
  <c r="AM402"/>
  <c r="AN402"/>
  <c r="AO402" s="1"/>
  <c r="AK403"/>
  <c r="AL403" s="1"/>
  <c r="AM403"/>
  <c r="AN403" s="1"/>
  <c r="AO403" s="1"/>
  <c r="AK404"/>
  <c r="AL404"/>
  <c r="AM404"/>
  <c r="AN404"/>
  <c r="AO404" s="1"/>
  <c r="AK405"/>
  <c r="AL405" s="1"/>
  <c r="AM405"/>
  <c r="AN405" s="1"/>
  <c r="AO405" s="1"/>
  <c r="AK406"/>
  <c r="AL406"/>
  <c r="AM406"/>
  <c r="AN406"/>
  <c r="AO406" s="1"/>
  <c r="AK407"/>
  <c r="AL407" s="1"/>
  <c r="AM407"/>
  <c r="AN407" s="1"/>
  <c r="AO407" s="1"/>
  <c r="AK408"/>
  <c r="AL408"/>
  <c r="AM408"/>
  <c r="AN408"/>
  <c r="AO408" s="1"/>
  <c r="AK409"/>
  <c r="AL409" s="1"/>
  <c r="AM409"/>
  <c r="AN409" s="1"/>
  <c r="AO409" s="1"/>
  <c r="AK410"/>
  <c r="AL410"/>
  <c r="AM410"/>
  <c r="AN410"/>
  <c r="AO410" s="1"/>
  <c r="AK411"/>
  <c r="AL411" s="1"/>
  <c r="AM411"/>
  <c r="AN411" s="1"/>
  <c r="AO411" s="1"/>
  <c r="AK412"/>
  <c r="AL412"/>
  <c r="AM412"/>
  <c r="AN412"/>
  <c r="AO412" s="1"/>
  <c r="AK413"/>
  <c r="AL413" s="1"/>
  <c r="AM413"/>
  <c r="AN413" s="1"/>
  <c r="AO413" s="1"/>
  <c r="AK414"/>
  <c r="AL414"/>
  <c r="AM414"/>
  <c r="AN414"/>
  <c r="AO414" s="1"/>
  <c r="AK415"/>
  <c r="AL415" s="1"/>
  <c r="AM415"/>
  <c r="AN415" s="1"/>
  <c r="AO415" s="1"/>
  <c r="AK416"/>
  <c r="AL416"/>
  <c r="AM416"/>
  <c r="AN416"/>
  <c r="AO416" s="1"/>
  <c r="AK417"/>
  <c r="AL417" s="1"/>
  <c r="AM417"/>
  <c r="AN417" s="1"/>
  <c r="AO417" s="1"/>
  <c r="AK418"/>
  <c r="AL418"/>
  <c r="AM418"/>
  <c r="AN418"/>
  <c r="AO418" s="1"/>
  <c r="AK419"/>
  <c r="AL419" s="1"/>
  <c r="AM419"/>
  <c r="AN419" s="1"/>
  <c r="AO419" s="1"/>
  <c r="AK420"/>
  <c r="AL420"/>
  <c r="AM420"/>
  <c r="AN420"/>
  <c r="AO420" s="1"/>
  <c r="AK421"/>
  <c r="AL421" s="1"/>
  <c r="AM421"/>
  <c r="AN421" s="1"/>
  <c r="AO421" s="1"/>
  <c r="AK422"/>
  <c r="AL422"/>
  <c r="AM422"/>
  <c r="AN422"/>
  <c r="AO422" s="1"/>
  <c r="AK423"/>
  <c r="AL423" s="1"/>
  <c r="AM423"/>
  <c r="AN423" s="1"/>
  <c r="AO423" s="1"/>
  <c r="AK424"/>
  <c r="AL424"/>
  <c r="AM424"/>
  <c r="AN424"/>
  <c r="AO424" s="1"/>
  <c r="AK425"/>
  <c r="AL425" s="1"/>
  <c r="AM425"/>
  <c r="AN425" s="1"/>
  <c r="AO425" s="1"/>
  <c r="AK426"/>
  <c r="AL426"/>
  <c r="AM426"/>
  <c r="AN426"/>
  <c r="AO426" s="1"/>
  <c r="AK427"/>
  <c r="AL427" s="1"/>
  <c r="AM427"/>
  <c r="AN427" s="1"/>
  <c r="AO427" s="1"/>
  <c r="AK428"/>
  <c r="AL428"/>
  <c r="AM428"/>
  <c r="AN428"/>
  <c r="AO428" s="1"/>
  <c r="AK429"/>
  <c r="AL429" s="1"/>
  <c r="AM429"/>
  <c r="AN429" s="1"/>
  <c r="AO429" s="1"/>
  <c r="AK430"/>
  <c r="AL430"/>
  <c r="AM430"/>
  <c r="AN430"/>
  <c r="AO430" s="1"/>
  <c r="AK431"/>
  <c r="AL431" s="1"/>
  <c r="AM431"/>
  <c r="AN431" s="1"/>
  <c r="AO431" s="1"/>
  <c r="AK432"/>
  <c r="AL432"/>
  <c r="AM432"/>
  <c r="AN432"/>
  <c r="AO432" s="1"/>
  <c r="AK433"/>
  <c r="AL433" s="1"/>
  <c r="AM433"/>
  <c r="AN433" s="1"/>
  <c r="AO433" s="1"/>
  <c r="AK434"/>
  <c r="AL434"/>
  <c r="AM434"/>
  <c r="AN434"/>
  <c r="AO434" s="1"/>
  <c r="AK435"/>
  <c r="AL435" s="1"/>
  <c r="AM435"/>
  <c r="AN435" s="1"/>
  <c r="AO435" s="1"/>
  <c r="AK436"/>
  <c r="AL436"/>
  <c r="AM436"/>
  <c r="AN436"/>
  <c r="AO436" s="1"/>
  <c r="AK437"/>
  <c r="AL437" s="1"/>
  <c r="AM437"/>
  <c r="AN437" s="1"/>
  <c r="AO437" s="1"/>
  <c r="AK438"/>
  <c r="AL438"/>
  <c r="AM438"/>
  <c r="AN438"/>
  <c r="AO438" s="1"/>
  <c r="AK439"/>
  <c r="AL439" s="1"/>
  <c r="AM439"/>
  <c r="AN439" s="1"/>
  <c r="AO439" s="1"/>
  <c r="AK440"/>
  <c r="AL440"/>
  <c r="AM440"/>
  <c r="AN440"/>
  <c r="AO440" s="1"/>
  <c r="AK441"/>
  <c r="AL441" s="1"/>
  <c r="AM441"/>
  <c r="AN441" s="1"/>
  <c r="AO441" s="1"/>
  <c r="AK442"/>
  <c r="AL442"/>
  <c r="AM442"/>
  <c r="AN442"/>
  <c r="AO442" s="1"/>
  <c r="AK443"/>
  <c r="AL443" s="1"/>
  <c r="AM443"/>
  <c r="AN443" s="1"/>
  <c r="AO443" s="1"/>
  <c r="AK444"/>
  <c r="AL444"/>
  <c r="AM444"/>
  <c r="AN444"/>
  <c r="AO444" s="1"/>
  <c r="AK445"/>
  <c r="AL445" s="1"/>
  <c r="AM445"/>
  <c r="AN445"/>
  <c r="AO445" s="1"/>
  <c r="AK446"/>
  <c r="AL446" s="1"/>
  <c r="AM446"/>
  <c r="AN446" s="1"/>
  <c r="AO446" s="1"/>
  <c r="AK447"/>
  <c r="AL447"/>
  <c r="AM447"/>
  <c r="AN447"/>
  <c r="AO447" s="1"/>
  <c r="AK448"/>
  <c r="AL448" s="1"/>
  <c r="AM448"/>
  <c r="AN448" s="1"/>
  <c r="AO448" s="1"/>
  <c r="AK449"/>
  <c r="AL449"/>
  <c r="AM449"/>
  <c r="AN449"/>
  <c r="AO449" s="1"/>
  <c r="AK450"/>
  <c r="AL450" s="1"/>
  <c r="AM450"/>
  <c r="AN450" s="1"/>
  <c r="AO450" s="1"/>
  <c r="AK451"/>
  <c r="AL451"/>
  <c r="AM451"/>
  <c r="AN451"/>
  <c r="AO451" s="1"/>
  <c r="AK452"/>
  <c r="AL452" s="1"/>
  <c r="AM452"/>
  <c r="AN452" s="1"/>
  <c r="AO452" s="1"/>
  <c r="AK453"/>
  <c r="AL453"/>
  <c r="AM453"/>
  <c r="AN453"/>
  <c r="AO453" s="1"/>
  <c r="AK454"/>
  <c r="AL454" s="1"/>
  <c r="AM454"/>
  <c r="AN454" s="1"/>
  <c r="AO454" s="1"/>
  <c r="AK455"/>
  <c r="AL455"/>
  <c r="AM455"/>
  <c r="AN455"/>
  <c r="AO455" s="1"/>
  <c r="AK456"/>
  <c r="AL456" s="1"/>
  <c r="AM456"/>
  <c r="AN456" s="1"/>
  <c r="AO456" s="1"/>
  <c r="AK457"/>
  <c r="AL457"/>
  <c r="AM457"/>
  <c r="AN457"/>
  <c r="AO457" s="1"/>
  <c r="AK458"/>
  <c r="AL458" s="1"/>
  <c r="AM458"/>
  <c r="AN458" s="1"/>
  <c r="AO458" s="1"/>
  <c r="AK459"/>
  <c r="AL459"/>
  <c r="AM459"/>
  <c r="AN459"/>
  <c r="AO459" s="1"/>
  <c r="AK460"/>
  <c r="AL460" s="1"/>
  <c r="AM460"/>
  <c r="AN460" s="1"/>
  <c r="AO460" s="1"/>
  <c r="AK461"/>
  <c r="AL461"/>
  <c r="AM461"/>
  <c r="AN461"/>
  <c r="AO461" s="1"/>
  <c r="AK462"/>
  <c r="AL462" s="1"/>
  <c r="AM462"/>
  <c r="AN462" s="1"/>
  <c r="AO462" s="1"/>
  <c r="AK463"/>
  <c r="AL463"/>
  <c r="AM463"/>
  <c r="AN463"/>
  <c r="AO463" s="1"/>
  <c r="AK464"/>
  <c r="AL464" s="1"/>
  <c r="AM464"/>
  <c r="AN464" s="1"/>
  <c r="AO464" s="1"/>
  <c r="AK465"/>
  <c r="AL465"/>
  <c r="AM465"/>
  <c r="AN465"/>
  <c r="AO465" s="1"/>
  <c r="AK466"/>
  <c r="AL466" s="1"/>
  <c r="AM466"/>
  <c r="AN466" s="1"/>
  <c r="AO466" s="1"/>
  <c r="AK467"/>
  <c r="AL467"/>
  <c r="AM467"/>
  <c r="AN467"/>
  <c r="AO467" s="1"/>
  <c r="AK468"/>
  <c r="AL468" s="1"/>
  <c r="AM468"/>
  <c r="AN468" s="1"/>
  <c r="AO468" s="1"/>
  <c r="AK469"/>
  <c r="AL469"/>
  <c r="AM469"/>
  <c r="AN469"/>
  <c r="AO469" s="1"/>
  <c r="AK470"/>
  <c r="AL470" s="1"/>
  <c r="AM470"/>
  <c r="AN470" s="1"/>
  <c r="AO470" s="1"/>
  <c r="AK471"/>
  <c r="AL471"/>
  <c r="AM471"/>
  <c r="AN471"/>
  <c r="AO471" s="1"/>
  <c r="AK472"/>
  <c r="AL472" s="1"/>
  <c r="AM472"/>
  <c r="AN472" s="1"/>
  <c r="AO472" s="1"/>
  <c r="AK473"/>
  <c r="AL473"/>
  <c r="AM473"/>
  <c r="AN473"/>
  <c r="AO473" s="1"/>
  <c r="AK474"/>
  <c r="AL474" s="1"/>
  <c r="AM474"/>
  <c r="AN474" s="1"/>
  <c r="AO474" s="1"/>
  <c r="AK475"/>
  <c r="AL475"/>
  <c r="AM475"/>
  <c r="AN475"/>
  <c r="AO475" s="1"/>
  <c r="AK476"/>
  <c r="AL476" s="1"/>
  <c r="AM476"/>
  <c r="AN476" s="1"/>
  <c r="AO476" s="1"/>
  <c r="AK477"/>
  <c r="AL477"/>
  <c r="AM477"/>
  <c r="AN477"/>
  <c r="AO477" s="1"/>
  <c r="AK478"/>
  <c r="AL478" s="1"/>
  <c r="AM478"/>
  <c r="AN478" s="1"/>
  <c r="AO478" s="1"/>
  <c r="AK479"/>
  <c r="AL479"/>
  <c r="AM479"/>
  <c r="AN479"/>
  <c r="AO479" s="1"/>
  <c r="AK480"/>
  <c r="AL480" s="1"/>
  <c r="AM480"/>
  <c r="AN480" s="1"/>
  <c r="AO480" s="1"/>
  <c r="AK481"/>
  <c r="AL481"/>
  <c r="AM481"/>
  <c r="AN481"/>
  <c r="AO481" s="1"/>
  <c r="AK482"/>
  <c r="AL482" s="1"/>
  <c r="AM482"/>
  <c r="AN482" s="1"/>
  <c r="AO482" s="1"/>
  <c r="AK483"/>
  <c r="AL483"/>
  <c r="AM483"/>
  <c r="AN483"/>
  <c r="AO483" s="1"/>
  <c r="AK484"/>
  <c r="AL484" s="1"/>
  <c r="AM484"/>
  <c r="AN484" s="1"/>
  <c r="AO484" s="1"/>
  <c r="AK485"/>
  <c r="AL485"/>
  <c r="AM485"/>
  <c r="AN485"/>
  <c r="AO485" s="1"/>
  <c r="AK486"/>
  <c r="AL486" s="1"/>
  <c r="AM486"/>
  <c r="AN486" s="1"/>
  <c r="AO486" s="1"/>
  <c r="AK487"/>
  <c r="AL487"/>
  <c r="AM487"/>
  <c r="AN487"/>
  <c r="AO487" s="1"/>
  <c r="AK488"/>
  <c r="AL488" s="1"/>
  <c r="AM488"/>
  <c r="AN488" s="1"/>
  <c r="AO488" s="1"/>
  <c r="AK489"/>
  <c r="AL489"/>
  <c r="AM489"/>
  <c r="AN489"/>
  <c r="AO489" s="1"/>
  <c r="AK490"/>
  <c r="AL490" s="1"/>
  <c r="AM490"/>
  <c r="AN490" s="1"/>
  <c r="AO490" s="1"/>
  <c r="AK491"/>
  <c r="AL491"/>
  <c r="AM491"/>
  <c r="AN491"/>
  <c r="AO491" s="1"/>
  <c r="AK492"/>
  <c r="AL492" s="1"/>
  <c r="AM492"/>
  <c r="AN492" s="1"/>
  <c r="AO492" s="1"/>
  <c r="AK493"/>
  <c r="AL493"/>
  <c r="AM493"/>
  <c r="AN493"/>
  <c r="AO493" s="1"/>
  <c r="AK494"/>
  <c r="AL494" s="1"/>
  <c r="AM494"/>
  <c r="AN494" s="1"/>
  <c r="AO494" s="1"/>
  <c r="AK495"/>
  <c r="AL495"/>
  <c r="AM495"/>
  <c r="AN495"/>
  <c r="AO495" s="1"/>
  <c r="AK496"/>
  <c r="AL496" s="1"/>
  <c r="AM496"/>
  <c r="AN496" s="1"/>
  <c r="AO496" s="1"/>
  <c r="AK497"/>
  <c r="AL497"/>
  <c r="AM497"/>
  <c r="AN497"/>
  <c r="AO497" s="1"/>
  <c r="AK498"/>
  <c r="AL498" s="1"/>
  <c r="AM498"/>
  <c r="AN498" s="1"/>
  <c r="AO498" s="1"/>
  <c r="AK499"/>
  <c r="AL499"/>
  <c r="AM499"/>
  <c r="AN499"/>
  <c r="AO499" s="1"/>
  <c r="AK500"/>
  <c r="AL500" s="1"/>
  <c r="AM500"/>
  <c r="AN500" s="1"/>
  <c r="AO500" s="1"/>
  <c r="AK501"/>
  <c r="AL501"/>
  <c r="AM501"/>
  <c r="AN501"/>
  <c r="AO501" s="1"/>
  <c r="AK502"/>
  <c r="AL502" s="1"/>
  <c r="AM502"/>
  <c r="AN502" s="1"/>
  <c r="AO502" s="1"/>
  <c r="AK503"/>
  <c r="AL503"/>
  <c r="AM503"/>
  <c r="AN503"/>
  <c r="AO503" s="1"/>
  <c r="AK504"/>
  <c r="AL504" s="1"/>
  <c r="AM504"/>
  <c r="AN504" s="1"/>
  <c r="AO504" s="1"/>
  <c r="AK505"/>
  <c r="AL505"/>
  <c r="AM505"/>
  <c r="AN505"/>
  <c r="AO505" s="1"/>
  <c r="AK506"/>
  <c r="AL506" s="1"/>
  <c r="AM506"/>
  <c r="AN506" s="1"/>
  <c r="AO506" s="1"/>
  <c r="AK507"/>
  <c r="AL507"/>
  <c r="AM507"/>
  <c r="AN507"/>
  <c r="AO507" s="1"/>
  <c r="AK508"/>
  <c r="AL508" s="1"/>
  <c r="AM508"/>
  <c r="AN508" s="1"/>
  <c r="AO508" s="1"/>
  <c r="AK509"/>
  <c r="AL509"/>
  <c r="AM509"/>
  <c r="AN509"/>
  <c r="AO509" s="1"/>
  <c r="AK510"/>
  <c r="AL510" s="1"/>
  <c r="AM510"/>
  <c r="AN510" s="1"/>
  <c r="AO510" s="1"/>
  <c r="AK511"/>
  <c r="AL511"/>
  <c r="AM511"/>
  <c r="AN511"/>
  <c r="AO511" s="1"/>
  <c r="AK512"/>
  <c r="AL512" s="1"/>
  <c r="AM512"/>
  <c r="AN512" s="1"/>
  <c r="AO512" s="1"/>
  <c r="AK513"/>
  <c r="AL513"/>
  <c r="AM513"/>
  <c r="AN513"/>
  <c r="AO513" s="1"/>
  <c r="AK514"/>
  <c r="AL514" s="1"/>
  <c r="AM514"/>
  <c r="AN514" s="1"/>
  <c r="AO514" s="1"/>
  <c r="AK515"/>
  <c r="AL515"/>
  <c r="AM515"/>
  <c r="AN515"/>
  <c r="AO515" s="1"/>
  <c r="AK516"/>
  <c r="AL516" s="1"/>
  <c r="AM516"/>
  <c r="AN516" s="1"/>
  <c r="AO516" s="1"/>
  <c r="AK517"/>
  <c r="AL517"/>
  <c r="AM517"/>
  <c r="AN517"/>
  <c r="AO517" s="1"/>
  <c r="AK518"/>
  <c r="AL518" s="1"/>
  <c r="AM518"/>
  <c r="AN518" s="1"/>
  <c r="AO518" s="1"/>
  <c r="AK519"/>
  <c r="AL519"/>
  <c r="AM519"/>
  <c r="AN519"/>
  <c r="AO519" s="1"/>
  <c r="AK520"/>
  <c r="AL520" s="1"/>
  <c r="AM520"/>
  <c r="AN520" s="1"/>
  <c r="AO520" s="1"/>
  <c r="AF22"/>
  <c r="AG22"/>
  <c r="AH22"/>
  <c r="AI22"/>
  <c r="AF23"/>
  <c r="AG23"/>
  <c r="AH23"/>
  <c r="AI23"/>
  <c r="AF24"/>
  <c r="AG24"/>
  <c r="AH24"/>
  <c r="AI24"/>
  <c r="AF25"/>
  <c r="AG25"/>
  <c r="AH25"/>
  <c r="AI25"/>
  <c r="AF26"/>
  <c r="AG26"/>
  <c r="AH26"/>
  <c r="AI26"/>
  <c r="AF27"/>
  <c r="AG27"/>
  <c r="AH27"/>
  <c r="AI27"/>
  <c r="AF28"/>
  <c r="AG28"/>
  <c r="AH28"/>
  <c r="AI28"/>
  <c r="AF29"/>
  <c r="AG29"/>
  <c r="AH29"/>
  <c r="AI29"/>
  <c r="AF30"/>
  <c r="AG30"/>
  <c r="AH30"/>
  <c r="AI30"/>
  <c r="AF31"/>
  <c r="AG31"/>
  <c r="AH31"/>
  <c r="AI31"/>
  <c r="AF32"/>
  <c r="AG32"/>
  <c r="AH32"/>
  <c r="AI32"/>
  <c r="AF33"/>
  <c r="AG33"/>
  <c r="AH33"/>
  <c r="AI33"/>
  <c r="AF34"/>
  <c r="AG34"/>
  <c r="AH34"/>
  <c r="AI34"/>
  <c r="AF35"/>
  <c r="AG35"/>
  <c r="AH35"/>
  <c r="AI35"/>
  <c r="AF36"/>
  <c r="AG36"/>
  <c r="AH36"/>
  <c r="AI36"/>
  <c r="AF37"/>
  <c r="AG37"/>
  <c r="AH37"/>
  <c r="AI37"/>
  <c r="AF38"/>
  <c r="AG38"/>
  <c r="AH38"/>
  <c r="AI38"/>
  <c r="AF39"/>
  <c r="AG39"/>
  <c r="AH39"/>
  <c r="AI39"/>
  <c r="AF40"/>
  <c r="AG40"/>
  <c r="AH40"/>
  <c r="AI40"/>
  <c r="AF41"/>
  <c r="AG41"/>
  <c r="AH41"/>
  <c r="AI41"/>
  <c r="AF42"/>
  <c r="AG42"/>
  <c r="AH42"/>
  <c r="AI42"/>
  <c r="AF43"/>
  <c r="AG43"/>
  <c r="AH43"/>
  <c r="AI43"/>
  <c r="AF44"/>
  <c r="AG44"/>
  <c r="AH44"/>
  <c r="AI44"/>
  <c r="AF45"/>
  <c r="AG45"/>
  <c r="AH45"/>
  <c r="AI45"/>
  <c r="AF46"/>
  <c r="AG46"/>
  <c r="AH46"/>
  <c r="AI46"/>
  <c r="AF47"/>
  <c r="AG47"/>
  <c r="AH47"/>
  <c r="AI47"/>
  <c r="AF48"/>
  <c r="AG48"/>
  <c r="AH48"/>
  <c r="AI48"/>
  <c r="AF49"/>
  <c r="AG49"/>
  <c r="AH49"/>
  <c r="AI49"/>
  <c r="AF50"/>
  <c r="AG50"/>
  <c r="AH50"/>
  <c r="AI50"/>
  <c r="AF51"/>
  <c r="AG51"/>
  <c r="AH51"/>
  <c r="AI51"/>
  <c r="AF52"/>
  <c r="AG52"/>
  <c r="AH52"/>
  <c r="AI52"/>
  <c r="AF53"/>
  <c r="AG53"/>
  <c r="AH53"/>
  <c r="AI53"/>
  <c r="AF54"/>
  <c r="AG54"/>
  <c r="AH54"/>
  <c r="AI54"/>
  <c r="AF55"/>
  <c r="AG55"/>
  <c r="AH55"/>
  <c r="AI55"/>
  <c r="AF56"/>
  <c r="AG56"/>
  <c r="AH56"/>
  <c r="AI56"/>
  <c r="AF57"/>
  <c r="AG57"/>
  <c r="AH57"/>
  <c r="AI57"/>
  <c r="AF58"/>
  <c r="AG58"/>
  <c r="AH58"/>
  <c r="AI58"/>
  <c r="AF59"/>
  <c r="AG59"/>
  <c r="AH59"/>
  <c r="AI59"/>
  <c r="AF60"/>
  <c r="AG60"/>
  <c r="AH60"/>
  <c r="AI60"/>
  <c r="AF61"/>
  <c r="AG61"/>
  <c r="AH61"/>
  <c r="AI61"/>
  <c r="AF62"/>
  <c r="AG62"/>
  <c r="AH62"/>
  <c r="AI62"/>
  <c r="AF63"/>
  <c r="AG63"/>
  <c r="AH63"/>
  <c r="AI63"/>
  <c r="AF64"/>
  <c r="AG64"/>
  <c r="AH64"/>
  <c r="AI64"/>
  <c r="AF65"/>
  <c r="AG65"/>
  <c r="AH65"/>
  <c r="AI65"/>
  <c r="AF66"/>
  <c r="AG66"/>
  <c r="AH66"/>
  <c r="AI66"/>
  <c r="AF67"/>
  <c r="AG67"/>
  <c r="AH67"/>
  <c r="AI67"/>
  <c r="AF68"/>
  <c r="AG68"/>
  <c r="AH68"/>
  <c r="AI68"/>
  <c r="AF69"/>
  <c r="AG69"/>
  <c r="AH69"/>
  <c r="AI69"/>
  <c r="AF70"/>
  <c r="AG70"/>
  <c r="AH70"/>
  <c r="AI70"/>
  <c r="AF71"/>
  <c r="AG71"/>
  <c r="AH71"/>
  <c r="AI71"/>
  <c r="AF72"/>
  <c r="AG72"/>
  <c r="AH72"/>
  <c r="AI72"/>
  <c r="AF73"/>
  <c r="AG73"/>
  <c r="AH73"/>
  <c r="AI73"/>
  <c r="AF74"/>
  <c r="AG74"/>
  <c r="AH74"/>
  <c r="AI74"/>
  <c r="AF75"/>
  <c r="AG75"/>
  <c r="AH75"/>
  <c r="AI75"/>
  <c r="AF76"/>
  <c r="AG76"/>
  <c r="AH76"/>
  <c r="AI76"/>
  <c r="AF77"/>
  <c r="AG77"/>
  <c r="AH77"/>
  <c r="AI77"/>
  <c r="AF78"/>
  <c r="AG78"/>
  <c r="AH78"/>
  <c r="AI78"/>
  <c r="AF79"/>
  <c r="AG79"/>
  <c r="AH79"/>
  <c r="AI79"/>
  <c r="AF80"/>
  <c r="AG80"/>
  <c r="AH80"/>
  <c r="AI80"/>
  <c r="AF81"/>
  <c r="AG81"/>
  <c r="AH81"/>
  <c r="AI81"/>
  <c r="AF82"/>
  <c r="AG82"/>
  <c r="AH82"/>
  <c r="AI82"/>
  <c r="AF83"/>
  <c r="AG83"/>
  <c r="AH83"/>
  <c r="AI83"/>
  <c r="AF84"/>
  <c r="AG84"/>
  <c r="AH84"/>
  <c r="AI84"/>
  <c r="AF85"/>
  <c r="AG85"/>
  <c r="AH85"/>
  <c r="AI85"/>
  <c r="AF86"/>
  <c r="AG86"/>
  <c r="AH86"/>
  <c r="AI86"/>
  <c r="AF87"/>
  <c r="AG87"/>
  <c r="AH87"/>
  <c r="AI87"/>
  <c r="AF88"/>
  <c r="AG88"/>
  <c r="AH88"/>
  <c r="AI88"/>
  <c r="AF89"/>
  <c r="AG89"/>
  <c r="AH89"/>
  <c r="AI89"/>
  <c r="AF90"/>
  <c r="AG90"/>
  <c r="AH90"/>
  <c r="AI90"/>
  <c r="AF91"/>
  <c r="AG91"/>
  <c r="AH91"/>
  <c r="AI91"/>
  <c r="AF92"/>
  <c r="AG92"/>
  <c r="AH92"/>
  <c r="AI92"/>
  <c r="AF93"/>
  <c r="AG93"/>
  <c r="AH93"/>
  <c r="AI93"/>
  <c r="AF94"/>
  <c r="AG94"/>
  <c r="AH94"/>
  <c r="AI94"/>
  <c r="AF95"/>
  <c r="AG95"/>
  <c r="AH95"/>
  <c r="AI95"/>
  <c r="AF96"/>
  <c r="AG96"/>
  <c r="AH96"/>
  <c r="AI96"/>
  <c r="AF97"/>
  <c r="AG97"/>
  <c r="AH97"/>
  <c r="AI97"/>
  <c r="AF98"/>
  <c r="AG98"/>
  <c r="AH98"/>
  <c r="AI98"/>
  <c r="AF99"/>
  <c r="AG99"/>
  <c r="AH99"/>
  <c r="AI99"/>
  <c r="AF100"/>
  <c r="AG100"/>
  <c r="AH100"/>
  <c r="AI100"/>
  <c r="AF101"/>
  <c r="AG101"/>
  <c r="AH101"/>
  <c r="AI101"/>
  <c r="AF102"/>
  <c r="AG102"/>
  <c r="AH102"/>
  <c r="AI102"/>
  <c r="AF103"/>
  <c r="AG103"/>
  <c r="AH103"/>
  <c r="AI103"/>
  <c r="AF104"/>
  <c r="AG104"/>
  <c r="AH104"/>
  <c r="AI104"/>
  <c r="AF105"/>
  <c r="AG105"/>
  <c r="AH105"/>
  <c r="AI105"/>
  <c r="AF106"/>
  <c r="AG106"/>
  <c r="AH106"/>
  <c r="AI106"/>
  <c r="AF107"/>
  <c r="AG107"/>
  <c r="AH107"/>
  <c r="AI107"/>
  <c r="AF108"/>
  <c r="AG108"/>
  <c r="AH108"/>
  <c r="AI108"/>
  <c r="AF109"/>
  <c r="AG109"/>
  <c r="AH109"/>
  <c r="AI109"/>
  <c r="AF110"/>
  <c r="AG110"/>
  <c r="AH110"/>
  <c r="AI110"/>
  <c r="AF111"/>
  <c r="AG111"/>
  <c r="AH111"/>
  <c r="AI111"/>
  <c r="AF112"/>
  <c r="AG112"/>
  <c r="AH112"/>
  <c r="AI112"/>
  <c r="AF113"/>
  <c r="AG113"/>
  <c r="AH113"/>
  <c r="AI113"/>
  <c r="AF114"/>
  <c r="AG114"/>
  <c r="AH114"/>
  <c r="AI114"/>
  <c r="AF115"/>
  <c r="AG115"/>
  <c r="AH115"/>
  <c r="AI115"/>
  <c r="AF116"/>
  <c r="AG116"/>
  <c r="AH116"/>
  <c r="AI116"/>
  <c r="AF117"/>
  <c r="AG117"/>
  <c r="AH117"/>
  <c r="AI117"/>
  <c r="AF118"/>
  <c r="AG118"/>
  <c r="AH118"/>
  <c r="AI118"/>
  <c r="AF119"/>
  <c r="AG119"/>
  <c r="AH119"/>
  <c r="AI119"/>
  <c r="AF120"/>
  <c r="AG120"/>
  <c r="AH120"/>
  <c r="AI120"/>
  <c r="AF121"/>
  <c r="AG121"/>
  <c r="AH121"/>
  <c r="AI121"/>
  <c r="AF122"/>
  <c r="AG122"/>
  <c r="AH122"/>
  <c r="AI122"/>
  <c r="AF123"/>
  <c r="AG123"/>
  <c r="AH123"/>
  <c r="AI123"/>
  <c r="AF124"/>
  <c r="AG124"/>
  <c r="AH124"/>
  <c r="AI124"/>
  <c r="AF125"/>
  <c r="AG125"/>
  <c r="AH125"/>
  <c r="AI125"/>
  <c r="AF126"/>
  <c r="AG126"/>
  <c r="AH126"/>
  <c r="AI126"/>
  <c r="AF127"/>
  <c r="AG127"/>
  <c r="AH127"/>
  <c r="AI127"/>
  <c r="AF128"/>
  <c r="AG128"/>
  <c r="AH128"/>
  <c r="AI128"/>
  <c r="AF129"/>
  <c r="AG129"/>
  <c r="AH129"/>
  <c r="AI129"/>
  <c r="AF130"/>
  <c r="AG130"/>
  <c r="AH130"/>
  <c r="AI130"/>
  <c r="AF131"/>
  <c r="AG131"/>
  <c r="AH131"/>
  <c r="AI131"/>
  <c r="AF132"/>
  <c r="AG132"/>
  <c r="AH132"/>
  <c r="AI132"/>
  <c r="AF133"/>
  <c r="AG133"/>
  <c r="AH133"/>
  <c r="AI133"/>
  <c r="AF134"/>
  <c r="AG134"/>
  <c r="AH134"/>
  <c r="AI134"/>
  <c r="AF135"/>
  <c r="AG135"/>
  <c r="AH135"/>
  <c r="AI135"/>
  <c r="AF136"/>
  <c r="AG136"/>
  <c r="AH136"/>
  <c r="AI136"/>
  <c r="AF137"/>
  <c r="AG137"/>
  <c r="AH137"/>
  <c r="AI137"/>
  <c r="AF138"/>
  <c r="AG138"/>
  <c r="AH138"/>
  <c r="AI138"/>
  <c r="AF139"/>
  <c r="AG139"/>
  <c r="AH139"/>
  <c r="AI139"/>
  <c r="AF140"/>
  <c r="AG140"/>
  <c r="AH140"/>
  <c r="AI140"/>
  <c r="AF141"/>
  <c r="AG141"/>
  <c r="AH141"/>
  <c r="AI141"/>
  <c r="AF142"/>
  <c r="AG142"/>
  <c r="AH142"/>
  <c r="AI142"/>
  <c r="AF143"/>
  <c r="AG143"/>
  <c r="AH143"/>
  <c r="AI143"/>
  <c r="AF144"/>
  <c r="AG144"/>
  <c r="AH144"/>
  <c r="AI144"/>
  <c r="AF145"/>
  <c r="AG145"/>
  <c r="AH145"/>
  <c r="AI145"/>
  <c r="AF146"/>
  <c r="AG146"/>
  <c r="AH146"/>
  <c r="AI146"/>
  <c r="AF147"/>
  <c r="AG147"/>
  <c r="AH147"/>
  <c r="AI147"/>
  <c r="AF148"/>
  <c r="AG148"/>
  <c r="AH148"/>
  <c r="AI148"/>
  <c r="AF149"/>
  <c r="AG149"/>
  <c r="AH149"/>
  <c r="AI149"/>
  <c r="AF150"/>
  <c r="AG150"/>
  <c r="AH150"/>
  <c r="AI150"/>
  <c r="AF151"/>
  <c r="AG151"/>
  <c r="AH151"/>
  <c r="AI151"/>
  <c r="AF152"/>
  <c r="AG152"/>
  <c r="AH152"/>
  <c r="AI152"/>
  <c r="AF153"/>
  <c r="AG153"/>
  <c r="AH153"/>
  <c r="AI153"/>
  <c r="AF154"/>
  <c r="AG154"/>
  <c r="AH154"/>
  <c r="AI154"/>
  <c r="AF155"/>
  <c r="AG155"/>
  <c r="AH155"/>
  <c r="AI155"/>
  <c r="AF156"/>
  <c r="AG156"/>
  <c r="AH156"/>
  <c r="AI156"/>
  <c r="AF157"/>
  <c r="AG157"/>
  <c r="AH157"/>
  <c r="AI157"/>
  <c r="AF158"/>
  <c r="AG158"/>
  <c r="AH158"/>
  <c r="AI158"/>
  <c r="AF159"/>
  <c r="AG159"/>
  <c r="AH159"/>
  <c r="AI159"/>
  <c r="AF160"/>
  <c r="AG160"/>
  <c r="AH160"/>
  <c r="AI160"/>
  <c r="AF161"/>
  <c r="AG161"/>
  <c r="AH161"/>
  <c r="AI161"/>
  <c r="AF162"/>
  <c r="AG162"/>
  <c r="AH162"/>
  <c r="AI162"/>
  <c r="AF163"/>
  <c r="AG163"/>
  <c r="AH163"/>
  <c r="AI163"/>
  <c r="AF164"/>
  <c r="AG164"/>
  <c r="AH164"/>
  <c r="AI164"/>
  <c r="AF165"/>
  <c r="AG165"/>
  <c r="AH165"/>
  <c r="AI165"/>
  <c r="AF166"/>
  <c r="AG166"/>
  <c r="AH166"/>
  <c r="AI166"/>
  <c r="AF167"/>
  <c r="AG167"/>
  <c r="AH167"/>
  <c r="AI167"/>
  <c r="AF168"/>
  <c r="AG168"/>
  <c r="AH168"/>
  <c r="AI168"/>
  <c r="AF169"/>
  <c r="AG169"/>
  <c r="AH169"/>
  <c r="AI169"/>
  <c r="AF170"/>
  <c r="AG170"/>
  <c r="AH170"/>
  <c r="AI170"/>
  <c r="AF171"/>
  <c r="AG171"/>
  <c r="AH171"/>
  <c r="AI171"/>
  <c r="AF172"/>
  <c r="AG172"/>
  <c r="AH172"/>
  <c r="AI172"/>
  <c r="AF173"/>
  <c r="AG173"/>
  <c r="AH173"/>
  <c r="AI173"/>
  <c r="AF174"/>
  <c r="AG174"/>
  <c r="AH174"/>
  <c r="AI174"/>
  <c r="AF175"/>
  <c r="AG175"/>
  <c r="AH175"/>
  <c r="AI175"/>
  <c r="AF176"/>
  <c r="AG176"/>
  <c r="AH176"/>
  <c r="AI176"/>
  <c r="AF177"/>
  <c r="AG177"/>
  <c r="AH177"/>
  <c r="AI177"/>
  <c r="AF178"/>
  <c r="AG178"/>
  <c r="AH178"/>
  <c r="AI178"/>
  <c r="AF179"/>
  <c r="AG179"/>
  <c r="AH179"/>
  <c r="AI179"/>
  <c r="AF180"/>
  <c r="AG180"/>
  <c r="AH180"/>
  <c r="AI180"/>
  <c r="AF181"/>
  <c r="AG181"/>
  <c r="AH181"/>
  <c r="AI181"/>
  <c r="AF182"/>
  <c r="AG182"/>
  <c r="AH182"/>
  <c r="AI182"/>
  <c r="AF183"/>
  <c r="AG183"/>
  <c r="AH183"/>
  <c r="AI183"/>
  <c r="AF184"/>
  <c r="AG184"/>
  <c r="AH184"/>
  <c r="AI184"/>
  <c r="AF185"/>
  <c r="AG185"/>
  <c r="AH185"/>
  <c r="AI185"/>
  <c r="AF186"/>
  <c r="AG186"/>
  <c r="AH186"/>
  <c r="AI186"/>
  <c r="AF187"/>
  <c r="AG187"/>
  <c r="AH187"/>
  <c r="AI187"/>
  <c r="AF188"/>
  <c r="AG188"/>
  <c r="AH188"/>
  <c r="AI188"/>
  <c r="AF189"/>
  <c r="AG189"/>
  <c r="AH189"/>
  <c r="AI189"/>
  <c r="AF190"/>
  <c r="AG190"/>
  <c r="AH190"/>
  <c r="AI190"/>
  <c r="AF191"/>
  <c r="AG191"/>
  <c r="AH191"/>
  <c r="AI191"/>
  <c r="AF192"/>
  <c r="AG192"/>
  <c r="AH192"/>
  <c r="AI192"/>
  <c r="AF193"/>
  <c r="AG193"/>
  <c r="AH193"/>
  <c r="AI193"/>
  <c r="AF194"/>
  <c r="AG194"/>
  <c r="AH194"/>
  <c r="AI194"/>
  <c r="AF195"/>
  <c r="AG195"/>
  <c r="AH195"/>
  <c r="AI195"/>
  <c r="AF196"/>
  <c r="AG196"/>
  <c r="AH196"/>
  <c r="AI196"/>
  <c r="AF197"/>
  <c r="AG197"/>
  <c r="AH197"/>
  <c r="AI197"/>
  <c r="AF198"/>
  <c r="AG198"/>
  <c r="AH198"/>
  <c r="AI198"/>
  <c r="AF199"/>
  <c r="AG199"/>
  <c r="AH199"/>
  <c r="AI199"/>
  <c r="AF200"/>
  <c r="AG200"/>
  <c r="AH200"/>
  <c r="AI200"/>
  <c r="AF201"/>
  <c r="AG201"/>
  <c r="AH201"/>
  <c r="AI201"/>
  <c r="AF202"/>
  <c r="AG202"/>
  <c r="AH202"/>
  <c r="AI202"/>
  <c r="AF203"/>
  <c r="AG203"/>
  <c r="AH203"/>
  <c r="AI203"/>
  <c r="AF204"/>
  <c r="AG204"/>
  <c r="AH204"/>
  <c r="AI204"/>
  <c r="AF205"/>
  <c r="AG205"/>
  <c r="AH205"/>
  <c r="AI205"/>
  <c r="AF206"/>
  <c r="AG206"/>
  <c r="AH206"/>
  <c r="AI206"/>
  <c r="AF207"/>
  <c r="AG207"/>
  <c r="AH207"/>
  <c r="AI207"/>
  <c r="AF208"/>
  <c r="AG208"/>
  <c r="AH208"/>
  <c r="AI208"/>
  <c r="AF209"/>
  <c r="AG209"/>
  <c r="AH209"/>
  <c r="AI209"/>
  <c r="AF210"/>
  <c r="AG210"/>
  <c r="AH210"/>
  <c r="AI210"/>
  <c r="AF211"/>
  <c r="AG211"/>
  <c r="AH211"/>
  <c r="AI211"/>
  <c r="AF212"/>
  <c r="AG212"/>
  <c r="AH212"/>
  <c r="AI212"/>
  <c r="AF213"/>
  <c r="AG213"/>
  <c r="AH213"/>
  <c r="AI213"/>
  <c r="AF214"/>
  <c r="AG214"/>
  <c r="AH214"/>
  <c r="AI214"/>
  <c r="AF215"/>
  <c r="AG215"/>
  <c r="AH215"/>
  <c r="AI215"/>
  <c r="AF216"/>
  <c r="AG216"/>
  <c r="AH216"/>
  <c r="AI216"/>
  <c r="AF217"/>
  <c r="AG217"/>
  <c r="AH217"/>
  <c r="AI217"/>
  <c r="AF218"/>
  <c r="AG218"/>
  <c r="AH218"/>
  <c r="AI218"/>
  <c r="AF219"/>
  <c r="AG219"/>
  <c r="AH219"/>
  <c r="AI219"/>
  <c r="AF220"/>
  <c r="AG220"/>
  <c r="AH220"/>
  <c r="AI220"/>
  <c r="AF221"/>
  <c r="AG221"/>
  <c r="AH221"/>
  <c r="AI221"/>
  <c r="AF222"/>
  <c r="AG222"/>
  <c r="AH222"/>
  <c r="AI222"/>
  <c r="AF223"/>
  <c r="AG223"/>
  <c r="AH223"/>
  <c r="AI223"/>
  <c r="AF224"/>
  <c r="AG224"/>
  <c r="AH224"/>
  <c r="AI224"/>
  <c r="AF225"/>
  <c r="AG225"/>
  <c r="AH225"/>
  <c r="AI225"/>
  <c r="AF226"/>
  <c r="AG226"/>
  <c r="AH226"/>
  <c r="AI226"/>
  <c r="AF227"/>
  <c r="AG227"/>
  <c r="AH227"/>
  <c r="AI227"/>
  <c r="AF228"/>
  <c r="AG228"/>
  <c r="AH228"/>
  <c r="AI228"/>
  <c r="AF229"/>
  <c r="AG229"/>
  <c r="AH229"/>
  <c r="AI229"/>
  <c r="AF230"/>
  <c r="AG230"/>
  <c r="AH230"/>
  <c r="AI230"/>
  <c r="AF231"/>
  <c r="AG231"/>
  <c r="AH231"/>
  <c r="AI231"/>
  <c r="AF232"/>
  <c r="AG232"/>
  <c r="AH232"/>
  <c r="AI232"/>
  <c r="AF233"/>
  <c r="AG233"/>
  <c r="AH233"/>
  <c r="AI233"/>
  <c r="AF234"/>
  <c r="AG234"/>
  <c r="AH234"/>
  <c r="AI234"/>
  <c r="AF235"/>
  <c r="AG235"/>
  <c r="AH235"/>
  <c r="AI235"/>
  <c r="AF236"/>
  <c r="AG236"/>
  <c r="AH236"/>
  <c r="AI236"/>
  <c r="AF237"/>
  <c r="AG237"/>
  <c r="AH237"/>
  <c r="AI237"/>
  <c r="AF238"/>
  <c r="AG238"/>
  <c r="AH238"/>
  <c r="AI238"/>
  <c r="AF239"/>
  <c r="AG239"/>
  <c r="AH239"/>
  <c r="AI239"/>
  <c r="AF240"/>
  <c r="AG240"/>
  <c r="AH240"/>
  <c r="AI240"/>
  <c r="AF241"/>
  <c r="AG241"/>
  <c r="AH241"/>
  <c r="AI241"/>
  <c r="AF242"/>
  <c r="AG242"/>
  <c r="AH242"/>
  <c r="AI242"/>
  <c r="AF243"/>
  <c r="AG243"/>
  <c r="AH243"/>
  <c r="AI243"/>
  <c r="AF244"/>
  <c r="AG244"/>
  <c r="AH244"/>
  <c r="AI244"/>
  <c r="AF245"/>
  <c r="AG245"/>
  <c r="AH245"/>
  <c r="AI245"/>
  <c r="AF246"/>
  <c r="AG246"/>
  <c r="AH246"/>
  <c r="AI246"/>
  <c r="AF247"/>
  <c r="AG247"/>
  <c r="AH247"/>
  <c r="AI247"/>
  <c r="AF248"/>
  <c r="AG248"/>
  <c r="AH248"/>
  <c r="AI248"/>
  <c r="AF249"/>
  <c r="AG249"/>
  <c r="AH249"/>
  <c r="AI249"/>
  <c r="AF250"/>
  <c r="AG250"/>
  <c r="AH250"/>
  <c r="AI250"/>
  <c r="AF251"/>
  <c r="AG251"/>
  <c r="AH251"/>
  <c r="AI251"/>
  <c r="AF252"/>
  <c r="AG252"/>
  <c r="AH252"/>
  <c r="AI252"/>
  <c r="AF253"/>
  <c r="AG253"/>
  <c r="AH253"/>
  <c r="AI253"/>
  <c r="AF254"/>
  <c r="AG254"/>
  <c r="AH254"/>
  <c r="AI254"/>
  <c r="AF255"/>
  <c r="AG255"/>
  <c r="AH255"/>
  <c r="AI255"/>
  <c r="AF256"/>
  <c r="AG256"/>
  <c r="AH256"/>
  <c r="AI256"/>
  <c r="AF257"/>
  <c r="AG257"/>
  <c r="AH257"/>
  <c r="AI257"/>
  <c r="AF258"/>
  <c r="AG258"/>
  <c r="AH258"/>
  <c r="AI258"/>
  <c r="AF259"/>
  <c r="AG259"/>
  <c r="AH259"/>
  <c r="AI259"/>
  <c r="AF260"/>
  <c r="AG260"/>
  <c r="AH260"/>
  <c r="AI260"/>
  <c r="AF261"/>
  <c r="AG261"/>
  <c r="AH261"/>
  <c r="AI261"/>
  <c r="AF262"/>
  <c r="AG262"/>
  <c r="AH262"/>
  <c r="AI262"/>
  <c r="AF263"/>
  <c r="AG263"/>
  <c r="AH263"/>
  <c r="AI263"/>
  <c r="AF264"/>
  <c r="AG264"/>
  <c r="AH264"/>
  <c r="AI264"/>
  <c r="AF265"/>
  <c r="AG265"/>
  <c r="AH265"/>
  <c r="AI265"/>
  <c r="AF266"/>
  <c r="AG266"/>
  <c r="AH266"/>
  <c r="AI266"/>
  <c r="AF267"/>
  <c r="AG267"/>
  <c r="AH267"/>
  <c r="AI267"/>
  <c r="AF268"/>
  <c r="AG268"/>
  <c r="AH268"/>
  <c r="AI268"/>
  <c r="AF269"/>
  <c r="AG269"/>
  <c r="AH269"/>
  <c r="AI269"/>
  <c r="AF270"/>
  <c r="AG270"/>
  <c r="AH270"/>
  <c r="AI270"/>
  <c r="AF271"/>
  <c r="AG271"/>
  <c r="AH271"/>
  <c r="AI271"/>
  <c r="AF272"/>
  <c r="AG272"/>
  <c r="AH272"/>
  <c r="AI272"/>
  <c r="AF273"/>
  <c r="AG273"/>
  <c r="AH273"/>
  <c r="AI273"/>
  <c r="AF274"/>
  <c r="AG274"/>
  <c r="AH274"/>
  <c r="AI274"/>
  <c r="AF275"/>
  <c r="AG275"/>
  <c r="AH275"/>
  <c r="AI275"/>
  <c r="AF276"/>
  <c r="AG276"/>
  <c r="AH276"/>
  <c r="AI276"/>
  <c r="AF277"/>
  <c r="AG277"/>
  <c r="AH277"/>
  <c r="AI277"/>
  <c r="AF278"/>
  <c r="AG278"/>
  <c r="AH278"/>
  <c r="AI278"/>
  <c r="AF279"/>
  <c r="AG279"/>
  <c r="AH279"/>
  <c r="AI279"/>
  <c r="AF280"/>
  <c r="AG280"/>
  <c r="AH280"/>
  <c r="AI280"/>
  <c r="AF281"/>
  <c r="AG281"/>
  <c r="AH281"/>
  <c r="AI281"/>
  <c r="AF282"/>
  <c r="AG282"/>
  <c r="AH282"/>
  <c r="AI282"/>
  <c r="AF283"/>
  <c r="AG283"/>
  <c r="AH283"/>
  <c r="AI283"/>
  <c r="AF284"/>
  <c r="AG284"/>
  <c r="AH284"/>
  <c r="AI284"/>
  <c r="AF285"/>
  <c r="AG285"/>
  <c r="AH285"/>
  <c r="AI285"/>
  <c r="AF286"/>
  <c r="AG286"/>
  <c r="AH286"/>
  <c r="AI286"/>
  <c r="AF287"/>
  <c r="AG287"/>
  <c r="AH287"/>
  <c r="AI287"/>
  <c r="AF288"/>
  <c r="AG288"/>
  <c r="AH288"/>
  <c r="AI288"/>
  <c r="AF289"/>
  <c r="AG289"/>
  <c r="AH289"/>
  <c r="AI289"/>
  <c r="AF290"/>
  <c r="AG290"/>
  <c r="AH290"/>
  <c r="AI290"/>
  <c r="AF291"/>
  <c r="AG291"/>
  <c r="AH291"/>
  <c r="AI291"/>
  <c r="AF292"/>
  <c r="AG292"/>
  <c r="AH292"/>
  <c r="AI292"/>
  <c r="AF293"/>
  <c r="AG293"/>
  <c r="AH293"/>
  <c r="AI293"/>
  <c r="AF294"/>
  <c r="AG294"/>
  <c r="AH294"/>
  <c r="AI294"/>
  <c r="AF295"/>
  <c r="AG295"/>
  <c r="AH295"/>
  <c r="AI295"/>
  <c r="AF296"/>
  <c r="AG296"/>
  <c r="AH296"/>
  <c r="AI296"/>
  <c r="AF297"/>
  <c r="AG297"/>
  <c r="AH297"/>
  <c r="AI297"/>
  <c r="AF298"/>
  <c r="AG298"/>
  <c r="AH298"/>
  <c r="AI298"/>
  <c r="AF299"/>
  <c r="AG299"/>
  <c r="AH299"/>
  <c r="AI299"/>
  <c r="AF300"/>
  <c r="AG300"/>
  <c r="AH300"/>
  <c r="AI300"/>
  <c r="AF301"/>
  <c r="AG301"/>
  <c r="AH301"/>
  <c r="AI301"/>
  <c r="AF302"/>
  <c r="AG302"/>
  <c r="AH302"/>
  <c r="AI302"/>
  <c r="AF303"/>
  <c r="AG303"/>
  <c r="AH303"/>
  <c r="AI303"/>
  <c r="AF304"/>
  <c r="AG304"/>
  <c r="AH304"/>
  <c r="AI304"/>
  <c r="AF305"/>
  <c r="AG305"/>
  <c r="AH305"/>
  <c r="AI305"/>
  <c r="AF306"/>
  <c r="AG306"/>
  <c r="AH306"/>
  <c r="AI306"/>
  <c r="AF307"/>
  <c r="AG307"/>
  <c r="AH307"/>
  <c r="AI307"/>
  <c r="AF308"/>
  <c r="AG308"/>
  <c r="AH308"/>
  <c r="AI308"/>
  <c r="AF309"/>
  <c r="AG309"/>
  <c r="AH309"/>
  <c r="AI309"/>
  <c r="AF310"/>
  <c r="AG310"/>
  <c r="AH310"/>
  <c r="AI310"/>
  <c r="AF311"/>
  <c r="AG311"/>
  <c r="AH311"/>
  <c r="AI311"/>
  <c r="AF312"/>
  <c r="AG312"/>
  <c r="AH312"/>
  <c r="AI312"/>
  <c r="AF313"/>
  <c r="AG313"/>
  <c r="AH313"/>
  <c r="AI313"/>
  <c r="AF314"/>
  <c r="AG314"/>
  <c r="AH314"/>
  <c r="AI314"/>
  <c r="AF315"/>
  <c r="AG315"/>
  <c r="AH315"/>
  <c r="AI315"/>
  <c r="AF316"/>
  <c r="AG316"/>
  <c r="AH316"/>
  <c r="AI316"/>
  <c r="AF317"/>
  <c r="AG317"/>
  <c r="AH317"/>
  <c r="AI317"/>
  <c r="AF318"/>
  <c r="AG318"/>
  <c r="AH318"/>
  <c r="AI318"/>
  <c r="AF319"/>
  <c r="AG319"/>
  <c r="AH319"/>
  <c r="AI319"/>
  <c r="AF320"/>
  <c r="AG320"/>
  <c r="AH320"/>
  <c r="AI320"/>
  <c r="AF321"/>
  <c r="AG321"/>
  <c r="AH321"/>
  <c r="AI321"/>
  <c r="AF322"/>
  <c r="AG322"/>
  <c r="AH322"/>
  <c r="AI322"/>
  <c r="AF323"/>
  <c r="AG323"/>
  <c r="AH323"/>
  <c r="AI323"/>
  <c r="AF324"/>
  <c r="AG324"/>
  <c r="AH324"/>
  <c r="AI324"/>
  <c r="AF325"/>
  <c r="AG325"/>
  <c r="AH325"/>
  <c r="AI325"/>
  <c r="AF326"/>
  <c r="AG326"/>
  <c r="AH326"/>
  <c r="AI326"/>
  <c r="AF327"/>
  <c r="AG327"/>
  <c r="AH327"/>
  <c r="AI327"/>
  <c r="AF328"/>
  <c r="AG328"/>
  <c r="AH328"/>
  <c r="AI328"/>
  <c r="AF329"/>
  <c r="AG329"/>
  <c r="AH329"/>
  <c r="AI329"/>
  <c r="AF330"/>
  <c r="AG330"/>
  <c r="AH330"/>
  <c r="AI330"/>
  <c r="AF331"/>
  <c r="AG331"/>
  <c r="AH331"/>
  <c r="AI331"/>
  <c r="AF332"/>
  <c r="AG332"/>
  <c r="AH332"/>
  <c r="AI332"/>
  <c r="AF333"/>
  <c r="AG333"/>
  <c r="AH333"/>
  <c r="AI333"/>
  <c r="AF334"/>
  <c r="AG334"/>
  <c r="AH334"/>
  <c r="AI334"/>
  <c r="AF335"/>
  <c r="AG335"/>
  <c r="AH335"/>
  <c r="AI335"/>
  <c r="AF336"/>
  <c r="AG336"/>
  <c r="AH336"/>
  <c r="AI336"/>
  <c r="AF337"/>
  <c r="AG337"/>
  <c r="AH337"/>
  <c r="AI337"/>
  <c r="AF338"/>
  <c r="AG338"/>
  <c r="AH338"/>
  <c r="AI338"/>
  <c r="AF339"/>
  <c r="AG339"/>
  <c r="AH339"/>
  <c r="AI339"/>
  <c r="AF340"/>
  <c r="AG340"/>
  <c r="AH340"/>
  <c r="AI340"/>
  <c r="AF341"/>
  <c r="AG341"/>
  <c r="AH341"/>
  <c r="AI341"/>
  <c r="AF342"/>
  <c r="AG342"/>
  <c r="AH342"/>
  <c r="AI342"/>
  <c r="AF343"/>
  <c r="AG343"/>
  <c r="AH343"/>
  <c r="AI343"/>
  <c r="AF344"/>
  <c r="AG344"/>
  <c r="AH344"/>
  <c r="AI344"/>
  <c r="AF345"/>
  <c r="AG345"/>
  <c r="AH345"/>
  <c r="AI345"/>
  <c r="AF346"/>
  <c r="AG346"/>
  <c r="AH346"/>
  <c r="AI346"/>
  <c r="AF347"/>
  <c r="AG347"/>
  <c r="AH347"/>
  <c r="AI347"/>
  <c r="AF348"/>
  <c r="AG348"/>
  <c r="AH348"/>
  <c r="AI348"/>
  <c r="AF349"/>
  <c r="AG349"/>
  <c r="AH349"/>
  <c r="AI349"/>
  <c r="AF350"/>
  <c r="AG350"/>
  <c r="AH350"/>
  <c r="AI350"/>
  <c r="AF351"/>
  <c r="AG351"/>
  <c r="AH351"/>
  <c r="AI351"/>
  <c r="AF352"/>
  <c r="AG352"/>
  <c r="AH352"/>
  <c r="AI352"/>
  <c r="AF353"/>
  <c r="AG353"/>
  <c r="AH353"/>
  <c r="AI353"/>
  <c r="AF354"/>
  <c r="AG354"/>
  <c r="AH354"/>
  <c r="AI354"/>
  <c r="AF355"/>
  <c r="AG355"/>
  <c r="AH355"/>
  <c r="AI355"/>
  <c r="AF356"/>
  <c r="AG356"/>
  <c r="AH356"/>
  <c r="AI356"/>
  <c r="AF357"/>
  <c r="AG357"/>
  <c r="AH357"/>
  <c r="AI357"/>
  <c r="AF358"/>
  <c r="AG358"/>
  <c r="AH358"/>
  <c r="AI358"/>
  <c r="AF359"/>
  <c r="AG359"/>
  <c r="AH359"/>
  <c r="AI359"/>
  <c r="AF360"/>
  <c r="AG360"/>
  <c r="AH360"/>
  <c r="AI360"/>
  <c r="AF361"/>
  <c r="AG361"/>
  <c r="AH361"/>
  <c r="AI361"/>
  <c r="AF362"/>
  <c r="AG362"/>
  <c r="AH362"/>
  <c r="AI362"/>
  <c r="AF363"/>
  <c r="AG363"/>
  <c r="AH363"/>
  <c r="AI363"/>
  <c r="AF364"/>
  <c r="AG364"/>
  <c r="AH364"/>
  <c r="AI364"/>
  <c r="AF365"/>
  <c r="AG365"/>
  <c r="AH365"/>
  <c r="AI365"/>
  <c r="AF366"/>
  <c r="AG366"/>
  <c r="AH366"/>
  <c r="AI366"/>
  <c r="AF367"/>
  <c r="AG367"/>
  <c r="AH367"/>
  <c r="AI367"/>
  <c r="AF368"/>
  <c r="AG368"/>
  <c r="AH368"/>
  <c r="AI368"/>
  <c r="AF369"/>
  <c r="AG369"/>
  <c r="AH369"/>
  <c r="AI369"/>
  <c r="AF370"/>
  <c r="AG370"/>
  <c r="AH370"/>
  <c r="AI370"/>
  <c r="AF371"/>
  <c r="AG371"/>
  <c r="AH371"/>
  <c r="AI371"/>
  <c r="AF372"/>
  <c r="AG372"/>
  <c r="AH372"/>
  <c r="AI372"/>
  <c r="AF373"/>
  <c r="AG373"/>
  <c r="AH373"/>
  <c r="AI373"/>
  <c r="AF374"/>
  <c r="AG374"/>
  <c r="AH374"/>
  <c r="AI374"/>
  <c r="AF375"/>
  <c r="AG375"/>
  <c r="AH375"/>
  <c r="AI375"/>
  <c r="AF376"/>
  <c r="AG376"/>
  <c r="AH376"/>
  <c r="AI376"/>
  <c r="AF377"/>
  <c r="AG377"/>
  <c r="AH377"/>
  <c r="AI377"/>
  <c r="AF378"/>
  <c r="AG378"/>
  <c r="AH378"/>
  <c r="AI378"/>
  <c r="AF379"/>
  <c r="AG379"/>
  <c r="AH379"/>
  <c r="AI379"/>
  <c r="AF380"/>
  <c r="AG380"/>
  <c r="AH380"/>
  <c r="AI380"/>
  <c r="AF381"/>
  <c r="AG381"/>
  <c r="AH381"/>
  <c r="AI381"/>
  <c r="AF382"/>
  <c r="AG382"/>
  <c r="AH382"/>
  <c r="AI382"/>
  <c r="AF383"/>
  <c r="AG383"/>
  <c r="AH383"/>
  <c r="AI383"/>
  <c r="AF384"/>
  <c r="AG384"/>
  <c r="AH384"/>
  <c r="AI384"/>
  <c r="AF385"/>
  <c r="AG385"/>
  <c r="AH385"/>
  <c r="AI385"/>
  <c r="AF386"/>
  <c r="AG386"/>
  <c r="AH386"/>
  <c r="AI386"/>
  <c r="AF387"/>
  <c r="AG387"/>
  <c r="AH387"/>
  <c r="AI387"/>
  <c r="AF388"/>
  <c r="AG388"/>
  <c r="AH388"/>
  <c r="AI388"/>
  <c r="AF389"/>
  <c r="AG389"/>
  <c r="AH389"/>
  <c r="AI389"/>
  <c r="AF390"/>
  <c r="AG390"/>
  <c r="AH390"/>
  <c r="AI390"/>
  <c r="AF391"/>
  <c r="AG391"/>
  <c r="AH391"/>
  <c r="AI391"/>
  <c r="AF392"/>
  <c r="AG392"/>
  <c r="AH392"/>
  <c r="AI392"/>
  <c r="AF393"/>
  <c r="AG393"/>
  <c r="AH393"/>
  <c r="AI393"/>
  <c r="AF394"/>
  <c r="AG394"/>
  <c r="AH394"/>
  <c r="AI394"/>
  <c r="AF395"/>
  <c r="AG395"/>
  <c r="AH395"/>
  <c r="AI395"/>
  <c r="AF396"/>
  <c r="AG396"/>
  <c r="AH396"/>
  <c r="AI396"/>
  <c r="AF397"/>
  <c r="AG397"/>
  <c r="AH397"/>
  <c r="AI397"/>
  <c r="AF398"/>
  <c r="AG398"/>
  <c r="AH398"/>
  <c r="AI398"/>
  <c r="AF399"/>
  <c r="AG399"/>
  <c r="AH399"/>
  <c r="AI399"/>
  <c r="AF400"/>
  <c r="AG400"/>
  <c r="AH400"/>
  <c r="AI400"/>
  <c r="AF401"/>
  <c r="AG401"/>
  <c r="AH401"/>
  <c r="AI401"/>
  <c r="AF402"/>
  <c r="AG402"/>
  <c r="AH402"/>
  <c r="AI402"/>
  <c r="AF403"/>
  <c r="AG403"/>
  <c r="AH403"/>
  <c r="AI403"/>
  <c r="AF404"/>
  <c r="AG404"/>
  <c r="AH404"/>
  <c r="AI404"/>
  <c r="AF405"/>
  <c r="AG405"/>
  <c r="AH405"/>
  <c r="AI405"/>
  <c r="AF406"/>
  <c r="AG406"/>
  <c r="AH406"/>
  <c r="AI406"/>
  <c r="AF407"/>
  <c r="AG407"/>
  <c r="AH407"/>
  <c r="AI407"/>
  <c r="AF408"/>
  <c r="AG408"/>
  <c r="AH408"/>
  <c r="AI408"/>
  <c r="AF409"/>
  <c r="AG409"/>
  <c r="AH409"/>
  <c r="AI409"/>
  <c r="AF410"/>
  <c r="AG410"/>
  <c r="AH410"/>
  <c r="AI410"/>
  <c r="AF411"/>
  <c r="AG411"/>
  <c r="AH411"/>
  <c r="AI411"/>
  <c r="AF412"/>
  <c r="AG412"/>
  <c r="AH412"/>
  <c r="AI412"/>
  <c r="AF413"/>
  <c r="AG413"/>
  <c r="AH413"/>
  <c r="AI413"/>
  <c r="AF414"/>
  <c r="AG414"/>
  <c r="AH414"/>
  <c r="AI414"/>
  <c r="AF415"/>
  <c r="AG415"/>
  <c r="AH415"/>
  <c r="AI415"/>
  <c r="AF416"/>
  <c r="AG416"/>
  <c r="AH416"/>
  <c r="AI416"/>
  <c r="AF417"/>
  <c r="AG417"/>
  <c r="AH417"/>
  <c r="AI417"/>
  <c r="AF418"/>
  <c r="AG418"/>
  <c r="AH418"/>
  <c r="AI418"/>
  <c r="AF419"/>
  <c r="AG419"/>
  <c r="AH419"/>
  <c r="AI419"/>
  <c r="AF420"/>
  <c r="AG420"/>
  <c r="AH420"/>
  <c r="AI420"/>
  <c r="AF421"/>
  <c r="AG421"/>
  <c r="AH421"/>
  <c r="AI421"/>
  <c r="AF422"/>
  <c r="AG422"/>
  <c r="AH422"/>
  <c r="AI422"/>
  <c r="AF423"/>
  <c r="AG423"/>
  <c r="AH423"/>
  <c r="AI423"/>
  <c r="AF424"/>
  <c r="AG424"/>
  <c r="AH424"/>
  <c r="AI424"/>
  <c r="AF425"/>
  <c r="AG425"/>
  <c r="AH425"/>
  <c r="AI425"/>
  <c r="AF426"/>
  <c r="AG426"/>
  <c r="AH426"/>
  <c r="AI426"/>
  <c r="AF427"/>
  <c r="AG427"/>
  <c r="AH427"/>
  <c r="AI427"/>
  <c r="AF428"/>
  <c r="AG428"/>
  <c r="AH428"/>
  <c r="AI428"/>
  <c r="AF429"/>
  <c r="AG429"/>
  <c r="AH429"/>
  <c r="AI429"/>
  <c r="AF430"/>
  <c r="AG430"/>
  <c r="AH430"/>
  <c r="AI430"/>
  <c r="AF431"/>
  <c r="AG431"/>
  <c r="AH431"/>
  <c r="AI431"/>
  <c r="AF432"/>
  <c r="AG432"/>
  <c r="AH432"/>
  <c r="AI432"/>
  <c r="AF433"/>
  <c r="AG433"/>
  <c r="AH433"/>
  <c r="AI433"/>
  <c r="AF434"/>
  <c r="AG434"/>
  <c r="AH434"/>
  <c r="AI434"/>
  <c r="AF435"/>
  <c r="AG435"/>
  <c r="AH435"/>
  <c r="AI435"/>
  <c r="AF436"/>
  <c r="AG436"/>
  <c r="AH436"/>
  <c r="AI436"/>
  <c r="AF437"/>
  <c r="AG437"/>
  <c r="AH437"/>
  <c r="AI437"/>
  <c r="AF438"/>
  <c r="AG438"/>
  <c r="AH438"/>
  <c r="AI438"/>
  <c r="AF439"/>
  <c r="AG439"/>
  <c r="AH439"/>
  <c r="AI439"/>
  <c r="AF440"/>
  <c r="AG440"/>
  <c r="AH440"/>
  <c r="AI440"/>
  <c r="AF441"/>
  <c r="AG441"/>
  <c r="AH441"/>
  <c r="AI441"/>
  <c r="AF442"/>
  <c r="AG442"/>
  <c r="AH442"/>
  <c r="AI442"/>
  <c r="AF443"/>
  <c r="AG443"/>
  <c r="AH443"/>
  <c r="AI443"/>
  <c r="AF444"/>
  <c r="AG444"/>
  <c r="AH444"/>
  <c r="AI444"/>
  <c r="AF445"/>
  <c r="AG445"/>
  <c r="AH445"/>
  <c r="AI445"/>
  <c r="AF446"/>
  <c r="AG446"/>
  <c r="AH446"/>
  <c r="AI446"/>
  <c r="AF447"/>
  <c r="AG447"/>
  <c r="AH447"/>
  <c r="AI447"/>
  <c r="AF448"/>
  <c r="AG448"/>
  <c r="AH448"/>
  <c r="AI448"/>
  <c r="AF449"/>
  <c r="AG449"/>
  <c r="AH449"/>
  <c r="AI449"/>
  <c r="AF450"/>
  <c r="AG450"/>
  <c r="AH450"/>
  <c r="AI450"/>
  <c r="AF451"/>
  <c r="AG451"/>
  <c r="AH451"/>
  <c r="AI451"/>
  <c r="AF452"/>
  <c r="AG452"/>
  <c r="AH452"/>
  <c r="AI452"/>
  <c r="AF453"/>
  <c r="AG453"/>
  <c r="AH453"/>
  <c r="AI453"/>
  <c r="AF454"/>
  <c r="AG454"/>
  <c r="AH454"/>
  <c r="AI454"/>
  <c r="AF455"/>
  <c r="AG455"/>
  <c r="AH455"/>
  <c r="AI455"/>
  <c r="AF456"/>
  <c r="AG456"/>
  <c r="AH456"/>
  <c r="AI456"/>
  <c r="AF457"/>
  <c r="AG457"/>
  <c r="AH457"/>
  <c r="AI457"/>
  <c r="AF458"/>
  <c r="AG458"/>
  <c r="AH458"/>
  <c r="AI458"/>
  <c r="AF459"/>
  <c r="AG459"/>
  <c r="AH459"/>
  <c r="AI459"/>
  <c r="AF460"/>
  <c r="AG460"/>
  <c r="AH460"/>
  <c r="AI460"/>
  <c r="AF461"/>
  <c r="AG461"/>
  <c r="AH461"/>
  <c r="AI461"/>
  <c r="AF462"/>
  <c r="AG462"/>
  <c r="AH462"/>
  <c r="AI462"/>
  <c r="AF463"/>
  <c r="AG463"/>
  <c r="AH463"/>
  <c r="AI463"/>
  <c r="AF464"/>
  <c r="AG464"/>
  <c r="AH464"/>
  <c r="AI464"/>
  <c r="AF465"/>
  <c r="AG465"/>
  <c r="AH465"/>
  <c r="AI465"/>
  <c r="AF466"/>
  <c r="AG466"/>
  <c r="AH466"/>
  <c r="AI466"/>
  <c r="AF467"/>
  <c r="AG467"/>
  <c r="AH467"/>
  <c r="AI467"/>
  <c r="AF468"/>
  <c r="AG468"/>
  <c r="AH468"/>
  <c r="AI468"/>
  <c r="AF469"/>
  <c r="AG469"/>
  <c r="AH469"/>
  <c r="AI469"/>
  <c r="AF470"/>
  <c r="AG470"/>
  <c r="AH470"/>
  <c r="AI470"/>
  <c r="AF471"/>
  <c r="AG471"/>
  <c r="AH471"/>
  <c r="AI471"/>
  <c r="AF472"/>
  <c r="AG472"/>
  <c r="AH472"/>
  <c r="AI472"/>
  <c r="AF473"/>
  <c r="AG473"/>
  <c r="AH473"/>
  <c r="AI473"/>
  <c r="AF474"/>
  <c r="AG474"/>
  <c r="AH474"/>
  <c r="AI474"/>
  <c r="AF475"/>
  <c r="AG475"/>
  <c r="AH475"/>
  <c r="AI475"/>
  <c r="AF476"/>
  <c r="AG476"/>
  <c r="AH476"/>
  <c r="AI476"/>
  <c r="AF477"/>
  <c r="AG477"/>
  <c r="AH477"/>
  <c r="AI477"/>
  <c r="AF478"/>
  <c r="AG478"/>
  <c r="AH478"/>
  <c r="AI478"/>
  <c r="AF479"/>
  <c r="AG479"/>
  <c r="AH479"/>
  <c r="AI479"/>
  <c r="AF480"/>
  <c r="AG480"/>
  <c r="AH480"/>
  <c r="AI480"/>
  <c r="AF481"/>
  <c r="AG481"/>
  <c r="AH481"/>
  <c r="AI481"/>
  <c r="AF482"/>
  <c r="AG482"/>
  <c r="AH482"/>
  <c r="AI482"/>
  <c r="AF483"/>
  <c r="AG483"/>
  <c r="AH483"/>
  <c r="AI483"/>
  <c r="AF484"/>
  <c r="AG484"/>
  <c r="AH484"/>
  <c r="AI484"/>
  <c r="AF485"/>
  <c r="AG485"/>
  <c r="AH485"/>
  <c r="AI485"/>
  <c r="AF486"/>
  <c r="AG486"/>
  <c r="AH486"/>
  <c r="AI486"/>
  <c r="AF487"/>
  <c r="AG487"/>
  <c r="AH487"/>
  <c r="AI487"/>
  <c r="AF488"/>
  <c r="AG488"/>
  <c r="AH488"/>
  <c r="AI488"/>
  <c r="AF489"/>
  <c r="AG489"/>
  <c r="AH489"/>
  <c r="AI489"/>
  <c r="AF490"/>
  <c r="AG490"/>
  <c r="AH490"/>
  <c r="AI490"/>
  <c r="AF491"/>
  <c r="AG491"/>
  <c r="AH491"/>
  <c r="AI491"/>
  <c r="AF492"/>
  <c r="AG492"/>
  <c r="AH492"/>
  <c r="AI492"/>
  <c r="AF493"/>
  <c r="AG493"/>
  <c r="AH493"/>
  <c r="AI493"/>
  <c r="AF494"/>
  <c r="AG494"/>
  <c r="AH494"/>
  <c r="AI494"/>
  <c r="AF495"/>
  <c r="AG495"/>
  <c r="AH495"/>
  <c r="AI495"/>
  <c r="AF496"/>
  <c r="AG496"/>
  <c r="AH496"/>
  <c r="AI496"/>
  <c r="AF497"/>
  <c r="AG497"/>
  <c r="AH497"/>
  <c r="AI497"/>
  <c r="AF498"/>
  <c r="AG498"/>
  <c r="AH498"/>
  <c r="AI498"/>
  <c r="AF499"/>
  <c r="AG499"/>
  <c r="AH499"/>
  <c r="AI499"/>
  <c r="AF500"/>
  <c r="AG500"/>
  <c r="AH500"/>
  <c r="AI500"/>
  <c r="AF501"/>
  <c r="AG501"/>
  <c r="AH501"/>
  <c r="AI501"/>
  <c r="AF502"/>
  <c r="AG502"/>
  <c r="AH502"/>
  <c r="AI502"/>
  <c r="AF503"/>
  <c r="AG503"/>
  <c r="AH503"/>
  <c r="AI503"/>
  <c r="AF504"/>
  <c r="AG504"/>
  <c r="AH504"/>
  <c r="AI504"/>
  <c r="AF505"/>
  <c r="AG505"/>
  <c r="AH505"/>
  <c r="AI505"/>
  <c r="AF506"/>
  <c r="AG506"/>
  <c r="AH506"/>
  <c r="AI506"/>
  <c r="AF507"/>
  <c r="AG507"/>
  <c r="AH507"/>
  <c r="AI507"/>
  <c r="AF508"/>
  <c r="AG508"/>
  <c r="AH508"/>
  <c r="AI508"/>
  <c r="AF509"/>
  <c r="AG509"/>
  <c r="AH509"/>
  <c r="AI509"/>
  <c r="AF510"/>
  <c r="AG510"/>
  <c r="AH510"/>
  <c r="AI510"/>
  <c r="AF511"/>
  <c r="AG511"/>
  <c r="AH511"/>
  <c r="AI511"/>
  <c r="AF512"/>
  <c r="AG512"/>
  <c r="AH512"/>
  <c r="AI512"/>
  <c r="AF513"/>
  <c r="AG513"/>
  <c r="AH513"/>
  <c r="AI513"/>
  <c r="AF514"/>
  <c r="AG514"/>
  <c r="AH514"/>
  <c r="AI514"/>
  <c r="AF515"/>
  <c r="AG515"/>
  <c r="AH515"/>
  <c r="AI515"/>
  <c r="AF516"/>
  <c r="AG516"/>
  <c r="AH516"/>
  <c r="AI516"/>
  <c r="AF517"/>
  <c r="AG517"/>
  <c r="AH517"/>
  <c r="AI517"/>
  <c r="AF518"/>
  <c r="AG518"/>
  <c r="AH518"/>
  <c r="AI518"/>
  <c r="AF519"/>
  <c r="AG519"/>
  <c r="AH519"/>
  <c r="AI519"/>
  <c r="AF520"/>
  <c r="AG520"/>
  <c r="AH520"/>
  <c r="AI520"/>
  <c r="AA22"/>
  <c r="AB22"/>
  <c r="AA23"/>
  <c r="AB23"/>
  <c r="AA24"/>
  <c r="AB24"/>
  <c r="AA25"/>
  <c r="AB25"/>
  <c r="AA26"/>
  <c r="AB26"/>
  <c r="AA27"/>
  <c r="AB27"/>
  <c r="AA28"/>
  <c r="AB28"/>
  <c r="AA29"/>
  <c r="AB29"/>
  <c r="AA30"/>
  <c r="AB30"/>
  <c r="AA31"/>
  <c r="AB31"/>
  <c r="AA32"/>
  <c r="AB32"/>
  <c r="AA33"/>
  <c r="AB33"/>
  <c r="AA34"/>
  <c r="AB34"/>
  <c r="AA35"/>
  <c r="AB35"/>
  <c r="AA36"/>
  <c r="AB36"/>
  <c r="AA37"/>
  <c r="AB37"/>
  <c r="AA38"/>
  <c r="AB38"/>
  <c r="AA39"/>
  <c r="AB39"/>
  <c r="AA40"/>
  <c r="AB40"/>
  <c r="AA41"/>
  <c r="AB41"/>
  <c r="AA42"/>
  <c r="AB42"/>
  <c r="AA43"/>
  <c r="AB43"/>
  <c r="AA44"/>
  <c r="AB44"/>
  <c r="AA45"/>
  <c r="AB45"/>
  <c r="AA46"/>
  <c r="AB46"/>
  <c r="AA47"/>
  <c r="AB47"/>
  <c r="AA48"/>
  <c r="AB48"/>
  <c r="AA49"/>
  <c r="AB49"/>
  <c r="AA50"/>
  <c r="AB50"/>
  <c r="AA51"/>
  <c r="AB51"/>
  <c r="AA52"/>
  <c r="AB52"/>
  <c r="AA53"/>
  <c r="AB53"/>
  <c r="AA54"/>
  <c r="AB54"/>
  <c r="AA55"/>
  <c r="AB55"/>
  <c r="AA56"/>
  <c r="AB56"/>
  <c r="AA57"/>
  <c r="AB57"/>
  <c r="AA58"/>
  <c r="AB58"/>
  <c r="AA59"/>
  <c r="AB59"/>
  <c r="AA60"/>
  <c r="AB60"/>
  <c r="AA61"/>
  <c r="AB61"/>
  <c r="AA62"/>
  <c r="AB62"/>
  <c r="AA63"/>
  <c r="AB63"/>
  <c r="AA64"/>
  <c r="AB64"/>
  <c r="AA65"/>
  <c r="AB65"/>
  <c r="AA66"/>
  <c r="AB66"/>
  <c r="AA67"/>
  <c r="AB67"/>
  <c r="AA68"/>
  <c r="AB68"/>
  <c r="AA69"/>
  <c r="AB69"/>
  <c r="AA70"/>
  <c r="AB70"/>
  <c r="AA71"/>
  <c r="AB71"/>
  <c r="AA72"/>
  <c r="AB72"/>
  <c r="AA73"/>
  <c r="AB73"/>
  <c r="AA74"/>
  <c r="AB74"/>
  <c r="AA75"/>
  <c r="AB75"/>
  <c r="AA76"/>
  <c r="AB76"/>
  <c r="AA77"/>
  <c r="AB77"/>
  <c r="AA78"/>
  <c r="AB78"/>
  <c r="AA79"/>
  <c r="AB79"/>
  <c r="AA80"/>
  <c r="AB80"/>
  <c r="AA81"/>
  <c r="AB81"/>
  <c r="AA82"/>
  <c r="AB82"/>
  <c r="AA83"/>
  <c r="AB83"/>
  <c r="AA84"/>
  <c r="AB84"/>
  <c r="AA85"/>
  <c r="AB85"/>
  <c r="AA86"/>
  <c r="AB86"/>
  <c r="AA87"/>
  <c r="AB87"/>
  <c r="AA88"/>
  <c r="AB88"/>
  <c r="AA89"/>
  <c r="AB89"/>
  <c r="AA90"/>
  <c r="AB90"/>
  <c r="AA91"/>
  <c r="AB91"/>
  <c r="AA92"/>
  <c r="AB92"/>
  <c r="AA93"/>
  <c r="AB93"/>
  <c r="AA94"/>
  <c r="AB94"/>
  <c r="AA95"/>
  <c r="AB95"/>
  <c r="AA96"/>
  <c r="AB96"/>
  <c r="AA97"/>
  <c r="AB97"/>
  <c r="AA98"/>
  <c r="AB98"/>
  <c r="AA99"/>
  <c r="AB99"/>
  <c r="AA100"/>
  <c r="AB100"/>
  <c r="AA101"/>
  <c r="AB101"/>
  <c r="AA102"/>
  <c r="AB102"/>
  <c r="AA103"/>
  <c r="AB103"/>
  <c r="AA104"/>
  <c r="AB104"/>
  <c r="AA105"/>
  <c r="AB105"/>
  <c r="AA106"/>
  <c r="AB106"/>
  <c r="AA107"/>
  <c r="AB107"/>
  <c r="AA108"/>
  <c r="AB108"/>
  <c r="AA109"/>
  <c r="AB109"/>
  <c r="AA110"/>
  <c r="AB110"/>
  <c r="AA111"/>
  <c r="AB111"/>
  <c r="AA112"/>
  <c r="AB112"/>
  <c r="AA113"/>
  <c r="AB113"/>
  <c r="AA114"/>
  <c r="AB114"/>
  <c r="AA115"/>
  <c r="AB115"/>
  <c r="AA116"/>
  <c r="AB116"/>
  <c r="AA117"/>
  <c r="AB117"/>
  <c r="AA118"/>
  <c r="AB118"/>
  <c r="AA119"/>
  <c r="AB119"/>
  <c r="AA120"/>
  <c r="AB120"/>
  <c r="AA121"/>
  <c r="AB121"/>
  <c r="AA122"/>
  <c r="AB122"/>
  <c r="AA123"/>
  <c r="AB123"/>
  <c r="AA124"/>
  <c r="AB124"/>
  <c r="AA125"/>
  <c r="AB125"/>
  <c r="AA126"/>
  <c r="AB126"/>
  <c r="AA127"/>
  <c r="AB127"/>
  <c r="AA128"/>
  <c r="AB128"/>
  <c r="AA129"/>
  <c r="AB129"/>
  <c r="AA130"/>
  <c r="AB130"/>
  <c r="AA131"/>
  <c r="AB131"/>
  <c r="AA132"/>
  <c r="AB132"/>
  <c r="AA133"/>
  <c r="AB133"/>
  <c r="AA134"/>
  <c r="AB134"/>
  <c r="AA135"/>
  <c r="AB135"/>
  <c r="AA136"/>
  <c r="AB136"/>
  <c r="AA137"/>
  <c r="AB137"/>
  <c r="AA138"/>
  <c r="AB138"/>
  <c r="AA139"/>
  <c r="AB139"/>
  <c r="AA140"/>
  <c r="AB140"/>
  <c r="AA141"/>
  <c r="AB141"/>
  <c r="AA142"/>
  <c r="AB142"/>
  <c r="AA143"/>
  <c r="AB143"/>
  <c r="AA144"/>
  <c r="AB144"/>
  <c r="AA145"/>
  <c r="AB145"/>
  <c r="AA146"/>
  <c r="AB146"/>
  <c r="AA147"/>
  <c r="AB147"/>
  <c r="AA148"/>
  <c r="AB148"/>
  <c r="AA149"/>
  <c r="AB149"/>
  <c r="AA150"/>
  <c r="AB150"/>
  <c r="AA151"/>
  <c r="AB151"/>
  <c r="AA152"/>
  <c r="AB152"/>
  <c r="AA153"/>
  <c r="AB153"/>
  <c r="AA154"/>
  <c r="AB154"/>
  <c r="AA155"/>
  <c r="AB155"/>
  <c r="AA156"/>
  <c r="AB156"/>
  <c r="AA157"/>
  <c r="AB157"/>
  <c r="AA158"/>
  <c r="AB158"/>
  <c r="AA159"/>
  <c r="AB159"/>
  <c r="AA160"/>
  <c r="AB160"/>
  <c r="AA161"/>
  <c r="AB161"/>
  <c r="AA162"/>
  <c r="AB162"/>
  <c r="AA163"/>
  <c r="AB163"/>
  <c r="AA164"/>
  <c r="AB164"/>
  <c r="AA165"/>
  <c r="AB165"/>
  <c r="AA166"/>
  <c r="AB166"/>
  <c r="AA167"/>
  <c r="AB167"/>
  <c r="AA168"/>
  <c r="AB168"/>
  <c r="AA169"/>
  <c r="AB169"/>
  <c r="AA170"/>
  <c r="AB170"/>
  <c r="AA171"/>
  <c r="AB171"/>
  <c r="AA172"/>
  <c r="AB172"/>
  <c r="AA173"/>
  <c r="AB173"/>
  <c r="AA174"/>
  <c r="AB174"/>
  <c r="AA175"/>
  <c r="AB175"/>
  <c r="AA176"/>
  <c r="AB176"/>
  <c r="AA177"/>
  <c r="AB177"/>
  <c r="AA178"/>
  <c r="AB178"/>
  <c r="AA179"/>
  <c r="AB179"/>
  <c r="AA180"/>
  <c r="AB180"/>
  <c r="AA181"/>
  <c r="AB181"/>
  <c r="AA182"/>
  <c r="AB182"/>
  <c r="AA183"/>
  <c r="AB183"/>
  <c r="AA184"/>
  <c r="AB184"/>
  <c r="AA185"/>
  <c r="AB185"/>
  <c r="AA186"/>
  <c r="AB186"/>
  <c r="AA187"/>
  <c r="AB187"/>
  <c r="AA188"/>
  <c r="AB188"/>
  <c r="AA189"/>
  <c r="AB189"/>
  <c r="AA190"/>
  <c r="AB190"/>
  <c r="AA191"/>
  <c r="AB191"/>
  <c r="AA192"/>
  <c r="AB192"/>
  <c r="AA193"/>
  <c r="AB193"/>
  <c r="AA194"/>
  <c r="AB194"/>
  <c r="AA195"/>
  <c r="AB195"/>
  <c r="AA196"/>
  <c r="AB196"/>
  <c r="AA197"/>
  <c r="AB197"/>
  <c r="AA198"/>
  <c r="AB198"/>
  <c r="AA199"/>
  <c r="AB199"/>
  <c r="AA200"/>
  <c r="AB200"/>
  <c r="AA201"/>
  <c r="AB201"/>
  <c r="AA202"/>
  <c r="AB202"/>
  <c r="AA203"/>
  <c r="AB203"/>
  <c r="AA204"/>
  <c r="AB204"/>
  <c r="AA205"/>
  <c r="AB205"/>
  <c r="AA206"/>
  <c r="AB206"/>
  <c r="AA207"/>
  <c r="AB207"/>
  <c r="AA208"/>
  <c r="AB208"/>
  <c r="AA209"/>
  <c r="AB209"/>
  <c r="AA210"/>
  <c r="AB210"/>
  <c r="AA211"/>
  <c r="AB211"/>
  <c r="AA212"/>
  <c r="AB212"/>
  <c r="AA213"/>
  <c r="AB213"/>
  <c r="AA214"/>
  <c r="AB214"/>
  <c r="AA215"/>
  <c r="AB215"/>
  <c r="AA216"/>
  <c r="AB216"/>
  <c r="AA217"/>
  <c r="AB217"/>
  <c r="AA218"/>
  <c r="AB218"/>
  <c r="AA219"/>
  <c r="AB219"/>
  <c r="AA220"/>
  <c r="AB220"/>
  <c r="AA221"/>
  <c r="AB221"/>
  <c r="AA222"/>
  <c r="AB222"/>
  <c r="AA223"/>
  <c r="AB223"/>
  <c r="AA224"/>
  <c r="AB224"/>
  <c r="AA225"/>
  <c r="AB225"/>
  <c r="AA226"/>
  <c r="AB226"/>
  <c r="AA227"/>
  <c r="AB227"/>
  <c r="AA228"/>
  <c r="AB228"/>
  <c r="AA229"/>
  <c r="AB229"/>
  <c r="AA230"/>
  <c r="AB230"/>
  <c r="AA231"/>
  <c r="AB231"/>
  <c r="AA232"/>
  <c r="AB232"/>
  <c r="AA233"/>
  <c r="AB233"/>
  <c r="AA234"/>
  <c r="AB234"/>
  <c r="AA235"/>
  <c r="AB235"/>
  <c r="AA236"/>
  <c r="AB236"/>
  <c r="AA237"/>
  <c r="AB237"/>
  <c r="AA238"/>
  <c r="AB238"/>
  <c r="AA239"/>
  <c r="AB239"/>
  <c r="AA240"/>
  <c r="AB240"/>
  <c r="AA241"/>
  <c r="AB241"/>
  <c r="AA242"/>
  <c r="AB242"/>
  <c r="AA243"/>
  <c r="AB243"/>
  <c r="AA244"/>
  <c r="AB244"/>
  <c r="AA245"/>
  <c r="AB245"/>
  <c r="AA246"/>
  <c r="AB246"/>
  <c r="AA247"/>
  <c r="AB247"/>
  <c r="AA248"/>
  <c r="AB248"/>
  <c r="AA249"/>
  <c r="AB249"/>
  <c r="AA250"/>
  <c r="AB250"/>
  <c r="AA251"/>
  <c r="AB251"/>
  <c r="AA252"/>
  <c r="AB252"/>
  <c r="AA253"/>
  <c r="AB253"/>
  <c r="AA254"/>
  <c r="AB254"/>
  <c r="AA255"/>
  <c r="AB255"/>
  <c r="AA256"/>
  <c r="AB256"/>
  <c r="AA257"/>
  <c r="AB257"/>
  <c r="AA258"/>
  <c r="AB258"/>
  <c r="AA259"/>
  <c r="AB259"/>
  <c r="AA260"/>
  <c r="AB260"/>
  <c r="AA261"/>
  <c r="AB261"/>
  <c r="AA262"/>
  <c r="AB262"/>
  <c r="AA263"/>
  <c r="AB263"/>
  <c r="AA264"/>
  <c r="AB264"/>
  <c r="AA265"/>
  <c r="AB265"/>
  <c r="AA266"/>
  <c r="AB266"/>
  <c r="AA267"/>
  <c r="AB267"/>
  <c r="AA268"/>
  <c r="AB268"/>
  <c r="AA269"/>
  <c r="AB269"/>
  <c r="AA270"/>
  <c r="AB270"/>
  <c r="AA271"/>
  <c r="AB271"/>
  <c r="AA272"/>
  <c r="AB272"/>
  <c r="AA273"/>
  <c r="AB273"/>
  <c r="AA274"/>
  <c r="AB274"/>
  <c r="AA275"/>
  <c r="AB275"/>
  <c r="AA276"/>
  <c r="AB276"/>
  <c r="AA277"/>
  <c r="AB277"/>
  <c r="AA278"/>
  <c r="AB278"/>
  <c r="AA279"/>
  <c r="AB279"/>
  <c r="AA280"/>
  <c r="AB280"/>
  <c r="AA281"/>
  <c r="AB281"/>
  <c r="AA282"/>
  <c r="AB282"/>
  <c r="AA283"/>
  <c r="AB283"/>
  <c r="AA284"/>
  <c r="AB284"/>
  <c r="AA285"/>
  <c r="AB285"/>
  <c r="AA286"/>
  <c r="AB286"/>
  <c r="AA287"/>
  <c r="AB287"/>
  <c r="AA288"/>
  <c r="AB288"/>
  <c r="AA289"/>
  <c r="AB289"/>
  <c r="AA290"/>
  <c r="AB290"/>
  <c r="AA291"/>
  <c r="AB291"/>
  <c r="AA292"/>
  <c r="AB292"/>
  <c r="AA293"/>
  <c r="AB293"/>
  <c r="AA294"/>
  <c r="AB294"/>
  <c r="AA295"/>
  <c r="AB295"/>
  <c r="AA296"/>
  <c r="AB296"/>
  <c r="AA297"/>
  <c r="AB297"/>
  <c r="AA298"/>
  <c r="AB298"/>
  <c r="AA299"/>
  <c r="AB299"/>
  <c r="AA300"/>
  <c r="AB300"/>
  <c r="AA301"/>
  <c r="AB301"/>
  <c r="AA302"/>
  <c r="AB302"/>
  <c r="AA303"/>
  <c r="AB303"/>
  <c r="AA304"/>
  <c r="AB304"/>
  <c r="AA305"/>
  <c r="AB305"/>
  <c r="AA306"/>
  <c r="AB306"/>
  <c r="AA307"/>
  <c r="AB307"/>
  <c r="AA308"/>
  <c r="AB308"/>
  <c r="AA309"/>
  <c r="AB309"/>
  <c r="AA310"/>
  <c r="AB310"/>
  <c r="AA311"/>
  <c r="AB311"/>
  <c r="AA312"/>
  <c r="AB312"/>
  <c r="AA313"/>
  <c r="AB313"/>
  <c r="AA314"/>
  <c r="AB314"/>
  <c r="AA315"/>
  <c r="AB315"/>
  <c r="AA316"/>
  <c r="AB316"/>
  <c r="AA317"/>
  <c r="AB317"/>
  <c r="AA318"/>
  <c r="AB318"/>
  <c r="AA319"/>
  <c r="AB319"/>
  <c r="AA320"/>
  <c r="AB320"/>
  <c r="AA321"/>
  <c r="AB321"/>
  <c r="AA322"/>
  <c r="AB322"/>
  <c r="AA323"/>
  <c r="AB323"/>
  <c r="AA324"/>
  <c r="AB324"/>
  <c r="AA325"/>
  <c r="AB325"/>
  <c r="AA326"/>
  <c r="AB326"/>
  <c r="AA327"/>
  <c r="AB327"/>
  <c r="AA328"/>
  <c r="AB328"/>
  <c r="AA329"/>
  <c r="AB329"/>
  <c r="AA330"/>
  <c r="AB330"/>
  <c r="AA331"/>
  <c r="AB331"/>
  <c r="AA332"/>
  <c r="AB332"/>
  <c r="AA333"/>
  <c r="AB333"/>
  <c r="AA334"/>
  <c r="AB334"/>
  <c r="AA335"/>
  <c r="AB335"/>
  <c r="AA336"/>
  <c r="AB336"/>
  <c r="AA337"/>
  <c r="AB337"/>
  <c r="AA338"/>
  <c r="AB338"/>
  <c r="AA339"/>
  <c r="AB339"/>
  <c r="AA340"/>
  <c r="AB340"/>
  <c r="AA341"/>
  <c r="AB341"/>
  <c r="AA342"/>
  <c r="AB342"/>
  <c r="AA343"/>
  <c r="AB343"/>
  <c r="AA344"/>
  <c r="AB344"/>
  <c r="AA345"/>
  <c r="AB345"/>
  <c r="AA346"/>
  <c r="AB346"/>
  <c r="AA347"/>
  <c r="AB347"/>
  <c r="AA348"/>
  <c r="AB348"/>
  <c r="AA349"/>
  <c r="AB349"/>
  <c r="AA350"/>
  <c r="AB350"/>
  <c r="AA351"/>
  <c r="AB351"/>
  <c r="AA352"/>
  <c r="AB352"/>
  <c r="AA353"/>
  <c r="AB353"/>
  <c r="AA354"/>
  <c r="AB354"/>
  <c r="AA355"/>
  <c r="AB355"/>
  <c r="AA356"/>
  <c r="AB356"/>
  <c r="AA357"/>
  <c r="AB357"/>
  <c r="AA358"/>
  <c r="AB358"/>
  <c r="AA359"/>
  <c r="AB359"/>
  <c r="AA360"/>
  <c r="AB360"/>
  <c r="AA361"/>
  <c r="AB361"/>
  <c r="AA362"/>
  <c r="AB362"/>
  <c r="AA363"/>
  <c r="AB363"/>
  <c r="AA364"/>
  <c r="AB364"/>
  <c r="AA365"/>
  <c r="AB365"/>
  <c r="AA366"/>
  <c r="AB366"/>
  <c r="AA367"/>
  <c r="AB367"/>
  <c r="AA368"/>
  <c r="AB368"/>
  <c r="AA369"/>
  <c r="AB369"/>
  <c r="AA370"/>
  <c r="AB370"/>
  <c r="AA371"/>
  <c r="AB371"/>
  <c r="AA372"/>
  <c r="AB372"/>
  <c r="AA373"/>
  <c r="AB373"/>
  <c r="AA374"/>
  <c r="AB374"/>
  <c r="AA375"/>
  <c r="AB375"/>
  <c r="AA376"/>
  <c r="AB376"/>
  <c r="AA377"/>
  <c r="AB377"/>
  <c r="AA378"/>
  <c r="AB378"/>
  <c r="AA379"/>
  <c r="AB379"/>
  <c r="AA380"/>
  <c r="AB380"/>
  <c r="AA381"/>
  <c r="AB381"/>
  <c r="AA382"/>
  <c r="AB382"/>
  <c r="AA383"/>
  <c r="AB383"/>
  <c r="AA384"/>
  <c r="AB384"/>
  <c r="AA385"/>
  <c r="AB385"/>
  <c r="AA386"/>
  <c r="AB386"/>
  <c r="AA387"/>
  <c r="AB387"/>
  <c r="AA388"/>
  <c r="AB388"/>
  <c r="AA389"/>
  <c r="AB389"/>
  <c r="AA390"/>
  <c r="AB390"/>
  <c r="AA391"/>
  <c r="AB391"/>
  <c r="AA392"/>
  <c r="AB392"/>
  <c r="AA393"/>
  <c r="AB393"/>
  <c r="AA394"/>
  <c r="AB394"/>
  <c r="AA395"/>
  <c r="AB395"/>
  <c r="AA396"/>
  <c r="AB396"/>
  <c r="AA397"/>
  <c r="AB397"/>
  <c r="AA398"/>
  <c r="AB398"/>
  <c r="AA399"/>
  <c r="AB399"/>
  <c r="AA400"/>
  <c r="AB400"/>
  <c r="AA401"/>
  <c r="AB401"/>
  <c r="AA402"/>
  <c r="AB402"/>
  <c r="AA403"/>
  <c r="AB403"/>
  <c r="AA404"/>
  <c r="AB404"/>
  <c r="AA405"/>
  <c r="AB405"/>
  <c r="AA406"/>
  <c r="AB406"/>
  <c r="AA407"/>
  <c r="AB407"/>
  <c r="AA408"/>
  <c r="AB408"/>
  <c r="AA409"/>
  <c r="AB409"/>
  <c r="AA410"/>
  <c r="AB410"/>
  <c r="AA411"/>
  <c r="AB411"/>
  <c r="AA412"/>
  <c r="AB412"/>
  <c r="AA413"/>
  <c r="AB413"/>
  <c r="AA414"/>
  <c r="AB414"/>
  <c r="AA415"/>
  <c r="AB415"/>
  <c r="AA416"/>
  <c r="AB416"/>
  <c r="AA417"/>
  <c r="AB417"/>
  <c r="AA418"/>
  <c r="AB418"/>
  <c r="AA419"/>
  <c r="AB419"/>
  <c r="AA420"/>
  <c r="AB420"/>
  <c r="AA421"/>
  <c r="AB421"/>
  <c r="AA422"/>
  <c r="AB422"/>
  <c r="AA423"/>
  <c r="AB423"/>
  <c r="AA424"/>
  <c r="AB424"/>
  <c r="AA425"/>
  <c r="AB425"/>
  <c r="AA426"/>
  <c r="AB426"/>
  <c r="AA427"/>
  <c r="AB427"/>
  <c r="AA428"/>
  <c r="AB428"/>
  <c r="AA429"/>
  <c r="AB429"/>
  <c r="AA430"/>
  <c r="AB430"/>
  <c r="AA431"/>
  <c r="AB431"/>
  <c r="AA432"/>
  <c r="AB432"/>
  <c r="AA433"/>
  <c r="AB433"/>
  <c r="AA434"/>
  <c r="AB434"/>
  <c r="AA435"/>
  <c r="AB435"/>
  <c r="AA436"/>
  <c r="AB436"/>
  <c r="AA437"/>
  <c r="AB437"/>
  <c r="AA438"/>
  <c r="AB438"/>
  <c r="AA439"/>
  <c r="AB439"/>
  <c r="AA440"/>
  <c r="AB440"/>
  <c r="AA441"/>
  <c r="AB441"/>
  <c r="AA442"/>
  <c r="AB442"/>
  <c r="AA443"/>
  <c r="AB443"/>
  <c r="AA444"/>
  <c r="AB444"/>
  <c r="AA445"/>
  <c r="AB445"/>
  <c r="AA446"/>
  <c r="AB446"/>
  <c r="AA447"/>
  <c r="AB447"/>
  <c r="AA448"/>
  <c r="AB448"/>
  <c r="AA449"/>
  <c r="AB449"/>
  <c r="AA450"/>
  <c r="AB450"/>
  <c r="AA451"/>
  <c r="AB451"/>
  <c r="AA452"/>
  <c r="AB452"/>
  <c r="AA453"/>
  <c r="AB453"/>
  <c r="AA454"/>
  <c r="AB454"/>
  <c r="AA455"/>
  <c r="AB455"/>
  <c r="AA456"/>
  <c r="AB456"/>
  <c r="AA457"/>
  <c r="AB457"/>
  <c r="AA458"/>
  <c r="AB458"/>
  <c r="AA459"/>
  <c r="AB459"/>
  <c r="AA460"/>
  <c r="AB460"/>
  <c r="AA461"/>
  <c r="AB461"/>
  <c r="AA462"/>
  <c r="AB462"/>
  <c r="AA463"/>
  <c r="AB463"/>
  <c r="AA464"/>
  <c r="AB464"/>
  <c r="AA465"/>
  <c r="AB465"/>
  <c r="AA466"/>
  <c r="AB466"/>
  <c r="AA467"/>
  <c r="AB467"/>
  <c r="AA468"/>
  <c r="AB468"/>
  <c r="AA469"/>
  <c r="AB469"/>
  <c r="AA470"/>
  <c r="AB470"/>
  <c r="AA471"/>
  <c r="AB471"/>
  <c r="AA472"/>
  <c r="AB472"/>
  <c r="AA473"/>
  <c r="AB473"/>
  <c r="AA474"/>
  <c r="AB474"/>
  <c r="AA475"/>
  <c r="AB475"/>
  <c r="AA476"/>
  <c r="AB476"/>
  <c r="AA477"/>
  <c r="AB477"/>
  <c r="AA478"/>
  <c r="AB478"/>
  <c r="AA479"/>
  <c r="AB479"/>
  <c r="AA480"/>
  <c r="AB480"/>
  <c r="AA481"/>
  <c r="AB481"/>
  <c r="AA482"/>
  <c r="AB482"/>
  <c r="AA483"/>
  <c r="AB483"/>
  <c r="AA484"/>
  <c r="AB484"/>
  <c r="AA485"/>
  <c r="AB485"/>
  <c r="AA486"/>
  <c r="AB486"/>
  <c r="AA487"/>
  <c r="AB487"/>
  <c r="AA488"/>
  <c r="AB488"/>
  <c r="AA489"/>
  <c r="AB489"/>
  <c r="AA490"/>
  <c r="AB490"/>
  <c r="AA491"/>
  <c r="AB491"/>
  <c r="AA492"/>
  <c r="AB492"/>
  <c r="AA493"/>
  <c r="AB493"/>
  <c r="AA494"/>
  <c r="AB494"/>
  <c r="AA495"/>
  <c r="AB495"/>
  <c r="AA496"/>
  <c r="AB496"/>
  <c r="AA497"/>
  <c r="AB497"/>
  <c r="AA498"/>
  <c r="AB498"/>
  <c r="AA499"/>
  <c r="AB499"/>
  <c r="AA500"/>
  <c r="AB500"/>
  <c r="AA501"/>
  <c r="AB501"/>
  <c r="AA502"/>
  <c r="AB502"/>
  <c r="AA503"/>
  <c r="AB503"/>
  <c r="AA504"/>
  <c r="AB504"/>
  <c r="AA505"/>
  <c r="AB505"/>
  <c r="AA506"/>
  <c r="AB506"/>
  <c r="AA507"/>
  <c r="AB507"/>
  <c r="AA508"/>
  <c r="AB508"/>
  <c r="AA509"/>
  <c r="AB509"/>
  <c r="AA510"/>
  <c r="AB510"/>
  <c r="AA511"/>
  <c r="AB511"/>
  <c r="AA512"/>
  <c r="AB512"/>
  <c r="AA513"/>
  <c r="AB513"/>
  <c r="AA514"/>
  <c r="AB514"/>
  <c r="AA515"/>
  <c r="AB515"/>
  <c r="AA516"/>
  <c r="AB516"/>
  <c r="AA517"/>
  <c r="AB517"/>
  <c r="AA518"/>
  <c r="AB518"/>
  <c r="AA519"/>
  <c r="AB519"/>
  <c r="AA520"/>
  <c r="AB520"/>
  <c r="N22"/>
  <c r="O22"/>
  <c r="P22"/>
  <c r="Q22"/>
  <c r="R22"/>
  <c r="S22"/>
  <c r="N23"/>
  <c r="O23"/>
  <c r="P23"/>
  <c r="Q23"/>
  <c r="R23"/>
  <c r="S23"/>
  <c r="N24"/>
  <c r="O24"/>
  <c r="P24"/>
  <c r="Q24"/>
  <c r="R24"/>
  <c r="S24"/>
  <c r="N25"/>
  <c r="O25"/>
  <c r="P25"/>
  <c r="Q25"/>
  <c r="R25"/>
  <c r="S25"/>
  <c r="N26"/>
  <c r="O26"/>
  <c r="P26"/>
  <c r="Q26"/>
  <c r="R26"/>
  <c r="S26"/>
  <c r="N27"/>
  <c r="O27"/>
  <c r="P27"/>
  <c r="Q27"/>
  <c r="R27"/>
  <c r="S27"/>
  <c r="N28"/>
  <c r="O28"/>
  <c r="P28"/>
  <c r="Q28"/>
  <c r="R28"/>
  <c r="S28"/>
  <c r="N29"/>
  <c r="O29"/>
  <c r="P29"/>
  <c r="Q29"/>
  <c r="R29"/>
  <c r="S29"/>
  <c r="N30"/>
  <c r="O30"/>
  <c r="P30"/>
  <c r="Q30"/>
  <c r="R30"/>
  <c r="S30"/>
  <c r="N31"/>
  <c r="O31"/>
  <c r="P31"/>
  <c r="Q31"/>
  <c r="R31"/>
  <c r="S31"/>
  <c r="N32"/>
  <c r="O32"/>
  <c r="P32"/>
  <c r="Q32"/>
  <c r="R32"/>
  <c r="S32"/>
  <c r="N33"/>
  <c r="O33"/>
  <c r="P33"/>
  <c r="Q33"/>
  <c r="R33"/>
  <c r="S33"/>
  <c r="N34"/>
  <c r="O34"/>
  <c r="P34"/>
  <c r="Q34"/>
  <c r="R34"/>
  <c r="S34"/>
  <c r="N35"/>
  <c r="O35"/>
  <c r="P35"/>
  <c r="Q35"/>
  <c r="R35"/>
  <c r="S35"/>
  <c r="N36"/>
  <c r="O36"/>
  <c r="P36"/>
  <c r="Q36"/>
  <c r="R36"/>
  <c r="S36"/>
  <c r="N37"/>
  <c r="O37"/>
  <c r="P37"/>
  <c r="Q37"/>
  <c r="R37"/>
  <c r="S37"/>
  <c r="N38"/>
  <c r="O38"/>
  <c r="P38"/>
  <c r="Q38"/>
  <c r="R38"/>
  <c r="S38"/>
  <c r="N39"/>
  <c r="O39"/>
  <c r="P39"/>
  <c r="Q39"/>
  <c r="R39"/>
  <c r="S39"/>
  <c r="N40"/>
  <c r="O40"/>
  <c r="P40"/>
  <c r="Q40"/>
  <c r="R40"/>
  <c r="S40"/>
  <c r="N41"/>
  <c r="O41"/>
  <c r="P41"/>
  <c r="Q41"/>
  <c r="R41"/>
  <c r="S41"/>
  <c r="N42"/>
  <c r="O42"/>
  <c r="P42"/>
  <c r="Q42"/>
  <c r="R42"/>
  <c r="S42"/>
  <c r="N43"/>
  <c r="O43"/>
  <c r="P43"/>
  <c r="Q43"/>
  <c r="R43"/>
  <c r="S43"/>
  <c r="N44"/>
  <c r="O44"/>
  <c r="P44"/>
  <c r="Q44"/>
  <c r="R44"/>
  <c r="S44"/>
  <c r="N45"/>
  <c r="O45"/>
  <c r="P45"/>
  <c r="Q45"/>
  <c r="R45"/>
  <c r="S45"/>
  <c r="N46"/>
  <c r="O46"/>
  <c r="P46"/>
  <c r="Q46"/>
  <c r="R46"/>
  <c r="S46"/>
  <c r="N47"/>
  <c r="O47"/>
  <c r="P47"/>
  <c r="Q47"/>
  <c r="R47"/>
  <c r="S47"/>
  <c r="N48"/>
  <c r="O48"/>
  <c r="P48"/>
  <c r="Q48"/>
  <c r="R48"/>
  <c r="S48"/>
  <c r="N49"/>
  <c r="O49"/>
  <c r="P49"/>
  <c r="Q49"/>
  <c r="R49"/>
  <c r="S49"/>
  <c r="N50"/>
  <c r="O50"/>
  <c r="P50"/>
  <c r="Q50"/>
  <c r="R50"/>
  <c r="S50"/>
  <c r="N51"/>
  <c r="O51"/>
  <c r="P51"/>
  <c r="Q51"/>
  <c r="R51"/>
  <c r="S51"/>
  <c r="N52"/>
  <c r="O52"/>
  <c r="P52"/>
  <c r="Q52"/>
  <c r="R52"/>
  <c r="S52"/>
  <c r="N53"/>
  <c r="O53"/>
  <c r="P53"/>
  <c r="Q53"/>
  <c r="R53"/>
  <c r="S53"/>
  <c r="N54"/>
  <c r="O54"/>
  <c r="P54"/>
  <c r="Q54"/>
  <c r="R54"/>
  <c r="S54"/>
  <c r="N55"/>
  <c r="O55"/>
  <c r="P55"/>
  <c r="Q55"/>
  <c r="R55"/>
  <c r="S55"/>
  <c r="N56"/>
  <c r="O56"/>
  <c r="P56"/>
  <c r="Q56"/>
  <c r="R56"/>
  <c r="S56"/>
  <c r="N57"/>
  <c r="O57"/>
  <c r="P57"/>
  <c r="Q57"/>
  <c r="R57"/>
  <c r="S57"/>
  <c r="N58"/>
  <c r="O58"/>
  <c r="P58"/>
  <c r="Q58"/>
  <c r="R58"/>
  <c r="S58"/>
  <c r="N59"/>
  <c r="O59"/>
  <c r="P59"/>
  <c r="Q59"/>
  <c r="R59"/>
  <c r="S59"/>
  <c r="N60"/>
  <c r="O60"/>
  <c r="P60"/>
  <c r="Q60"/>
  <c r="R60"/>
  <c r="S60"/>
  <c r="N61"/>
  <c r="O61"/>
  <c r="P61"/>
  <c r="Q61"/>
  <c r="R61"/>
  <c r="S61"/>
  <c r="N62"/>
  <c r="O62"/>
  <c r="P62"/>
  <c r="Q62"/>
  <c r="R62"/>
  <c r="S62"/>
  <c r="N63"/>
  <c r="O63"/>
  <c r="P63"/>
  <c r="Q63"/>
  <c r="R63"/>
  <c r="S63"/>
  <c r="N64"/>
  <c r="O64"/>
  <c r="P64"/>
  <c r="Q64"/>
  <c r="R64"/>
  <c r="S64"/>
  <c r="N65"/>
  <c r="O65"/>
  <c r="P65"/>
  <c r="Q65"/>
  <c r="R65"/>
  <c r="S65"/>
  <c r="N66"/>
  <c r="O66"/>
  <c r="P66"/>
  <c r="Q66"/>
  <c r="R66"/>
  <c r="S66"/>
  <c r="N67"/>
  <c r="O67"/>
  <c r="P67"/>
  <c r="Q67"/>
  <c r="R67"/>
  <c r="S67"/>
  <c r="N68"/>
  <c r="O68"/>
  <c r="P68"/>
  <c r="Q68"/>
  <c r="R68"/>
  <c r="S68"/>
  <c r="N69"/>
  <c r="O69"/>
  <c r="P69"/>
  <c r="Q69"/>
  <c r="R69"/>
  <c r="S69"/>
  <c r="N70"/>
  <c r="O70"/>
  <c r="P70"/>
  <c r="Q70"/>
  <c r="R70"/>
  <c r="S70"/>
  <c r="N71"/>
  <c r="O71"/>
  <c r="P71"/>
  <c r="Q71"/>
  <c r="R71"/>
  <c r="S71"/>
  <c r="N72"/>
  <c r="O72"/>
  <c r="P72"/>
  <c r="Q72"/>
  <c r="R72"/>
  <c r="S72"/>
  <c r="N73"/>
  <c r="O73"/>
  <c r="P73"/>
  <c r="Q73"/>
  <c r="R73"/>
  <c r="S73"/>
  <c r="N74"/>
  <c r="O74"/>
  <c r="P74"/>
  <c r="Q74"/>
  <c r="R74"/>
  <c r="S74"/>
  <c r="N75"/>
  <c r="O75"/>
  <c r="P75"/>
  <c r="Q75"/>
  <c r="R75"/>
  <c r="S75"/>
  <c r="N76"/>
  <c r="O76"/>
  <c r="P76"/>
  <c r="Q76"/>
  <c r="R76"/>
  <c r="S76"/>
  <c r="N77"/>
  <c r="O77"/>
  <c r="P77"/>
  <c r="Q77"/>
  <c r="R77"/>
  <c r="S77"/>
  <c r="N78"/>
  <c r="O78"/>
  <c r="P78"/>
  <c r="Q78"/>
  <c r="R78"/>
  <c r="S78"/>
  <c r="N79"/>
  <c r="O79"/>
  <c r="P79"/>
  <c r="Q79"/>
  <c r="R79"/>
  <c r="S79"/>
  <c r="N80"/>
  <c r="O80"/>
  <c r="P80"/>
  <c r="Q80"/>
  <c r="R80"/>
  <c r="S80"/>
  <c r="N81"/>
  <c r="O81"/>
  <c r="P81"/>
  <c r="Q81"/>
  <c r="R81"/>
  <c r="S81"/>
  <c r="N82"/>
  <c r="O82"/>
  <c r="P82"/>
  <c r="Q82"/>
  <c r="R82"/>
  <c r="S82"/>
  <c r="N83"/>
  <c r="O83"/>
  <c r="P83"/>
  <c r="Q83"/>
  <c r="R83"/>
  <c r="S83"/>
  <c r="N84"/>
  <c r="O84"/>
  <c r="P84"/>
  <c r="Q84"/>
  <c r="R84"/>
  <c r="S84"/>
  <c r="N85"/>
  <c r="O85"/>
  <c r="P85"/>
  <c r="Q85"/>
  <c r="R85"/>
  <c r="S85"/>
  <c r="N86"/>
  <c r="O86"/>
  <c r="P86"/>
  <c r="Q86"/>
  <c r="R86"/>
  <c r="S86"/>
  <c r="N87"/>
  <c r="O87"/>
  <c r="P87"/>
  <c r="Q87"/>
  <c r="R87"/>
  <c r="S87"/>
  <c r="N88"/>
  <c r="O88"/>
  <c r="P88"/>
  <c r="Q88"/>
  <c r="R88"/>
  <c r="S88"/>
  <c r="N89"/>
  <c r="O89"/>
  <c r="P89"/>
  <c r="Q89"/>
  <c r="R89"/>
  <c r="S89"/>
  <c r="N90"/>
  <c r="O90"/>
  <c r="P90"/>
  <c r="Q90"/>
  <c r="R90"/>
  <c r="S90"/>
  <c r="N91"/>
  <c r="O91"/>
  <c r="P91"/>
  <c r="Q91"/>
  <c r="R91"/>
  <c r="S91"/>
  <c r="N92"/>
  <c r="O92"/>
  <c r="P92"/>
  <c r="Q92"/>
  <c r="R92"/>
  <c r="S92"/>
  <c r="N93"/>
  <c r="O93"/>
  <c r="P93"/>
  <c r="Q93"/>
  <c r="R93"/>
  <c r="S93"/>
  <c r="N94"/>
  <c r="O94"/>
  <c r="P94"/>
  <c r="Q94"/>
  <c r="R94"/>
  <c r="S94"/>
  <c r="N95"/>
  <c r="O95"/>
  <c r="P95"/>
  <c r="Q95"/>
  <c r="R95"/>
  <c r="S95"/>
  <c r="N96"/>
  <c r="O96"/>
  <c r="P96"/>
  <c r="Q96"/>
  <c r="R96"/>
  <c r="S96"/>
  <c r="N97"/>
  <c r="O97"/>
  <c r="P97"/>
  <c r="Q97"/>
  <c r="R97"/>
  <c r="S97"/>
  <c r="N98"/>
  <c r="O98"/>
  <c r="P98"/>
  <c r="Q98"/>
  <c r="R98"/>
  <c r="S98"/>
  <c r="N99"/>
  <c r="O99"/>
  <c r="P99"/>
  <c r="Q99"/>
  <c r="R99"/>
  <c r="S99"/>
  <c r="N100"/>
  <c r="O100"/>
  <c r="P100"/>
  <c r="Q100"/>
  <c r="R100"/>
  <c r="S100"/>
  <c r="N101"/>
  <c r="O101"/>
  <c r="P101"/>
  <c r="Q101"/>
  <c r="R101"/>
  <c r="S101"/>
  <c r="N102"/>
  <c r="O102"/>
  <c r="P102"/>
  <c r="Q102"/>
  <c r="R102"/>
  <c r="S102"/>
  <c r="N103"/>
  <c r="O103"/>
  <c r="P103"/>
  <c r="Q103"/>
  <c r="R103"/>
  <c r="S103"/>
  <c r="N104"/>
  <c r="O104"/>
  <c r="P104"/>
  <c r="Q104"/>
  <c r="R104"/>
  <c r="S104"/>
  <c r="N105"/>
  <c r="O105"/>
  <c r="P105"/>
  <c r="Q105"/>
  <c r="R105"/>
  <c r="S105"/>
  <c r="N106"/>
  <c r="O106"/>
  <c r="P106"/>
  <c r="Q106"/>
  <c r="R106"/>
  <c r="S106"/>
  <c r="N107"/>
  <c r="O107"/>
  <c r="P107"/>
  <c r="Q107"/>
  <c r="R107"/>
  <c r="S107"/>
  <c r="N108"/>
  <c r="O108"/>
  <c r="P108"/>
  <c r="Q108"/>
  <c r="R108"/>
  <c r="S108"/>
  <c r="N109"/>
  <c r="O109"/>
  <c r="P109"/>
  <c r="Q109"/>
  <c r="R109"/>
  <c r="S109"/>
  <c r="N110"/>
  <c r="O110"/>
  <c r="P110"/>
  <c r="Q110"/>
  <c r="R110"/>
  <c r="S110"/>
  <c r="N111"/>
  <c r="O111"/>
  <c r="P111"/>
  <c r="Q111"/>
  <c r="R111"/>
  <c r="S111"/>
  <c r="N112"/>
  <c r="O112"/>
  <c r="P112"/>
  <c r="Q112"/>
  <c r="R112"/>
  <c r="S112"/>
  <c r="N113"/>
  <c r="O113"/>
  <c r="P113"/>
  <c r="Q113"/>
  <c r="R113"/>
  <c r="S113"/>
  <c r="N114"/>
  <c r="O114"/>
  <c r="P114"/>
  <c r="Q114"/>
  <c r="R114"/>
  <c r="S114"/>
  <c r="N115"/>
  <c r="O115"/>
  <c r="P115"/>
  <c r="Q115"/>
  <c r="R115"/>
  <c r="S115"/>
  <c r="N116"/>
  <c r="O116"/>
  <c r="P116"/>
  <c r="Q116"/>
  <c r="R116"/>
  <c r="S116"/>
  <c r="N117"/>
  <c r="O117"/>
  <c r="P117"/>
  <c r="Q117"/>
  <c r="R117"/>
  <c r="S117"/>
  <c r="N118"/>
  <c r="O118"/>
  <c r="P118"/>
  <c r="Q118"/>
  <c r="R118"/>
  <c r="S118"/>
  <c r="N119"/>
  <c r="O119"/>
  <c r="P119"/>
  <c r="Q119"/>
  <c r="R119"/>
  <c r="S119"/>
  <c r="N120"/>
  <c r="O120"/>
  <c r="P120"/>
  <c r="Q120"/>
  <c r="R120"/>
  <c r="S120"/>
  <c r="N121"/>
  <c r="O121"/>
  <c r="P121"/>
  <c r="Q121"/>
  <c r="R121"/>
  <c r="S121"/>
  <c r="N122"/>
  <c r="O122"/>
  <c r="P122"/>
  <c r="Q122"/>
  <c r="R122"/>
  <c r="S122"/>
  <c r="N123"/>
  <c r="O123"/>
  <c r="P123"/>
  <c r="Q123"/>
  <c r="R123"/>
  <c r="S123"/>
  <c r="N124"/>
  <c r="O124"/>
  <c r="P124"/>
  <c r="Q124"/>
  <c r="R124"/>
  <c r="S124"/>
  <c r="N125"/>
  <c r="O125"/>
  <c r="P125"/>
  <c r="Q125"/>
  <c r="R125"/>
  <c r="S125"/>
  <c r="N126"/>
  <c r="O126"/>
  <c r="P126"/>
  <c r="Q126"/>
  <c r="R126"/>
  <c r="S126"/>
  <c r="N127"/>
  <c r="O127"/>
  <c r="P127"/>
  <c r="Q127"/>
  <c r="R127"/>
  <c r="S127"/>
  <c r="N128"/>
  <c r="O128"/>
  <c r="P128"/>
  <c r="Q128"/>
  <c r="R128"/>
  <c r="S128"/>
  <c r="N129"/>
  <c r="O129"/>
  <c r="P129"/>
  <c r="Q129"/>
  <c r="R129"/>
  <c r="S129"/>
  <c r="N130"/>
  <c r="O130"/>
  <c r="P130"/>
  <c r="Q130"/>
  <c r="R130"/>
  <c r="S130"/>
  <c r="N131"/>
  <c r="O131"/>
  <c r="P131"/>
  <c r="Q131"/>
  <c r="R131"/>
  <c r="S131"/>
  <c r="N132"/>
  <c r="O132"/>
  <c r="P132"/>
  <c r="Q132"/>
  <c r="R132"/>
  <c r="S132"/>
  <c r="N133"/>
  <c r="O133"/>
  <c r="P133"/>
  <c r="Q133"/>
  <c r="R133"/>
  <c r="S133"/>
  <c r="N134"/>
  <c r="O134"/>
  <c r="P134"/>
  <c r="Q134"/>
  <c r="R134"/>
  <c r="S134"/>
  <c r="N135"/>
  <c r="O135"/>
  <c r="P135"/>
  <c r="Q135"/>
  <c r="R135"/>
  <c r="S135"/>
  <c r="N136"/>
  <c r="O136"/>
  <c r="P136"/>
  <c r="Q136"/>
  <c r="R136"/>
  <c r="S136"/>
  <c r="N137"/>
  <c r="O137"/>
  <c r="P137"/>
  <c r="Q137"/>
  <c r="R137"/>
  <c r="S137"/>
  <c r="N138"/>
  <c r="O138"/>
  <c r="P138"/>
  <c r="Q138"/>
  <c r="R138"/>
  <c r="S138"/>
  <c r="N139"/>
  <c r="O139"/>
  <c r="P139"/>
  <c r="Q139"/>
  <c r="R139"/>
  <c r="S139"/>
  <c r="N140"/>
  <c r="O140"/>
  <c r="P140"/>
  <c r="Q140"/>
  <c r="R140"/>
  <c r="S140"/>
  <c r="N141"/>
  <c r="O141"/>
  <c r="P141"/>
  <c r="Q141"/>
  <c r="R141"/>
  <c r="S141"/>
  <c r="N142"/>
  <c r="O142"/>
  <c r="P142"/>
  <c r="Q142"/>
  <c r="R142"/>
  <c r="S142"/>
  <c r="N143"/>
  <c r="O143"/>
  <c r="P143"/>
  <c r="Q143"/>
  <c r="R143"/>
  <c r="S143"/>
  <c r="N144"/>
  <c r="O144"/>
  <c r="P144"/>
  <c r="Q144"/>
  <c r="R144"/>
  <c r="S144"/>
  <c r="N145"/>
  <c r="O145"/>
  <c r="P145"/>
  <c r="Q145"/>
  <c r="R145"/>
  <c r="S145"/>
  <c r="N146"/>
  <c r="O146"/>
  <c r="P146"/>
  <c r="Q146"/>
  <c r="R146"/>
  <c r="S146"/>
  <c r="N147"/>
  <c r="O147"/>
  <c r="P147"/>
  <c r="Q147"/>
  <c r="R147"/>
  <c r="S147"/>
  <c r="N148"/>
  <c r="O148"/>
  <c r="P148"/>
  <c r="Q148"/>
  <c r="R148"/>
  <c r="S148"/>
  <c r="N149"/>
  <c r="O149"/>
  <c r="P149"/>
  <c r="Q149"/>
  <c r="R149"/>
  <c r="S149"/>
  <c r="N150"/>
  <c r="O150"/>
  <c r="P150"/>
  <c r="Q150"/>
  <c r="R150"/>
  <c r="S150"/>
  <c r="N151"/>
  <c r="O151"/>
  <c r="P151"/>
  <c r="Q151"/>
  <c r="R151"/>
  <c r="S151"/>
  <c r="N152"/>
  <c r="O152"/>
  <c r="P152"/>
  <c r="Q152"/>
  <c r="R152"/>
  <c r="S152"/>
  <c r="N153"/>
  <c r="O153"/>
  <c r="P153"/>
  <c r="Q153"/>
  <c r="R153"/>
  <c r="S153"/>
  <c r="N154"/>
  <c r="O154"/>
  <c r="P154"/>
  <c r="Q154"/>
  <c r="R154"/>
  <c r="S154"/>
  <c r="N155"/>
  <c r="O155"/>
  <c r="P155"/>
  <c r="Q155"/>
  <c r="R155"/>
  <c r="S155"/>
  <c r="N156"/>
  <c r="O156"/>
  <c r="P156"/>
  <c r="Q156"/>
  <c r="R156"/>
  <c r="S156"/>
  <c r="N157"/>
  <c r="O157"/>
  <c r="P157"/>
  <c r="Q157"/>
  <c r="R157"/>
  <c r="S157"/>
  <c r="N158"/>
  <c r="O158"/>
  <c r="P158"/>
  <c r="Q158"/>
  <c r="R158"/>
  <c r="S158"/>
  <c r="N159"/>
  <c r="O159"/>
  <c r="P159"/>
  <c r="Q159"/>
  <c r="R159"/>
  <c r="S159"/>
  <c r="N160"/>
  <c r="O160"/>
  <c r="P160"/>
  <c r="Q160"/>
  <c r="R160"/>
  <c r="S160"/>
  <c r="N161"/>
  <c r="O161"/>
  <c r="P161"/>
  <c r="Q161"/>
  <c r="R161"/>
  <c r="S161"/>
  <c r="N162"/>
  <c r="O162"/>
  <c r="P162"/>
  <c r="Q162"/>
  <c r="R162"/>
  <c r="S162"/>
  <c r="N163"/>
  <c r="O163"/>
  <c r="P163"/>
  <c r="Q163"/>
  <c r="R163"/>
  <c r="S163"/>
  <c r="N164"/>
  <c r="O164"/>
  <c r="P164"/>
  <c r="Q164"/>
  <c r="R164"/>
  <c r="S164"/>
  <c r="N165"/>
  <c r="O165"/>
  <c r="P165"/>
  <c r="Q165"/>
  <c r="R165"/>
  <c r="S165"/>
  <c r="N166"/>
  <c r="O166"/>
  <c r="P166"/>
  <c r="Q166"/>
  <c r="R166"/>
  <c r="S166"/>
  <c r="N167"/>
  <c r="O167"/>
  <c r="P167"/>
  <c r="Q167"/>
  <c r="R167"/>
  <c r="S167"/>
  <c r="N168"/>
  <c r="O168"/>
  <c r="P168"/>
  <c r="Q168"/>
  <c r="R168"/>
  <c r="S168"/>
  <c r="N169"/>
  <c r="O169"/>
  <c r="P169"/>
  <c r="Q169"/>
  <c r="R169"/>
  <c r="S169"/>
  <c r="N170"/>
  <c r="O170"/>
  <c r="P170"/>
  <c r="Q170"/>
  <c r="R170"/>
  <c r="S170"/>
  <c r="N171"/>
  <c r="O171"/>
  <c r="P171"/>
  <c r="Q171"/>
  <c r="R171"/>
  <c r="S171"/>
  <c r="N172"/>
  <c r="O172"/>
  <c r="P172"/>
  <c r="Q172"/>
  <c r="R172"/>
  <c r="S172"/>
  <c r="N173"/>
  <c r="O173"/>
  <c r="P173"/>
  <c r="Q173"/>
  <c r="R173"/>
  <c r="S173"/>
  <c r="N174"/>
  <c r="O174"/>
  <c r="P174"/>
  <c r="Q174"/>
  <c r="R174"/>
  <c r="S174"/>
  <c r="N175"/>
  <c r="O175"/>
  <c r="P175"/>
  <c r="Q175"/>
  <c r="R175"/>
  <c r="S175"/>
  <c r="N176"/>
  <c r="O176"/>
  <c r="P176"/>
  <c r="Q176"/>
  <c r="R176"/>
  <c r="S176"/>
  <c r="N177"/>
  <c r="O177"/>
  <c r="P177"/>
  <c r="Q177"/>
  <c r="R177"/>
  <c r="S177"/>
  <c r="N178"/>
  <c r="O178"/>
  <c r="P178"/>
  <c r="Q178"/>
  <c r="R178"/>
  <c r="S178"/>
  <c r="N179"/>
  <c r="O179"/>
  <c r="P179"/>
  <c r="Q179"/>
  <c r="R179"/>
  <c r="S179"/>
  <c r="N180"/>
  <c r="O180"/>
  <c r="P180"/>
  <c r="Q180"/>
  <c r="R180"/>
  <c r="S180"/>
  <c r="N181"/>
  <c r="O181"/>
  <c r="P181"/>
  <c r="Q181"/>
  <c r="R181"/>
  <c r="S181"/>
  <c r="N182"/>
  <c r="O182"/>
  <c r="P182"/>
  <c r="Q182"/>
  <c r="R182"/>
  <c r="S182"/>
  <c r="N183"/>
  <c r="O183"/>
  <c r="P183"/>
  <c r="Q183"/>
  <c r="R183"/>
  <c r="S183"/>
  <c r="N184"/>
  <c r="O184"/>
  <c r="P184"/>
  <c r="Q184"/>
  <c r="R184"/>
  <c r="S184"/>
  <c r="N185"/>
  <c r="O185"/>
  <c r="P185"/>
  <c r="Q185"/>
  <c r="R185"/>
  <c r="S185"/>
  <c r="N186"/>
  <c r="O186"/>
  <c r="P186"/>
  <c r="Q186"/>
  <c r="R186"/>
  <c r="S186"/>
  <c r="N187"/>
  <c r="O187"/>
  <c r="P187"/>
  <c r="Q187"/>
  <c r="R187"/>
  <c r="S187"/>
  <c r="N188"/>
  <c r="O188"/>
  <c r="P188"/>
  <c r="Q188"/>
  <c r="R188"/>
  <c r="S188"/>
  <c r="N189"/>
  <c r="O189"/>
  <c r="P189"/>
  <c r="Q189"/>
  <c r="R189"/>
  <c r="S189"/>
  <c r="N190"/>
  <c r="O190"/>
  <c r="P190"/>
  <c r="Q190"/>
  <c r="R190"/>
  <c r="S190"/>
  <c r="N191"/>
  <c r="O191"/>
  <c r="P191"/>
  <c r="Q191"/>
  <c r="R191"/>
  <c r="S191"/>
  <c r="N192"/>
  <c r="O192"/>
  <c r="P192"/>
  <c r="Q192"/>
  <c r="R192"/>
  <c r="S192"/>
  <c r="N193"/>
  <c r="O193"/>
  <c r="P193"/>
  <c r="Q193"/>
  <c r="R193"/>
  <c r="S193"/>
  <c r="N194"/>
  <c r="O194"/>
  <c r="P194"/>
  <c r="Q194"/>
  <c r="R194"/>
  <c r="S194"/>
  <c r="N195"/>
  <c r="O195"/>
  <c r="P195"/>
  <c r="Q195"/>
  <c r="R195"/>
  <c r="S195"/>
  <c r="N196"/>
  <c r="O196"/>
  <c r="P196"/>
  <c r="Q196"/>
  <c r="R196"/>
  <c r="S196"/>
  <c r="N197"/>
  <c r="O197"/>
  <c r="P197"/>
  <c r="Q197"/>
  <c r="R197"/>
  <c r="S197"/>
  <c r="N198"/>
  <c r="O198"/>
  <c r="P198"/>
  <c r="Q198"/>
  <c r="R198"/>
  <c r="S198"/>
  <c r="N199"/>
  <c r="O199"/>
  <c r="P199"/>
  <c r="Q199"/>
  <c r="R199"/>
  <c r="S199"/>
  <c r="N200"/>
  <c r="O200"/>
  <c r="P200"/>
  <c r="Q200"/>
  <c r="R200"/>
  <c r="S200"/>
  <c r="N201"/>
  <c r="O201"/>
  <c r="P201"/>
  <c r="Q201"/>
  <c r="R201"/>
  <c r="S201"/>
  <c r="N202"/>
  <c r="O202"/>
  <c r="P202"/>
  <c r="Q202"/>
  <c r="R202"/>
  <c r="S202"/>
  <c r="N203"/>
  <c r="O203"/>
  <c r="P203"/>
  <c r="Q203"/>
  <c r="R203"/>
  <c r="S203"/>
  <c r="N204"/>
  <c r="O204"/>
  <c r="P204"/>
  <c r="Q204"/>
  <c r="R204"/>
  <c r="S204"/>
  <c r="N205"/>
  <c r="O205"/>
  <c r="P205"/>
  <c r="Q205"/>
  <c r="R205"/>
  <c r="S205"/>
  <c r="N206"/>
  <c r="O206"/>
  <c r="P206"/>
  <c r="Q206"/>
  <c r="R206"/>
  <c r="S206"/>
  <c r="N207"/>
  <c r="O207"/>
  <c r="P207"/>
  <c r="Q207"/>
  <c r="R207"/>
  <c r="S207"/>
  <c r="N208"/>
  <c r="O208"/>
  <c r="P208"/>
  <c r="Q208"/>
  <c r="R208"/>
  <c r="S208"/>
  <c r="N209"/>
  <c r="O209"/>
  <c r="P209"/>
  <c r="Q209"/>
  <c r="R209"/>
  <c r="S209"/>
  <c r="N210"/>
  <c r="O210"/>
  <c r="P210"/>
  <c r="Q210"/>
  <c r="R210"/>
  <c r="S210"/>
  <c r="N211"/>
  <c r="O211"/>
  <c r="P211"/>
  <c r="Q211"/>
  <c r="R211"/>
  <c r="S211"/>
  <c r="N212"/>
  <c r="O212"/>
  <c r="P212"/>
  <c r="Q212"/>
  <c r="R212"/>
  <c r="S212"/>
  <c r="N213"/>
  <c r="O213"/>
  <c r="P213"/>
  <c r="Q213"/>
  <c r="R213"/>
  <c r="S213"/>
  <c r="N214"/>
  <c r="O214"/>
  <c r="P214"/>
  <c r="Q214"/>
  <c r="R214"/>
  <c r="S214"/>
  <c r="N215"/>
  <c r="O215"/>
  <c r="P215"/>
  <c r="Q215"/>
  <c r="R215"/>
  <c r="S215"/>
  <c r="N216"/>
  <c r="O216"/>
  <c r="P216"/>
  <c r="Q216"/>
  <c r="R216"/>
  <c r="S216"/>
  <c r="N217"/>
  <c r="O217"/>
  <c r="P217"/>
  <c r="Q217"/>
  <c r="R217"/>
  <c r="S217"/>
  <c r="N218"/>
  <c r="O218"/>
  <c r="P218"/>
  <c r="Q218"/>
  <c r="R218"/>
  <c r="S218"/>
  <c r="N219"/>
  <c r="O219"/>
  <c r="P219"/>
  <c r="Q219"/>
  <c r="R219"/>
  <c r="S219"/>
  <c r="N220"/>
  <c r="O220"/>
  <c r="P220"/>
  <c r="Q220"/>
  <c r="R220"/>
  <c r="S220"/>
  <c r="N221"/>
  <c r="O221"/>
  <c r="P221"/>
  <c r="Q221"/>
  <c r="R221"/>
  <c r="S221"/>
  <c r="N222"/>
  <c r="O222"/>
  <c r="P222"/>
  <c r="Q222"/>
  <c r="R222"/>
  <c r="S222"/>
  <c r="N223"/>
  <c r="O223"/>
  <c r="P223"/>
  <c r="Q223"/>
  <c r="R223"/>
  <c r="S223"/>
  <c r="N224"/>
  <c r="O224"/>
  <c r="P224"/>
  <c r="Q224"/>
  <c r="R224"/>
  <c r="S224"/>
  <c r="N225"/>
  <c r="O225"/>
  <c r="P225"/>
  <c r="Q225"/>
  <c r="R225"/>
  <c r="S225"/>
  <c r="N226"/>
  <c r="O226"/>
  <c r="P226"/>
  <c r="Q226"/>
  <c r="R226"/>
  <c r="S226"/>
  <c r="N227"/>
  <c r="O227"/>
  <c r="P227"/>
  <c r="Q227"/>
  <c r="R227"/>
  <c r="S227"/>
  <c r="N228"/>
  <c r="O228"/>
  <c r="P228"/>
  <c r="Q228"/>
  <c r="R228"/>
  <c r="S228"/>
  <c r="N229"/>
  <c r="O229"/>
  <c r="P229"/>
  <c r="Q229"/>
  <c r="R229"/>
  <c r="S229"/>
  <c r="N230"/>
  <c r="O230"/>
  <c r="P230"/>
  <c r="Q230"/>
  <c r="R230"/>
  <c r="S230"/>
  <c r="N231"/>
  <c r="O231"/>
  <c r="P231"/>
  <c r="Q231"/>
  <c r="R231"/>
  <c r="S231"/>
  <c r="N232"/>
  <c r="O232"/>
  <c r="P232"/>
  <c r="Q232"/>
  <c r="R232"/>
  <c r="S232"/>
  <c r="N233"/>
  <c r="O233"/>
  <c r="P233"/>
  <c r="Q233"/>
  <c r="R233"/>
  <c r="S233"/>
  <c r="N234"/>
  <c r="O234"/>
  <c r="P234"/>
  <c r="Q234"/>
  <c r="R234"/>
  <c r="S234"/>
  <c r="N235"/>
  <c r="O235"/>
  <c r="P235"/>
  <c r="Q235"/>
  <c r="R235"/>
  <c r="S235"/>
  <c r="N236"/>
  <c r="O236"/>
  <c r="P236"/>
  <c r="Q236"/>
  <c r="R236"/>
  <c r="S236"/>
  <c r="N237"/>
  <c r="O237"/>
  <c r="P237"/>
  <c r="Q237"/>
  <c r="R237"/>
  <c r="S237"/>
  <c r="N238"/>
  <c r="O238"/>
  <c r="P238"/>
  <c r="Q238"/>
  <c r="R238"/>
  <c r="S238"/>
  <c r="N239"/>
  <c r="O239"/>
  <c r="P239"/>
  <c r="Q239"/>
  <c r="R239"/>
  <c r="S239"/>
  <c r="N240"/>
  <c r="O240"/>
  <c r="P240"/>
  <c r="Q240"/>
  <c r="R240"/>
  <c r="S240"/>
  <c r="N241"/>
  <c r="O241"/>
  <c r="P241"/>
  <c r="Q241"/>
  <c r="R241"/>
  <c r="S241"/>
  <c r="N242"/>
  <c r="O242"/>
  <c r="P242"/>
  <c r="Q242"/>
  <c r="R242"/>
  <c r="S242"/>
  <c r="N243"/>
  <c r="O243"/>
  <c r="P243"/>
  <c r="Q243"/>
  <c r="R243"/>
  <c r="S243"/>
  <c r="N244"/>
  <c r="O244"/>
  <c r="P244"/>
  <c r="Q244"/>
  <c r="R244"/>
  <c r="S244"/>
  <c r="N245"/>
  <c r="O245"/>
  <c r="P245"/>
  <c r="Q245"/>
  <c r="R245"/>
  <c r="S245"/>
  <c r="N246"/>
  <c r="O246"/>
  <c r="P246"/>
  <c r="Q246"/>
  <c r="R246"/>
  <c r="S246"/>
  <c r="N247"/>
  <c r="O247"/>
  <c r="P247"/>
  <c r="Q247"/>
  <c r="R247"/>
  <c r="S247"/>
  <c r="N248"/>
  <c r="O248"/>
  <c r="P248"/>
  <c r="Q248"/>
  <c r="R248"/>
  <c r="S248"/>
  <c r="N249"/>
  <c r="O249"/>
  <c r="P249"/>
  <c r="Q249"/>
  <c r="R249"/>
  <c r="S249"/>
  <c r="N250"/>
  <c r="O250"/>
  <c r="P250"/>
  <c r="Q250"/>
  <c r="R250"/>
  <c r="S250"/>
  <c r="N251"/>
  <c r="O251"/>
  <c r="P251"/>
  <c r="Q251"/>
  <c r="R251"/>
  <c r="S251"/>
  <c r="N252"/>
  <c r="O252"/>
  <c r="P252"/>
  <c r="Q252"/>
  <c r="R252"/>
  <c r="S252"/>
  <c r="N253"/>
  <c r="O253"/>
  <c r="P253"/>
  <c r="Q253"/>
  <c r="R253"/>
  <c r="S253"/>
  <c r="N254"/>
  <c r="O254"/>
  <c r="P254"/>
  <c r="Q254"/>
  <c r="R254"/>
  <c r="S254"/>
  <c r="N255"/>
  <c r="O255"/>
  <c r="P255"/>
  <c r="Q255"/>
  <c r="R255"/>
  <c r="S255"/>
  <c r="N256"/>
  <c r="O256"/>
  <c r="P256"/>
  <c r="Q256"/>
  <c r="R256"/>
  <c r="S256"/>
  <c r="N257"/>
  <c r="O257"/>
  <c r="P257"/>
  <c r="Q257"/>
  <c r="R257"/>
  <c r="S257"/>
  <c r="N258"/>
  <c r="O258"/>
  <c r="P258"/>
  <c r="Q258"/>
  <c r="R258"/>
  <c r="S258"/>
  <c r="N259"/>
  <c r="O259"/>
  <c r="P259"/>
  <c r="Q259"/>
  <c r="R259"/>
  <c r="S259"/>
  <c r="N260"/>
  <c r="O260"/>
  <c r="P260"/>
  <c r="Q260"/>
  <c r="R260"/>
  <c r="S260"/>
  <c r="N261"/>
  <c r="O261"/>
  <c r="P261"/>
  <c r="Q261"/>
  <c r="R261"/>
  <c r="S261"/>
  <c r="N262"/>
  <c r="O262"/>
  <c r="P262"/>
  <c r="Q262"/>
  <c r="R262"/>
  <c r="S262"/>
  <c r="N263"/>
  <c r="O263"/>
  <c r="P263"/>
  <c r="Q263"/>
  <c r="R263"/>
  <c r="S263"/>
  <c r="N264"/>
  <c r="O264"/>
  <c r="P264"/>
  <c r="Q264"/>
  <c r="R264"/>
  <c r="S264"/>
  <c r="N265"/>
  <c r="O265"/>
  <c r="P265"/>
  <c r="Q265"/>
  <c r="R265"/>
  <c r="S265"/>
  <c r="N266"/>
  <c r="O266"/>
  <c r="P266"/>
  <c r="Q266"/>
  <c r="R266"/>
  <c r="S266"/>
  <c r="N267"/>
  <c r="O267"/>
  <c r="P267"/>
  <c r="Q267"/>
  <c r="R267"/>
  <c r="S267"/>
  <c r="N268"/>
  <c r="O268"/>
  <c r="P268"/>
  <c r="Q268"/>
  <c r="R268"/>
  <c r="S268"/>
  <c r="N269"/>
  <c r="O269"/>
  <c r="P269"/>
  <c r="Q269"/>
  <c r="R269"/>
  <c r="S269"/>
  <c r="N270"/>
  <c r="O270"/>
  <c r="P270"/>
  <c r="Q270"/>
  <c r="R270"/>
  <c r="S270"/>
  <c r="N271"/>
  <c r="O271"/>
  <c r="P271"/>
  <c r="Q271"/>
  <c r="R271"/>
  <c r="S271"/>
  <c r="N272"/>
  <c r="O272"/>
  <c r="P272"/>
  <c r="Q272"/>
  <c r="R272"/>
  <c r="S272"/>
  <c r="N273"/>
  <c r="O273"/>
  <c r="P273"/>
  <c r="Q273"/>
  <c r="R273"/>
  <c r="S273"/>
  <c r="N274"/>
  <c r="O274"/>
  <c r="P274"/>
  <c r="Q274"/>
  <c r="R274"/>
  <c r="S274"/>
  <c r="N275"/>
  <c r="O275"/>
  <c r="P275"/>
  <c r="Q275"/>
  <c r="R275"/>
  <c r="S275"/>
  <c r="N276"/>
  <c r="O276"/>
  <c r="P276"/>
  <c r="Q276"/>
  <c r="R276"/>
  <c r="S276"/>
  <c r="N277"/>
  <c r="O277"/>
  <c r="P277"/>
  <c r="Q277"/>
  <c r="R277"/>
  <c r="S277"/>
  <c r="N278"/>
  <c r="O278"/>
  <c r="P278"/>
  <c r="Q278"/>
  <c r="R278"/>
  <c r="S278"/>
  <c r="N279"/>
  <c r="O279"/>
  <c r="P279"/>
  <c r="Q279"/>
  <c r="R279"/>
  <c r="S279"/>
  <c r="N280"/>
  <c r="O280"/>
  <c r="P280"/>
  <c r="Q280"/>
  <c r="R280"/>
  <c r="S280"/>
  <c r="N281"/>
  <c r="O281"/>
  <c r="P281"/>
  <c r="Q281"/>
  <c r="R281"/>
  <c r="S281"/>
  <c r="N282"/>
  <c r="O282"/>
  <c r="P282"/>
  <c r="Q282"/>
  <c r="R282"/>
  <c r="S282"/>
  <c r="N283"/>
  <c r="O283"/>
  <c r="P283"/>
  <c r="Q283"/>
  <c r="R283"/>
  <c r="S283"/>
  <c r="N284"/>
  <c r="O284"/>
  <c r="P284"/>
  <c r="Q284"/>
  <c r="R284"/>
  <c r="S284"/>
  <c r="N285"/>
  <c r="O285"/>
  <c r="P285"/>
  <c r="Q285"/>
  <c r="R285"/>
  <c r="S285"/>
  <c r="N286"/>
  <c r="O286"/>
  <c r="P286"/>
  <c r="Q286"/>
  <c r="R286"/>
  <c r="S286"/>
  <c r="N287"/>
  <c r="O287"/>
  <c r="P287"/>
  <c r="Q287"/>
  <c r="R287"/>
  <c r="S287"/>
  <c r="N288"/>
  <c r="O288"/>
  <c r="P288"/>
  <c r="Q288"/>
  <c r="R288"/>
  <c r="S288"/>
  <c r="N289"/>
  <c r="O289"/>
  <c r="P289"/>
  <c r="Q289"/>
  <c r="R289"/>
  <c r="S289"/>
  <c r="N290"/>
  <c r="O290"/>
  <c r="P290"/>
  <c r="Q290"/>
  <c r="R290"/>
  <c r="S290"/>
  <c r="N291"/>
  <c r="O291"/>
  <c r="P291"/>
  <c r="Q291"/>
  <c r="R291"/>
  <c r="S291"/>
  <c r="N292"/>
  <c r="O292"/>
  <c r="P292"/>
  <c r="Q292"/>
  <c r="R292"/>
  <c r="S292"/>
  <c r="N293"/>
  <c r="O293"/>
  <c r="P293"/>
  <c r="Q293"/>
  <c r="R293"/>
  <c r="S293"/>
  <c r="N294"/>
  <c r="O294"/>
  <c r="P294"/>
  <c r="Q294"/>
  <c r="R294"/>
  <c r="S294"/>
  <c r="N295"/>
  <c r="O295"/>
  <c r="P295"/>
  <c r="Q295"/>
  <c r="R295"/>
  <c r="S295"/>
  <c r="N296"/>
  <c r="O296"/>
  <c r="P296"/>
  <c r="Q296"/>
  <c r="R296"/>
  <c r="S296"/>
  <c r="N297"/>
  <c r="O297"/>
  <c r="P297"/>
  <c r="Q297"/>
  <c r="R297"/>
  <c r="S297"/>
  <c r="N298"/>
  <c r="O298"/>
  <c r="P298"/>
  <c r="Q298"/>
  <c r="R298"/>
  <c r="S298"/>
  <c r="N299"/>
  <c r="O299"/>
  <c r="P299"/>
  <c r="Q299"/>
  <c r="R299"/>
  <c r="S299"/>
  <c r="N300"/>
  <c r="O300"/>
  <c r="P300"/>
  <c r="Q300"/>
  <c r="R300"/>
  <c r="S300"/>
  <c r="N301"/>
  <c r="O301"/>
  <c r="P301"/>
  <c r="Q301"/>
  <c r="R301"/>
  <c r="S301"/>
  <c r="N302"/>
  <c r="O302"/>
  <c r="P302"/>
  <c r="Q302"/>
  <c r="R302"/>
  <c r="S302"/>
  <c r="N303"/>
  <c r="O303"/>
  <c r="P303"/>
  <c r="Q303"/>
  <c r="R303"/>
  <c r="S303"/>
  <c r="N304"/>
  <c r="O304"/>
  <c r="P304"/>
  <c r="Q304"/>
  <c r="R304"/>
  <c r="S304"/>
  <c r="N305"/>
  <c r="O305"/>
  <c r="P305"/>
  <c r="Q305"/>
  <c r="R305"/>
  <c r="S305"/>
  <c r="N306"/>
  <c r="O306"/>
  <c r="P306"/>
  <c r="Q306"/>
  <c r="R306"/>
  <c r="S306"/>
  <c r="N307"/>
  <c r="O307"/>
  <c r="P307"/>
  <c r="Q307"/>
  <c r="R307"/>
  <c r="S307"/>
  <c r="N308"/>
  <c r="O308"/>
  <c r="P308"/>
  <c r="Q308"/>
  <c r="R308"/>
  <c r="S308"/>
  <c r="N309"/>
  <c r="O309"/>
  <c r="P309"/>
  <c r="Q309"/>
  <c r="R309"/>
  <c r="S309"/>
  <c r="N310"/>
  <c r="O310"/>
  <c r="P310"/>
  <c r="Q310"/>
  <c r="R310"/>
  <c r="S310"/>
  <c r="N311"/>
  <c r="O311"/>
  <c r="P311"/>
  <c r="Q311"/>
  <c r="R311"/>
  <c r="S311"/>
  <c r="N312"/>
  <c r="O312"/>
  <c r="P312"/>
  <c r="Q312"/>
  <c r="R312"/>
  <c r="S312"/>
  <c r="N313"/>
  <c r="O313"/>
  <c r="P313"/>
  <c r="Q313"/>
  <c r="R313"/>
  <c r="S313"/>
  <c r="N314"/>
  <c r="O314"/>
  <c r="P314"/>
  <c r="Q314"/>
  <c r="R314"/>
  <c r="S314"/>
  <c r="N315"/>
  <c r="O315"/>
  <c r="P315"/>
  <c r="Q315"/>
  <c r="R315"/>
  <c r="S315"/>
  <c r="N316"/>
  <c r="O316"/>
  <c r="P316"/>
  <c r="Q316"/>
  <c r="R316"/>
  <c r="S316"/>
  <c r="N317"/>
  <c r="O317"/>
  <c r="P317"/>
  <c r="Q317"/>
  <c r="R317"/>
  <c r="S317"/>
  <c r="N318"/>
  <c r="O318"/>
  <c r="P318"/>
  <c r="Q318"/>
  <c r="R318"/>
  <c r="S318"/>
  <c r="N319"/>
  <c r="O319"/>
  <c r="P319"/>
  <c r="Q319"/>
  <c r="R319"/>
  <c r="S319"/>
  <c r="N320"/>
  <c r="O320"/>
  <c r="P320"/>
  <c r="Q320"/>
  <c r="R320"/>
  <c r="S320"/>
  <c r="N321"/>
  <c r="O321"/>
  <c r="P321"/>
  <c r="Q321"/>
  <c r="R321"/>
  <c r="S321"/>
  <c r="N322"/>
  <c r="O322"/>
  <c r="P322"/>
  <c r="Q322"/>
  <c r="R322"/>
  <c r="S322"/>
  <c r="N323"/>
  <c r="O323"/>
  <c r="P323"/>
  <c r="Q323"/>
  <c r="R323"/>
  <c r="S323"/>
  <c r="N324"/>
  <c r="O324"/>
  <c r="P324"/>
  <c r="Q324"/>
  <c r="R324"/>
  <c r="S324"/>
  <c r="N325"/>
  <c r="O325"/>
  <c r="P325"/>
  <c r="Q325"/>
  <c r="R325"/>
  <c r="S325"/>
  <c r="N326"/>
  <c r="O326"/>
  <c r="P326"/>
  <c r="Q326"/>
  <c r="R326"/>
  <c r="S326"/>
  <c r="N327"/>
  <c r="O327"/>
  <c r="P327"/>
  <c r="Q327"/>
  <c r="R327"/>
  <c r="S327"/>
  <c r="N328"/>
  <c r="O328"/>
  <c r="P328"/>
  <c r="Q328"/>
  <c r="R328"/>
  <c r="S328"/>
  <c r="N329"/>
  <c r="O329"/>
  <c r="P329"/>
  <c r="Q329"/>
  <c r="R329"/>
  <c r="S329"/>
  <c r="N330"/>
  <c r="O330"/>
  <c r="P330"/>
  <c r="Q330"/>
  <c r="R330"/>
  <c r="S330"/>
  <c r="N331"/>
  <c r="O331"/>
  <c r="P331"/>
  <c r="Q331"/>
  <c r="R331"/>
  <c r="S331"/>
  <c r="N332"/>
  <c r="O332"/>
  <c r="P332"/>
  <c r="Q332"/>
  <c r="R332"/>
  <c r="S332"/>
  <c r="N333"/>
  <c r="O333"/>
  <c r="P333"/>
  <c r="Q333"/>
  <c r="R333"/>
  <c r="S333"/>
  <c r="N334"/>
  <c r="O334"/>
  <c r="P334"/>
  <c r="Q334"/>
  <c r="R334"/>
  <c r="S334"/>
  <c r="N335"/>
  <c r="O335"/>
  <c r="P335"/>
  <c r="Q335"/>
  <c r="R335"/>
  <c r="S335"/>
  <c r="N336"/>
  <c r="O336"/>
  <c r="P336"/>
  <c r="Q336"/>
  <c r="R336"/>
  <c r="S336"/>
  <c r="N337"/>
  <c r="O337"/>
  <c r="P337"/>
  <c r="Q337"/>
  <c r="R337"/>
  <c r="S337"/>
  <c r="N338"/>
  <c r="O338"/>
  <c r="P338"/>
  <c r="Q338"/>
  <c r="R338"/>
  <c r="S338"/>
  <c r="N339"/>
  <c r="O339"/>
  <c r="P339"/>
  <c r="Q339"/>
  <c r="R339"/>
  <c r="S339"/>
  <c r="N340"/>
  <c r="O340"/>
  <c r="P340"/>
  <c r="Q340"/>
  <c r="R340"/>
  <c r="S340"/>
  <c r="N341"/>
  <c r="O341"/>
  <c r="P341"/>
  <c r="Q341"/>
  <c r="R341"/>
  <c r="S341"/>
  <c r="N342"/>
  <c r="O342"/>
  <c r="P342"/>
  <c r="Q342"/>
  <c r="R342"/>
  <c r="S342"/>
  <c r="N343"/>
  <c r="O343"/>
  <c r="P343"/>
  <c r="Q343"/>
  <c r="R343"/>
  <c r="S343"/>
  <c r="N344"/>
  <c r="O344"/>
  <c r="P344"/>
  <c r="Q344"/>
  <c r="R344"/>
  <c r="S344"/>
  <c r="N345"/>
  <c r="O345"/>
  <c r="P345"/>
  <c r="Q345"/>
  <c r="R345"/>
  <c r="S345"/>
  <c r="N346"/>
  <c r="O346"/>
  <c r="P346"/>
  <c r="Q346"/>
  <c r="R346"/>
  <c r="S346"/>
  <c r="N347"/>
  <c r="O347"/>
  <c r="P347"/>
  <c r="Q347"/>
  <c r="R347"/>
  <c r="S347"/>
  <c r="N348"/>
  <c r="O348"/>
  <c r="P348"/>
  <c r="Q348"/>
  <c r="R348"/>
  <c r="S348"/>
  <c r="N349"/>
  <c r="O349"/>
  <c r="P349"/>
  <c r="Q349"/>
  <c r="R349"/>
  <c r="S349"/>
  <c r="N350"/>
  <c r="O350"/>
  <c r="P350"/>
  <c r="Q350"/>
  <c r="R350"/>
  <c r="S350"/>
  <c r="N351"/>
  <c r="O351"/>
  <c r="P351"/>
  <c r="Q351"/>
  <c r="R351"/>
  <c r="S351"/>
  <c r="N352"/>
  <c r="O352"/>
  <c r="P352"/>
  <c r="Q352"/>
  <c r="R352"/>
  <c r="S352"/>
  <c r="N353"/>
  <c r="O353"/>
  <c r="P353"/>
  <c r="Q353"/>
  <c r="R353"/>
  <c r="S353"/>
  <c r="N354"/>
  <c r="O354"/>
  <c r="P354"/>
  <c r="Q354"/>
  <c r="R354"/>
  <c r="S354"/>
  <c r="N355"/>
  <c r="O355"/>
  <c r="P355"/>
  <c r="Q355"/>
  <c r="R355"/>
  <c r="S355"/>
  <c r="N356"/>
  <c r="O356"/>
  <c r="P356"/>
  <c r="Q356"/>
  <c r="R356"/>
  <c r="S356"/>
  <c r="N357"/>
  <c r="O357"/>
  <c r="P357"/>
  <c r="Q357"/>
  <c r="R357"/>
  <c r="S357"/>
  <c r="N358"/>
  <c r="O358"/>
  <c r="P358"/>
  <c r="Q358"/>
  <c r="R358"/>
  <c r="S358"/>
  <c r="N359"/>
  <c r="O359"/>
  <c r="P359"/>
  <c r="Q359"/>
  <c r="R359"/>
  <c r="S359"/>
  <c r="N360"/>
  <c r="O360"/>
  <c r="P360"/>
  <c r="Q360"/>
  <c r="R360"/>
  <c r="S360"/>
  <c r="N361"/>
  <c r="O361"/>
  <c r="P361"/>
  <c r="Q361"/>
  <c r="R361"/>
  <c r="S361"/>
  <c r="N362"/>
  <c r="O362"/>
  <c r="P362"/>
  <c r="Q362"/>
  <c r="R362"/>
  <c r="S362"/>
  <c r="N363"/>
  <c r="O363"/>
  <c r="P363"/>
  <c r="Q363"/>
  <c r="R363"/>
  <c r="S363"/>
  <c r="N364"/>
  <c r="O364"/>
  <c r="P364"/>
  <c r="Q364"/>
  <c r="R364"/>
  <c r="S364"/>
  <c r="N365"/>
  <c r="O365"/>
  <c r="P365"/>
  <c r="Q365"/>
  <c r="R365"/>
  <c r="S365"/>
  <c r="N366"/>
  <c r="O366"/>
  <c r="P366"/>
  <c r="Q366"/>
  <c r="R366"/>
  <c r="S366"/>
  <c r="N367"/>
  <c r="O367"/>
  <c r="P367"/>
  <c r="Q367"/>
  <c r="R367"/>
  <c r="S367"/>
  <c r="N368"/>
  <c r="O368"/>
  <c r="P368"/>
  <c r="Q368"/>
  <c r="R368"/>
  <c r="S368"/>
  <c r="N369"/>
  <c r="O369"/>
  <c r="P369"/>
  <c r="Q369"/>
  <c r="R369"/>
  <c r="S369"/>
  <c r="N370"/>
  <c r="O370"/>
  <c r="P370"/>
  <c r="Q370"/>
  <c r="R370"/>
  <c r="S370"/>
  <c r="N371"/>
  <c r="O371"/>
  <c r="P371"/>
  <c r="Q371"/>
  <c r="R371"/>
  <c r="S371"/>
  <c r="N372"/>
  <c r="O372"/>
  <c r="P372"/>
  <c r="Q372"/>
  <c r="R372"/>
  <c r="S372"/>
  <c r="N373"/>
  <c r="O373"/>
  <c r="P373"/>
  <c r="Q373"/>
  <c r="R373"/>
  <c r="S373"/>
  <c r="N374"/>
  <c r="O374"/>
  <c r="P374"/>
  <c r="Q374"/>
  <c r="R374"/>
  <c r="S374"/>
  <c r="N375"/>
  <c r="O375"/>
  <c r="P375"/>
  <c r="Q375"/>
  <c r="R375"/>
  <c r="S375"/>
  <c r="N376"/>
  <c r="O376"/>
  <c r="P376"/>
  <c r="Q376"/>
  <c r="R376"/>
  <c r="S376"/>
  <c r="N377"/>
  <c r="O377"/>
  <c r="P377"/>
  <c r="Q377"/>
  <c r="R377"/>
  <c r="S377"/>
  <c r="N378"/>
  <c r="O378"/>
  <c r="P378"/>
  <c r="Q378"/>
  <c r="R378"/>
  <c r="S378"/>
  <c r="N379"/>
  <c r="O379"/>
  <c r="P379"/>
  <c r="Q379"/>
  <c r="R379"/>
  <c r="S379"/>
  <c r="N380"/>
  <c r="O380"/>
  <c r="P380"/>
  <c r="Q380"/>
  <c r="R380"/>
  <c r="S380"/>
  <c r="N381"/>
  <c r="O381"/>
  <c r="P381"/>
  <c r="Q381"/>
  <c r="R381"/>
  <c r="S381"/>
  <c r="N382"/>
  <c r="O382"/>
  <c r="P382"/>
  <c r="Q382"/>
  <c r="R382"/>
  <c r="S382"/>
  <c r="N383"/>
  <c r="O383"/>
  <c r="P383"/>
  <c r="Q383"/>
  <c r="R383"/>
  <c r="S383"/>
  <c r="N384"/>
  <c r="O384"/>
  <c r="P384"/>
  <c r="Q384"/>
  <c r="R384"/>
  <c r="S384"/>
  <c r="N385"/>
  <c r="O385"/>
  <c r="P385"/>
  <c r="Q385"/>
  <c r="R385"/>
  <c r="S385"/>
  <c r="N386"/>
  <c r="O386"/>
  <c r="P386"/>
  <c r="Q386"/>
  <c r="R386"/>
  <c r="S386"/>
  <c r="N387"/>
  <c r="O387"/>
  <c r="P387"/>
  <c r="Q387"/>
  <c r="R387"/>
  <c r="S387"/>
  <c r="N388"/>
  <c r="O388"/>
  <c r="P388"/>
  <c r="Q388"/>
  <c r="R388"/>
  <c r="S388"/>
  <c r="N389"/>
  <c r="O389"/>
  <c r="P389"/>
  <c r="Q389"/>
  <c r="R389"/>
  <c r="S389"/>
  <c r="N390"/>
  <c r="O390"/>
  <c r="P390"/>
  <c r="Q390"/>
  <c r="R390"/>
  <c r="S390"/>
  <c r="N391"/>
  <c r="O391"/>
  <c r="P391"/>
  <c r="Q391"/>
  <c r="R391"/>
  <c r="S391"/>
  <c r="N392"/>
  <c r="O392"/>
  <c r="P392"/>
  <c r="Q392"/>
  <c r="R392"/>
  <c r="S392"/>
  <c r="N393"/>
  <c r="O393"/>
  <c r="P393"/>
  <c r="Q393"/>
  <c r="R393"/>
  <c r="S393"/>
  <c r="N394"/>
  <c r="O394"/>
  <c r="P394"/>
  <c r="Q394"/>
  <c r="R394"/>
  <c r="S394"/>
  <c r="N395"/>
  <c r="O395"/>
  <c r="P395"/>
  <c r="Q395"/>
  <c r="R395"/>
  <c r="S395"/>
  <c r="N396"/>
  <c r="O396"/>
  <c r="P396"/>
  <c r="Q396"/>
  <c r="R396"/>
  <c r="S396"/>
  <c r="N397"/>
  <c r="O397"/>
  <c r="P397"/>
  <c r="Q397"/>
  <c r="R397"/>
  <c r="S397"/>
  <c r="N398"/>
  <c r="O398"/>
  <c r="P398"/>
  <c r="Q398"/>
  <c r="R398"/>
  <c r="S398"/>
  <c r="N399"/>
  <c r="O399"/>
  <c r="P399"/>
  <c r="Q399"/>
  <c r="R399"/>
  <c r="S399"/>
  <c r="N400"/>
  <c r="O400"/>
  <c r="P400"/>
  <c r="Q400"/>
  <c r="R400"/>
  <c r="S400"/>
  <c r="N401"/>
  <c r="O401"/>
  <c r="P401"/>
  <c r="Q401"/>
  <c r="R401"/>
  <c r="S401"/>
  <c r="N402"/>
  <c r="O402"/>
  <c r="P402"/>
  <c r="Q402"/>
  <c r="R402"/>
  <c r="S402"/>
  <c r="N403"/>
  <c r="O403"/>
  <c r="P403"/>
  <c r="Q403"/>
  <c r="R403"/>
  <c r="S403"/>
  <c r="N404"/>
  <c r="O404"/>
  <c r="P404"/>
  <c r="Q404"/>
  <c r="R404"/>
  <c r="S404"/>
  <c r="N405"/>
  <c r="O405"/>
  <c r="P405"/>
  <c r="Q405"/>
  <c r="R405"/>
  <c r="S405"/>
  <c r="N406"/>
  <c r="O406"/>
  <c r="P406"/>
  <c r="Q406"/>
  <c r="R406"/>
  <c r="S406"/>
  <c r="N407"/>
  <c r="O407"/>
  <c r="P407"/>
  <c r="Q407"/>
  <c r="R407"/>
  <c r="S407"/>
  <c r="N408"/>
  <c r="O408"/>
  <c r="P408"/>
  <c r="Q408"/>
  <c r="R408"/>
  <c r="S408"/>
  <c r="N409"/>
  <c r="O409"/>
  <c r="P409"/>
  <c r="Q409"/>
  <c r="R409"/>
  <c r="S409"/>
  <c r="N410"/>
  <c r="O410"/>
  <c r="P410"/>
  <c r="Q410"/>
  <c r="R410"/>
  <c r="S410"/>
  <c r="N411"/>
  <c r="O411"/>
  <c r="P411"/>
  <c r="Q411"/>
  <c r="R411"/>
  <c r="S411"/>
  <c r="N412"/>
  <c r="O412"/>
  <c r="P412"/>
  <c r="Q412"/>
  <c r="R412"/>
  <c r="S412"/>
  <c r="N413"/>
  <c r="O413"/>
  <c r="P413"/>
  <c r="Q413"/>
  <c r="R413"/>
  <c r="S413"/>
  <c r="N414"/>
  <c r="O414"/>
  <c r="P414"/>
  <c r="Q414"/>
  <c r="R414"/>
  <c r="S414"/>
  <c r="N415"/>
  <c r="O415"/>
  <c r="P415"/>
  <c r="Q415"/>
  <c r="R415"/>
  <c r="S415"/>
  <c r="N416"/>
  <c r="O416"/>
  <c r="P416"/>
  <c r="Q416"/>
  <c r="R416"/>
  <c r="S416"/>
  <c r="N417"/>
  <c r="O417"/>
  <c r="P417"/>
  <c r="Q417"/>
  <c r="R417"/>
  <c r="S417"/>
  <c r="N418"/>
  <c r="O418"/>
  <c r="P418"/>
  <c r="Q418"/>
  <c r="R418"/>
  <c r="S418"/>
  <c r="N419"/>
  <c r="O419"/>
  <c r="P419"/>
  <c r="Q419"/>
  <c r="R419"/>
  <c r="S419"/>
  <c r="N420"/>
  <c r="O420"/>
  <c r="P420"/>
  <c r="Q420"/>
  <c r="R420"/>
  <c r="S420"/>
  <c r="N421"/>
  <c r="O421"/>
  <c r="P421"/>
  <c r="Q421"/>
  <c r="R421"/>
  <c r="S421"/>
  <c r="N422"/>
  <c r="O422"/>
  <c r="P422"/>
  <c r="Q422"/>
  <c r="R422"/>
  <c r="S422"/>
  <c r="N423"/>
  <c r="O423"/>
  <c r="P423"/>
  <c r="Q423"/>
  <c r="R423"/>
  <c r="S423"/>
  <c r="N424"/>
  <c r="O424"/>
  <c r="P424"/>
  <c r="Q424"/>
  <c r="R424"/>
  <c r="S424"/>
  <c r="N425"/>
  <c r="O425"/>
  <c r="P425"/>
  <c r="Q425"/>
  <c r="R425"/>
  <c r="S425"/>
  <c r="N426"/>
  <c r="O426"/>
  <c r="P426"/>
  <c r="Q426"/>
  <c r="R426"/>
  <c r="S426"/>
  <c r="N427"/>
  <c r="O427"/>
  <c r="P427"/>
  <c r="Q427"/>
  <c r="R427"/>
  <c r="S427"/>
  <c r="N428"/>
  <c r="O428"/>
  <c r="P428"/>
  <c r="Q428"/>
  <c r="R428"/>
  <c r="S428"/>
  <c r="N429"/>
  <c r="O429"/>
  <c r="P429"/>
  <c r="Q429"/>
  <c r="R429"/>
  <c r="S429"/>
  <c r="N430"/>
  <c r="O430"/>
  <c r="P430"/>
  <c r="Q430"/>
  <c r="R430"/>
  <c r="S430"/>
  <c r="N431"/>
  <c r="O431"/>
  <c r="P431"/>
  <c r="Q431"/>
  <c r="R431"/>
  <c r="S431"/>
  <c r="N432"/>
  <c r="O432"/>
  <c r="P432"/>
  <c r="Q432"/>
  <c r="R432"/>
  <c r="S432"/>
  <c r="N433"/>
  <c r="O433"/>
  <c r="P433"/>
  <c r="Q433"/>
  <c r="R433"/>
  <c r="S433"/>
  <c r="N434"/>
  <c r="O434"/>
  <c r="P434"/>
  <c r="Q434"/>
  <c r="R434"/>
  <c r="S434"/>
  <c r="N435"/>
  <c r="O435"/>
  <c r="P435"/>
  <c r="Q435"/>
  <c r="R435"/>
  <c r="S435"/>
  <c r="N436"/>
  <c r="O436"/>
  <c r="P436"/>
  <c r="Q436"/>
  <c r="R436"/>
  <c r="S436"/>
  <c r="N437"/>
  <c r="O437"/>
  <c r="P437"/>
  <c r="Q437"/>
  <c r="R437"/>
  <c r="S437"/>
  <c r="N438"/>
  <c r="O438"/>
  <c r="P438"/>
  <c r="Q438"/>
  <c r="R438"/>
  <c r="S438"/>
  <c r="N439"/>
  <c r="O439"/>
  <c r="P439"/>
  <c r="Q439"/>
  <c r="R439"/>
  <c r="S439"/>
  <c r="N440"/>
  <c r="O440"/>
  <c r="P440"/>
  <c r="Q440"/>
  <c r="R440"/>
  <c r="S440"/>
  <c r="N441"/>
  <c r="O441"/>
  <c r="P441"/>
  <c r="Q441"/>
  <c r="R441"/>
  <c r="S441"/>
  <c r="N442"/>
  <c r="O442"/>
  <c r="P442"/>
  <c r="Q442"/>
  <c r="R442"/>
  <c r="S442"/>
  <c r="N443"/>
  <c r="O443"/>
  <c r="P443"/>
  <c r="Q443"/>
  <c r="R443"/>
  <c r="S443"/>
  <c r="N444"/>
  <c r="O444"/>
  <c r="P444"/>
  <c r="Q444"/>
  <c r="R444"/>
  <c r="S444"/>
  <c r="N445"/>
  <c r="O445"/>
  <c r="P445"/>
  <c r="Q445"/>
  <c r="R445"/>
  <c r="S445"/>
  <c r="N446"/>
  <c r="O446"/>
  <c r="P446"/>
  <c r="Q446"/>
  <c r="R446"/>
  <c r="S446"/>
  <c r="N447"/>
  <c r="O447"/>
  <c r="P447"/>
  <c r="Q447"/>
  <c r="R447"/>
  <c r="S447"/>
  <c r="N448"/>
  <c r="O448"/>
  <c r="P448"/>
  <c r="Q448"/>
  <c r="R448"/>
  <c r="S448"/>
  <c r="N449"/>
  <c r="O449"/>
  <c r="P449"/>
  <c r="Q449"/>
  <c r="R449"/>
  <c r="S449"/>
  <c r="N450"/>
  <c r="O450"/>
  <c r="P450"/>
  <c r="Q450"/>
  <c r="R450"/>
  <c r="S450"/>
  <c r="N451"/>
  <c r="O451"/>
  <c r="P451"/>
  <c r="Q451"/>
  <c r="R451"/>
  <c r="S451"/>
  <c r="N452"/>
  <c r="O452"/>
  <c r="P452"/>
  <c r="Q452"/>
  <c r="R452"/>
  <c r="S452"/>
  <c r="N453"/>
  <c r="O453"/>
  <c r="P453"/>
  <c r="Q453"/>
  <c r="R453"/>
  <c r="S453"/>
  <c r="N454"/>
  <c r="O454"/>
  <c r="P454"/>
  <c r="Q454"/>
  <c r="R454"/>
  <c r="S454"/>
  <c r="N455"/>
  <c r="O455"/>
  <c r="P455"/>
  <c r="Q455"/>
  <c r="R455"/>
  <c r="S455"/>
  <c r="N456"/>
  <c r="O456"/>
  <c r="P456"/>
  <c r="Q456"/>
  <c r="R456"/>
  <c r="S456"/>
  <c r="N457"/>
  <c r="O457"/>
  <c r="P457"/>
  <c r="Q457"/>
  <c r="R457"/>
  <c r="S457"/>
  <c r="N458"/>
  <c r="O458"/>
  <c r="P458"/>
  <c r="Q458"/>
  <c r="R458"/>
  <c r="S458"/>
  <c r="N459"/>
  <c r="O459"/>
  <c r="P459"/>
  <c r="Q459"/>
  <c r="R459"/>
  <c r="S459"/>
  <c r="N460"/>
  <c r="O460"/>
  <c r="P460"/>
  <c r="Q460"/>
  <c r="R460"/>
  <c r="S460"/>
  <c r="N461"/>
  <c r="O461"/>
  <c r="P461"/>
  <c r="Q461"/>
  <c r="R461"/>
  <c r="S461"/>
  <c r="N462"/>
  <c r="O462"/>
  <c r="P462"/>
  <c r="Q462"/>
  <c r="R462"/>
  <c r="S462"/>
  <c r="N463"/>
  <c r="O463"/>
  <c r="P463"/>
  <c r="Q463"/>
  <c r="R463"/>
  <c r="S463"/>
  <c r="N464"/>
  <c r="O464"/>
  <c r="P464"/>
  <c r="Q464"/>
  <c r="R464"/>
  <c r="S464"/>
  <c r="N465"/>
  <c r="O465"/>
  <c r="P465"/>
  <c r="Q465"/>
  <c r="R465"/>
  <c r="S465"/>
  <c r="N466"/>
  <c r="O466"/>
  <c r="P466"/>
  <c r="Q466"/>
  <c r="R466"/>
  <c r="S466"/>
  <c r="N467"/>
  <c r="O467"/>
  <c r="P467"/>
  <c r="Q467"/>
  <c r="R467"/>
  <c r="S467"/>
  <c r="N468"/>
  <c r="O468"/>
  <c r="P468"/>
  <c r="Q468"/>
  <c r="R468"/>
  <c r="S468"/>
  <c r="N469"/>
  <c r="O469"/>
  <c r="P469"/>
  <c r="Q469"/>
  <c r="R469"/>
  <c r="S469"/>
  <c r="N470"/>
  <c r="O470"/>
  <c r="P470"/>
  <c r="Q470"/>
  <c r="R470"/>
  <c r="S470"/>
  <c r="N471"/>
  <c r="O471"/>
  <c r="P471"/>
  <c r="Q471"/>
  <c r="R471"/>
  <c r="S471"/>
  <c r="N472"/>
  <c r="O472"/>
  <c r="P472"/>
  <c r="Q472"/>
  <c r="R472"/>
  <c r="S472"/>
  <c r="N473"/>
  <c r="O473"/>
  <c r="P473"/>
  <c r="Q473"/>
  <c r="R473"/>
  <c r="S473"/>
  <c r="N474"/>
  <c r="O474"/>
  <c r="P474"/>
  <c r="Q474"/>
  <c r="R474"/>
  <c r="S474"/>
  <c r="N475"/>
  <c r="O475"/>
  <c r="P475"/>
  <c r="Q475"/>
  <c r="R475"/>
  <c r="S475"/>
  <c r="N476"/>
  <c r="O476"/>
  <c r="P476"/>
  <c r="Q476"/>
  <c r="R476"/>
  <c r="S476"/>
  <c r="N477"/>
  <c r="O477"/>
  <c r="P477"/>
  <c r="Q477"/>
  <c r="R477"/>
  <c r="S477"/>
  <c r="N478"/>
  <c r="O478"/>
  <c r="P478"/>
  <c r="Q478"/>
  <c r="R478"/>
  <c r="S478"/>
  <c r="N479"/>
  <c r="O479"/>
  <c r="P479"/>
  <c r="Q479"/>
  <c r="R479"/>
  <c r="S479"/>
  <c r="N480"/>
  <c r="O480"/>
  <c r="P480"/>
  <c r="Q480"/>
  <c r="R480"/>
  <c r="S480"/>
  <c r="N481"/>
  <c r="O481"/>
  <c r="P481"/>
  <c r="Q481"/>
  <c r="R481"/>
  <c r="S481"/>
  <c r="N482"/>
  <c r="O482"/>
  <c r="P482"/>
  <c r="Q482"/>
  <c r="R482"/>
  <c r="S482"/>
  <c r="N483"/>
  <c r="O483"/>
  <c r="P483"/>
  <c r="Q483"/>
  <c r="R483"/>
  <c r="S483"/>
  <c r="N484"/>
  <c r="O484"/>
  <c r="P484"/>
  <c r="Q484"/>
  <c r="R484"/>
  <c r="S484"/>
  <c r="N485"/>
  <c r="O485"/>
  <c r="P485"/>
  <c r="Q485"/>
  <c r="R485"/>
  <c r="S485"/>
  <c r="N486"/>
  <c r="O486"/>
  <c r="P486"/>
  <c r="Q486"/>
  <c r="R486"/>
  <c r="S486"/>
  <c r="N487"/>
  <c r="O487"/>
  <c r="P487"/>
  <c r="Q487"/>
  <c r="R487"/>
  <c r="S487"/>
  <c r="N488"/>
  <c r="O488"/>
  <c r="P488"/>
  <c r="Q488"/>
  <c r="R488"/>
  <c r="S488"/>
  <c r="N489"/>
  <c r="O489"/>
  <c r="P489"/>
  <c r="Q489"/>
  <c r="R489"/>
  <c r="S489"/>
  <c r="N490"/>
  <c r="O490"/>
  <c r="P490"/>
  <c r="Q490"/>
  <c r="R490"/>
  <c r="S490"/>
  <c r="N491"/>
  <c r="O491"/>
  <c r="P491"/>
  <c r="Q491"/>
  <c r="R491"/>
  <c r="S491"/>
  <c r="N492"/>
  <c r="O492"/>
  <c r="P492"/>
  <c r="Q492"/>
  <c r="R492"/>
  <c r="S492"/>
  <c r="N493"/>
  <c r="O493"/>
  <c r="P493"/>
  <c r="Q493"/>
  <c r="R493"/>
  <c r="S493"/>
  <c r="N494"/>
  <c r="O494"/>
  <c r="P494"/>
  <c r="Q494"/>
  <c r="R494"/>
  <c r="S494"/>
  <c r="N495"/>
  <c r="O495"/>
  <c r="P495"/>
  <c r="Q495"/>
  <c r="R495"/>
  <c r="S495"/>
  <c r="N496"/>
  <c r="O496"/>
  <c r="P496"/>
  <c r="Q496"/>
  <c r="R496"/>
  <c r="S496"/>
  <c r="N497"/>
  <c r="O497"/>
  <c r="P497"/>
  <c r="Q497"/>
  <c r="R497"/>
  <c r="S497"/>
  <c r="N498"/>
  <c r="O498"/>
  <c r="P498"/>
  <c r="Q498"/>
  <c r="R498"/>
  <c r="S498"/>
  <c r="N499"/>
  <c r="O499"/>
  <c r="P499"/>
  <c r="Q499"/>
  <c r="R499"/>
  <c r="S499"/>
  <c r="N500"/>
  <c r="O500"/>
  <c r="P500"/>
  <c r="Q500"/>
  <c r="R500"/>
  <c r="S500"/>
  <c r="N501"/>
  <c r="O501"/>
  <c r="P501"/>
  <c r="Q501"/>
  <c r="R501"/>
  <c r="S501"/>
  <c r="N502"/>
  <c r="O502"/>
  <c r="P502"/>
  <c r="Q502"/>
  <c r="R502"/>
  <c r="S502"/>
  <c r="N503"/>
  <c r="O503"/>
  <c r="P503"/>
  <c r="Q503"/>
  <c r="R503"/>
  <c r="S503"/>
  <c r="N504"/>
  <c r="O504"/>
  <c r="P504"/>
  <c r="Q504"/>
  <c r="R504"/>
  <c r="S504"/>
  <c r="N505"/>
  <c r="O505"/>
  <c r="P505"/>
  <c r="Q505"/>
  <c r="R505"/>
  <c r="S505"/>
  <c r="N506"/>
  <c r="O506"/>
  <c r="P506"/>
  <c r="Q506"/>
  <c r="R506"/>
  <c r="S506"/>
  <c r="N507"/>
  <c r="O507"/>
  <c r="P507"/>
  <c r="Q507"/>
  <c r="R507"/>
  <c r="S507"/>
  <c r="N508"/>
  <c r="O508"/>
  <c r="P508"/>
  <c r="Q508"/>
  <c r="R508"/>
  <c r="S508"/>
  <c r="N509"/>
  <c r="O509"/>
  <c r="P509"/>
  <c r="Q509"/>
  <c r="R509"/>
  <c r="S509"/>
  <c r="N510"/>
  <c r="O510"/>
  <c r="P510"/>
  <c r="Q510"/>
  <c r="R510"/>
  <c r="S510"/>
  <c r="N511"/>
  <c r="O511"/>
  <c r="P511"/>
  <c r="Q511"/>
  <c r="R511"/>
  <c r="S511"/>
  <c r="N512"/>
  <c r="O512"/>
  <c r="P512"/>
  <c r="Q512"/>
  <c r="R512"/>
  <c r="S512"/>
  <c r="N513"/>
  <c r="O513"/>
  <c r="P513"/>
  <c r="Q513"/>
  <c r="R513"/>
  <c r="S513"/>
  <c r="N514"/>
  <c r="O514"/>
  <c r="P514"/>
  <c r="Q514"/>
  <c r="R514"/>
  <c r="S514"/>
  <c r="N515"/>
  <c r="O515"/>
  <c r="P515"/>
  <c r="Q515"/>
  <c r="R515"/>
  <c r="S515"/>
  <c r="N516"/>
  <c r="O516"/>
  <c r="P516"/>
  <c r="Q516"/>
  <c r="R516"/>
  <c r="S516"/>
  <c r="N517"/>
  <c r="O517"/>
  <c r="P517"/>
  <c r="Q517"/>
  <c r="R517"/>
  <c r="S517"/>
  <c r="N518"/>
  <c r="O518"/>
  <c r="P518"/>
  <c r="Q518"/>
  <c r="R518"/>
  <c r="S518"/>
  <c r="N519"/>
  <c r="O519"/>
  <c r="P519"/>
  <c r="Q519"/>
  <c r="R519"/>
  <c r="S519"/>
  <c r="N520"/>
  <c r="O520"/>
  <c r="P520"/>
  <c r="Q520"/>
  <c r="R520"/>
  <c r="S520"/>
  <c r="L22"/>
  <c r="L23"/>
  <c r="L24"/>
  <c r="L25"/>
  <c r="L26"/>
  <c r="L27"/>
  <c r="L28"/>
  <c r="L29"/>
  <c r="L30"/>
  <c r="L31"/>
  <c r="L32"/>
  <c r="L33"/>
  <c r="L34"/>
  <c r="L35"/>
  <c r="L36"/>
  <c r="L37"/>
  <c r="L38"/>
  <c r="L39"/>
  <c r="L40"/>
  <c r="L41"/>
  <c r="L42"/>
  <c r="L43"/>
  <c r="L44"/>
  <c r="L45"/>
  <c r="L46"/>
  <c r="L47"/>
  <c r="L48"/>
  <c r="L49"/>
  <c r="L50"/>
  <c r="L51"/>
  <c r="L52"/>
  <c r="L53"/>
  <c r="L54"/>
  <c r="L55"/>
  <c r="L56"/>
  <c r="L57"/>
  <c r="L58"/>
  <c r="L59"/>
  <c r="L60"/>
  <c r="L61"/>
  <c r="L62"/>
  <c r="L63"/>
  <c r="L64"/>
  <c r="L65"/>
  <c r="L66"/>
  <c r="L67"/>
  <c r="L68"/>
  <c r="L69"/>
  <c r="L70"/>
  <c r="L71"/>
  <c r="L72"/>
  <c r="L73"/>
  <c r="L74"/>
  <c r="L75"/>
  <c r="L76"/>
  <c r="L77"/>
  <c r="L78"/>
  <c r="L79"/>
  <c r="L80"/>
  <c r="L81"/>
  <c r="L82"/>
  <c r="L83"/>
  <c r="L84"/>
  <c r="L85"/>
  <c r="L86"/>
  <c r="L87"/>
  <c r="L88"/>
  <c r="L89"/>
  <c r="L90"/>
  <c r="L91"/>
  <c r="L92"/>
  <c r="L93"/>
  <c r="L94"/>
  <c r="L95"/>
  <c r="L96"/>
  <c r="L97"/>
  <c r="L98"/>
  <c r="L99"/>
  <c r="L100"/>
  <c r="L101"/>
  <c r="L102"/>
  <c r="L103"/>
  <c r="L104"/>
  <c r="L105"/>
  <c r="L106"/>
  <c r="L107"/>
  <c r="L108"/>
  <c r="L109"/>
  <c r="L110"/>
  <c r="L111"/>
  <c r="L112"/>
  <c r="L113"/>
  <c r="L114"/>
  <c r="L115"/>
  <c r="L116"/>
  <c r="L117"/>
  <c r="L118"/>
  <c r="L119"/>
  <c r="L120"/>
  <c r="L121"/>
  <c r="L122"/>
  <c r="L123"/>
  <c r="L124"/>
  <c r="L125"/>
  <c r="L126"/>
  <c r="L127"/>
  <c r="L128"/>
  <c r="L129"/>
  <c r="L130"/>
  <c r="L131"/>
  <c r="L132"/>
  <c r="L133"/>
  <c r="L134"/>
  <c r="L135"/>
  <c r="L136"/>
  <c r="L137"/>
  <c r="L138"/>
  <c r="L139"/>
  <c r="L140"/>
  <c r="L141"/>
  <c r="L142"/>
  <c r="L143"/>
  <c r="L144"/>
  <c r="L145"/>
  <c r="L146"/>
  <c r="L147"/>
  <c r="L148"/>
  <c r="L149"/>
  <c r="L150"/>
  <c r="L151"/>
  <c r="L152"/>
  <c r="L153"/>
  <c r="L154"/>
  <c r="L155"/>
  <c r="L156"/>
  <c r="L157"/>
  <c r="L158"/>
  <c r="L159"/>
  <c r="L160"/>
  <c r="L161"/>
  <c r="L162"/>
  <c r="L163"/>
  <c r="L164"/>
  <c r="L165"/>
  <c r="L166"/>
  <c r="L167"/>
  <c r="L168"/>
  <c r="L169"/>
  <c r="L170"/>
  <c r="L171"/>
  <c r="L172"/>
  <c r="L173"/>
  <c r="L174"/>
  <c r="L175"/>
  <c r="L176"/>
  <c r="L177"/>
  <c r="L178"/>
  <c r="L179"/>
  <c r="L180"/>
  <c r="L181"/>
  <c r="L182"/>
  <c r="L183"/>
  <c r="L184"/>
  <c r="L185"/>
  <c r="L186"/>
  <c r="L187"/>
  <c r="L188"/>
  <c r="L189"/>
  <c r="L190"/>
  <c r="L191"/>
  <c r="L192"/>
  <c r="L193"/>
  <c r="L194"/>
  <c r="L195"/>
  <c r="L196"/>
  <c r="L197"/>
  <c r="L198"/>
  <c r="L199"/>
  <c r="L200"/>
  <c r="L201"/>
  <c r="L202"/>
  <c r="L203"/>
  <c r="L204"/>
  <c r="L205"/>
  <c r="L206"/>
  <c r="L207"/>
  <c r="L208"/>
  <c r="L209"/>
  <c r="L210"/>
  <c r="L211"/>
  <c r="L212"/>
  <c r="L213"/>
  <c r="L214"/>
  <c r="L215"/>
  <c r="L216"/>
  <c r="L217"/>
  <c r="L218"/>
  <c r="L219"/>
  <c r="L220"/>
  <c r="L221"/>
  <c r="L222"/>
  <c r="L223"/>
  <c r="L224"/>
  <c r="L225"/>
  <c r="L226"/>
  <c r="L227"/>
  <c r="L228"/>
  <c r="L229"/>
  <c r="L230"/>
  <c r="L231"/>
  <c r="L232"/>
  <c r="L233"/>
  <c r="L234"/>
  <c r="L235"/>
  <c r="L236"/>
  <c r="L237"/>
  <c r="L238"/>
  <c r="L239"/>
  <c r="L240"/>
  <c r="L241"/>
  <c r="L242"/>
  <c r="L243"/>
  <c r="L244"/>
  <c r="L245"/>
  <c r="L246"/>
  <c r="L247"/>
  <c r="L248"/>
  <c r="L249"/>
  <c r="L250"/>
  <c r="L251"/>
  <c r="L252"/>
  <c r="L253"/>
  <c r="L254"/>
  <c r="L255"/>
  <c r="L256"/>
  <c r="L257"/>
  <c r="L258"/>
  <c r="L259"/>
  <c r="L260"/>
  <c r="L261"/>
  <c r="L262"/>
  <c r="L263"/>
  <c r="L264"/>
  <c r="L265"/>
  <c r="L266"/>
  <c r="L267"/>
  <c r="L268"/>
  <c r="L269"/>
  <c r="L270"/>
  <c r="L271"/>
  <c r="L272"/>
  <c r="L273"/>
  <c r="L274"/>
  <c r="L275"/>
  <c r="L276"/>
  <c r="L277"/>
  <c r="L278"/>
  <c r="L279"/>
  <c r="L280"/>
  <c r="L281"/>
  <c r="L282"/>
  <c r="L283"/>
  <c r="L284"/>
  <c r="L285"/>
  <c r="L286"/>
  <c r="L287"/>
  <c r="L288"/>
  <c r="L289"/>
  <c r="L290"/>
  <c r="L291"/>
  <c r="L292"/>
  <c r="L293"/>
  <c r="L294"/>
  <c r="L295"/>
  <c r="L296"/>
  <c r="L297"/>
  <c r="L298"/>
  <c r="L299"/>
  <c r="L300"/>
  <c r="L301"/>
  <c r="L302"/>
  <c r="L303"/>
  <c r="L304"/>
  <c r="L305"/>
  <c r="L306"/>
  <c r="L307"/>
  <c r="L308"/>
  <c r="L309"/>
  <c r="L310"/>
  <c r="L311"/>
  <c r="L312"/>
  <c r="L313"/>
  <c r="L314"/>
  <c r="L315"/>
  <c r="L316"/>
  <c r="L317"/>
  <c r="L318"/>
  <c r="L319"/>
  <c r="L320"/>
  <c r="L321"/>
  <c r="L322"/>
  <c r="L323"/>
  <c r="L324"/>
  <c r="L325"/>
  <c r="L326"/>
  <c r="L327"/>
  <c r="L328"/>
  <c r="L329"/>
  <c r="L330"/>
  <c r="L331"/>
  <c r="L332"/>
  <c r="L333"/>
  <c r="L334"/>
  <c r="L335"/>
  <c r="L336"/>
  <c r="L337"/>
  <c r="L338"/>
  <c r="L339"/>
  <c r="L340"/>
  <c r="L341"/>
  <c r="L342"/>
  <c r="L343"/>
  <c r="L344"/>
  <c r="L345"/>
  <c r="L346"/>
  <c r="L347"/>
  <c r="L348"/>
  <c r="L349"/>
  <c r="L350"/>
  <c r="L351"/>
  <c r="L352"/>
  <c r="L353"/>
  <c r="L354"/>
  <c r="L355"/>
  <c r="L356"/>
  <c r="L357"/>
  <c r="L358"/>
  <c r="L359"/>
  <c r="L360"/>
  <c r="L361"/>
  <c r="L362"/>
  <c r="L363"/>
  <c r="L364"/>
  <c r="L365"/>
  <c r="L366"/>
  <c r="L367"/>
  <c r="L368"/>
  <c r="L369"/>
  <c r="L370"/>
  <c r="L371"/>
  <c r="L372"/>
  <c r="L373"/>
  <c r="L374"/>
  <c r="L375"/>
  <c r="L376"/>
  <c r="L377"/>
  <c r="L378"/>
  <c r="L379"/>
  <c r="L380"/>
  <c r="L381"/>
  <c r="L382"/>
  <c r="L383"/>
  <c r="L384"/>
  <c r="L385"/>
  <c r="L386"/>
  <c r="L387"/>
  <c r="L388"/>
  <c r="L389"/>
  <c r="L390"/>
  <c r="L391"/>
  <c r="L392"/>
  <c r="L393"/>
  <c r="L394"/>
  <c r="L395"/>
  <c r="L396"/>
  <c r="L397"/>
  <c r="L398"/>
  <c r="L399"/>
  <c r="L400"/>
  <c r="L401"/>
  <c r="L402"/>
  <c r="L403"/>
  <c r="L404"/>
  <c r="L405"/>
  <c r="L406"/>
  <c r="L407"/>
  <c r="L408"/>
  <c r="L409"/>
  <c r="L410"/>
  <c r="L411"/>
  <c r="L412"/>
  <c r="L413"/>
  <c r="L414"/>
  <c r="L415"/>
  <c r="L416"/>
  <c r="L417"/>
  <c r="L418"/>
  <c r="L419"/>
  <c r="L420"/>
  <c r="L421"/>
  <c r="L422"/>
  <c r="L423"/>
  <c r="L424"/>
  <c r="L425"/>
  <c r="L426"/>
  <c r="L427"/>
  <c r="L428"/>
  <c r="L429"/>
  <c r="L430"/>
  <c r="L431"/>
  <c r="L432"/>
  <c r="L433"/>
  <c r="L434"/>
  <c r="L435"/>
  <c r="L436"/>
  <c r="L437"/>
  <c r="L438"/>
  <c r="L439"/>
  <c r="L440"/>
  <c r="L441"/>
  <c r="L442"/>
  <c r="L443"/>
  <c r="L444"/>
  <c r="L445"/>
  <c r="L446"/>
  <c r="L447"/>
  <c r="L448"/>
  <c r="L449"/>
  <c r="L450"/>
  <c r="L451"/>
  <c r="L452"/>
  <c r="L453"/>
  <c r="L454"/>
  <c r="L455"/>
  <c r="L456"/>
  <c r="L457"/>
  <c r="L458"/>
  <c r="L459"/>
  <c r="L460"/>
  <c r="L461"/>
  <c r="L462"/>
  <c r="L463"/>
  <c r="L464"/>
  <c r="L465"/>
  <c r="L466"/>
  <c r="L467"/>
  <c r="L468"/>
  <c r="L469"/>
  <c r="L470"/>
  <c r="L471"/>
  <c r="L472"/>
  <c r="L473"/>
  <c r="L474"/>
  <c r="L475"/>
  <c r="L476"/>
  <c r="L477"/>
  <c r="L478"/>
  <c r="L479"/>
  <c r="L480"/>
  <c r="L481"/>
  <c r="L482"/>
  <c r="L483"/>
  <c r="L484"/>
  <c r="L485"/>
  <c r="L486"/>
  <c r="L487"/>
  <c r="L488"/>
  <c r="L489"/>
  <c r="L490"/>
  <c r="L491"/>
  <c r="L492"/>
  <c r="L493"/>
  <c r="L494"/>
  <c r="L495"/>
  <c r="L496"/>
  <c r="L497"/>
  <c r="L498"/>
  <c r="L499"/>
  <c r="L500"/>
  <c r="L501"/>
  <c r="L502"/>
  <c r="L503"/>
  <c r="L504"/>
  <c r="L505"/>
  <c r="L506"/>
  <c r="L507"/>
  <c r="L508"/>
  <c r="L509"/>
  <c r="L510"/>
  <c r="L511"/>
  <c r="L512"/>
  <c r="L513"/>
  <c r="L514"/>
  <c r="L515"/>
  <c r="L516"/>
  <c r="L517"/>
  <c r="L518"/>
  <c r="L519"/>
  <c r="L520"/>
  <c r="E11" i="6"/>
  <c r="G10"/>
  <c r="E10"/>
  <c r="AT22" i="5"/>
  <c r="AY22"/>
  <c r="E4" i="6"/>
  <c r="D4"/>
  <c r="C4"/>
  <c r="I4"/>
  <c r="H4"/>
  <c r="G4"/>
  <c r="AO21" i="5"/>
  <c r="AO20"/>
  <c r="AK21" i="1"/>
  <c r="AK22"/>
  <c r="AK23"/>
  <c r="AK24"/>
  <c r="AK25"/>
  <c r="AK26"/>
  <c r="AK27"/>
  <c r="AK28"/>
  <c r="AK29"/>
  <c r="AK30"/>
  <c r="AK31"/>
  <c r="AK32"/>
  <c r="AK33"/>
  <c r="AK34"/>
  <c r="AK35"/>
  <c r="AK36"/>
  <c r="AK37"/>
  <c r="AK38"/>
  <c r="AK39"/>
  <c r="AK40"/>
  <c r="AK41"/>
  <c r="AK42"/>
  <c r="AK43"/>
  <c r="AK44"/>
  <c r="AK45"/>
  <c r="AK46"/>
  <c r="AK47"/>
  <c r="AK48"/>
  <c r="AK49"/>
  <c r="AK50"/>
  <c r="AK51"/>
  <c r="AK52"/>
  <c r="AK53"/>
  <c r="AK54"/>
  <c r="AK55"/>
  <c r="AK56"/>
  <c r="AK57"/>
  <c r="AK58"/>
  <c r="AK59"/>
  <c r="AK60"/>
  <c r="AK61"/>
  <c r="AK62"/>
  <c r="AK63"/>
  <c r="AK64"/>
  <c r="AK65"/>
  <c r="AK66"/>
  <c r="AK67"/>
  <c r="AK68"/>
  <c r="AK69"/>
  <c r="AK70"/>
  <c r="AK71"/>
  <c r="AK72"/>
  <c r="AK73"/>
  <c r="AK74"/>
  <c r="AK75"/>
  <c r="AK76"/>
  <c r="AK77"/>
  <c r="AK78"/>
  <c r="AK79"/>
  <c r="AK80"/>
  <c r="AK81"/>
  <c r="AK82"/>
  <c r="AK83"/>
  <c r="AK84"/>
  <c r="AK85"/>
  <c r="AK86"/>
  <c r="AK87"/>
  <c r="AK88"/>
  <c r="AK89"/>
  <c r="AK90"/>
  <c r="AK91"/>
  <c r="AK92"/>
  <c r="AK93"/>
  <c r="AK94"/>
  <c r="AK95"/>
  <c r="AK96"/>
  <c r="AK97"/>
  <c r="AK98"/>
  <c r="AK99"/>
  <c r="AK100"/>
  <c r="AK101"/>
  <c r="AK102"/>
  <c r="AK103"/>
  <c r="AK104"/>
  <c r="AK105"/>
  <c r="AK106"/>
  <c r="AK107"/>
  <c r="AK108"/>
  <c r="AK109"/>
  <c r="AK110"/>
  <c r="AK111"/>
  <c r="AK112"/>
  <c r="AK113"/>
  <c r="AK114"/>
  <c r="AK115"/>
  <c r="AK116"/>
  <c r="AK117"/>
  <c r="AK118"/>
  <c r="AK119"/>
  <c r="AK120"/>
  <c r="AK121"/>
  <c r="AK122"/>
  <c r="AK123"/>
  <c r="AK124"/>
  <c r="AK125"/>
  <c r="AK126"/>
  <c r="AK127"/>
  <c r="AK128"/>
  <c r="AK129"/>
  <c r="AK130"/>
  <c r="AK131"/>
  <c r="AK132"/>
  <c r="AK133"/>
  <c r="AK134"/>
  <c r="AK135"/>
  <c r="AK136"/>
  <c r="AK137"/>
  <c r="AK138"/>
  <c r="AK139"/>
  <c r="AK140"/>
  <c r="AK141"/>
  <c r="AK142"/>
  <c r="AK143"/>
  <c r="AK144"/>
  <c r="AK145"/>
  <c r="AK146"/>
  <c r="AK147"/>
  <c r="AK148"/>
  <c r="AK149"/>
  <c r="AK150"/>
  <c r="AK151"/>
  <c r="AK152"/>
  <c r="AK153"/>
  <c r="AK154"/>
  <c r="AK155"/>
  <c r="AK156"/>
  <c r="AK157"/>
  <c r="AK158"/>
  <c r="AK159"/>
  <c r="AK160"/>
  <c r="AK161"/>
  <c r="AK162"/>
  <c r="AK163"/>
  <c r="AK164"/>
  <c r="AK165"/>
  <c r="AK166"/>
  <c r="AK167"/>
  <c r="AK168"/>
  <c r="AK169"/>
  <c r="AK170"/>
  <c r="AK171"/>
  <c r="AK172"/>
  <c r="AK173"/>
  <c r="AK174"/>
  <c r="AK175"/>
  <c r="AK176"/>
  <c r="AK177"/>
  <c r="AK178"/>
  <c r="AK179"/>
  <c r="AK180"/>
  <c r="AK181"/>
  <c r="AK182"/>
  <c r="AK183"/>
  <c r="AK184"/>
  <c r="AK185"/>
  <c r="AK186"/>
  <c r="AK187"/>
  <c r="AK188"/>
  <c r="AK189"/>
  <c r="AK190"/>
  <c r="AK191"/>
  <c r="AK192"/>
  <c r="AK193"/>
  <c r="AK194"/>
  <c r="AK195"/>
  <c r="AK196"/>
  <c r="AK197"/>
  <c r="AK198"/>
  <c r="AK199"/>
  <c r="AK200"/>
  <c r="AK201"/>
  <c r="AK202"/>
  <c r="AK203"/>
  <c r="AK204"/>
  <c r="AK205"/>
  <c r="AK206"/>
  <c r="AK207"/>
  <c r="AK208"/>
  <c r="AK209"/>
  <c r="AK210"/>
  <c r="AK211"/>
  <c r="AK212"/>
  <c r="AK213"/>
  <c r="AK214"/>
  <c r="AK215"/>
  <c r="AK216"/>
  <c r="AK217"/>
  <c r="AK218"/>
  <c r="AK219"/>
  <c r="AK220"/>
  <c r="AK221"/>
  <c r="AK222"/>
  <c r="AK223"/>
  <c r="AK224"/>
  <c r="AK225"/>
  <c r="AK226"/>
  <c r="AK227"/>
  <c r="AK228"/>
  <c r="AK229"/>
  <c r="AK230"/>
  <c r="AK231"/>
  <c r="AK232"/>
  <c r="AK233"/>
  <c r="AK234"/>
  <c r="AK235"/>
  <c r="AK236"/>
  <c r="AK237"/>
  <c r="AK238"/>
  <c r="AK239"/>
  <c r="AK240"/>
  <c r="AK241"/>
  <c r="AK242"/>
  <c r="AK243"/>
  <c r="AK244"/>
  <c r="AK245"/>
  <c r="AK246"/>
  <c r="AK247"/>
  <c r="AK248"/>
  <c r="AK249"/>
  <c r="AK250"/>
  <c r="AK251"/>
  <c r="AK252"/>
  <c r="AK253"/>
  <c r="AK254"/>
  <c r="AK255"/>
  <c r="AK256"/>
  <c r="AK257"/>
  <c r="AK258"/>
  <c r="AK259"/>
  <c r="AK260"/>
  <c r="AK261"/>
  <c r="AK262"/>
  <c r="AK263"/>
  <c r="AK264"/>
  <c r="AK265"/>
  <c r="AK266"/>
  <c r="AK267"/>
  <c r="AK268"/>
  <c r="AK269"/>
  <c r="AK270"/>
  <c r="AK271"/>
  <c r="AK272"/>
  <c r="AK273"/>
  <c r="AK274"/>
  <c r="AK275"/>
  <c r="AK276"/>
  <c r="AK277"/>
  <c r="AK278"/>
  <c r="AK279"/>
  <c r="AK280"/>
  <c r="AK281"/>
  <c r="AK282"/>
  <c r="AK283"/>
  <c r="AK284"/>
  <c r="AK285"/>
  <c r="AK286"/>
  <c r="AK287"/>
  <c r="AK288"/>
  <c r="AK289"/>
  <c r="AK290"/>
  <c r="AK291"/>
  <c r="AK292"/>
  <c r="AK293"/>
  <c r="AK294"/>
  <c r="AK295"/>
  <c r="AK296"/>
  <c r="AK297"/>
  <c r="AK298"/>
  <c r="AK299"/>
  <c r="AK300"/>
  <c r="AK301"/>
  <c r="AK302"/>
  <c r="AK303"/>
  <c r="AK304"/>
  <c r="AK305"/>
  <c r="AK306"/>
  <c r="AK307"/>
  <c r="AK308"/>
  <c r="AK309"/>
  <c r="AK310"/>
  <c r="AK311"/>
  <c r="AK312"/>
  <c r="AK313"/>
  <c r="AK314"/>
  <c r="AK315"/>
  <c r="AK316"/>
  <c r="AK317"/>
  <c r="AK318"/>
  <c r="AK319"/>
  <c r="AK320"/>
  <c r="AK321"/>
  <c r="AK322"/>
  <c r="AK323"/>
  <c r="AK324"/>
  <c r="AK325"/>
  <c r="AK326"/>
  <c r="AK327"/>
  <c r="AK328"/>
  <c r="AK329"/>
  <c r="AK330"/>
  <c r="AK331"/>
  <c r="AK332"/>
  <c r="AK333"/>
  <c r="AK334"/>
  <c r="AK335"/>
  <c r="AK336"/>
  <c r="AK337"/>
  <c r="AK338"/>
  <c r="AK339"/>
  <c r="AK340"/>
  <c r="AK341"/>
  <c r="AK342"/>
  <c r="AK343"/>
  <c r="AK344"/>
  <c r="AK345"/>
  <c r="AK346"/>
  <c r="AK347"/>
  <c r="AK348"/>
  <c r="AK349"/>
  <c r="AK350"/>
  <c r="AK351"/>
  <c r="AK352"/>
  <c r="AK353"/>
  <c r="AK354"/>
  <c r="AK355"/>
  <c r="AK356"/>
  <c r="AK357"/>
  <c r="AK358"/>
  <c r="AK359"/>
  <c r="AK360"/>
  <c r="AK361"/>
  <c r="AK362"/>
  <c r="AK363"/>
  <c r="AK364"/>
  <c r="AK365"/>
  <c r="AK366"/>
  <c r="AK367"/>
  <c r="AK368"/>
  <c r="AK369"/>
  <c r="AK370"/>
  <c r="AK371"/>
  <c r="AK372"/>
  <c r="AK373"/>
  <c r="AK374"/>
  <c r="AK375"/>
  <c r="AK376"/>
  <c r="AK377"/>
  <c r="AK378"/>
  <c r="AK379"/>
  <c r="AK380"/>
  <c r="AK381"/>
  <c r="AK382"/>
  <c r="AK383"/>
  <c r="AK384"/>
  <c r="AK385"/>
  <c r="AK386"/>
  <c r="AK387"/>
  <c r="AK388"/>
  <c r="AK389"/>
  <c r="AK390"/>
  <c r="AK391"/>
  <c r="AK392"/>
  <c r="AK393"/>
  <c r="AK394"/>
  <c r="AK395"/>
  <c r="AK396"/>
  <c r="AK397"/>
  <c r="AK398"/>
  <c r="AK399"/>
  <c r="AK400"/>
  <c r="AK401"/>
  <c r="AK402"/>
  <c r="AK403"/>
  <c r="AK404"/>
  <c r="AK405"/>
  <c r="AK406"/>
  <c r="AK407"/>
  <c r="AK408"/>
  <c r="AK409"/>
  <c r="AK410"/>
  <c r="AK411"/>
  <c r="AK412"/>
  <c r="AK413"/>
  <c r="AK414"/>
  <c r="AK415"/>
  <c r="AK416"/>
  <c r="AK417"/>
  <c r="AK418"/>
  <c r="AK419"/>
  <c r="AK420"/>
  <c r="AK421"/>
  <c r="AK422"/>
  <c r="AK423"/>
  <c r="AK424"/>
  <c r="AK425"/>
  <c r="AK426"/>
  <c r="AK427"/>
  <c r="AK428"/>
  <c r="AK429"/>
  <c r="AK430"/>
  <c r="AK431"/>
  <c r="AK432"/>
  <c r="AK433"/>
  <c r="AK434"/>
  <c r="AK435"/>
  <c r="AK436"/>
  <c r="AK437"/>
  <c r="AK438"/>
  <c r="AK439"/>
  <c r="AK440"/>
  <c r="AK441"/>
  <c r="AK442"/>
  <c r="AK443"/>
  <c r="AK444"/>
  <c r="AK445"/>
  <c r="AK446"/>
  <c r="AK447"/>
  <c r="AK448"/>
  <c r="AK449"/>
  <c r="AK450"/>
  <c r="AK451"/>
  <c r="AK452"/>
  <c r="AK453"/>
  <c r="AK454"/>
  <c r="AK455"/>
  <c r="AK456"/>
  <c r="AK457"/>
  <c r="AK458"/>
  <c r="AK459"/>
  <c r="AK460"/>
  <c r="AK461"/>
  <c r="AK462"/>
  <c r="AK463"/>
  <c r="AK464"/>
  <c r="AK465"/>
  <c r="AK466"/>
  <c r="AK467"/>
  <c r="AK468"/>
  <c r="AK469"/>
  <c r="AK470"/>
  <c r="AK471"/>
  <c r="AK472"/>
  <c r="AK473"/>
  <c r="AK474"/>
  <c r="AK475"/>
  <c r="AK476"/>
  <c r="AK477"/>
  <c r="AK478"/>
  <c r="AK479"/>
  <c r="AK480"/>
  <c r="AK481"/>
  <c r="AK482"/>
  <c r="AK483"/>
  <c r="AK484"/>
  <c r="AK485"/>
  <c r="AK486"/>
  <c r="AK487"/>
  <c r="AK488"/>
  <c r="AK489"/>
  <c r="AK490"/>
  <c r="AK491"/>
  <c r="AK492"/>
  <c r="AK493"/>
  <c r="AK494"/>
  <c r="AK495"/>
  <c r="AK496"/>
  <c r="AK497"/>
  <c r="AK498"/>
  <c r="AK499"/>
  <c r="AK500"/>
  <c r="AK501"/>
  <c r="AK502"/>
  <c r="AK503"/>
  <c r="AK504"/>
  <c r="AK505"/>
  <c r="AK506"/>
  <c r="AK507"/>
  <c r="AK508"/>
  <c r="AK509"/>
  <c r="AK510"/>
  <c r="AK511"/>
  <c r="AK512"/>
  <c r="AK513"/>
  <c r="AK514"/>
  <c r="AK515"/>
  <c r="AK516"/>
  <c r="AK517"/>
  <c r="AK518"/>
  <c r="AK519"/>
  <c r="AK520"/>
  <c r="AL21"/>
  <c r="AL22"/>
  <c r="AL23"/>
  <c r="AL24"/>
  <c r="AL25"/>
  <c r="AL26"/>
  <c r="AL27"/>
  <c r="AL28"/>
  <c r="AL29"/>
  <c r="AL30"/>
  <c r="AL31"/>
  <c r="AL32"/>
  <c r="AL33"/>
  <c r="AL34"/>
  <c r="AL35"/>
  <c r="AL36"/>
  <c r="AL37"/>
  <c r="AL38"/>
  <c r="AL39"/>
  <c r="AL40"/>
  <c r="AL41"/>
  <c r="AL42"/>
  <c r="AL43"/>
  <c r="AL44"/>
  <c r="AL45"/>
  <c r="AL46"/>
  <c r="AL47"/>
  <c r="AL48"/>
  <c r="AL49"/>
  <c r="AL50"/>
  <c r="AL51"/>
  <c r="AL52"/>
  <c r="AL53"/>
  <c r="AL54"/>
  <c r="AL55"/>
  <c r="AL56"/>
  <c r="AL57"/>
  <c r="AL58"/>
  <c r="AL59"/>
  <c r="AL60"/>
  <c r="AL61"/>
  <c r="AL62"/>
  <c r="AL63"/>
  <c r="AL64"/>
  <c r="AL65"/>
  <c r="AL66"/>
  <c r="AL67"/>
  <c r="AL68"/>
  <c r="AL69"/>
  <c r="AL70"/>
  <c r="AL71"/>
  <c r="AL72"/>
  <c r="AL73"/>
  <c r="AL74"/>
  <c r="AL75"/>
  <c r="AL76"/>
  <c r="AL77"/>
  <c r="AL78"/>
  <c r="AL79"/>
  <c r="AL80"/>
  <c r="AL81"/>
  <c r="AL82"/>
  <c r="AL83"/>
  <c r="AL84"/>
  <c r="AL85"/>
  <c r="AL86"/>
  <c r="AL87"/>
  <c r="AL88"/>
  <c r="AL89"/>
  <c r="AL90"/>
  <c r="AL91"/>
  <c r="AL92"/>
  <c r="AL93"/>
  <c r="AL94"/>
  <c r="AL95"/>
  <c r="AL96"/>
  <c r="AL97"/>
  <c r="AL98"/>
  <c r="AL99"/>
  <c r="AL100"/>
  <c r="AL101"/>
  <c r="AL102"/>
  <c r="AL103"/>
  <c r="AL104"/>
  <c r="AL105"/>
  <c r="AL106"/>
  <c r="AL107"/>
  <c r="AL108"/>
  <c r="AL109"/>
  <c r="AL110"/>
  <c r="AL111"/>
  <c r="AL112"/>
  <c r="AL113"/>
  <c r="AL114"/>
  <c r="AL115"/>
  <c r="AL116"/>
  <c r="AL117"/>
  <c r="AL118"/>
  <c r="AL119"/>
  <c r="AL120"/>
  <c r="AL121"/>
  <c r="AL122"/>
  <c r="AL123"/>
  <c r="AL124"/>
  <c r="AL125"/>
  <c r="AL126"/>
  <c r="AL127"/>
  <c r="AL128"/>
  <c r="AL129"/>
  <c r="AL130"/>
  <c r="AL131"/>
  <c r="AL132"/>
  <c r="AL133"/>
  <c r="AL134"/>
  <c r="AL135"/>
  <c r="AL136"/>
  <c r="AL137"/>
  <c r="AL138"/>
  <c r="AL139"/>
  <c r="AL140"/>
  <c r="AL141"/>
  <c r="AL142"/>
  <c r="AL143"/>
  <c r="AL144"/>
  <c r="AL145"/>
  <c r="AL146"/>
  <c r="AL147"/>
  <c r="AL148"/>
  <c r="AL149"/>
  <c r="AL150"/>
  <c r="AL151"/>
  <c r="AL152"/>
  <c r="AL153"/>
  <c r="AL154"/>
  <c r="AL155"/>
  <c r="AL156"/>
  <c r="AL157"/>
  <c r="AL158"/>
  <c r="AL159"/>
  <c r="AL160"/>
  <c r="AL161"/>
  <c r="AL162"/>
  <c r="AL163"/>
  <c r="AL164"/>
  <c r="AL165"/>
  <c r="AL166"/>
  <c r="AL167"/>
  <c r="AL168"/>
  <c r="AL169"/>
  <c r="AL170"/>
  <c r="AL171"/>
  <c r="AL172"/>
  <c r="AL173"/>
  <c r="AL174"/>
  <c r="AL175"/>
  <c r="AL176"/>
  <c r="AL177"/>
  <c r="AL178"/>
  <c r="AL179"/>
  <c r="AL180"/>
  <c r="AL181"/>
  <c r="AL182"/>
  <c r="AL183"/>
  <c r="AL184"/>
  <c r="AL185"/>
  <c r="AL186"/>
  <c r="AL187"/>
  <c r="AL188"/>
  <c r="AL189"/>
  <c r="AL190"/>
  <c r="AL191"/>
  <c r="AL192"/>
  <c r="AL193"/>
  <c r="AL194"/>
  <c r="AL195"/>
  <c r="AL196"/>
  <c r="AL197"/>
  <c r="AL198"/>
  <c r="AL199"/>
  <c r="AL200"/>
  <c r="AL201"/>
  <c r="AL202"/>
  <c r="AL203"/>
  <c r="AL204"/>
  <c r="AL205"/>
  <c r="AL206"/>
  <c r="AL207"/>
  <c r="AL208"/>
  <c r="AL209"/>
  <c r="AL210"/>
  <c r="AL211"/>
  <c r="AL212"/>
  <c r="AL213"/>
  <c r="AL214"/>
  <c r="AL215"/>
  <c r="AL216"/>
  <c r="AL217"/>
  <c r="AL218"/>
  <c r="AL219"/>
  <c r="AL220"/>
  <c r="AL221"/>
  <c r="AL222"/>
  <c r="AL223"/>
  <c r="AL224"/>
  <c r="AL225"/>
  <c r="AL226"/>
  <c r="AL227"/>
  <c r="AL228"/>
  <c r="AL229"/>
  <c r="AL230"/>
  <c r="AL231"/>
  <c r="AL232"/>
  <c r="AL233"/>
  <c r="AL234"/>
  <c r="AL235"/>
  <c r="AL236"/>
  <c r="AL237"/>
  <c r="AL238"/>
  <c r="AL239"/>
  <c r="AL240"/>
  <c r="AL241"/>
  <c r="AL242"/>
  <c r="AL243"/>
  <c r="AL244"/>
  <c r="AL245"/>
  <c r="AL246"/>
  <c r="AL247"/>
  <c r="AL248"/>
  <c r="AL249"/>
  <c r="AL250"/>
  <c r="AL251"/>
  <c r="AL252"/>
  <c r="AL253"/>
  <c r="AL254"/>
  <c r="AL255"/>
  <c r="AL256"/>
  <c r="AL257"/>
  <c r="AL258"/>
  <c r="AL259"/>
  <c r="AL260"/>
  <c r="AL261"/>
  <c r="AL262"/>
  <c r="AL263"/>
  <c r="AL264"/>
  <c r="AL265"/>
  <c r="AL266"/>
  <c r="AL267"/>
  <c r="AL268"/>
  <c r="AL269"/>
  <c r="AL270"/>
  <c r="AL271"/>
  <c r="AL272"/>
  <c r="AL273"/>
  <c r="AL274"/>
  <c r="AL275"/>
  <c r="AL276"/>
  <c r="AL277"/>
  <c r="AL278"/>
  <c r="AL279"/>
  <c r="AL280"/>
  <c r="AL281"/>
  <c r="AL282"/>
  <c r="AL283"/>
  <c r="AL284"/>
  <c r="AL285"/>
  <c r="AL286"/>
  <c r="AL287"/>
  <c r="AL288"/>
  <c r="AL289"/>
  <c r="AL290"/>
  <c r="AL291"/>
  <c r="AL292"/>
  <c r="AL293"/>
  <c r="AL294"/>
  <c r="AL295"/>
  <c r="AL296"/>
  <c r="AL297"/>
  <c r="AL298"/>
  <c r="AL299"/>
  <c r="AL300"/>
  <c r="AL301"/>
  <c r="AL302"/>
  <c r="AL303"/>
  <c r="AL304"/>
  <c r="AL305"/>
  <c r="AL306"/>
  <c r="AL307"/>
  <c r="AL308"/>
  <c r="AL309"/>
  <c r="AL310"/>
  <c r="AL311"/>
  <c r="AL312"/>
  <c r="AL313"/>
  <c r="AL314"/>
  <c r="AL315"/>
  <c r="AL316"/>
  <c r="AL317"/>
  <c r="AL318"/>
  <c r="AL319"/>
  <c r="AL320"/>
  <c r="AL321"/>
  <c r="AL322"/>
  <c r="AL323"/>
  <c r="AL324"/>
  <c r="AL325"/>
  <c r="AL326"/>
  <c r="AL327"/>
  <c r="AL328"/>
  <c r="AL329"/>
  <c r="AL330"/>
  <c r="AL331"/>
  <c r="AL332"/>
  <c r="AL333"/>
  <c r="AL334"/>
  <c r="AL335"/>
  <c r="AL336"/>
  <c r="AL337"/>
  <c r="AL338"/>
  <c r="AL339"/>
  <c r="AL340"/>
  <c r="AL341"/>
  <c r="AL342"/>
  <c r="AL343"/>
  <c r="AL344"/>
  <c r="AL345"/>
  <c r="AL346"/>
  <c r="AL347"/>
  <c r="AL348"/>
  <c r="AL349"/>
  <c r="AL350"/>
  <c r="AL351"/>
  <c r="AL352"/>
  <c r="AL353"/>
  <c r="AL354"/>
  <c r="AL355"/>
  <c r="AL356"/>
  <c r="AL357"/>
  <c r="AL358"/>
  <c r="AL359"/>
  <c r="AL360"/>
  <c r="AL361"/>
  <c r="AL362"/>
  <c r="AL363"/>
  <c r="AL364"/>
  <c r="AL365"/>
  <c r="AL366"/>
  <c r="AL367"/>
  <c r="AL368"/>
  <c r="AL369"/>
  <c r="AL370"/>
  <c r="AL371"/>
  <c r="AL372"/>
  <c r="AL373"/>
  <c r="AL374"/>
  <c r="AL375"/>
  <c r="AL376"/>
  <c r="AL377"/>
  <c r="AL378"/>
  <c r="AL379"/>
  <c r="AL380"/>
  <c r="AL381"/>
  <c r="AL382"/>
  <c r="AL383"/>
  <c r="AL384"/>
  <c r="AL385"/>
  <c r="AL386"/>
  <c r="AL387"/>
  <c r="AL388"/>
  <c r="AL389"/>
  <c r="AL390"/>
  <c r="AL391"/>
  <c r="AL392"/>
  <c r="AL393"/>
  <c r="AL394"/>
  <c r="AL395"/>
  <c r="AL396"/>
  <c r="AL397"/>
  <c r="AL398"/>
  <c r="AL399"/>
  <c r="AL400"/>
  <c r="AL401"/>
  <c r="AL402"/>
  <c r="AL403"/>
  <c r="AL404"/>
  <c r="AL405"/>
  <c r="AL406"/>
  <c r="AL407"/>
  <c r="AL408"/>
  <c r="AL409"/>
  <c r="AL410"/>
  <c r="AL411"/>
  <c r="AL412"/>
  <c r="AL413"/>
  <c r="AL414"/>
  <c r="AL415"/>
  <c r="AL416"/>
  <c r="AL417"/>
  <c r="AL418"/>
  <c r="AL419"/>
  <c r="AL420"/>
  <c r="AL421"/>
  <c r="AL422"/>
  <c r="AL423"/>
  <c r="AL424"/>
  <c r="AL425"/>
  <c r="AL426"/>
  <c r="AL427"/>
  <c r="AL428"/>
  <c r="AL429"/>
  <c r="AL430"/>
  <c r="AL431"/>
  <c r="AL432"/>
  <c r="AL433"/>
  <c r="AL434"/>
  <c r="AL435"/>
  <c r="AL436"/>
  <c r="AL437"/>
  <c r="AL438"/>
  <c r="AL439"/>
  <c r="AL440"/>
  <c r="AL441"/>
  <c r="AL442"/>
  <c r="AL443"/>
  <c r="AL444"/>
  <c r="AL445"/>
  <c r="AL446"/>
  <c r="AL447"/>
  <c r="AL448"/>
  <c r="AL449"/>
  <c r="AL450"/>
  <c r="AL451"/>
  <c r="AL452"/>
  <c r="AL453"/>
  <c r="AL454"/>
  <c r="AL455"/>
  <c r="AL456"/>
  <c r="AL457"/>
  <c r="AL458"/>
  <c r="AL459"/>
  <c r="AL460"/>
  <c r="AL461"/>
  <c r="AL462"/>
  <c r="AL463"/>
  <c r="AL464"/>
  <c r="AL465"/>
  <c r="AL466"/>
  <c r="AL467"/>
  <c r="AL468"/>
  <c r="AL469"/>
  <c r="AL470"/>
  <c r="AL471"/>
  <c r="AL472"/>
  <c r="AL473"/>
  <c r="AL474"/>
  <c r="AL475"/>
  <c r="AL476"/>
  <c r="AL477"/>
  <c r="AL478"/>
  <c r="AL479"/>
  <c r="AL480"/>
  <c r="AL481"/>
  <c r="AL482"/>
  <c r="AL483"/>
  <c r="AL484"/>
  <c r="AL485"/>
  <c r="AL486"/>
  <c r="AL487"/>
  <c r="AL488"/>
  <c r="AL489"/>
  <c r="AL490"/>
  <c r="AL491"/>
  <c r="AL492"/>
  <c r="AL493"/>
  <c r="AL494"/>
  <c r="AL495"/>
  <c r="AL496"/>
  <c r="AL497"/>
  <c r="AL498"/>
  <c r="AL499"/>
  <c r="AL500"/>
  <c r="AL501"/>
  <c r="AL502"/>
  <c r="AL503"/>
  <c r="AL504"/>
  <c r="AL505"/>
  <c r="AL506"/>
  <c r="AL507"/>
  <c r="AL508"/>
  <c r="AL509"/>
  <c r="AL510"/>
  <c r="AL511"/>
  <c r="AL512"/>
  <c r="AL513"/>
  <c r="AL514"/>
  <c r="AL515"/>
  <c r="AL516"/>
  <c r="AL517"/>
  <c r="AL518"/>
  <c r="AL519"/>
  <c r="AL520"/>
  <c r="AL20"/>
  <c r="AN20"/>
  <c r="AO21"/>
  <c r="AO22"/>
  <c r="AO23"/>
  <c r="AO24"/>
  <c r="AO25"/>
  <c r="AO26"/>
  <c r="AO27"/>
  <c r="AO28"/>
  <c r="AO29"/>
  <c r="AO30"/>
  <c r="AO31"/>
  <c r="AO32"/>
  <c r="AO33"/>
  <c r="AO34"/>
  <c r="AO35"/>
  <c r="AO36"/>
  <c r="AO37"/>
  <c r="AO38"/>
  <c r="AO39"/>
  <c r="AO40"/>
  <c r="AO41"/>
  <c r="AO42"/>
  <c r="AO43"/>
  <c r="AO44"/>
  <c r="AO45"/>
  <c r="AO46"/>
  <c r="AO47"/>
  <c r="AO48"/>
  <c r="AO49"/>
  <c r="AO50"/>
  <c r="AO51"/>
  <c r="AO52"/>
  <c r="AO53"/>
  <c r="AO54"/>
  <c r="AO55"/>
  <c r="AO56"/>
  <c r="AO57"/>
  <c r="AO58"/>
  <c r="AO59"/>
  <c r="AO60"/>
  <c r="AO61"/>
  <c r="AO62"/>
  <c r="AO63"/>
  <c r="AO64"/>
  <c r="AO65"/>
  <c r="AO66"/>
  <c r="AO67"/>
  <c r="AO68"/>
  <c r="AO69"/>
  <c r="AO70"/>
  <c r="AO71"/>
  <c r="AO72"/>
  <c r="AO73"/>
  <c r="AO74"/>
  <c r="AO75"/>
  <c r="AO76"/>
  <c r="AO77"/>
  <c r="AO78"/>
  <c r="AO79"/>
  <c r="AO80"/>
  <c r="AO81"/>
  <c r="AO82"/>
  <c r="AO83"/>
  <c r="AO84"/>
  <c r="AO85"/>
  <c r="AO86"/>
  <c r="AO87"/>
  <c r="AO88"/>
  <c r="AO89"/>
  <c r="AO90"/>
  <c r="AO91"/>
  <c r="AO92"/>
  <c r="AO93"/>
  <c r="AO94"/>
  <c r="AO95"/>
  <c r="AO96"/>
  <c r="AO97"/>
  <c r="AO98"/>
  <c r="AO99"/>
  <c r="AO100"/>
  <c r="AO101"/>
  <c r="AO102"/>
  <c r="AO103"/>
  <c r="AO104"/>
  <c r="AO105"/>
  <c r="AO106"/>
  <c r="AO107"/>
  <c r="AO108"/>
  <c r="AO109"/>
  <c r="AO110"/>
  <c r="AO111"/>
  <c r="AO112"/>
  <c r="AO113"/>
  <c r="AO114"/>
  <c r="AO115"/>
  <c r="AO116"/>
  <c r="AO117"/>
  <c r="AO118"/>
  <c r="AO119"/>
  <c r="AO120"/>
  <c r="AO121"/>
  <c r="AO122"/>
  <c r="AO123"/>
  <c r="AO124"/>
  <c r="AO125"/>
  <c r="AO126"/>
  <c r="AO127"/>
  <c r="AO128"/>
  <c r="AO129"/>
  <c r="AO130"/>
  <c r="AO131"/>
  <c r="AO132"/>
  <c r="AO133"/>
  <c r="AO134"/>
  <c r="AO135"/>
  <c r="AO136"/>
  <c r="AO137"/>
  <c r="AO138"/>
  <c r="AO139"/>
  <c r="AO140"/>
  <c r="AO141"/>
  <c r="AO142"/>
  <c r="AO143"/>
  <c r="AO144"/>
  <c r="AO145"/>
  <c r="AO146"/>
  <c r="AO147"/>
  <c r="AO148"/>
  <c r="AO149"/>
  <c r="AO150"/>
  <c r="AO151"/>
  <c r="AO152"/>
  <c r="AO153"/>
  <c r="AO154"/>
  <c r="AO155"/>
  <c r="AO156"/>
  <c r="AO157"/>
  <c r="AO158"/>
  <c r="AO159"/>
  <c r="AO160"/>
  <c r="AO161"/>
  <c r="AO162"/>
  <c r="AO163"/>
  <c r="AO164"/>
  <c r="AO165"/>
  <c r="AO166"/>
  <c r="AO167"/>
  <c r="AO168"/>
  <c r="AO169"/>
  <c r="AO170"/>
  <c r="AO171"/>
  <c r="AO172"/>
  <c r="AO173"/>
  <c r="AO174"/>
  <c r="AO175"/>
  <c r="AO176"/>
  <c r="AO177"/>
  <c r="AO178"/>
  <c r="AO179"/>
  <c r="AO180"/>
  <c r="AO181"/>
  <c r="AO182"/>
  <c r="AO183"/>
  <c r="AO184"/>
  <c r="AO185"/>
  <c r="AO186"/>
  <c r="AO187"/>
  <c r="AO188"/>
  <c r="AO189"/>
  <c r="AO190"/>
  <c r="AO191"/>
  <c r="AO192"/>
  <c r="AO193"/>
  <c r="AO194"/>
  <c r="AO195"/>
  <c r="AO196"/>
  <c r="AO197"/>
  <c r="AO198"/>
  <c r="AO199"/>
  <c r="AO200"/>
  <c r="AO201"/>
  <c r="AO202"/>
  <c r="AO203"/>
  <c r="AO204"/>
  <c r="AO205"/>
  <c r="AO206"/>
  <c r="AO207"/>
  <c r="AO208"/>
  <c r="AO209"/>
  <c r="AO210"/>
  <c r="AO211"/>
  <c r="AO212"/>
  <c r="AO213"/>
  <c r="AO214"/>
  <c r="AO215"/>
  <c r="AO216"/>
  <c r="AO217"/>
  <c r="AO218"/>
  <c r="AO219"/>
  <c r="AO220"/>
  <c r="AO221"/>
  <c r="AO222"/>
  <c r="AO223"/>
  <c r="AO224"/>
  <c r="AO225"/>
  <c r="AO226"/>
  <c r="AO227"/>
  <c r="AO228"/>
  <c r="AO229"/>
  <c r="AO230"/>
  <c r="AO231"/>
  <c r="AO232"/>
  <c r="AO233"/>
  <c r="AO234"/>
  <c r="AO235"/>
  <c r="AO236"/>
  <c r="AO237"/>
  <c r="AO238"/>
  <c r="AO239"/>
  <c r="AO240"/>
  <c r="AO241"/>
  <c r="AO242"/>
  <c r="AO243"/>
  <c r="AO244"/>
  <c r="AO245"/>
  <c r="AO246"/>
  <c r="AO247"/>
  <c r="AO248"/>
  <c r="AO249"/>
  <c r="AO250"/>
  <c r="AO251"/>
  <c r="AO252"/>
  <c r="AO253"/>
  <c r="AO254"/>
  <c r="AO255"/>
  <c r="AO256"/>
  <c r="AO257"/>
  <c r="AO258"/>
  <c r="AO259"/>
  <c r="AO260"/>
  <c r="AO261"/>
  <c r="AO262"/>
  <c r="AO263"/>
  <c r="AO264"/>
  <c r="AO265"/>
  <c r="AO266"/>
  <c r="AO267"/>
  <c r="AO268"/>
  <c r="AO269"/>
  <c r="AO270"/>
  <c r="AO271"/>
  <c r="AO272"/>
  <c r="AO273"/>
  <c r="AO274"/>
  <c r="AO275"/>
  <c r="AO276"/>
  <c r="AO277"/>
  <c r="AO278"/>
  <c r="AO279"/>
  <c r="AO280"/>
  <c r="AO281"/>
  <c r="AO282"/>
  <c r="AO283"/>
  <c r="AO284"/>
  <c r="AO285"/>
  <c r="AO286"/>
  <c r="AO287"/>
  <c r="AO288"/>
  <c r="AO289"/>
  <c r="AO290"/>
  <c r="AO291"/>
  <c r="AO292"/>
  <c r="AO293"/>
  <c r="AO294"/>
  <c r="AO295"/>
  <c r="AO296"/>
  <c r="AO297"/>
  <c r="AO298"/>
  <c r="AO299"/>
  <c r="AO300"/>
  <c r="AO301"/>
  <c r="AO302"/>
  <c r="AO303"/>
  <c r="AO304"/>
  <c r="AO305"/>
  <c r="AO306"/>
  <c r="AO307"/>
  <c r="AO308"/>
  <c r="AO309"/>
  <c r="AO310"/>
  <c r="AO311"/>
  <c r="AO312"/>
  <c r="AO313"/>
  <c r="AO314"/>
  <c r="AO315"/>
  <c r="AO316"/>
  <c r="AO317"/>
  <c r="AO318"/>
  <c r="AO319"/>
  <c r="AO320"/>
  <c r="AO321"/>
  <c r="AO322"/>
  <c r="AO323"/>
  <c r="AO324"/>
  <c r="AO325"/>
  <c r="AO326"/>
  <c r="AO327"/>
  <c r="AO328"/>
  <c r="AO329"/>
  <c r="AO330"/>
  <c r="AO331"/>
  <c r="AO332"/>
  <c r="AO333"/>
  <c r="AO334"/>
  <c r="AO335"/>
  <c r="AO336"/>
  <c r="AO337"/>
  <c r="AO338"/>
  <c r="AO339"/>
  <c r="AO340"/>
  <c r="AO341"/>
  <c r="AO342"/>
  <c r="AO343"/>
  <c r="AO344"/>
  <c r="AO345"/>
  <c r="AO346"/>
  <c r="AO347"/>
  <c r="AO348"/>
  <c r="AO349"/>
  <c r="AO350"/>
  <c r="AO351"/>
  <c r="AO352"/>
  <c r="AO353"/>
  <c r="AO354"/>
  <c r="AO355"/>
  <c r="AO356"/>
  <c r="AO357"/>
  <c r="AO358"/>
  <c r="AO359"/>
  <c r="AO360"/>
  <c r="AO361"/>
  <c r="AO362"/>
  <c r="AO363"/>
  <c r="AO364"/>
  <c r="AO365"/>
  <c r="AO366"/>
  <c r="AO367"/>
  <c r="AO368"/>
  <c r="AO369"/>
  <c r="AO370"/>
  <c r="AO371"/>
  <c r="AO372"/>
  <c r="AO373"/>
  <c r="AO374"/>
  <c r="AO375"/>
  <c r="AO376"/>
  <c r="AO377"/>
  <c r="AO378"/>
  <c r="AO379"/>
  <c r="AO380"/>
  <c r="AO381"/>
  <c r="AO382"/>
  <c r="AO383"/>
  <c r="AO384"/>
  <c r="AO385"/>
  <c r="AO386"/>
  <c r="AO387"/>
  <c r="AO388"/>
  <c r="AO389"/>
  <c r="AO390"/>
  <c r="AO391"/>
  <c r="AO392"/>
  <c r="AO393"/>
  <c r="AO394"/>
  <c r="AO395"/>
  <c r="AO396"/>
  <c r="AO397"/>
  <c r="AO398"/>
  <c r="AO399"/>
  <c r="AO400"/>
  <c r="AO401"/>
  <c r="AO402"/>
  <c r="AO403"/>
  <c r="AO404"/>
  <c r="AO405"/>
  <c r="AO406"/>
  <c r="AO407"/>
  <c r="AO408"/>
  <c r="AO409"/>
  <c r="AO410"/>
  <c r="AO411"/>
  <c r="AO412"/>
  <c r="AO413"/>
  <c r="AO414"/>
  <c r="AO415"/>
  <c r="AO416"/>
  <c r="AO417"/>
  <c r="AO418"/>
  <c r="AO419"/>
  <c r="AO420"/>
  <c r="AO421"/>
  <c r="AO422"/>
  <c r="AO423"/>
  <c r="AO424"/>
  <c r="AO425"/>
  <c r="AO426"/>
  <c r="AO427"/>
  <c r="AO428"/>
  <c r="AO429"/>
  <c r="AO430"/>
  <c r="AO431"/>
  <c r="AO432"/>
  <c r="AO433"/>
  <c r="AO434"/>
  <c r="AO435"/>
  <c r="AO436"/>
  <c r="AO437"/>
  <c r="AO438"/>
  <c r="AO439"/>
  <c r="AO440"/>
  <c r="AO441"/>
  <c r="AO442"/>
  <c r="AO443"/>
  <c r="AO444"/>
  <c r="AO445"/>
  <c r="AO446"/>
  <c r="AO447"/>
  <c r="AO448"/>
  <c r="AO449"/>
  <c r="AO450"/>
  <c r="AO451"/>
  <c r="AO452"/>
  <c r="AO453"/>
  <c r="AO454"/>
  <c r="AO455"/>
  <c r="AO456"/>
  <c r="AO457"/>
  <c r="AO458"/>
  <c r="AO459"/>
  <c r="AO460"/>
  <c r="AO461"/>
  <c r="AO462"/>
  <c r="AO463"/>
  <c r="AO464"/>
  <c r="AO465"/>
  <c r="AO466"/>
  <c r="AO467"/>
  <c r="AO468"/>
  <c r="AO469"/>
  <c r="AO470"/>
  <c r="AO471"/>
  <c r="AO472"/>
  <c r="AO473"/>
  <c r="AO474"/>
  <c r="AO475"/>
  <c r="AO476"/>
  <c r="AO477"/>
  <c r="AO478"/>
  <c r="AO479"/>
  <c r="AO480"/>
  <c r="AO481"/>
  <c r="AO482"/>
  <c r="AO483"/>
  <c r="AO484"/>
  <c r="AO485"/>
  <c r="AO486"/>
  <c r="AO487"/>
  <c r="AO488"/>
  <c r="AO489"/>
  <c r="AO490"/>
  <c r="AO491"/>
  <c r="AO492"/>
  <c r="AO493"/>
  <c r="AO494"/>
  <c r="AO495"/>
  <c r="AO496"/>
  <c r="AO497"/>
  <c r="AO498"/>
  <c r="AO499"/>
  <c r="AO500"/>
  <c r="AO501"/>
  <c r="AO502"/>
  <c r="AO503"/>
  <c r="AO504"/>
  <c r="AO505"/>
  <c r="AO506"/>
  <c r="AO507"/>
  <c r="AO508"/>
  <c r="AO509"/>
  <c r="AO510"/>
  <c r="AO511"/>
  <c r="AO512"/>
  <c r="AO513"/>
  <c r="AO514"/>
  <c r="AO515"/>
  <c r="AO516"/>
  <c r="AO517"/>
  <c r="AO518"/>
  <c r="AO519"/>
  <c r="AO520"/>
  <c r="AO20"/>
  <c r="AY46" i="5"/>
  <c r="AT46"/>
  <c r="AU42"/>
  <c r="AU43" s="1"/>
  <c r="AM21"/>
  <c r="AN21" s="1"/>
  <c r="AK21"/>
  <c r="AI21"/>
  <c r="AH21"/>
  <c r="AL21" s="1"/>
  <c r="S21"/>
  <c r="L21"/>
  <c r="AN20"/>
  <c r="AM20"/>
  <c r="AK20"/>
  <c r="AI20"/>
  <c r="AH20"/>
  <c r="S20"/>
  <c r="L20"/>
  <c r="AY18"/>
  <c r="AU18"/>
  <c r="AU19" s="1"/>
  <c r="AK18"/>
  <c r="I5" i="6" s="1"/>
  <c r="AI18" i="5"/>
  <c r="H5" i="6" s="1"/>
  <c r="W18" i="5"/>
  <c r="V18"/>
  <c r="U18"/>
  <c r="AB4"/>
  <c r="D13" i="2"/>
  <c r="K11"/>
  <c r="D11"/>
  <c r="F11" s="1"/>
  <c r="K9"/>
  <c r="D9"/>
  <c r="K7"/>
  <c r="D7"/>
  <c r="B2"/>
  <c r="U18" i="1"/>
  <c r="AM21"/>
  <c r="AN21" s="1"/>
  <c r="AM22"/>
  <c r="AN22" s="1"/>
  <c r="AM23"/>
  <c r="AN23" s="1"/>
  <c r="AM24"/>
  <c r="AN24" s="1"/>
  <c r="AM26"/>
  <c r="AN26" s="1"/>
  <c r="AM27"/>
  <c r="AN27" s="1"/>
  <c r="AM28"/>
  <c r="AN28" s="1"/>
  <c r="AM29"/>
  <c r="AN29" s="1"/>
  <c r="AM30"/>
  <c r="AN30" s="1"/>
  <c r="AM31"/>
  <c r="AN31" s="1"/>
  <c r="AM32"/>
  <c r="AN32" s="1"/>
  <c r="AM33"/>
  <c r="AN33" s="1"/>
  <c r="AM34"/>
  <c r="AN34" s="1"/>
  <c r="AM35"/>
  <c r="AN35" s="1"/>
  <c r="AM36"/>
  <c r="AN36" s="1"/>
  <c r="AM37"/>
  <c r="AN37" s="1"/>
  <c r="AM38"/>
  <c r="AN38" s="1"/>
  <c r="AM39"/>
  <c r="AN39" s="1"/>
  <c r="AM40"/>
  <c r="AN40" s="1"/>
  <c r="AM41"/>
  <c r="AN41" s="1"/>
  <c r="AM42"/>
  <c r="AN42" s="1"/>
  <c r="AM43"/>
  <c r="AN43" s="1"/>
  <c r="AM44"/>
  <c r="AN44" s="1"/>
  <c r="AM45"/>
  <c r="AN45" s="1"/>
  <c r="AM46"/>
  <c r="AN46" s="1"/>
  <c r="AM47"/>
  <c r="AN47" s="1"/>
  <c r="AM48"/>
  <c r="AN48" s="1"/>
  <c r="AM49"/>
  <c r="AN49" s="1"/>
  <c r="AM50"/>
  <c r="AN50" s="1"/>
  <c r="AM51"/>
  <c r="AN51" s="1"/>
  <c r="AM52"/>
  <c r="AN52" s="1"/>
  <c r="AM53"/>
  <c r="AN53" s="1"/>
  <c r="AM54"/>
  <c r="AN54" s="1"/>
  <c r="AM55"/>
  <c r="AN55" s="1"/>
  <c r="AM56"/>
  <c r="AN56" s="1"/>
  <c r="AM57"/>
  <c r="AN57" s="1"/>
  <c r="AM58"/>
  <c r="AN58" s="1"/>
  <c r="AM59"/>
  <c r="AN59" s="1"/>
  <c r="AM60"/>
  <c r="AN60" s="1"/>
  <c r="AM61"/>
  <c r="AN61" s="1"/>
  <c r="AM62"/>
  <c r="AN62" s="1"/>
  <c r="AM63"/>
  <c r="AN63" s="1"/>
  <c r="AM64"/>
  <c r="AN64" s="1"/>
  <c r="AM65"/>
  <c r="AN65" s="1"/>
  <c r="AM66"/>
  <c r="AN66" s="1"/>
  <c r="AM67"/>
  <c r="AN67" s="1"/>
  <c r="AM68"/>
  <c r="AN68" s="1"/>
  <c r="AM69"/>
  <c r="AN69" s="1"/>
  <c r="AM70"/>
  <c r="AN70" s="1"/>
  <c r="AM71"/>
  <c r="AN71" s="1"/>
  <c r="AM72"/>
  <c r="AN72" s="1"/>
  <c r="AM73"/>
  <c r="AN73" s="1"/>
  <c r="AM74"/>
  <c r="AN74" s="1"/>
  <c r="AM75"/>
  <c r="AN75" s="1"/>
  <c r="AM76"/>
  <c r="AN76" s="1"/>
  <c r="AM77"/>
  <c r="AN77" s="1"/>
  <c r="AM78"/>
  <c r="AN78" s="1"/>
  <c r="AM79"/>
  <c r="AN79" s="1"/>
  <c r="AM80"/>
  <c r="AN80" s="1"/>
  <c r="AM81"/>
  <c r="AN81" s="1"/>
  <c r="AM82"/>
  <c r="AN82" s="1"/>
  <c r="AM83"/>
  <c r="AN83" s="1"/>
  <c r="AM84"/>
  <c r="AN84" s="1"/>
  <c r="AM85"/>
  <c r="AN85" s="1"/>
  <c r="AM86"/>
  <c r="AN86" s="1"/>
  <c r="AM87"/>
  <c r="AN87" s="1"/>
  <c r="AM88"/>
  <c r="AN88" s="1"/>
  <c r="AM89"/>
  <c r="AN89" s="1"/>
  <c r="AM90"/>
  <c r="AN90" s="1"/>
  <c r="AM91"/>
  <c r="AN91" s="1"/>
  <c r="AM92"/>
  <c r="AN92" s="1"/>
  <c r="AM93"/>
  <c r="AN93" s="1"/>
  <c r="AM94"/>
  <c r="AN94" s="1"/>
  <c r="AM95"/>
  <c r="AN95" s="1"/>
  <c r="AM96"/>
  <c r="AN96" s="1"/>
  <c r="AM97"/>
  <c r="AN97" s="1"/>
  <c r="AM98"/>
  <c r="AN98" s="1"/>
  <c r="AM99"/>
  <c r="AN99" s="1"/>
  <c r="AM100"/>
  <c r="AN100" s="1"/>
  <c r="AM101"/>
  <c r="AN101" s="1"/>
  <c r="AM102"/>
  <c r="AN102" s="1"/>
  <c r="AM103"/>
  <c r="AN103" s="1"/>
  <c r="AM104"/>
  <c r="AN104" s="1"/>
  <c r="AM105"/>
  <c r="AN105" s="1"/>
  <c r="AM106"/>
  <c r="AN106" s="1"/>
  <c r="AM107"/>
  <c r="AN107" s="1"/>
  <c r="AM108"/>
  <c r="AN108" s="1"/>
  <c r="AM109"/>
  <c r="AN109" s="1"/>
  <c r="AM110"/>
  <c r="AN110" s="1"/>
  <c r="AM111"/>
  <c r="AN111" s="1"/>
  <c r="AM112"/>
  <c r="AN112" s="1"/>
  <c r="AM113"/>
  <c r="AN113" s="1"/>
  <c r="AM114"/>
  <c r="AN114" s="1"/>
  <c r="AM115"/>
  <c r="AN115" s="1"/>
  <c r="AM116"/>
  <c r="AN116" s="1"/>
  <c r="AM117"/>
  <c r="AN117" s="1"/>
  <c r="AM118"/>
  <c r="AN118" s="1"/>
  <c r="AM119"/>
  <c r="AN119" s="1"/>
  <c r="AM120"/>
  <c r="AN120" s="1"/>
  <c r="AM121"/>
  <c r="AN121" s="1"/>
  <c r="AM122"/>
  <c r="AN122" s="1"/>
  <c r="AM123"/>
  <c r="AN123" s="1"/>
  <c r="AM124"/>
  <c r="AN124" s="1"/>
  <c r="AM125"/>
  <c r="AN125" s="1"/>
  <c r="AM126"/>
  <c r="AN126" s="1"/>
  <c r="AM127"/>
  <c r="AN127" s="1"/>
  <c r="AM128"/>
  <c r="AN128" s="1"/>
  <c r="AM129"/>
  <c r="AN129" s="1"/>
  <c r="AM130"/>
  <c r="AN130" s="1"/>
  <c r="AM131"/>
  <c r="AN131" s="1"/>
  <c r="AM132"/>
  <c r="AN132" s="1"/>
  <c r="AM133"/>
  <c r="AN133" s="1"/>
  <c r="AM134"/>
  <c r="AN134" s="1"/>
  <c r="AM135"/>
  <c r="AN135" s="1"/>
  <c r="AM136"/>
  <c r="AN136" s="1"/>
  <c r="AM137"/>
  <c r="AN137" s="1"/>
  <c r="AM138"/>
  <c r="AN138" s="1"/>
  <c r="AM139"/>
  <c r="AN139" s="1"/>
  <c r="AM140"/>
  <c r="AN140" s="1"/>
  <c r="AM141"/>
  <c r="AN141" s="1"/>
  <c r="AM142"/>
  <c r="AN142" s="1"/>
  <c r="AM143"/>
  <c r="AN143" s="1"/>
  <c r="AM144"/>
  <c r="AN144" s="1"/>
  <c r="AM145"/>
  <c r="AN145" s="1"/>
  <c r="AM146"/>
  <c r="AN146" s="1"/>
  <c r="AM147"/>
  <c r="AN147" s="1"/>
  <c r="AM148"/>
  <c r="AN148" s="1"/>
  <c r="AM149"/>
  <c r="AN149" s="1"/>
  <c r="AM150"/>
  <c r="AN150" s="1"/>
  <c r="AM151"/>
  <c r="AN151" s="1"/>
  <c r="AM152"/>
  <c r="AN152" s="1"/>
  <c r="AM153"/>
  <c r="AN153" s="1"/>
  <c r="AM154"/>
  <c r="AN154" s="1"/>
  <c r="AM155"/>
  <c r="AN155" s="1"/>
  <c r="AM156"/>
  <c r="AN156" s="1"/>
  <c r="AM157"/>
  <c r="AN157" s="1"/>
  <c r="AM158"/>
  <c r="AN158" s="1"/>
  <c r="AM159"/>
  <c r="AN159" s="1"/>
  <c r="AM160"/>
  <c r="AN160" s="1"/>
  <c r="AM161"/>
  <c r="AN161" s="1"/>
  <c r="AM162"/>
  <c r="AN162" s="1"/>
  <c r="AM163"/>
  <c r="AN163" s="1"/>
  <c r="AM164"/>
  <c r="AN164" s="1"/>
  <c r="AM165"/>
  <c r="AN165" s="1"/>
  <c r="AM166"/>
  <c r="AN166" s="1"/>
  <c r="AM167"/>
  <c r="AN167" s="1"/>
  <c r="AM168"/>
  <c r="AN168" s="1"/>
  <c r="AM169"/>
  <c r="AN169" s="1"/>
  <c r="AM170"/>
  <c r="AN170" s="1"/>
  <c r="AM171"/>
  <c r="AN171" s="1"/>
  <c r="AM172"/>
  <c r="AN172" s="1"/>
  <c r="AM173"/>
  <c r="AN173" s="1"/>
  <c r="AM174"/>
  <c r="AN174" s="1"/>
  <c r="AM175"/>
  <c r="AN175" s="1"/>
  <c r="AM176"/>
  <c r="AN176" s="1"/>
  <c r="AM177"/>
  <c r="AN177" s="1"/>
  <c r="AM178"/>
  <c r="AN178" s="1"/>
  <c r="AM179"/>
  <c r="AN179" s="1"/>
  <c r="AM180"/>
  <c r="AN180" s="1"/>
  <c r="AM181"/>
  <c r="AN181" s="1"/>
  <c r="AM182"/>
  <c r="AN182" s="1"/>
  <c r="AM183"/>
  <c r="AN183" s="1"/>
  <c r="AM184"/>
  <c r="AN184" s="1"/>
  <c r="AM185"/>
  <c r="AN185" s="1"/>
  <c r="AM186"/>
  <c r="AN186" s="1"/>
  <c r="AM187"/>
  <c r="AN187" s="1"/>
  <c r="AM188"/>
  <c r="AN188" s="1"/>
  <c r="AM189"/>
  <c r="AN189" s="1"/>
  <c r="AM190"/>
  <c r="AN190" s="1"/>
  <c r="AM191"/>
  <c r="AN191" s="1"/>
  <c r="AM192"/>
  <c r="AN192" s="1"/>
  <c r="AM193"/>
  <c r="AN193" s="1"/>
  <c r="AM194"/>
  <c r="AN194" s="1"/>
  <c r="AM195"/>
  <c r="AN195" s="1"/>
  <c r="AM196"/>
  <c r="AN196" s="1"/>
  <c r="AM197"/>
  <c r="AN197" s="1"/>
  <c r="AM198"/>
  <c r="AN198" s="1"/>
  <c r="AM199"/>
  <c r="AN199" s="1"/>
  <c r="AM200"/>
  <c r="AN200" s="1"/>
  <c r="AM201"/>
  <c r="AN201" s="1"/>
  <c r="AM202"/>
  <c r="AN202" s="1"/>
  <c r="AM203"/>
  <c r="AN203" s="1"/>
  <c r="AM204"/>
  <c r="AN204" s="1"/>
  <c r="AM205"/>
  <c r="AN205" s="1"/>
  <c r="AM206"/>
  <c r="AN206" s="1"/>
  <c r="AM207"/>
  <c r="AN207" s="1"/>
  <c r="AM208"/>
  <c r="AN208" s="1"/>
  <c r="AM209"/>
  <c r="AN209" s="1"/>
  <c r="AM210"/>
  <c r="AN210" s="1"/>
  <c r="AM211"/>
  <c r="AN211" s="1"/>
  <c r="AM212"/>
  <c r="AN212" s="1"/>
  <c r="AM213"/>
  <c r="AN213" s="1"/>
  <c r="AM214"/>
  <c r="AN214" s="1"/>
  <c r="AM215"/>
  <c r="AN215" s="1"/>
  <c r="AM216"/>
  <c r="AN216" s="1"/>
  <c r="AM217"/>
  <c r="AN217" s="1"/>
  <c r="AM218"/>
  <c r="AN218" s="1"/>
  <c r="AM219"/>
  <c r="AN219" s="1"/>
  <c r="AM220"/>
  <c r="AN220" s="1"/>
  <c r="AM221"/>
  <c r="AN221" s="1"/>
  <c r="AM222"/>
  <c r="AN222" s="1"/>
  <c r="AM223"/>
  <c r="AN223" s="1"/>
  <c r="AM224"/>
  <c r="AN224" s="1"/>
  <c r="AM225"/>
  <c r="AN225" s="1"/>
  <c r="AM226"/>
  <c r="AN226" s="1"/>
  <c r="AM227"/>
  <c r="AN227" s="1"/>
  <c r="AM228"/>
  <c r="AN228" s="1"/>
  <c r="AM229"/>
  <c r="AN229" s="1"/>
  <c r="AM230"/>
  <c r="AN230" s="1"/>
  <c r="AM231"/>
  <c r="AN231" s="1"/>
  <c r="AM232"/>
  <c r="AN232" s="1"/>
  <c r="AM233"/>
  <c r="AN233" s="1"/>
  <c r="AM234"/>
  <c r="AN234" s="1"/>
  <c r="AM235"/>
  <c r="AN235" s="1"/>
  <c r="AM236"/>
  <c r="AN236" s="1"/>
  <c r="AM237"/>
  <c r="AN237" s="1"/>
  <c r="AM238"/>
  <c r="AN238" s="1"/>
  <c r="AM239"/>
  <c r="AN239" s="1"/>
  <c r="AM240"/>
  <c r="AN240" s="1"/>
  <c r="AM241"/>
  <c r="AN241" s="1"/>
  <c r="AM242"/>
  <c r="AN242" s="1"/>
  <c r="AM243"/>
  <c r="AN243" s="1"/>
  <c r="AM244"/>
  <c r="AN244" s="1"/>
  <c r="AM245"/>
  <c r="AN245" s="1"/>
  <c r="AM246"/>
  <c r="AN246" s="1"/>
  <c r="AM247"/>
  <c r="AN247" s="1"/>
  <c r="AM248"/>
  <c r="AN248" s="1"/>
  <c r="AM249"/>
  <c r="AN249" s="1"/>
  <c r="AM250"/>
  <c r="AN250" s="1"/>
  <c r="AM251"/>
  <c r="AN251" s="1"/>
  <c r="AM252"/>
  <c r="AN252" s="1"/>
  <c r="AM253"/>
  <c r="AN253" s="1"/>
  <c r="AM254"/>
  <c r="AN254" s="1"/>
  <c r="AM255"/>
  <c r="AN255" s="1"/>
  <c r="AM256"/>
  <c r="AN256" s="1"/>
  <c r="AM257"/>
  <c r="AN257" s="1"/>
  <c r="AM258"/>
  <c r="AN258" s="1"/>
  <c r="AM259"/>
  <c r="AN259" s="1"/>
  <c r="AM260"/>
  <c r="AN260" s="1"/>
  <c r="AM261"/>
  <c r="AN261" s="1"/>
  <c r="AM262"/>
  <c r="AN262" s="1"/>
  <c r="AM263"/>
  <c r="AN263" s="1"/>
  <c r="AM264"/>
  <c r="AN264" s="1"/>
  <c r="AM265"/>
  <c r="AN265" s="1"/>
  <c r="AM266"/>
  <c r="AN266" s="1"/>
  <c r="AM267"/>
  <c r="AN267" s="1"/>
  <c r="AM268"/>
  <c r="AN268" s="1"/>
  <c r="AM269"/>
  <c r="AN269" s="1"/>
  <c r="AM270"/>
  <c r="AN270" s="1"/>
  <c r="AM271"/>
  <c r="AN271" s="1"/>
  <c r="AM272"/>
  <c r="AN272" s="1"/>
  <c r="AM273"/>
  <c r="AN273" s="1"/>
  <c r="AM274"/>
  <c r="AN274" s="1"/>
  <c r="AM275"/>
  <c r="AN275" s="1"/>
  <c r="AM276"/>
  <c r="AN276" s="1"/>
  <c r="AM277"/>
  <c r="AN277" s="1"/>
  <c r="AM278"/>
  <c r="AN278" s="1"/>
  <c r="AM279"/>
  <c r="AN279" s="1"/>
  <c r="AM280"/>
  <c r="AN280" s="1"/>
  <c r="AM281"/>
  <c r="AN281" s="1"/>
  <c r="AM282"/>
  <c r="AN282" s="1"/>
  <c r="AM283"/>
  <c r="AN283" s="1"/>
  <c r="AM284"/>
  <c r="AN284" s="1"/>
  <c r="AM285"/>
  <c r="AN285" s="1"/>
  <c r="AM286"/>
  <c r="AN286" s="1"/>
  <c r="AM287"/>
  <c r="AN287" s="1"/>
  <c r="AM288"/>
  <c r="AN288" s="1"/>
  <c r="AM289"/>
  <c r="AN289" s="1"/>
  <c r="AM290"/>
  <c r="AN290" s="1"/>
  <c r="AM291"/>
  <c r="AN291" s="1"/>
  <c r="AM292"/>
  <c r="AN292" s="1"/>
  <c r="AM293"/>
  <c r="AN293" s="1"/>
  <c r="AM294"/>
  <c r="AN294" s="1"/>
  <c r="AM295"/>
  <c r="AN295" s="1"/>
  <c r="AM296"/>
  <c r="AN296" s="1"/>
  <c r="AM297"/>
  <c r="AN297" s="1"/>
  <c r="AM298"/>
  <c r="AN298" s="1"/>
  <c r="AM299"/>
  <c r="AN299" s="1"/>
  <c r="AM300"/>
  <c r="AN300" s="1"/>
  <c r="AM301"/>
  <c r="AN301" s="1"/>
  <c r="AM302"/>
  <c r="AN302" s="1"/>
  <c r="AM303"/>
  <c r="AN303" s="1"/>
  <c r="AM304"/>
  <c r="AN304" s="1"/>
  <c r="AM305"/>
  <c r="AN305" s="1"/>
  <c r="AM306"/>
  <c r="AN306" s="1"/>
  <c r="AM307"/>
  <c r="AN307" s="1"/>
  <c r="AM308"/>
  <c r="AN308" s="1"/>
  <c r="AM309"/>
  <c r="AN309" s="1"/>
  <c r="AM310"/>
  <c r="AN310" s="1"/>
  <c r="AM311"/>
  <c r="AN311" s="1"/>
  <c r="AM312"/>
  <c r="AN312" s="1"/>
  <c r="AM313"/>
  <c r="AN313" s="1"/>
  <c r="AM314"/>
  <c r="AN314" s="1"/>
  <c r="AM315"/>
  <c r="AN315" s="1"/>
  <c r="AM316"/>
  <c r="AN316" s="1"/>
  <c r="AM317"/>
  <c r="AN317" s="1"/>
  <c r="AM318"/>
  <c r="AN318" s="1"/>
  <c r="AM319"/>
  <c r="AN319" s="1"/>
  <c r="AM320"/>
  <c r="AN320" s="1"/>
  <c r="AM321"/>
  <c r="AN321" s="1"/>
  <c r="AM322"/>
  <c r="AN322" s="1"/>
  <c r="AM323"/>
  <c r="AN323" s="1"/>
  <c r="AM324"/>
  <c r="AN324" s="1"/>
  <c r="AM325"/>
  <c r="AN325" s="1"/>
  <c r="AM326"/>
  <c r="AN326" s="1"/>
  <c r="AM327"/>
  <c r="AN327" s="1"/>
  <c r="AM328"/>
  <c r="AN328" s="1"/>
  <c r="AM329"/>
  <c r="AN329" s="1"/>
  <c r="AM330"/>
  <c r="AN330" s="1"/>
  <c r="AM331"/>
  <c r="AN331" s="1"/>
  <c r="AM332"/>
  <c r="AN332" s="1"/>
  <c r="AM333"/>
  <c r="AN333" s="1"/>
  <c r="AM334"/>
  <c r="AN334" s="1"/>
  <c r="AM335"/>
  <c r="AN335" s="1"/>
  <c r="AM336"/>
  <c r="AN336" s="1"/>
  <c r="AM337"/>
  <c r="AN337" s="1"/>
  <c r="AM338"/>
  <c r="AN338" s="1"/>
  <c r="AM339"/>
  <c r="AN339" s="1"/>
  <c r="AM340"/>
  <c r="AN340" s="1"/>
  <c r="AM341"/>
  <c r="AN341" s="1"/>
  <c r="AM342"/>
  <c r="AN342" s="1"/>
  <c r="AM343"/>
  <c r="AN343" s="1"/>
  <c r="AM344"/>
  <c r="AN344" s="1"/>
  <c r="AM345"/>
  <c r="AN345" s="1"/>
  <c r="AM346"/>
  <c r="AN346" s="1"/>
  <c r="AM347"/>
  <c r="AN347" s="1"/>
  <c r="AM348"/>
  <c r="AN348" s="1"/>
  <c r="AM349"/>
  <c r="AN349" s="1"/>
  <c r="AM350"/>
  <c r="AN350" s="1"/>
  <c r="AM351"/>
  <c r="AN351" s="1"/>
  <c r="AM352"/>
  <c r="AN352" s="1"/>
  <c r="AM353"/>
  <c r="AN353" s="1"/>
  <c r="AM354"/>
  <c r="AN354" s="1"/>
  <c r="AM355"/>
  <c r="AN355" s="1"/>
  <c r="AM356"/>
  <c r="AN356" s="1"/>
  <c r="AM357"/>
  <c r="AN357" s="1"/>
  <c r="AM358"/>
  <c r="AN358" s="1"/>
  <c r="AM359"/>
  <c r="AN359" s="1"/>
  <c r="AM360"/>
  <c r="AN360" s="1"/>
  <c r="AM361"/>
  <c r="AN361" s="1"/>
  <c r="AM362"/>
  <c r="AN362" s="1"/>
  <c r="AM363"/>
  <c r="AN363" s="1"/>
  <c r="AM364"/>
  <c r="AN364" s="1"/>
  <c r="AM365"/>
  <c r="AN365" s="1"/>
  <c r="AM366"/>
  <c r="AN366" s="1"/>
  <c r="AM367"/>
  <c r="AN367" s="1"/>
  <c r="AM368"/>
  <c r="AN368" s="1"/>
  <c r="AM369"/>
  <c r="AN369" s="1"/>
  <c r="AM370"/>
  <c r="AN370" s="1"/>
  <c r="AM371"/>
  <c r="AN371" s="1"/>
  <c r="AM372"/>
  <c r="AN372" s="1"/>
  <c r="AM373"/>
  <c r="AN373" s="1"/>
  <c r="AM374"/>
  <c r="AN374" s="1"/>
  <c r="AM375"/>
  <c r="AN375" s="1"/>
  <c r="AM376"/>
  <c r="AN376" s="1"/>
  <c r="AM377"/>
  <c r="AN377" s="1"/>
  <c r="AM378"/>
  <c r="AN378" s="1"/>
  <c r="AM379"/>
  <c r="AN379" s="1"/>
  <c r="AM380"/>
  <c r="AN380" s="1"/>
  <c r="AM381"/>
  <c r="AN381" s="1"/>
  <c r="AM382"/>
  <c r="AN382" s="1"/>
  <c r="AM383"/>
  <c r="AN383" s="1"/>
  <c r="AM384"/>
  <c r="AN384" s="1"/>
  <c r="AM385"/>
  <c r="AN385" s="1"/>
  <c r="AM386"/>
  <c r="AN386" s="1"/>
  <c r="AM387"/>
  <c r="AN387" s="1"/>
  <c r="AM388"/>
  <c r="AN388" s="1"/>
  <c r="AM389"/>
  <c r="AN389" s="1"/>
  <c r="AM390"/>
  <c r="AN390" s="1"/>
  <c r="AM391"/>
  <c r="AN391" s="1"/>
  <c r="AM392"/>
  <c r="AN392" s="1"/>
  <c r="AM393"/>
  <c r="AN393" s="1"/>
  <c r="AM394"/>
  <c r="AN394" s="1"/>
  <c r="AM395"/>
  <c r="AN395" s="1"/>
  <c r="AM396"/>
  <c r="AN396" s="1"/>
  <c r="AM397"/>
  <c r="AN397" s="1"/>
  <c r="AM398"/>
  <c r="AN398" s="1"/>
  <c r="AM399"/>
  <c r="AN399" s="1"/>
  <c r="AM400"/>
  <c r="AN400" s="1"/>
  <c r="AM401"/>
  <c r="AN401" s="1"/>
  <c r="AM402"/>
  <c r="AN402" s="1"/>
  <c r="AM403"/>
  <c r="AN403" s="1"/>
  <c r="AM404"/>
  <c r="AN404" s="1"/>
  <c r="AM405"/>
  <c r="AN405" s="1"/>
  <c r="AM406"/>
  <c r="AN406" s="1"/>
  <c r="AM407"/>
  <c r="AN407" s="1"/>
  <c r="AM408"/>
  <c r="AN408" s="1"/>
  <c r="AM409"/>
  <c r="AN409" s="1"/>
  <c r="AM410"/>
  <c r="AN410" s="1"/>
  <c r="AM411"/>
  <c r="AN411" s="1"/>
  <c r="AM412"/>
  <c r="AN412" s="1"/>
  <c r="AM413"/>
  <c r="AN413" s="1"/>
  <c r="AM414"/>
  <c r="AN414" s="1"/>
  <c r="AM415"/>
  <c r="AN415" s="1"/>
  <c r="AM416"/>
  <c r="AN416" s="1"/>
  <c r="AM417"/>
  <c r="AN417" s="1"/>
  <c r="AM418"/>
  <c r="AN418" s="1"/>
  <c r="AM419"/>
  <c r="AN419" s="1"/>
  <c r="AM420"/>
  <c r="AN420" s="1"/>
  <c r="AM421"/>
  <c r="AN421" s="1"/>
  <c r="AM422"/>
  <c r="AN422" s="1"/>
  <c r="AM423"/>
  <c r="AN423" s="1"/>
  <c r="AM424"/>
  <c r="AN424" s="1"/>
  <c r="AM425"/>
  <c r="AN425" s="1"/>
  <c r="AM426"/>
  <c r="AN426" s="1"/>
  <c r="AM427"/>
  <c r="AN427" s="1"/>
  <c r="AM428"/>
  <c r="AN428" s="1"/>
  <c r="AM429"/>
  <c r="AN429" s="1"/>
  <c r="AM430"/>
  <c r="AN430" s="1"/>
  <c r="AM431"/>
  <c r="AN431" s="1"/>
  <c r="AM432"/>
  <c r="AN432" s="1"/>
  <c r="AM433"/>
  <c r="AN433" s="1"/>
  <c r="AM434"/>
  <c r="AN434" s="1"/>
  <c r="AM435"/>
  <c r="AN435" s="1"/>
  <c r="AM436"/>
  <c r="AN436" s="1"/>
  <c r="AM437"/>
  <c r="AN437" s="1"/>
  <c r="AM438"/>
  <c r="AN438" s="1"/>
  <c r="AM439"/>
  <c r="AN439" s="1"/>
  <c r="AM440"/>
  <c r="AN440" s="1"/>
  <c r="AM441"/>
  <c r="AN441" s="1"/>
  <c r="AM442"/>
  <c r="AN442" s="1"/>
  <c r="AM443"/>
  <c r="AN443" s="1"/>
  <c r="AM444"/>
  <c r="AN444" s="1"/>
  <c r="AM445"/>
  <c r="AN445" s="1"/>
  <c r="AM446"/>
  <c r="AN446" s="1"/>
  <c r="AM447"/>
  <c r="AN447" s="1"/>
  <c r="AM448"/>
  <c r="AN448" s="1"/>
  <c r="AM449"/>
  <c r="AN449" s="1"/>
  <c r="AM450"/>
  <c r="AN450" s="1"/>
  <c r="AM451"/>
  <c r="AN451" s="1"/>
  <c r="AM452"/>
  <c r="AN452" s="1"/>
  <c r="AM453"/>
  <c r="AN453" s="1"/>
  <c r="AM454"/>
  <c r="AN454" s="1"/>
  <c r="AM455"/>
  <c r="AN455" s="1"/>
  <c r="AM456"/>
  <c r="AN456" s="1"/>
  <c r="AM457"/>
  <c r="AN457" s="1"/>
  <c r="AM458"/>
  <c r="AN458" s="1"/>
  <c r="AM459"/>
  <c r="AN459" s="1"/>
  <c r="AM460"/>
  <c r="AN460" s="1"/>
  <c r="AM461"/>
  <c r="AN461" s="1"/>
  <c r="AM462"/>
  <c r="AN462" s="1"/>
  <c r="AM463"/>
  <c r="AN463" s="1"/>
  <c r="AM464"/>
  <c r="AN464" s="1"/>
  <c r="AM465"/>
  <c r="AN465" s="1"/>
  <c r="AM466"/>
  <c r="AN466" s="1"/>
  <c r="AM467"/>
  <c r="AN467" s="1"/>
  <c r="AM468"/>
  <c r="AN468" s="1"/>
  <c r="AM469"/>
  <c r="AN469" s="1"/>
  <c r="AM470"/>
  <c r="AN470" s="1"/>
  <c r="AM471"/>
  <c r="AN471" s="1"/>
  <c r="AM472"/>
  <c r="AN472" s="1"/>
  <c r="AM473"/>
  <c r="AN473" s="1"/>
  <c r="AM474"/>
  <c r="AN474" s="1"/>
  <c r="AM475"/>
  <c r="AN475" s="1"/>
  <c r="AM476"/>
  <c r="AN476" s="1"/>
  <c r="AM477"/>
  <c r="AN477" s="1"/>
  <c r="AM478"/>
  <c r="AN478" s="1"/>
  <c r="AM479"/>
  <c r="AN479" s="1"/>
  <c r="AM480"/>
  <c r="AN480" s="1"/>
  <c r="AM481"/>
  <c r="AN481" s="1"/>
  <c r="AM482"/>
  <c r="AN482" s="1"/>
  <c r="AM483"/>
  <c r="AN483" s="1"/>
  <c r="AM484"/>
  <c r="AN484" s="1"/>
  <c r="AM485"/>
  <c r="AN485" s="1"/>
  <c r="AM486"/>
  <c r="AN486" s="1"/>
  <c r="AM487"/>
  <c r="AN487" s="1"/>
  <c r="AM488"/>
  <c r="AN488" s="1"/>
  <c r="AM489"/>
  <c r="AN489" s="1"/>
  <c r="AM490"/>
  <c r="AN490" s="1"/>
  <c r="AM491"/>
  <c r="AN491" s="1"/>
  <c r="AM492"/>
  <c r="AN492" s="1"/>
  <c r="AM493"/>
  <c r="AN493" s="1"/>
  <c r="AM494"/>
  <c r="AN494" s="1"/>
  <c r="AM495"/>
  <c r="AN495" s="1"/>
  <c r="AM496"/>
  <c r="AN496" s="1"/>
  <c r="AM497"/>
  <c r="AN497" s="1"/>
  <c r="AM498"/>
  <c r="AN498" s="1"/>
  <c r="AM499"/>
  <c r="AN499" s="1"/>
  <c r="AM500"/>
  <c r="AN500" s="1"/>
  <c r="AM501"/>
  <c r="AN501" s="1"/>
  <c r="AM502"/>
  <c r="AN502" s="1"/>
  <c r="AM503"/>
  <c r="AN503" s="1"/>
  <c r="AM504"/>
  <c r="AN504" s="1"/>
  <c r="AM505"/>
  <c r="AN505" s="1"/>
  <c r="AM506"/>
  <c r="AN506" s="1"/>
  <c r="AM507"/>
  <c r="AN507" s="1"/>
  <c r="AM508"/>
  <c r="AN508" s="1"/>
  <c r="AM509"/>
  <c r="AN509" s="1"/>
  <c r="AM510"/>
  <c r="AN510" s="1"/>
  <c r="AM511"/>
  <c r="AN511" s="1"/>
  <c r="AM512"/>
  <c r="AN512" s="1"/>
  <c r="AM513"/>
  <c r="AN513" s="1"/>
  <c r="AM514"/>
  <c r="AN514" s="1"/>
  <c r="AM515"/>
  <c r="AN515" s="1"/>
  <c r="AM516"/>
  <c r="AN516" s="1"/>
  <c r="AM517"/>
  <c r="AN517" s="1"/>
  <c r="AM518"/>
  <c r="AN518" s="1"/>
  <c r="AM519"/>
  <c r="AN519" s="1"/>
  <c r="AM520"/>
  <c r="AN520" s="1"/>
  <c r="AH21"/>
  <c r="AI21"/>
  <c r="AH22"/>
  <c r="AI22"/>
  <c r="AH23"/>
  <c r="AI23"/>
  <c r="AH24"/>
  <c r="AI24"/>
  <c r="AH25"/>
  <c r="AI25"/>
  <c r="AH26"/>
  <c r="AI26"/>
  <c r="AH27"/>
  <c r="AI27"/>
  <c r="AH28"/>
  <c r="AI28"/>
  <c r="AH29"/>
  <c r="AI29"/>
  <c r="AH30"/>
  <c r="AI30"/>
  <c r="AH31"/>
  <c r="AI31"/>
  <c r="AH32"/>
  <c r="AI32"/>
  <c r="AH33"/>
  <c r="AI33"/>
  <c r="AH34"/>
  <c r="AI34"/>
  <c r="AH35"/>
  <c r="AI35"/>
  <c r="AH36"/>
  <c r="AI36"/>
  <c r="AH37"/>
  <c r="AI37"/>
  <c r="AH38"/>
  <c r="AI38"/>
  <c r="AH39"/>
  <c r="AI39"/>
  <c r="AH40"/>
  <c r="AI40"/>
  <c r="AH41"/>
  <c r="AI41"/>
  <c r="AH42"/>
  <c r="AI42"/>
  <c r="AH43"/>
  <c r="AI43"/>
  <c r="AH44"/>
  <c r="AI44"/>
  <c r="AH45"/>
  <c r="AI45"/>
  <c r="AH46"/>
  <c r="AI46"/>
  <c r="AH47"/>
  <c r="AI47"/>
  <c r="AH48"/>
  <c r="AI48"/>
  <c r="AH49"/>
  <c r="AI49"/>
  <c r="AH50"/>
  <c r="AI50"/>
  <c r="AH51"/>
  <c r="AI51"/>
  <c r="AH52"/>
  <c r="AI52"/>
  <c r="AH53"/>
  <c r="AI53"/>
  <c r="AH54"/>
  <c r="AI54"/>
  <c r="AH55"/>
  <c r="AI55"/>
  <c r="AH56"/>
  <c r="AI56"/>
  <c r="AH57"/>
  <c r="AI57"/>
  <c r="AH58"/>
  <c r="AI58"/>
  <c r="AH59"/>
  <c r="AI59"/>
  <c r="AH60"/>
  <c r="AI60"/>
  <c r="AH61"/>
  <c r="AI61"/>
  <c r="AH62"/>
  <c r="AI62"/>
  <c r="AH63"/>
  <c r="AI63"/>
  <c r="AH64"/>
  <c r="AI64"/>
  <c r="AH65"/>
  <c r="AI65"/>
  <c r="AH66"/>
  <c r="AI66"/>
  <c r="AH67"/>
  <c r="AI67"/>
  <c r="AH68"/>
  <c r="AI68"/>
  <c r="AH69"/>
  <c r="AI69"/>
  <c r="AH70"/>
  <c r="AI70"/>
  <c r="AH71"/>
  <c r="AI71"/>
  <c r="AH72"/>
  <c r="AI72"/>
  <c r="AH73"/>
  <c r="AI73"/>
  <c r="AH74"/>
  <c r="AI74"/>
  <c r="AH75"/>
  <c r="AI75"/>
  <c r="AH76"/>
  <c r="AI76"/>
  <c r="AH77"/>
  <c r="AI77"/>
  <c r="AH78"/>
  <c r="AI78"/>
  <c r="AH79"/>
  <c r="AI79"/>
  <c r="AH80"/>
  <c r="AI80"/>
  <c r="AH81"/>
  <c r="AI81"/>
  <c r="AH82"/>
  <c r="AI82"/>
  <c r="AH83"/>
  <c r="AI83"/>
  <c r="AH84"/>
  <c r="AI84"/>
  <c r="AH85"/>
  <c r="AI85"/>
  <c r="AH86"/>
  <c r="AI86"/>
  <c r="AH87"/>
  <c r="AI87"/>
  <c r="AH88"/>
  <c r="AI88"/>
  <c r="AH89"/>
  <c r="AI89"/>
  <c r="AH90"/>
  <c r="AI90"/>
  <c r="AH91"/>
  <c r="AI91"/>
  <c r="AH92"/>
  <c r="AI92"/>
  <c r="AH93"/>
  <c r="AI93"/>
  <c r="AH94"/>
  <c r="AI94"/>
  <c r="AH95"/>
  <c r="AI95"/>
  <c r="AH96"/>
  <c r="AI96"/>
  <c r="AH97"/>
  <c r="AI97"/>
  <c r="AH98"/>
  <c r="AI98"/>
  <c r="AH99"/>
  <c r="AI99"/>
  <c r="AH100"/>
  <c r="AI100"/>
  <c r="AH101"/>
  <c r="AI101"/>
  <c r="AH102"/>
  <c r="AI102"/>
  <c r="AH103"/>
  <c r="AI103"/>
  <c r="AH104"/>
  <c r="AI104"/>
  <c r="AH105"/>
  <c r="AI105"/>
  <c r="AH106"/>
  <c r="AI106"/>
  <c r="AH107"/>
  <c r="AI107"/>
  <c r="AH108"/>
  <c r="AI108"/>
  <c r="AH109"/>
  <c r="AI109"/>
  <c r="AH110"/>
  <c r="AI110"/>
  <c r="AH111"/>
  <c r="AI111"/>
  <c r="AH112"/>
  <c r="AI112"/>
  <c r="AH113"/>
  <c r="AI113"/>
  <c r="AH114"/>
  <c r="AI114"/>
  <c r="AH115"/>
  <c r="AI115"/>
  <c r="AH116"/>
  <c r="AI116"/>
  <c r="AH117"/>
  <c r="AI117"/>
  <c r="AH118"/>
  <c r="AI118"/>
  <c r="AH119"/>
  <c r="AI119"/>
  <c r="AH120"/>
  <c r="AI120"/>
  <c r="AH121"/>
  <c r="AI121"/>
  <c r="AH122"/>
  <c r="AI122"/>
  <c r="AH123"/>
  <c r="AI123"/>
  <c r="AH124"/>
  <c r="AI124"/>
  <c r="AH125"/>
  <c r="AI125"/>
  <c r="AH126"/>
  <c r="AI126"/>
  <c r="AH127"/>
  <c r="AI127"/>
  <c r="AH128"/>
  <c r="AI128"/>
  <c r="AH129"/>
  <c r="AI129"/>
  <c r="AH130"/>
  <c r="AI130"/>
  <c r="AH131"/>
  <c r="AI131"/>
  <c r="AH132"/>
  <c r="AI132"/>
  <c r="AH133"/>
  <c r="AI133"/>
  <c r="AH134"/>
  <c r="AI134"/>
  <c r="AH135"/>
  <c r="AI135"/>
  <c r="AH136"/>
  <c r="AI136"/>
  <c r="AH137"/>
  <c r="AI137"/>
  <c r="AH138"/>
  <c r="AI138"/>
  <c r="AH139"/>
  <c r="AI139"/>
  <c r="AH140"/>
  <c r="AI140"/>
  <c r="AH141"/>
  <c r="AI141"/>
  <c r="AH142"/>
  <c r="AI142"/>
  <c r="AH143"/>
  <c r="AI143"/>
  <c r="AH144"/>
  <c r="AI144"/>
  <c r="AH145"/>
  <c r="AI145"/>
  <c r="AH146"/>
  <c r="AI146"/>
  <c r="AH147"/>
  <c r="AI147"/>
  <c r="AH148"/>
  <c r="AI148"/>
  <c r="AH149"/>
  <c r="AI149"/>
  <c r="AH150"/>
  <c r="AI150"/>
  <c r="AH151"/>
  <c r="AI151"/>
  <c r="AH152"/>
  <c r="AI152"/>
  <c r="AH153"/>
  <c r="AI153"/>
  <c r="AH154"/>
  <c r="AI154"/>
  <c r="AH155"/>
  <c r="AI155"/>
  <c r="AH156"/>
  <c r="AI156"/>
  <c r="AH157"/>
  <c r="AI157"/>
  <c r="AH158"/>
  <c r="AI158"/>
  <c r="AH159"/>
  <c r="AI159"/>
  <c r="AH160"/>
  <c r="AI160"/>
  <c r="AH161"/>
  <c r="AI161"/>
  <c r="AH162"/>
  <c r="AI162"/>
  <c r="AH163"/>
  <c r="AI163"/>
  <c r="AH164"/>
  <c r="AI164"/>
  <c r="AH165"/>
  <c r="AI165"/>
  <c r="AH166"/>
  <c r="AI166"/>
  <c r="AH167"/>
  <c r="AI167"/>
  <c r="AH168"/>
  <c r="AI168"/>
  <c r="AH169"/>
  <c r="AI169"/>
  <c r="AH170"/>
  <c r="AI170"/>
  <c r="AH171"/>
  <c r="AI171"/>
  <c r="AH172"/>
  <c r="AI172"/>
  <c r="AH173"/>
  <c r="AI173"/>
  <c r="AH174"/>
  <c r="AI174"/>
  <c r="AH175"/>
  <c r="AI175"/>
  <c r="AH176"/>
  <c r="AI176"/>
  <c r="AH177"/>
  <c r="AI177"/>
  <c r="AH178"/>
  <c r="AI178"/>
  <c r="AH179"/>
  <c r="AI179"/>
  <c r="AH180"/>
  <c r="AI180"/>
  <c r="AH181"/>
  <c r="AI181"/>
  <c r="AH182"/>
  <c r="AI182"/>
  <c r="AH183"/>
  <c r="AI183"/>
  <c r="AH184"/>
  <c r="AI184"/>
  <c r="AH185"/>
  <c r="AI185"/>
  <c r="AH186"/>
  <c r="AI186"/>
  <c r="AH187"/>
  <c r="AI187"/>
  <c r="AH188"/>
  <c r="AI188"/>
  <c r="AH189"/>
  <c r="AI189"/>
  <c r="AH190"/>
  <c r="AI190"/>
  <c r="AH191"/>
  <c r="AI191"/>
  <c r="AH192"/>
  <c r="AI192"/>
  <c r="AH193"/>
  <c r="AI193"/>
  <c r="AH194"/>
  <c r="AI194"/>
  <c r="AH195"/>
  <c r="AI195"/>
  <c r="AH196"/>
  <c r="AI196"/>
  <c r="AH197"/>
  <c r="AI197"/>
  <c r="AH198"/>
  <c r="AI198"/>
  <c r="AH199"/>
  <c r="AI199"/>
  <c r="AH200"/>
  <c r="AI200"/>
  <c r="AH201"/>
  <c r="AI201"/>
  <c r="AH202"/>
  <c r="AI202"/>
  <c r="AH203"/>
  <c r="AI203"/>
  <c r="AH204"/>
  <c r="AI204"/>
  <c r="AH205"/>
  <c r="AI205"/>
  <c r="AH206"/>
  <c r="AI206"/>
  <c r="AH207"/>
  <c r="AI207"/>
  <c r="AH208"/>
  <c r="AI208"/>
  <c r="AH209"/>
  <c r="AI209"/>
  <c r="AH210"/>
  <c r="AI210"/>
  <c r="AH211"/>
  <c r="AI211"/>
  <c r="AH212"/>
  <c r="AI212"/>
  <c r="AH213"/>
  <c r="AI213"/>
  <c r="AH214"/>
  <c r="AI214"/>
  <c r="AH215"/>
  <c r="AI215"/>
  <c r="AH216"/>
  <c r="AI216"/>
  <c r="AH217"/>
  <c r="AI217"/>
  <c r="AH218"/>
  <c r="AI218"/>
  <c r="AH219"/>
  <c r="AI219"/>
  <c r="AH220"/>
  <c r="AI220"/>
  <c r="AH221"/>
  <c r="AI221"/>
  <c r="AH222"/>
  <c r="AI222"/>
  <c r="AH223"/>
  <c r="AI223"/>
  <c r="AH224"/>
  <c r="AI224"/>
  <c r="AH225"/>
  <c r="AI225"/>
  <c r="AH226"/>
  <c r="AI226"/>
  <c r="AH227"/>
  <c r="AI227"/>
  <c r="AH228"/>
  <c r="AI228"/>
  <c r="AH229"/>
  <c r="AI229"/>
  <c r="AH230"/>
  <c r="AI230"/>
  <c r="AH231"/>
  <c r="AI231"/>
  <c r="AH232"/>
  <c r="AI232"/>
  <c r="AH233"/>
  <c r="AI233"/>
  <c r="AH234"/>
  <c r="AI234"/>
  <c r="AH235"/>
  <c r="AI235"/>
  <c r="AH236"/>
  <c r="AI236"/>
  <c r="AH237"/>
  <c r="AI237"/>
  <c r="AH238"/>
  <c r="AI238"/>
  <c r="AH239"/>
  <c r="AI239"/>
  <c r="AH240"/>
  <c r="AI240"/>
  <c r="AH241"/>
  <c r="AI241"/>
  <c r="AH242"/>
  <c r="AI242"/>
  <c r="AH243"/>
  <c r="AI243"/>
  <c r="AH244"/>
  <c r="AI244"/>
  <c r="AH245"/>
  <c r="AI245"/>
  <c r="AH246"/>
  <c r="AI246"/>
  <c r="AH247"/>
  <c r="AI247"/>
  <c r="AH248"/>
  <c r="AI248"/>
  <c r="AH249"/>
  <c r="AI249"/>
  <c r="AH250"/>
  <c r="AI250"/>
  <c r="AH251"/>
  <c r="AI251"/>
  <c r="AH252"/>
  <c r="AI252"/>
  <c r="AH253"/>
  <c r="AI253"/>
  <c r="AH254"/>
  <c r="AI254"/>
  <c r="AH255"/>
  <c r="AI255"/>
  <c r="AH256"/>
  <c r="AI256"/>
  <c r="AH257"/>
  <c r="AI257"/>
  <c r="AH258"/>
  <c r="AI258"/>
  <c r="AH259"/>
  <c r="AI259"/>
  <c r="AH260"/>
  <c r="AI260"/>
  <c r="AH261"/>
  <c r="AI261"/>
  <c r="AH262"/>
  <c r="AI262"/>
  <c r="AH263"/>
  <c r="AI263"/>
  <c r="AH264"/>
  <c r="AI264"/>
  <c r="AH265"/>
  <c r="AI265"/>
  <c r="AH266"/>
  <c r="AI266"/>
  <c r="AH267"/>
  <c r="AI267"/>
  <c r="AH268"/>
  <c r="AI268"/>
  <c r="AH269"/>
  <c r="AI269"/>
  <c r="AH270"/>
  <c r="AI270"/>
  <c r="AH271"/>
  <c r="AI271"/>
  <c r="AH272"/>
  <c r="AI272"/>
  <c r="AH273"/>
  <c r="AI273"/>
  <c r="AH274"/>
  <c r="AI274"/>
  <c r="AH275"/>
  <c r="AI275"/>
  <c r="AH276"/>
  <c r="AI276"/>
  <c r="AH277"/>
  <c r="AI277"/>
  <c r="AH278"/>
  <c r="AI278"/>
  <c r="AH279"/>
  <c r="AI279"/>
  <c r="AH280"/>
  <c r="AI280"/>
  <c r="AH281"/>
  <c r="AI281"/>
  <c r="AH282"/>
  <c r="AI282"/>
  <c r="AH283"/>
  <c r="AI283"/>
  <c r="AH284"/>
  <c r="AI284"/>
  <c r="AH285"/>
  <c r="AI285"/>
  <c r="AH286"/>
  <c r="AI286"/>
  <c r="AH287"/>
  <c r="AI287"/>
  <c r="AH288"/>
  <c r="AI288"/>
  <c r="AH289"/>
  <c r="AI289"/>
  <c r="AH290"/>
  <c r="AI290"/>
  <c r="AH291"/>
  <c r="AI291"/>
  <c r="AH292"/>
  <c r="AI292"/>
  <c r="AH293"/>
  <c r="AI293"/>
  <c r="AH294"/>
  <c r="AI294"/>
  <c r="AH295"/>
  <c r="AI295"/>
  <c r="AH296"/>
  <c r="AI296"/>
  <c r="AH297"/>
  <c r="AI297"/>
  <c r="AH298"/>
  <c r="AI298"/>
  <c r="AH299"/>
  <c r="AI299"/>
  <c r="AH300"/>
  <c r="AI300"/>
  <c r="AH301"/>
  <c r="AI301"/>
  <c r="AH302"/>
  <c r="AI302"/>
  <c r="AH303"/>
  <c r="AI303"/>
  <c r="AH304"/>
  <c r="AI304"/>
  <c r="AH305"/>
  <c r="AI305"/>
  <c r="AH306"/>
  <c r="AI306"/>
  <c r="AH307"/>
  <c r="AI307"/>
  <c r="AH308"/>
  <c r="AI308"/>
  <c r="AH309"/>
  <c r="AI309"/>
  <c r="AH310"/>
  <c r="AI310"/>
  <c r="AH311"/>
  <c r="AI311"/>
  <c r="AH312"/>
  <c r="AI312"/>
  <c r="AH313"/>
  <c r="AI313"/>
  <c r="AH314"/>
  <c r="AI314"/>
  <c r="AH315"/>
  <c r="AI315"/>
  <c r="AH316"/>
  <c r="AI316"/>
  <c r="AH317"/>
  <c r="AI317"/>
  <c r="AH318"/>
  <c r="AI318"/>
  <c r="AH319"/>
  <c r="AI319"/>
  <c r="AH320"/>
  <c r="AI320"/>
  <c r="AH321"/>
  <c r="AI321"/>
  <c r="AH322"/>
  <c r="AI322"/>
  <c r="AH323"/>
  <c r="AI323"/>
  <c r="AH324"/>
  <c r="AI324"/>
  <c r="AH325"/>
  <c r="AI325"/>
  <c r="AH326"/>
  <c r="AI326"/>
  <c r="AH327"/>
  <c r="AI327"/>
  <c r="AH328"/>
  <c r="AI328"/>
  <c r="AH329"/>
  <c r="AI329"/>
  <c r="AH330"/>
  <c r="AI330"/>
  <c r="AH331"/>
  <c r="AI331"/>
  <c r="AH332"/>
  <c r="AI332"/>
  <c r="AH333"/>
  <c r="AI333"/>
  <c r="AH334"/>
  <c r="AI334"/>
  <c r="AH335"/>
  <c r="AI335"/>
  <c r="AH336"/>
  <c r="AI336"/>
  <c r="AH337"/>
  <c r="AI337"/>
  <c r="AH338"/>
  <c r="AI338"/>
  <c r="AH339"/>
  <c r="AI339"/>
  <c r="AH340"/>
  <c r="AI340"/>
  <c r="AH341"/>
  <c r="AI341"/>
  <c r="AH342"/>
  <c r="AI342"/>
  <c r="AH343"/>
  <c r="AI343"/>
  <c r="AH344"/>
  <c r="AI344"/>
  <c r="AH345"/>
  <c r="AI345"/>
  <c r="AH346"/>
  <c r="AI346"/>
  <c r="AH347"/>
  <c r="AI347"/>
  <c r="AH348"/>
  <c r="AI348"/>
  <c r="AH349"/>
  <c r="AI349"/>
  <c r="AH350"/>
  <c r="AI350"/>
  <c r="AH351"/>
  <c r="AI351"/>
  <c r="AH352"/>
  <c r="AI352"/>
  <c r="AH353"/>
  <c r="AI353"/>
  <c r="AH354"/>
  <c r="AI354"/>
  <c r="AH355"/>
  <c r="AI355"/>
  <c r="AH356"/>
  <c r="AI356"/>
  <c r="AH357"/>
  <c r="AI357"/>
  <c r="AH358"/>
  <c r="AI358"/>
  <c r="AH359"/>
  <c r="AI359"/>
  <c r="AH360"/>
  <c r="AI360"/>
  <c r="AH361"/>
  <c r="AI361"/>
  <c r="AH362"/>
  <c r="AI362"/>
  <c r="AH363"/>
  <c r="AI363"/>
  <c r="AH364"/>
  <c r="AI364"/>
  <c r="AH365"/>
  <c r="AI365"/>
  <c r="AH366"/>
  <c r="AI366"/>
  <c r="AH367"/>
  <c r="AI367"/>
  <c r="AH368"/>
  <c r="AI368"/>
  <c r="AH369"/>
  <c r="AI369"/>
  <c r="AH370"/>
  <c r="AI370"/>
  <c r="AH371"/>
  <c r="AI371"/>
  <c r="AH372"/>
  <c r="AI372"/>
  <c r="AH373"/>
  <c r="AI373"/>
  <c r="AH374"/>
  <c r="AI374"/>
  <c r="AH375"/>
  <c r="AI375"/>
  <c r="AH376"/>
  <c r="AI376"/>
  <c r="AH377"/>
  <c r="AI377"/>
  <c r="AH378"/>
  <c r="AI378"/>
  <c r="AH379"/>
  <c r="AI379"/>
  <c r="AH380"/>
  <c r="AI380"/>
  <c r="AH381"/>
  <c r="AI381"/>
  <c r="AH382"/>
  <c r="AI382"/>
  <c r="AH383"/>
  <c r="AI383"/>
  <c r="AH384"/>
  <c r="AI384"/>
  <c r="AH385"/>
  <c r="AI385"/>
  <c r="AH386"/>
  <c r="AI386"/>
  <c r="AH387"/>
  <c r="AI387"/>
  <c r="AH388"/>
  <c r="AI388"/>
  <c r="AH389"/>
  <c r="AI389"/>
  <c r="AH390"/>
  <c r="AI390"/>
  <c r="AH391"/>
  <c r="AI391"/>
  <c r="AH392"/>
  <c r="AI392"/>
  <c r="AH393"/>
  <c r="AI393"/>
  <c r="AH394"/>
  <c r="AI394"/>
  <c r="AH395"/>
  <c r="AI395"/>
  <c r="AH396"/>
  <c r="AI396"/>
  <c r="AH397"/>
  <c r="AI397"/>
  <c r="AH398"/>
  <c r="AI398"/>
  <c r="AH399"/>
  <c r="AI399"/>
  <c r="AH400"/>
  <c r="AI400"/>
  <c r="AH401"/>
  <c r="AI401"/>
  <c r="AH402"/>
  <c r="AI402"/>
  <c r="AH403"/>
  <c r="AI403"/>
  <c r="AH404"/>
  <c r="AI404"/>
  <c r="AH405"/>
  <c r="AI405"/>
  <c r="AH406"/>
  <c r="AI406"/>
  <c r="AH407"/>
  <c r="AI407"/>
  <c r="AH408"/>
  <c r="AI408"/>
  <c r="AH409"/>
  <c r="AI409"/>
  <c r="AH410"/>
  <c r="AI410"/>
  <c r="AH411"/>
  <c r="AI411"/>
  <c r="AH412"/>
  <c r="AI412"/>
  <c r="AH413"/>
  <c r="AI413"/>
  <c r="AH414"/>
  <c r="AI414"/>
  <c r="AH415"/>
  <c r="AI415"/>
  <c r="AH416"/>
  <c r="AI416"/>
  <c r="AH417"/>
  <c r="AI417"/>
  <c r="AH418"/>
  <c r="AI418"/>
  <c r="AH419"/>
  <c r="AI419"/>
  <c r="AH420"/>
  <c r="AI420"/>
  <c r="AH421"/>
  <c r="AI421"/>
  <c r="AH422"/>
  <c r="AI422"/>
  <c r="AH423"/>
  <c r="AI423"/>
  <c r="AH424"/>
  <c r="AI424"/>
  <c r="AH425"/>
  <c r="AI425"/>
  <c r="AH426"/>
  <c r="AI426"/>
  <c r="AH427"/>
  <c r="AI427"/>
  <c r="AH428"/>
  <c r="AI428"/>
  <c r="AH429"/>
  <c r="AI429"/>
  <c r="AH430"/>
  <c r="AI430"/>
  <c r="AH431"/>
  <c r="AI431"/>
  <c r="AH432"/>
  <c r="AI432"/>
  <c r="AH433"/>
  <c r="AI433"/>
  <c r="AH434"/>
  <c r="AI434"/>
  <c r="AH435"/>
  <c r="AI435"/>
  <c r="AH436"/>
  <c r="AI436"/>
  <c r="AH437"/>
  <c r="AI437"/>
  <c r="AH438"/>
  <c r="AI438"/>
  <c r="AH439"/>
  <c r="AI439"/>
  <c r="AH440"/>
  <c r="AI440"/>
  <c r="AH441"/>
  <c r="AI441"/>
  <c r="AH442"/>
  <c r="AI442"/>
  <c r="AH443"/>
  <c r="AI443"/>
  <c r="AH444"/>
  <c r="AI444"/>
  <c r="AH445"/>
  <c r="AI445"/>
  <c r="AH446"/>
  <c r="AI446"/>
  <c r="AH447"/>
  <c r="AI447"/>
  <c r="AH448"/>
  <c r="AI448"/>
  <c r="AH449"/>
  <c r="AI449"/>
  <c r="AH450"/>
  <c r="AI450"/>
  <c r="AH451"/>
  <c r="AI451"/>
  <c r="AH452"/>
  <c r="AI452"/>
  <c r="AH453"/>
  <c r="AI453"/>
  <c r="AH454"/>
  <c r="AI454"/>
  <c r="AH455"/>
  <c r="AI455"/>
  <c r="AH456"/>
  <c r="AI456"/>
  <c r="AH457"/>
  <c r="AI457"/>
  <c r="AH458"/>
  <c r="AI458"/>
  <c r="AH459"/>
  <c r="AI459"/>
  <c r="AH460"/>
  <c r="AI460"/>
  <c r="AH461"/>
  <c r="AI461"/>
  <c r="AH462"/>
  <c r="AI462"/>
  <c r="AH463"/>
  <c r="AI463"/>
  <c r="AH464"/>
  <c r="AI464"/>
  <c r="AH465"/>
  <c r="AI465"/>
  <c r="AH466"/>
  <c r="AI466"/>
  <c r="AH467"/>
  <c r="AI467"/>
  <c r="AH468"/>
  <c r="AI468"/>
  <c r="AH469"/>
  <c r="AI469"/>
  <c r="AH470"/>
  <c r="AI470"/>
  <c r="AH471"/>
  <c r="AI471"/>
  <c r="AH472"/>
  <c r="AI472"/>
  <c r="AH473"/>
  <c r="AI473"/>
  <c r="AH474"/>
  <c r="AI474"/>
  <c r="AH475"/>
  <c r="AI475"/>
  <c r="AH476"/>
  <c r="AI476"/>
  <c r="AH477"/>
  <c r="AI477"/>
  <c r="AH478"/>
  <c r="AI478"/>
  <c r="AH479"/>
  <c r="AI479"/>
  <c r="AH480"/>
  <c r="AI480"/>
  <c r="AH481"/>
  <c r="AI481"/>
  <c r="AH482"/>
  <c r="AI482"/>
  <c r="AH483"/>
  <c r="AI483"/>
  <c r="AH484"/>
  <c r="AI484"/>
  <c r="AH485"/>
  <c r="AI485"/>
  <c r="AH486"/>
  <c r="AI486"/>
  <c r="AH487"/>
  <c r="AI487"/>
  <c r="AH488"/>
  <c r="AI488"/>
  <c r="AH489"/>
  <c r="AI489"/>
  <c r="AH490"/>
  <c r="AI490"/>
  <c r="AH491"/>
  <c r="AI491"/>
  <c r="AH492"/>
  <c r="AI492"/>
  <c r="AH493"/>
  <c r="AI493"/>
  <c r="AH494"/>
  <c r="AI494"/>
  <c r="AH495"/>
  <c r="AI495"/>
  <c r="AH496"/>
  <c r="AI496"/>
  <c r="AH497"/>
  <c r="AI497"/>
  <c r="AH498"/>
  <c r="AI498"/>
  <c r="AH499"/>
  <c r="AI499"/>
  <c r="AH500"/>
  <c r="AI500"/>
  <c r="AH501"/>
  <c r="AI501"/>
  <c r="AH502"/>
  <c r="AI502"/>
  <c r="AH503"/>
  <c r="AI503"/>
  <c r="AH504"/>
  <c r="AI504"/>
  <c r="AH505"/>
  <c r="AI505"/>
  <c r="AH506"/>
  <c r="AI506"/>
  <c r="AH507"/>
  <c r="AI507"/>
  <c r="AH508"/>
  <c r="AI508"/>
  <c r="AH509"/>
  <c r="AI509"/>
  <c r="AH510"/>
  <c r="AI510"/>
  <c r="AH511"/>
  <c r="AI511"/>
  <c r="AH512"/>
  <c r="AI512"/>
  <c r="AH513"/>
  <c r="AI513"/>
  <c r="AH514"/>
  <c r="AI514"/>
  <c r="AH515"/>
  <c r="AI515"/>
  <c r="AH516"/>
  <c r="AI516"/>
  <c r="AH517"/>
  <c r="AI517"/>
  <c r="AH518"/>
  <c r="AI518"/>
  <c r="AH519"/>
  <c r="AI519"/>
  <c r="AH520"/>
  <c r="AI520"/>
  <c r="AK20"/>
  <c r="AF32"/>
  <c r="AG32"/>
  <c r="AF33"/>
  <c r="AG33"/>
  <c r="AF34"/>
  <c r="AG34"/>
  <c r="AF35"/>
  <c r="AG35"/>
  <c r="AF36"/>
  <c r="AG36"/>
  <c r="AF37"/>
  <c r="AG37"/>
  <c r="AF38"/>
  <c r="AG38"/>
  <c r="AF39"/>
  <c r="AG39"/>
  <c r="AF40"/>
  <c r="AG40"/>
  <c r="AF41"/>
  <c r="AG41"/>
  <c r="AF42"/>
  <c r="AG42"/>
  <c r="AF43"/>
  <c r="AG43"/>
  <c r="AF44"/>
  <c r="AG44"/>
  <c r="AF45"/>
  <c r="AG45"/>
  <c r="AF46"/>
  <c r="AG46"/>
  <c r="AF47"/>
  <c r="AG47"/>
  <c r="AF48"/>
  <c r="AG48"/>
  <c r="AF49"/>
  <c r="AG49"/>
  <c r="AF50"/>
  <c r="AG50"/>
  <c r="AF51"/>
  <c r="AG51"/>
  <c r="AF52"/>
  <c r="AG52"/>
  <c r="AF53"/>
  <c r="AG53"/>
  <c r="AF54"/>
  <c r="AG54"/>
  <c r="AF55"/>
  <c r="AG55"/>
  <c r="AF56"/>
  <c r="AG56"/>
  <c r="AF57"/>
  <c r="AG57"/>
  <c r="AF58"/>
  <c r="AG58"/>
  <c r="AF59"/>
  <c r="AG59"/>
  <c r="AF60"/>
  <c r="AG60"/>
  <c r="AF61"/>
  <c r="AG61"/>
  <c r="AF62"/>
  <c r="AG62"/>
  <c r="AF63"/>
  <c r="AG63"/>
  <c r="AF64"/>
  <c r="AG64"/>
  <c r="AF65"/>
  <c r="AG65"/>
  <c r="AF66"/>
  <c r="AG66"/>
  <c r="AF67"/>
  <c r="AG67"/>
  <c r="AF68"/>
  <c r="AG68"/>
  <c r="AF69"/>
  <c r="AG69"/>
  <c r="AF70"/>
  <c r="AG70"/>
  <c r="AF71"/>
  <c r="AG71"/>
  <c r="AF72"/>
  <c r="AG72"/>
  <c r="AF73"/>
  <c r="AG73"/>
  <c r="AF74"/>
  <c r="AG74"/>
  <c r="AF75"/>
  <c r="AG75"/>
  <c r="AF76"/>
  <c r="AG76"/>
  <c r="AF77"/>
  <c r="AG77"/>
  <c r="AF78"/>
  <c r="AG78"/>
  <c r="AF79"/>
  <c r="AG79"/>
  <c r="AF80"/>
  <c r="AG80"/>
  <c r="AF81"/>
  <c r="AG81"/>
  <c r="AF82"/>
  <c r="AG82"/>
  <c r="AF83"/>
  <c r="AG83"/>
  <c r="AF84"/>
  <c r="AG84"/>
  <c r="AF85"/>
  <c r="AG85"/>
  <c r="AF86"/>
  <c r="AG86"/>
  <c r="AF87"/>
  <c r="AG87"/>
  <c r="AF88"/>
  <c r="AG88"/>
  <c r="AF89"/>
  <c r="AG89"/>
  <c r="AF90"/>
  <c r="AG90"/>
  <c r="AF91"/>
  <c r="AG91"/>
  <c r="AF92"/>
  <c r="AG92"/>
  <c r="AF93"/>
  <c r="AG93"/>
  <c r="AF94"/>
  <c r="AG94"/>
  <c r="AF95"/>
  <c r="AG95"/>
  <c r="AF96"/>
  <c r="AG96"/>
  <c r="AF97"/>
  <c r="AG97"/>
  <c r="AF98"/>
  <c r="AG98"/>
  <c r="AF99"/>
  <c r="AG99"/>
  <c r="AF100"/>
  <c r="AG100"/>
  <c r="AF101"/>
  <c r="AG101"/>
  <c r="AF102"/>
  <c r="AG102"/>
  <c r="AF103"/>
  <c r="AG103"/>
  <c r="AF104"/>
  <c r="AG104"/>
  <c r="AF105"/>
  <c r="AG105"/>
  <c r="AF106"/>
  <c r="AG106"/>
  <c r="AF107"/>
  <c r="AG107"/>
  <c r="AF108"/>
  <c r="AG108"/>
  <c r="AF109"/>
  <c r="AG109"/>
  <c r="AF110"/>
  <c r="AG110"/>
  <c r="AF111"/>
  <c r="AG111"/>
  <c r="AF112"/>
  <c r="AG112"/>
  <c r="AF113"/>
  <c r="AG113"/>
  <c r="AF114"/>
  <c r="AG114"/>
  <c r="AF115"/>
  <c r="AG115"/>
  <c r="AF116"/>
  <c r="AG116"/>
  <c r="AF117"/>
  <c r="AG117"/>
  <c r="AF118"/>
  <c r="AG118"/>
  <c r="AF119"/>
  <c r="AG119"/>
  <c r="AF120"/>
  <c r="AG120"/>
  <c r="AF121"/>
  <c r="AG121"/>
  <c r="AF122"/>
  <c r="AG122"/>
  <c r="AF123"/>
  <c r="AG123"/>
  <c r="AF124"/>
  <c r="AG124"/>
  <c r="AF125"/>
  <c r="AG125"/>
  <c r="AF126"/>
  <c r="AG126"/>
  <c r="AF127"/>
  <c r="AG127"/>
  <c r="AF128"/>
  <c r="AG128"/>
  <c r="AF129"/>
  <c r="AG129"/>
  <c r="AF130"/>
  <c r="AG130"/>
  <c r="AF131"/>
  <c r="AG131"/>
  <c r="AF132"/>
  <c r="AG132"/>
  <c r="AF133"/>
  <c r="AG133"/>
  <c r="AF134"/>
  <c r="AG134"/>
  <c r="AF135"/>
  <c r="AG135"/>
  <c r="AF136"/>
  <c r="AG136"/>
  <c r="AF137"/>
  <c r="AG137"/>
  <c r="AF138"/>
  <c r="AG138"/>
  <c r="AF139"/>
  <c r="AG139"/>
  <c r="AF140"/>
  <c r="AG140"/>
  <c r="AF141"/>
  <c r="AG141"/>
  <c r="AF142"/>
  <c r="AG142"/>
  <c r="AF143"/>
  <c r="AG143"/>
  <c r="AF144"/>
  <c r="AG144"/>
  <c r="AF145"/>
  <c r="AG145"/>
  <c r="AF146"/>
  <c r="AG146"/>
  <c r="AF147"/>
  <c r="AG147"/>
  <c r="AF148"/>
  <c r="AG148"/>
  <c r="AF149"/>
  <c r="AG149"/>
  <c r="AF150"/>
  <c r="AG150"/>
  <c r="AF151"/>
  <c r="AG151"/>
  <c r="AF152"/>
  <c r="AG152"/>
  <c r="AF153"/>
  <c r="AG153"/>
  <c r="AF154"/>
  <c r="AG154"/>
  <c r="AF155"/>
  <c r="AG155"/>
  <c r="AF156"/>
  <c r="AG156"/>
  <c r="AF157"/>
  <c r="AG157"/>
  <c r="AF158"/>
  <c r="AG158"/>
  <c r="AF159"/>
  <c r="AG159"/>
  <c r="AF160"/>
  <c r="AG160"/>
  <c r="AF161"/>
  <c r="AG161"/>
  <c r="AF162"/>
  <c r="AG162"/>
  <c r="AF163"/>
  <c r="AG163"/>
  <c r="AF164"/>
  <c r="AG164"/>
  <c r="AF165"/>
  <c r="AG165"/>
  <c r="AF166"/>
  <c r="AG166"/>
  <c r="AF167"/>
  <c r="AG167"/>
  <c r="AF168"/>
  <c r="AG168"/>
  <c r="AF169"/>
  <c r="AG169"/>
  <c r="AF170"/>
  <c r="AG170"/>
  <c r="AF171"/>
  <c r="AG171"/>
  <c r="AF172"/>
  <c r="AG172"/>
  <c r="AF173"/>
  <c r="AG173"/>
  <c r="AF174"/>
  <c r="AG174"/>
  <c r="AF175"/>
  <c r="AG175"/>
  <c r="AF176"/>
  <c r="AG176"/>
  <c r="AF177"/>
  <c r="AG177"/>
  <c r="AF178"/>
  <c r="AG178"/>
  <c r="AF179"/>
  <c r="AG179"/>
  <c r="AF180"/>
  <c r="AG180"/>
  <c r="AF181"/>
  <c r="AG181"/>
  <c r="AF182"/>
  <c r="AG182"/>
  <c r="AF183"/>
  <c r="AG183"/>
  <c r="AF184"/>
  <c r="AG184"/>
  <c r="AF185"/>
  <c r="AG185"/>
  <c r="AF186"/>
  <c r="AG186"/>
  <c r="AF187"/>
  <c r="AG187"/>
  <c r="AF188"/>
  <c r="AG188"/>
  <c r="AF189"/>
  <c r="AG189"/>
  <c r="AF190"/>
  <c r="AG190"/>
  <c r="AF191"/>
  <c r="AG191"/>
  <c r="AF192"/>
  <c r="AG192"/>
  <c r="AF193"/>
  <c r="AG193"/>
  <c r="AF194"/>
  <c r="AG194"/>
  <c r="AF195"/>
  <c r="AG195"/>
  <c r="AF196"/>
  <c r="AG196"/>
  <c r="AF197"/>
  <c r="AG197"/>
  <c r="AF198"/>
  <c r="AG198"/>
  <c r="AF199"/>
  <c r="AG199"/>
  <c r="AF200"/>
  <c r="AG200"/>
  <c r="AF201"/>
  <c r="AG201"/>
  <c r="AF202"/>
  <c r="AG202"/>
  <c r="AF203"/>
  <c r="AG203"/>
  <c r="AF204"/>
  <c r="AG204"/>
  <c r="AF205"/>
  <c r="AG205"/>
  <c r="AF206"/>
  <c r="AG206"/>
  <c r="AF207"/>
  <c r="AG207"/>
  <c r="AF208"/>
  <c r="AG208"/>
  <c r="AF209"/>
  <c r="AG209"/>
  <c r="AF210"/>
  <c r="AG210"/>
  <c r="AF211"/>
  <c r="AG211"/>
  <c r="AF212"/>
  <c r="AG212"/>
  <c r="AF213"/>
  <c r="AG213"/>
  <c r="AF214"/>
  <c r="AG214"/>
  <c r="AF215"/>
  <c r="AG215"/>
  <c r="AF216"/>
  <c r="AG216"/>
  <c r="AF217"/>
  <c r="AG217"/>
  <c r="AF218"/>
  <c r="AG218"/>
  <c r="AF219"/>
  <c r="AG219"/>
  <c r="AF220"/>
  <c r="AG220"/>
  <c r="AF221"/>
  <c r="AG221"/>
  <c r="AF222"/>
  <c r="AG222"/>
  <c r="AF223"/>
  <c r="AG223"/>
  <c r="AF224"/>
  <c r="AG224"/>
  <c r="AF225"/>
  <c r="AG225"/>
  <c r="AF226"/>
  <c r="AG226"/>
  <c r="AF227"/>
  <c r="AG227"/>
  <c r="AF228"/>
  <c r="AG228"/>
  <c r="AF229"/>
  <c r="AG229"/>
  <c r="AF230"/>
  <c r="AG230"/>
  <c r="AF231"/>
  <c r="AG231"/>
  <c r="AF232"/>
  <c r="AG232"/>
  <c r="AF233"/>
  <c r="AG233"/>
  <c r="AF234"/>
  <c r="AG234"/>
  <c r="AF235"/>
  <c r="AG235"/>
  <c r="AF236"/>
  <c r="AG236"/>
  <c r="AF237"/>
  <c r="AG237"/>
  <c r="AF238"/>
  <c r="AG238"/>
  <c r="AF239"/>
  <c r="AG239"/>
  <c r="AF240"/>
  <c r="AG240"/>
  <c r="AF241"/>
  <c r="AG241"/>
  <c r="AF242"/>
  <c r="AG242"/>
  <c r="AF243"/>
  <c r="AG243"/>
  <c r="AF244"/>
  <c r="AG244"/>
  <c r="AF245"/>
  <c r="AG245"/>
  <c r="AF246"/>
  <c r="AG246"/>
  <c r="AF247"/>
  <c r="AG247"/>
  <c r="AF248"/>
  <c r="AG248"/>
  <c r="AF249"/>
  <c r="AG249"/>
  <c r="AF250"/>
  <c r="AG250"/>
  <c r="AF251"/>
  <c r="AG251"/>
  <c r="AF252"/>
  <c r="AG252"/>
  <c r="AF253"/>
  <c r="AG253"/>
  <c r="AF254"/>
  <c r="AG254"/>
  <c r="AF255"/>
  <c r="AG255"/>
  <c r="AF256"/>
  <c r="AG256"/>
  <c r="AF257"/>
  <c r="AG257"/>
  <c r="AF258"/>
  <c r="AG258"/>
  <c r="AF259"/>
  <c r="AG259"/>
  <c r="AF260"/>
  <c r="AG260"/>
  <c r="AF261"/>
  <c r="AG261"/>
  <c r="AF262"/>
  <c r="AG262"/>
  <c r="AF263"/>
  <c r="AG263"/>
  <c r="AF264"/>
  <c r="AG264"/>
  <c r="AF265"/>
  <c r="AG265"/>
  <c r="AF266"/>
  <c r="AG266"/>
  <c r="AF267"/>
  <c r="AG267"/>
  <c r="AF268"/>
  <c r="AG268"/>
  <c r="AF269"/>
  <c r="AG269"/>
  <c r="AF270"/>
  <c r="AG270"/>
  <c r="AF271"/>
  <c r="AG271"/>
  <c r="AF272"/>
  <c r="AG272"/>
  <c r="AF273"/>
  <c r="AG273"/>
  <c r="AF274"/>
  <c r="AG274"/>
  <c r="AF275"/>
  <c r="AG275"/>
  <c r="AF276"/>
  <c r="AG276"/>
  <c r="AF277"/>
  <c r="AG277"/>
  <c r="AF278"/>
  <c r="AG278"/>
  <c r="AF279"/>
  <c r="AG279"/>
  <c r="AF280"/>
  <c r="AG280"/>
  <c r="AF281"/>
  <c r="AG281"/>
  <c r="AF282"/>
  <c r="AG282"/>
  <c r="AF283"/>
  <c r="AG283"/>
  <c r="AF284"/>
  <c r="AG284"/>
  <c r="AF285"/>
  <c r="AG285"/>
  <c r="AF286"/>
  <c r="AG286"/>
  <c r="AF287"/>
  <c r="AG287"/>
  <c r="AF288"/>
  <c r="AG288"/>
  <c r="AF289"/>
  <c r="AG289"/>
  <c r="AF290"/>
  <c r="AG290"/>
  <c r="AF291"/>
  <c r="AG291"/>
  <c r="AF292"/>
  <c r="AG292"/>
  <c r="AF293"/>
  <c r="AG293"/>
  <c r="AF294"/>
  <c r="AG294"/>
  <c r="AF295"/>
  <c r="AG295"/>
  <c r="AF296"/>
  <c r="AG296"/>
  <c r="AF297"/>
  <c r="AG297"/>
  <c r="AF298"/>
  <c r="AG298"/>
  <c r="AF299"/>
  <c r="AG299"/>
  <c r="AF300"/>
  <c r="AG300"/>
  <c r="AF301"/>
  <c r="AG301"/>
  <c r="AF302"/>
  <c r="AG302"/>
  <c r="AF303"/>
  <c r="AG303"/>
  <c r="AF304"/>
  <c r="AG304"/>
  <c r="AF305"/>
  <c r="AG305"/>
  <c r="AF306"/>
  <c r="AG306"/>
  <c r="AF307"/>
  <c r="AG307"/>
  <c r="AF308"/>
  <c r="AG308"/>
  <c r="AF309"/>
  <c r="AG309"/>
  <c r="AF310"/>
  <c r="AG310"/>
  <c r="AF311"/>
  <c r="AG311"/>
  <c r="AF312"/>
  <c r="AG312"/>
  <c r="AF313"/>
  <c r="AG313"/>
  <c r="AF314"/>
  <c r="AG314"/>
  <c r="AF315"/>
  <c r="AG315"/>
  <c r="AF316"/>
  <c r="AG316"/>
  <c r="AF317"/>
  <c r="AG317"/>
  <c r="AF318"/>
  <c r="AG318"/>
  <c r="AF319"/>
  <c r="AG319"/>
  <c r="AF320"/>
  <c r="AG320"/>
  <c r="AF321"/>
  <c r="AG321"/>
  <c r="AF322"/>
  <c r="AG322"/>
  <c r="AF323"/>
  <c r="AG323"/>
  <c r="AF324"/>
  <c r="AG324"/>
  <c r="AF325"/>
  <c r="AG325"/>
  <c r="AF326"/>
  <c r="AG326"/>
  <c r="AF327"/>
  <c r="AG327"/>
  <c r="AF328"/>
  <c r="AG328"/>
  <c r="AF329"/>
  <c r="AG329"/>
  <c r="AF330"/>
  <c r="AG330"/>
  <c r="AF331"/>
  <c r="AG331"/>
  <c r="AF332"/>
  <c r="AG332"/>
  <c r="AF333"/>
  <c r="AG333"/>
  <c r="AF334"/>
  <c r="AG334"/>
  <c r="AF335"/>
  <c r="AG335"/>
  <c r="AF336"/>
  <c r="AG336"/>
  <c r="AF337"/>
  <c r="AG337"/>
  <c r="AF338"/>
  <c r="AG338"/>
  <c r="AF339"/>
  <c r="AG339"/>
  <c r="AF340"/>
  <c r="AG340"/>
  <c r="AF341"/>
  <c r="AG341"/>
  <c r="AF342"/>
  <c r="AG342"/>
  <c r="AF343"/>
  <c r="AG343"/>
  <c r="AF344"/>
  <c r="AG344"/>
  <c r="AF345"/>
  <c r="AG345"/>
  <c r="AF346"/>
  <c r="AG346"/>
  <c r="AF347"/>
  <c r="AG347"/>
  <c r="AF348"/>
  <c r="AG348"/>
  <c r="AF349"/>
  <c r="AG349"/>
  <c r="AF350"/>
  <c r="AG350"/>
  <c r="AF351"/>
  <c r="AG351"/>
  <c r="AF352"/>
  <c r="AG352"/>
  <c r="AF353"/>
  <c r="AG353"/>
  <c r="AF354"/>
  <c r="AG354"/>
  <c r="AF355"/>
  <c r="AG355"/>
  <c r="AF356"/>
  <c r="AG356"/>
  <c r="AF357"/>
  <c r="AG357"/>
  <c r="AF358"/>
  <c r="AG358"/>
  <c r="AF359"/>
  <c r="AG359"/>
  <c r="AF360"/>
  <c r="AG360"/>
  <c r="AF361"/>
  <c r="AG361"/>
  <c r="AF362"/>
  <c r="AG362"/>
  <c r="AF363"/>
  <c r="AG363"/>
  <c r="AF364"/>
  <c r="AG364"/>
  <c r="AF365"/>
  <c r="AG365"/>
  <c r="AF366"/>
  <c r="AG366"/>
  <c r="AF367"/>
  <c r="AG367"/>
  <c r="AF368"/>
  <c r="AG368"/>
  <c r="AF369"/>
  <c r="AG369"/>
  <c r="AF370"/>
  <c r="AG370"/>
  <c r="AF371"/>
  <c r="AG371"/>
  <c r="AF372"/>
  <c r="AG372"/>
  <c r="AF373"/>
  <c r="AG373"/>
  <c r="AF374"/>
  <c r="AG374"/>
  <c r="AF375"/>
  <c r="AG375"/>
  <c r="AF376"/>
  <c r="AG376"/>
  <c r="AF377"/>
  <c r="AG377"/>
  <c r="AF378"/>
  <c r="AG378"/>
  <c r="AF379"/>
  <c r="AG379"/>
  <c r="AF380"/>
  <c r="AG380"/>
  <c r="AF381"/>
  <c r="AG381"/>
  <c r="AF382"/>
  <c r="AG382"/>
  <c r="AF383"/>
  <c r="AG383"/>
  <c r="AF384"/>
  <c r="AG384"/>
  <c r="AF385"/>
  <c r="AG385"/>
  <c r="AF386"/>
  <c r="AG386"/>
  <c r="AF387"/>
  <c r="AG387"/>
  <c r="AF388"/>
  <c r="AG388"/>
  <c r="AF389"/>
  <c r="AG389"/>
  <c r="AF390"/>
  <c r="AG390"/>
  <c r="AF391"/>
  <c r="AG391"/>
  <c r="AF392"/>
  <c r="AG392"/>
  <c r="AF393"/>
  <c r="AG393"/>
  <c r="AF394"/>
  <c r="AG394"/>
  <c r="AF395"/>
  <c r="AG395"/>
  <c r="AF396"/>
  <c r="AG396"/>
  <c r="AF397"/>
  <c r="AG397"/>
  <c r="AF398"/>
  <c r="AG398"/>
  <c r="AF399"/>
  <c r="AG399"/>
  <c r="AF400"/>
  <c r="AG400"/>
  <c r="AF401"/>
  <c r="AG401"/>
  <c r="AF402"/>
  <c r="AG402"/>
  <c r="AF403"/>
  <c r="AG403"/>
  <c r="AF404"/>
  <c r="AG404"/>
  <c r="AF405"/>
  <c r="AG405"/>
  <c r="AF406"/>
  <c r="AG406"/>
  <c r="AF407"/>
  <c r="AG407"/>
  <c r="AF408"/>
  <c r="AG408"/>
  <c r="AF409"/>
  <c r="AG409"/>
  <c r="AF410"/>
  <c r="AG410"/>
  <c r="AF411"/>
  <c r="AG411"/>
  <c r="AF412"/>
  <c r="AG412"/>
  <c r="AF413"/>
  <c r="AG413"/>
  <c r="AF414"/>
  <c r="AG414"/>
  <c r="AF415"/>
  <c r="AG415"/>
  <c r="AF416"/>
  <c r="AG416"/>
  <c r="AF417"/>
  <c r="AG417"/>
  <c r="AF418"/>
  <c r="AG418"/>
  <c r="AF419"/>
  <c r="AG419"/>
  <c r="AF420"/>
  <c r="AG420"/>
  <c r="AF421"/>
  <c r="AG421"/>
  <c r="AF422"/>
  <c r="AG422"/>
  <c r="AF423"/>
  <c r="AG423"/>
  <c r="AF424"/>
  <c r="AG424"/>
  <c r="AF425"/>
  <c r="AG425"/>
  <c r="AF426"/>
  <c r="AG426"/>
  <c r="AF427"/>
  <c r="AG427"/>
  <c r="AF428"/>
  <c r="AG428"/>
  <c r="AF429"/>
  <c r="AG429"/>
  <c r="AF430"/>
  <c r="AG430"/>
  <c r="AF431"/>
  <c r="AG431"/>
  <c r="AF432"/>
  <c r="AG432"/>
  <c r="AF433"/>
  <c r="AG433"/>
  <c r="AF434"/>
  <c r="AG434"/>
  <c r="AF435"/>
  <c r="AG435"/>
  <c r="AF436"/>
  <c r="AG436"/>
  <c r="AF437"/>
  <c r="AG437"/>
  <c r="AF438"/>
  <c r="AG438"/>
  <c r="AF439"/>
  <c r="AG439"/>
  <c r="AF440"/>
  <c r="AG440"/>
  <c r="AF441"/>
  <c r="AG441"/>
  <c r="AF442"/>
  <c r="AG442"/>
  <c r="AF443"/>
  <c r="AG443"/>
  <c r="AF444"/>
  <c r="AG444"/>
  <c r="AF445"/>
  <c r="AG445"/>
  <c r="AF446"/>
  <c r="AG446"/>
  <c r="AF447"/>
  <c r="AG447"/>
  <c r="AF448"/>
  <c r="AG448"/>
  <c r="AF449"/>
  <c r="AG449"/>
  <c r="AF450"/>
  <c r="AG450"/>
  <c r="AF451"/>
  <c r="AG451"/>
  <c r="AF452"/>
  <c r="AG452"/>
  <c r="AF453"/>
  <c r="AG453"/>
  <c r="AF454"/>
  <c r="AG454"/>
  <c r="AF455"/>
  <c r="AG455"/>
  <c r="AF456"/>
  <c r="AG456"/>
  <c r="AF457"/>
  <c r="AG457"/>
  <c r="AF458"/>
  <c r="AG458"/>
  <c r="AF459"/>
  <c r="AG459"/>
  <c r="AF460"/>
  <c r="AG460"/>
  <c r="AF461"/>
  <c r="AG461"/>
  <c r="AF462"/>
  <c r="AG462"/>
  <c r="AF463"/>
  <c r="AG463"/>
  <c r="AF464"/>
  <c r="AG464"/>
  <c r="AF465"/>
  <c r="AG465"/>
  <c r="AF466"/>
  <c r="AG466"/>
  <c r="AF467"/>
  <c r="AG467"/>
  <c r="AF468"/>
  <c r="AG468"/>
  <c r="AF469"/>
  <c r="AG469"/>
  <c r="AF470"/>
  <c r="AG470"/>
  <c r="AF471"/>
  <c r="AG471"/>
  <c r="AF472"/>
  <c r="AG472"/>
  <c r="AF473"/>
  <c r="AG473"/>
  <c r="AF474"/>
  <c r="AG474"/>
  <c r="AF475"/>
  <c r="AG475"/>
  <c r="AF476"/>
  <c r="AG476"/>
  <c r="AF477"/>
  <c r="AG477"/>
  <c r="AF478"/>
  <c r="AG478"/>
  <c r="AF479"/>
  <c r="AG479"/>
  <c r="AF480"/>
  <c r="AG480"/>
  <c r="AF481"/>
  <c r="AG481"/>
  <c r="AF482"/>
  <c r="AG482"/>
  <c r="AF483"/>
  <c r="AG483"/>
  <c r="AF484"/>
  <c r="AG484"/>
  <c r="AF485"/>
  <c r="AG485"/>
  <c r="AF486"/>
  <c r="AG486"/>
  <c r="AF487"/>
  <c r="AG487"/>
  <c r="AF488"/>
  <c r="AG488"/>
  <c r="AF489"/>
  <c r="AG489"/>
  <c r="AF490"/>
  <c r="AG490"/>
  <c r="AF491"/>
  <c r="AG491"/>
  <c r="AF492"/>
  <c r="AG492"/>
  <c r="AF493"/>
  <c r="AG493"/>
  <c r="AF494"/>
  <c r="AG494"/>
  <c r="AF495"/>
  <c r="AG495"/>
  <c r="AF496"/>
  <c r="AG496"/>
  <c r="AF497"/>
  <c r="AG497"/>
  <c r="AF498"/>
  <c r="AG498"/>
  <c r="AF499"/>
  <c r="AG499"/>
  <c r="AF500"/>
  <c r="AG500"/>
  <c r="AF501"/>
  <c r="AG501"/>
  <c r="AF502"/>
  <c r="AG502"/>
  <c r="AF503"/>
  <c r="AG503"/>
  <c r="AF504"/>
  <c r="AG504"/>
  <c r="AF505"/>
  <c r="AG505"/>
  <c r="AF506"/>
  <c r="AG506"/>
  <c r="AF507"/>
  <c r="AG507"/>
  <c r="AF508"/>
  <c r="AG508"/>
  <c r="AF509"/>
  <c r="AG509"/>
  <c r="AF510"/>
  <c r="AG510"/>
  <c r="AF511"/>
  <c r="AG511"/>
  <c r="AF512"/>
  <c r="AG512"/>
  <c r="AF513"/>
  <c r="AG513"/>
  <c r="AF514"/>
  <c r="AG514"/>
  <c r="AF515"/>
  <c r="AG515"/>
  <c r="AF516"/>
  <c r="AG516"/>
  <c r="AF517"/>
  <c r="AG517"/>
  <c r="AF518"/>
  <c r="AG518"/>
  <c r="AF519"/>
  <c r="AG519"/>
  <c r="AF520"/>
  <c r="AG520"/>
  <c r="AF30"/>
  <c r="AG30"/>
  <c r="AF31"/>
  <c r="AG31"/>
  <c r="N30"/>
  <c r="O30"/>
  <c r="P30"/>
  <c r="S30"/>
  <c r="AA30"/>
  <c r="AB30"/>
  <c r="AA31"/>
  <c r="AB31"/>
  <c r="AA32"/>
  <c r="AB32"/>
  <c r="AA33"/>
  <c r="AB33"/>
  <c r="AA34"/>
  <c r="AB34"/>
  <c r="AA35"/>
  <c r="AB35"/>
  <c r="AA36"/>
  <c r="AB36"/>
  <c r="AA37"/>
  <c r="AB37"/>
  <c r="AA38"/>
  <c r="AB38"/>
  <c r="AA39"/>
  <c r="AB39"/>
  <c r="AA40"/>
  <c r="AB40"/>
  <c r="AA41"/>
  <c r="AB41"/>
  <c r="AA42"/>
  <c r="AB42"/>
  <c r="AA43"/>
  <c r="AB43"/>
  <c r="AA44"/>
  <c r="AB44"/>
  <c r="AA45"/>
  <c r="AB45"/>
  <c r="AA46"/>
  <c r="AB46"/>
  <c r="AA47"/>
  <c r="AB47"/>
  <c r="AA48"/>
  <c r="AB48"/>
  <c r="AA49"/>
  <c r="AB49"/>
  <c r="AA50"/>
  <c r="AB50"/>
  <c r="AA51"/>
  <c r="AB51"/>
  <c r="AA52"/>
  <c r="AB52"/>
  <c r="AA53"/>
  <c r="AB53"/>
  <c r="AA54"/>
  <c r="AB54"/>
  <c r="AA55"/>
  <c r="AB55"/>
  <c r="AA56"/>
  <c r="AB56"/>
  <c r="AA57"/>
  <c r="AB57"/>
  <c r="AA58"/>
  <c r="AB58"/>
  <c r="AA59"/>
  <c r="AB59"/>
  <c r="AA60"/>
  <c r="AB60"/>
  <c r="AA61"/>
  <c r="AB61"/>
  <c r="AA62"/>
  <c r="AB62"/>
  <c r="AA63"/>
  <c r="AB63"/>
  <c r="AA64"/>
  <c r="AB64"/>
  <c r="AA65"/>
  <c r="AB65"/>
  <c r="AA66"/>
  <c r="AB66"/>
  <c r="AA67"/>
  <c r="AB67"/>
  <c r="AA68"/>
  <c r="AB68"/>
  <c r="AA69"/>
  <c r="AB69"/>
  <c r="AA70"/>
  <c r="AB70"/>
  <c r="AA71"/>
  <c r="AB71"/>
  <c r="AA72"/>
  <c r="AB72"/>
  <c r="AA73"/>
  <c r="AB73"/>
  <c r="AA74"/>
  <c r="AB74"/>
  <c r="AA75"/>
  <c r="AB75"/>
  <c r="AA76"/>
  <c r="AB76"/>
  <c r="AA77"/>
  <c r="AB77"/>
  <c r="AA78"/>
  <c r="AB78"/>
  <c r="AA79"/>
  <c r="AB79"/>
  <c r="AA80"/>
  <c r="AB80"/>
  <c r="AA81"/>
  <c r="AB81"/>
  <c r="AA82"/>
  <c r="AB82"/>
  <c r="AA83"/>
  <c r="AB83"/>
  <c r="AA84"/>
  <c r="AB84"/>
  <c r="AA85"/>
  <c r="AB85"/>
  <c r="AA86"/>
  <c r="AB86"/>
  <c r="AA87"/>
  <c r="AB87"/>
  <c r="AA88"/>
  <c r="AB88"/>
  <c r="AA89"/>
  <c r="AB89"/>
  <c r="AA90"/>
  <c r="AB90"/>
  <c r="AA91"/>
  <c r="AB91"/>
  <c r="AA92"/>
  <c r="AB92"/>
  <c r="AA93"/>
  <c r="AB93"/>
  <c r="AA94"/>
  <c r="AB94"/>
  <c r="AA95"/>
  <c r="AB95"/>
  <c r="AA96"/>
  <c r="AB96"/>
  <c r="AA97"/>
  <c r="AB97"/>
  <c r="AA98"/>
  <c r="AB98"/>
  <c r="AA99"/>
  <c r="AB99"/>
  <c r="AA100"/>
  <c r="AB100"/>
  <c r="AA101"/>
  <c r="AB101"/>
  <c r="AA102"/>
  <c r="AB102"/>
  <c r="AA103"/>
  <c r="AB103"/>
  <c r="AA104"/>
  <c r="AB104"/>
  <c r="AA105"/>
  <c r="AB105"/>
  <c r="AA106"/>
  <c r="AB106"/>
  <c r="AA107"/>
  <c r="AB107"/>
  <c r="AA108"/>
  <c r="AB108"/>
  <c r="AA109"/>
  <c r="AB109"/>
  <c r="AA110"/>
  <c r="AB110"/>
  <c r="AA111"/>
  <c r="AB111"/>
  <c r="AA112"/>
  <c r="AB112"/>
  <c r="AA113"/>
  <c r="AB113"/>
  <c r="AA114"/>
  <c r="AB114"/>
  <c r="AA115"/>
  <c r="AB115"/>
  <c r="AA116"/>
  <c r="AB116"/>
  <c r="AA117"/>
  <c r="AB117"/>
  <c r="AA118"/>
  <c r="AB118"/>
  <c r="AA119"/>
  <c r="AB119"/>
  <c r="AA120"/>
  <c r="AB120"/>
  <c r="AA121"/>
  <c r="AB121"/>
  <c r="AA122"/>
  <c r="AB122"/>
  <c r="AA123"/>
  <c r="AB123"/>
  <c r="AA124"/>
  <c r="AB124"/>
  <c r="AA125"/>
  <c r="AB125"/>
  <c r="AA126"/>
  <c r="AB126"/>
  <c r="AA127"/>
  <c r="AB127"/>
  <c r="AA128"/>
  <c r="AB128"/>
  <c r="AA129"/>
  <c r="AB129"/>
  <c r="AA130"/>
  <c r="AB130"/>
  <c r="AA131"/>
  <c r="AB131"/>
  <c r="AA132"/>
  <c r="AB132"/>
  <c r="AA133"/>
  <c r="AB133"/>
  <c r="AA134"/>
  <c r="AB134"/>
  <c r="AA135"/>
  <c r="AB135"/>
  <c r="AA136"/>
  <c r="AB136"/>
  <c r="AA137"/>
  <c r="AB137"/>
  <c r="AA138"/>
  <c r="AB138"/>
  <c r="AA139"/>
  <c r="AB139"/>
  <c r="AA140"/>
  <c r="AB140"/>
  <c r="AA141"/>
  <c r="AB141"/>
  <c r="AA142"/>
  <c r="AB142"/>
  <c r="AA143"/>
  <c r="AB143"/>
  <c r="AA144"/>
  <c r="AB144"/>
  <c r="AA145"/>
  <c r="AB145"/>
  <c r="AA146"/>
  <c r="AB146"/>
  <c r="AA147"/>
  <c r="AB147"/>
  <c r="AA148"/>
  <c r="AB148"/>
  <c r="AA149"/>
  <c r="AB149"/>
  <c r="AA150"/>
  <c r="AB150"/>
  <c r="AA151"/>
  <c r="AB151"/>
  <c r="AA152"/>
  <c r="AB152"/>
  <c r="AA153"/>
  <c r="AB153"/>
  <c r="AA154"/>
  <c r="AB154"/>
  <c r="AA155"/>
  <c r="AB155"/>
  <c r="AA156"/>
  <c r="AB156"/>
  <c r="AA157"/>
  <c r="AB157"/>
  <c r="AA158"/>
  <c r="AB158"/>
  <c r="AA159"/>
  <c r="AB159"/>
  <c r="AA160"/>
  <c r="AB160"/>
  <c r="AA161"/>
  <c r="AB161"/>
  <c r="AA162"/>
  <c r="AB162"/>
  <c r="AA163"/>
  <c r="AB163"/>
  <c r="AA164"/>
  <c r="AB164"/>
  <c r="AA165"/>
  <c r="AB165"/>
  <c r="AA166"/>
  <c r="AB166"/>
  <c r="AA167"/>
  <c r="AB167"/>
  <c r="AA168"/>
  <c r="AB168"/>
  <c r="AA169"/>
  <c r="AB169"/>
  <c r="AA170"/>
  <c r="AB170"/>
  <c r="AA171"/>
  <c r="AB171"/>
  <c r="AA172"/>
  <c r="AB172"/>
  <c r="AA173"/>
  <c r="AB173"/>
  <c r="AA174"/>
  <c r="AB174"/>
  <c r="AA175"/>
  <c r="AB175"/>
  <c r="AA176"/>
  <c r="AB176"/>
  <c r="AA177"/>
  <c r="AB177"/>
  <c r="AA178"/>
  <c r="AB178"/>
  <c r="AA179"/>
  <c r="AB179"/>
  <c r="AA180"/>
  <c r="AB180"/>
  <c r="AA181"/>
  <c r="AB181"/>
  <c r="AA182"/>
  <c r="AB182"/>
  <c r="AA183"/>
  <c r="AB183"/>
  <c r="AA184"/>
  <c r="AB184"/>
  <c r="AA185"/>
  <c r="AB185"/>
  <c r="AA186"/>
  <c r="AB186"/>
  <c r="AA187"/>
  <c r="AB187"/>
  <c r="AA188"/>
  <c r="AB188"/>
  <c r="AA189"/>
  <c r="AB189"/>
  <c r="AA190"/>
  <c r="AB190"/>
  <c r="AA191"/>
  <c r="AB191"/>
  <c r="AA192"/>
  <c r="AB192"/>
  <c r="AA193"/>
  <c r="AB193"/>
  <c r="AA194"/>
  <c r="AB194"/>
  <c r="AA195"/>
  <c r="AB195"/>
  <c r="AA196"/>
  <c r="AB196"/>
  <c r="AA197"/>
  <c r="AB197"/>
  <c r="AA198"/>
  <c r="AB198"/>
  <c r="AA199"/>
  <c r="AB199"/>
  <c r="AA200"/>
  <c r="AB200"/>
  <c r="AA201"/>
  <c r="AB201"/>
  <c r="AA202"/>
  <c r="AB202"/>
  <c r="AA203"/>
  <c r="AB203"/>
  <c r="AA204"/>
  <c r="AB204"/>
  <c r="AA205"/>
  <c r="AB205"/>
  <c r="AA206"/>
  <c r="AB206"/>
  <c r="AA207"/>
  <c r="AB207"/>
  <c r="AA208"/>
  <c r="AB208"/>
  <c r="AA209"/>
  <c r="AB209"/>
  <c r="AA210"/>
  <c r="AB210"/>
  <c r="AA211"/>
  <c r="AB211"/>
  <c r="AA212"/>
  <c r="AB212"/>
  <c r="AA213"/>
  <c r="AB213"/>
  <c r="AA214"/>
  <c r="AB214"/>
  <c r="AA215"/>
  <c r="AB215"/>
  <c r="AA216"/>
  <c r="AB216"/>
  <c r="AA217"/>
  <c r="AB217"/>
  <c r="AA218"/>
  <c r="AB218"/>
  <c r="AA219"/>
  <c r="AB219"/>
  <c r="AA220"/>
  <c r="AB220"/>
  <c r="AA221"/>
  <c r="AB221"/>
  <c r="AA222"/>
  <c r="AB222"/>
  <c r="AA223"/>
  <c r="AB223"/>
  <c r="AA224"/>
  <c r="AB224"/>
  <c r="AA225"/>
  <c r="AB225"/>
  <c r="AA226"/>
  <c r="AB226"/>
  <c r="AA227"/>
  <c r="AB227"/>
  <c r="AA228"/>
  <c r="AB228"/>
  <c r="AA229"/>
  <c r="AB229"/>
  <c r="AA230"/>
  <c r="AB230"/>
  <c r="AA231"/>
  <c r="AB231"/>
  <c r="AA232"/>
  <c r="AB232"/>
  <c r="AA233"/>
  <c r="AB233"/>
  <c r="AA234"/>
  <c r="AB234"/>
  <c r="AA235"/>
  <c r="AB235"/>
  <c r="AA236"/>
  <c r="AB236"/>
  <c r="AA237"/>
  <c r="AB237"/>
  <c r="AA238"/>
  <c r="AB238"/>
  <c r="AA239"/>
  <c r="AB239"/>
  <c r="AA240"/>
  <c r="AB240"/>
  <c r="AA241"/>
  <c r="AB241"/>
  <c r="AA242"/>
  <c r="AB242"/>
  <c r="AA243"/>
  <c r="AB243"/>
  <c r="AA244"/>
  <c r="AB244"/>
  <c r="AA245"/>
  <c r="AB245"/>
  <c r="AA246"/>
  <c r="AB246"/>
  <c r="AA247"/>
  <c r="AB247"/>
  <c r="AA248"/>
  <c r="AB248"/>
  <c r="AA249"/>
  <c r="AB249"/>
  <c r="AA250"/>
  <c r="AB250"/>
  <c r="AA251"/>
  <c r="AB251"/>
  <c r="AA252"/>
  <c r="AB252"/>
  <c r="AA253"/>
  <c r="AB253"/>
  <c r="AA254"/>
  <c r="AB254"/>
  <c r="AA255"/>
  <c r="AB255"/>
  <c r="AA256"/>
  <c r="AB256"/>
  <c r="AA257"/>
  <c r="AB257"/>
  <c r="AA258"/>
  <c r="AB258"/>
  <c r="AA259"/>
  <c r="AB259"/>
  <c r="AA260"/>
  <c r="AB260"/>
  <c r="AA261"/>
  <c r="AB261"/>
  <c r="AA262"/>
  <c r="AB262"/>
  <c r="AA263"/>
  <c r="AB263"/>
  <c r="AA264"/>
  <c r="AB264"/>
  <c r="AA265"/>
  <c r="AB265"/>
  <c r="AA266"/>
  <c r="AB266"/>
  <c r="AA267"/>
  <c r="AB267"/>
  <c r="AA268"/>
  <c r="AB268"/>
  <c r="AA269"/>
  <c r="AB269"/>
  <c r="AA270"/>
  <c r="AB270"/>
  <c r="AA271"/>
  <c r="AB271"/>
  <c r="AA272"/>
  <c r="AB272"/>
  <c r="AA273"/>
  <c r="AB273"/>
  <c r="AA274"/>
  <c r="AB274"/>
  <c r="AA275"/>
  <c r="AB275"/>
  <c r="AA276"/>
  <c r="AB276"/>
  <c r="AA277"/>
  <c r="AB277"/>
  <c r="AA278"/>
  <c r="AB278"/>
  <c r="AA279"/>
  <c r="AB279"/>
  <c r="AA280"/>
  <c r="AB280"/>
  <c r="AA281"/>
  <c r="AB281"/>
  <c r="AA282"/>
  <c r="AB282"/>
  <c r="AA283"/>
  <c r="AB283"/>
  <c r="AA284"/>
  <c r="AB284"/>
  <c r="AA285"/>
  <c r="AB285"/>
  <c r="AA286"/>
  <c r="AB286"/>
  <c r="AA287"/>
  <c r="AB287"/>
  <c r="AA288"/>
  <c r="AB288"/>
  <c r="AA289"/>
  <c r="AB289"/>
  <c r="AA290"/>
  <c r="AB290"/>
  <c r="AA291"/>
  <c r="AB291"/>
  <c r="AA292"/>
  <c r="AB292"/>
  <c r="AA293"/>
  <c r="AB293"/>
  <c r="AA294"/>
  <c r="AB294"/>
  <c r="AA295"/>
  <c r="AB295"/>
  <c r="AA296"/>
  <c r="AB296"/>
  <c r="AA297"/>
  <c r="AB297"/>
  <c r="AA298"/>
  <c r="AB298"/>
  <c r="AA299"/>
  <c r="AB299"/>
  <c r="AA300"/>
  <c r="AB300"/>
  <c r="AA301"/>
  <c r="AB301"/>
  <c r="AA302"/>
  <c r="AB302"/>
  <c r="AA303"/>
  <c r="AB303"/>
  <c r="AA304"/>
  <c r="AB304"/>
  <c r="AA305"/>
  <c r="AB305"/>
  <c r="AA306"/>
  <c r="AB306"/>
  <c r="AA307"/>
  <c r="AB307"/>
  <c r="AA308"/>
  <c r="AB308"/>
  <c r="AA309"/>
  <c r="AB309"/>
  <c r="AA310"/>
  <c r="AB310"/>
  <c r="AA311"/>
  <c r="AB311"/>
  <c r="AA312"/>
  <c r="AB312"/>
  <c r="AA313"/>
  <c r="AB313"/>
  <c r="AA314"/>
  <c r="AB314"/>
  <c r="AA315"/>
  <c r="AB315"/>
  <c r="AA316"/>
  <c r="AB316"/>
  <c r="AA317"/>
  <c r="AB317"/>
  <c r="AA318"/>
  <c r="AB318"/>
  <c r="AA319"/>
  <c r="AB319"/>
  <c r="AA320"/>
  <c r="AB320"/>
  <c r="AA321"/>
  <c r="AB321"/>
  <c r="AA322"/>
  <c r="AB322"/>
  <c r="AA323"/>
  <c r="AB323"/>
  <c r="AA324"/>
  <c r="AB324"/>
  <c r="AA325"/>
  <c r="AB325"/>
  <c r="AA326"/>
  <c r="AB326"/>
  <c r="AA327"/>
  <c r="AB327"/>
  <c r="AA328"/>
  <c r="AB328"/>
  <c r="AA329"/>
  <c r="AB329"/>
  <c r="AA330"/>
  <c r="AB330"/>
  <c r="AA331"/>
  <c r="AB331"/>
  <c r="AA332"/>
  <c r="AB332"/>
  <c r="AA333"/>
  <c r="AB333"/>
  <c r="AA334"/>
  <c r="AB334"/>
  <c r="AA335"/>
  <c r="AB335"/>
  <c r="AA336"/>
  <c r="AB336"/>
  <c r="AA337"/>
  <c r="AB337"/>
  <c r="AA338"/>
  <c r="AB338"/>
  <c r="AA339"/>
  <c r="AB339"/>
  <c r="AA340"/>
  <c r="AB340"/>
  <c r="AA341"/>
  <c r="AB341"/>
  <c r="AA342"/>
  <c r="AB342"/>
  <c r="AA343"/>
  <c r="AB343"/>
  <c r="AA344"/>
  <c r="AB344"/>
  <c r="AA345"/>
  <c r="AB345"/>
  <c r="AA346"/>
  <c r="AB346"/>
  <c r="AA347"/>
  <c r="AB347"/>
  <c r="AA348"/>
  <c r="AB348"/>
  <c r="AA349"/>
  <c r="AB349"/>
  <c r="AA350"/>
  <c r="AB350"/>
  <c r="AA351"/>
  <c r="AB351"/>
  <c r="AA352"/>
  <c r="AB352"/>
  <c r="AA353"/>
  <c r="AB353"/>
  <c r="AA354"/>
  <c r="AB354"/>
  <c r="AA355"/>
  <c r="AB355"/>
  <c r="AA356"/>
  <c r="AB356"/>
  <c r="AA357"/>
  <c r="AB357"/>
  <c r="AA358"/>
  <c r="AB358"/>
  <c r="AA359"/>
  <c r="AB359"/>
  <c r="AA360"/>
  <c r="AB360"/>
  <c r="AA361"/>
  <c r="AB361"/>
  <c r="AA362"/>
  <c r="AB362"/>
  <c r="AA363"/>
  <c r="AB363"/>
  <c r="AA364"/>
  <c r="AB364"/>
  <c r="AA365"/>
  <c r="AB365"/>
  <c r="AA366"/>
  <c r="AB366"/>
  <c r="AA367"/>
  <c r="AB367"/>
  <c r="AA368"/>
  <c r="AB368"/>
  <c r="AA369"/>
  <c r="AB369"/>
  <c r="AA370"/>
  <c r="AB370"/>
  <c r="AA371"/>
  <c r="AB371"/>
  <c r="AA372"/>
  <c r="AB372"/>
  <c r="AA373"/>
  <c r="AB373"/>
  <c r="AA374"/>
  <c r="AB374"/>
  <c r="AA375"/>
  <c r="AB375"/>
  <c r="AA376"/>
  <c r="AB376"/>
  <c r="AA377"/>
  <c r="AB377"/>
  <c r="AA378"/>
  <c r="AB378"/>
  <c r="AA379"/>
  <c r="AB379"/>
  <c r="AA380"/>
  <c r="AB380"/>
  <c r="AA381"/>
  <c r="AB381"/>
  <c r="AA382"/>
  <c r="AB382"/>
  <c r="AA383"/>
  <c r="AB383"/>
  <c r="AA384"/>
  <c r="AB384"/>
  <c r="AA385"/>
  <c r="AB385"/>
  <c r="AA386"/>
  <c r="AB386"/>
  <c r="AA387"/>
  <c r="AB387"/>
  <c r="AA388"/>
  <c r="AB388"/>
  <c r="AA389"/>
  <c r="AB389"/>
  <c r="AA390"/>
  <c r="AB390"/>
  <c r="AA391"/>
  <c r="AB391"/>
  <c r="AA392"/>
  <c r="AB392"/>
  <c r="AA393"/>
  <c r="AB393"/>
  <c r="AA394"/>
  <c r="AB394"/>
  <c r="AA395"/>
  <c r="AB395"/>
  <c r="AA396"/>
  <c r="AB396"/>
  <c r="AA397"/>
  <c r="AB397"/>
  <c r="AA398"/>
  <c r="AB398"/>
  <c r="AA399"/>
  <c r="AB399"/>
  <c r="AA400"/>
  <c r="AB400"/>
  <c r="AA401"/>
  <c r="AB401"/>
  <c r="AA402"/>
  <c r="AB402"/>
  <c r="AA403"/>
  <c r="AB403"/>
  <c r="AA404"/>
  <c r="AB404"/>
  <c r="AA405"/>
  <c r="AB405"/>
  <c r="AA406"/>
  <c r="AB406"/>
  <c r="AA407"/>
  <c r="AB407"/>
  <c r="AA408"/>
  <c r="AB408"/>
  <c r="AA409"/>
  <c r="AB409"/>
  <c r="AA410"/>
  <c r="AB410"/>
  <c r="AA411"/>
  <c r="AB411"/>
  <c r="AA412"/>
  <c r="AB412"/>
  <c r="AA413"/>
  <c r="AB413"/>
  <c r="AA414"/>
  <c r="AB414"/>
  <c r="AA415"/>
  <c r="AB415"/>
  <c r="AA416"/>
  <c r="AB416"/>
  <c r="AA417"/>
  <c r="AB417"/>
  <c r="AA418"/>
  <c r="AB418"/>
  <c r="AA419"/>
  <c r="AB419"/>
  <c r="AA420"/>
  <c r="AB420"/>
  <c r="AA421"/>
  <c r="AB421"/>
  <c r="AA422"/>
  <c r="AB422"/>
  <c r="AA423"/>
  <c r="AB423"/>
  <c r="AA424"/>
  <c r="AB424"/>
  <c r="AA425"/>
  <c r="AB425"/>
  <c r="AA426"/>
  <c r="AB426"/>
  <c r="AA427"/>
  <c r="AB427"/>
  <c r="AA428"/>
  <c r="AB428"/>
  <c r="AA429"/>
  <c r="AB429"/>
  <c r="AA430"/>
  <c r="AB430"/>
  <c r="AA431"/>
  <c r="AB431"/>
  <c r="AA432"/>
  <c r="AB432"/>
  <c r="AA433"/>
  <c r="AB433"/>
  <c r="AA434"/>
  <c r="AB434"/>
  <c r="AA435"/>
  <c r="AB435"/>
  <c r="AA436"/>
  <c r="AB436"/>
  <c r="AA437"/>
  <c r="AB437"/>
  <c r="AA438"/>
  <c r="AB438"/>
  <c r="AA439"/>
  <c r="AB439"/>
  <c r="AA440"/>
  <c r="AB440"/>
  <c r="AA441"/>
  <c r="AB441"/>
  <c r="AA442"/>
  <c r="AB442"/>
  <c r="AA443"/>
  <c r="AB443"/>
  <c r="AA444"/>
  <c r="AB444"/>
  <c r="AA445"/>
  <c r="AB445"/>
  <c r="AA446"/>
  <c r="AB446"/>
  <c r="AA447"/>
  <c r="AB447"/>
  <c r="AA448"/>
  <c r="AB448"/>
  <c r="AA449"/>
  <c r="AB449"/>
  <c r="AA450"/>
  <c r="AB450"/>
  <c r="AA451"/>
  <c r="AB451"/>
  <c r="AA452"/>
  <c r="AB452"/>
  <c r="AA453"/>
  <c r="AB453"/>
  <c r="AA454"/>
  <c r="AB454"/>
  <c r="AA455"/>
  <c r="AB455"/>
  <c r="AA456"/>
  <c r="AB456"/>
  <c r="AA457"/>
  <c r="AB457"/>
  <c r="AA458"/>
  <c r="AB458"/>
  <c r="AA459"/>
  <c r="AB459"/>
  <c r="AA460"/>
  <c r="AB460"/>
  <c r="AA461"/>
  <c r="AB461"/>
  <c r="AA462"/>
  <c r="AB462"/>
  <c r="AA463"/>
  <c r="AB463"/>
  <c r="AA464"/>
  <c r="AB464"/>
  <c r="AA465"/>
  <c r="AB465"/>
  <c r="AA466"/>
  <c r="AB466"/>
  <c r="AA467"/>
  <c r="AB467"/>
  <c r="AA468"/>
  <c r="AB468"/>
  <c r="AA469"/>
  <c r="AB469"/>
  <c r="AA470"/>
  <c r="AB470"/>
  <c r="AA471"/>
  <c r="AB471"/>
  <c r="AA472"/>
  <c r="AB472"/>
  <c r="AA473"/>
  <c r="AB473"/>
  <c r="AA474"/>
  <c r="AB474"/>
  <c r="AA475"/>
  <c r="AB475"/>
  <c r="AA476"/>
  <c r="AB476"/>
  <c r="AA477"/>
  <c r="AB477"/>
  <c r="AA478"/>
  <c r="AB478"/>
  <c r="AA479"/>
  <c r="AB479"/>
  <c r="AA480"/>
  <c r="AB480"/>
  <c r="AA481"/>
  <c r="AB481"/>
  <c r="AA482"/>
  <c r="AB482"/>
  <c r="AA483"/>
  <c r="AB483"/>
  <c r="AA484"/>
  <c r="AB484"/>
  <c r="AA485"/>
  <c r="AB485"/>
  <c r="AA486"/>
  <c r="AB486"/>
  <c r="AA487"/>
  <c r="AB487"/>
  <c r="AA488"/>
  <c r="AB488"/>
  <c r="AA489"/>
  <c r="AB489"/>
  <c r="AA490"/>
  <c r="AB490"/>
  <c r="AA491"/>
  <c r="AB491"/>
  <c r="AA492"/>
  <c r="AB492"/>
  <c r="AA493"/>
  <c r="AB493"/>
  <c r="AA494"/>
  <c r="AB494"/>
  <c r="AA495"/>
  <c r="AB495"/>
  <c r="AA496"/>
  <c r="AB496"/>
  <c r="AA497"/>
  <c r="AB497"/>
  <c r="AA498"/>
  <c r="AB498"/>
  <c r="AA499"/>
  <c r="AB499"/>
  <c r="AA500"/>
  <c r="AB500"/>
  <c r="AA501"/>
  <c r="AB501"/>
  <c r="AA502"/>
  <c r="AB502"/>
  <c r="AA503"/>
  <c r="AB503"/>
  <c r="AA504"/>
  <c r="AB504"/>
  <c r="AA505"/>
  <c r="AB505"/>
  <c r="AA506"/>
  <c r="AB506"/>
  <c r="AA507"/>
  <c r="AB507"/>
  <c r="AA508"/>
  <c r="AB508"/>
  <c r="AA509"/>
  <c r="AB509"/>
  <c r="AA510"/>
  <c r="AB510"/>
  <c r="AA511"/>
  <c r="AB511"/>
  <c r="AA512"/>
  <c r="AB512"/>
  <c r="AA513"/>
  <c r="AB513"/>
  <c r="AA514"/>
  <c r="AB514"/>
  <c r="AA515"/>
  <c r="AB515"/>
  <c r="AA516"/>
  <c r="AB516"/>
  <c r="AA517"/>
  <c r="AB517"/>
  <c r="AA518"/>
  <c r="AB518"/>
  <c r="AA519"/>
  <c r="AB519"/>
  <c r="AA520"/>
  <c r="AB520"/>
  <c r="AL20" i="5" l="1"/>
  <c r="AH18"/>
  <c r="G5" i="6" s="1"/>
  <c r="AU22" i="5"/>
  <c r="AV42"/>
  <c r="Y9"/>
  <c r="E5" i="6" s="1"/>
  <c r="AV18" i="5"/>
  <c r="AV22" s="1"/>
  <c r="AW19"/>
  <c r="AZ19"/>
  <c r="AV19"/>
  <c r="AW43"/>
  <c r="AZ43"/>
  <c r="AV43"/>
  <c r="AN18"/>
  <c r="G11" i="6" s="1"/>
  <c r="AO18" i="5"/>
  <c r="AW18"/>
  <c r="AW22" s="1"/>
  <c r="AZ18"/>
  <c r="AZ22" s="1"/>
  <c r="AV46"/>
  <c r="AZ42"/>
  <c r="AU46"/>
  <c r="AW42"/>
  <c r="AW46" s="1"/>
  <c r="G11" i="2"/>
  <c r="S21" i="1"/>
  <c r="S22"/>
  <c r="S23"/>
  <c r="S24"/>
  <c r="S25"/>
  <c r="S26"/>
  <c r="S27"/>
  <c r="S28"/>
  <c r="S29"/>
  <c r="S31"/>
  <c r="S32"/>
  <c r="S33"/>
  <c r="S34"/>
  <c r="S35"/>
  <c r="S36"/>
  <c r="S37"/>
  <c r="S38"/>
  <c r="S39"/>
  <c r="S40"/>
  <c r="S41"/>
  <c r="S42"/>
  <c r="S43"/>
  <c r="S44"/>
  <c r="S45"/>
  <c r="S46"/>
  <c r="S47"/>
  <c r="S48"/>
  <c r="S49"/>
  <c r="S50"/>
  <c r="S51"/>
  <c r="S52"/>
  <c r="S53"/>
  <c r="S54"/>
  <c r="S55"/>
  <c r="S56"/>
  <c r="S57"/>
  <c r="S58"/>
  <c r="S59"/>
  <c r="S60"/>
  <c r="S61"/>
  <c r="S62"/>
  <c r="S63"/>
  <c r="S64"/>
  <c r="S65"/>
  <c r="S66"/>
  <c r="S67"/>
  <c r="S68"/>
  <c r="S69"/>
  <c r="S70"/>
  <c r="S71"/>
  <c r="S72"/>
  <c r="S73"/>
  <c r="S74"/>
  <c r="S75"/>
  <c r="S76"/>
  <c r="S77"/>
  <c r="S78"/>
  <c r="S79"/>
  <c r="S80"/>
  <c r="S81"/>
  <c r="S82"/>
  <c r="S83"/>
  <c r="S84"/>
  <c r="S85"/>
  <c r="S86"/>
  <c r="S87"/>
  <c r="S88"/>
  <c r="S89"/>
  <c r="S90"/>
  <c r="S91"/>
  <c r="S92"/>
  <c r="S93"/>
  <c r="S94"/>
  <c r="S95"/>
  <c r="S96"/>
  <c r="S97"/>
  <c r="S98"/>
  <c r="S99"/>
  <c r="S100"/>
  <c r="S101"/>
  <c r="S102"/>
  <c r="S103"/>
  <c r="S104"/>
  <c r="S105"/>
  <c r="S106"/>
  <c r="S107"/>
  <c r="S108"/>
  <c r="S109"/>
  <c r="S110"/>
  <c r="S111"/>
  <c r="S112"/>
  <c r="S113"/>
  <c r="S114"/>
  <c r="S115"/>
  <c r="S116"/>
  <c r="S117"/>
  <c r="S118"/>
  <c r="S119"/>
  <c r="S120"/>
  <c r="S121"/>
  <c r="S122"/>
  <c r="S123"/>
  <c r="S124"/>
  <c r="S125"/>
  <c r="S126"/>
  <c r="S127"/>
  <c r="S128"/>
  <c r="S129"/>
  <c r="S130"/>
  <c r="S131"/>
  <c r="S132"/>
  <c r="S133"/>
  <c r="S134"/>
  <c r="S135"/>
  <c r="S136"/>
  <c r="S137"/>
  <c r="S138"/>
  <c r="S139"/>
  <c r="S140"/>
  <c r="S141"/>
  <c r="S142"/>
  <c r="S143"/>
  <c r="S144"/>
  <c r="S145"/>
  <c r="S146"/>
  <c r="S147"/>
  <c r="S148"/>
  <c r="S149"/>
  <c r="S150"/>
  <c r="S151"/>
  <c r="S152"/>
  <c r="S153"/>
  <c r="S154"/>
  <c r="S155"/>
  <c r="S156"/>
  <c r="S157"/>
  <c r="S158"/>
  <c r="S159"/>
  <c r="S160"/>
  <c r="S161"/>
  <c r="S162"/>
  <c r="S163"/>
  <c r="S164"/>
  <c r="S165"/>
  <c r="S166"/>
  <c r="S167"/>
  <c r="S168"/>
  <c r="S169"/>
  <c r="S170"/>
  <c r="S171"/>
  <c r="S172"/>
  <c r="S173"/>
  <c r="S174"/>
  <c r="S175"/>
  <c r="S176"/>
  <c r="S177"/>
  <c r="S178"/>
  <c r="S179"/>
  <c r="S180"/>
  <c r="S181"/>
  <c r="S182"/>
  <c r="S183"/>
  <c r="S184"/>
  <c r="S185"/>
  <c r="S186"/>
  <c r="S187"/>
  <c r="S188"/>
  <c r="S189"/>
  <c r="S190"/>
  <c r="S191"/>
  <c r="S192"/>
  <c r="S193"/>
  <c r="S194"/>
  <c r="S195"/>
  <c r="S196"/>
  <c r="S197"/>
  <c r="S198"/>
  <c r="S199"/>
  <c r="S200"/>
  <c r="S201"/>
  <c r="S202"/>
  <c r="S203"/>
  <c r="S204"/>
  <c r="S205"/>
  <c r="S206"/>
  <c r="S207"/>
  <c r="S208"/>
  <c r="S209"/>
  <c r="S210"/>
  <c r="S211"/>
  <c r="S212"/>
  <c r="S213"/>
  <c r="S214"/>
  <c r="S215"/>
  <c r="S216"/>
  <c r="S217"/>
  <c r="S218"/>
  <c r="S219"/>
  <c r="S220"/>
  <c r="S221"/>
  <c r="S222"/>
  <c r="S223"/>
  <c r="S224"/>
  <c r="S225"/>
  <c r="S226"/>
  <c r="S227"/>
  <c r="S228"/>
  <c r="S229"/>
  <c r="S230"/>
  <c r="S231"/>
  <c r="S232"/>
  <c r="S233"/>
  <c r="S234"/>
  <c r="S235"/>
  <c r="S236"/>
  <c r="S237"/>
  <c r="S238"/>
  <c r="S239"/>
  <c r="S240"/>
  <c r="S241"/>
  <c r="S242"/>
  <c r="S243"/>
  <c r="S244"/>
  <c r="S245"/>
  <c r="S246"/>
  <c r="S247"/>
  <c r="S248"/>
  <c r="S249"/>
  <c r="S250"/>
  <c r="S251"/>
  <c r="S252"/>
  <c r="S253"/>
  <c r="S254"/>
  <c r="S255"/>
  <c r="S256"/>
  <c r="S257"/>
  <c r="S258"/>
  <c r="S259"/>
  <c r="S260"/>
  <c r="S261"/>
  <c r="S262"/>
  <c r="S263"/>
  <c r="S264"/>
  <c r="S265"/>
  <c r="S266"/>
  <c r="S267"/>
  <c r="S268"/>
  <c r="S269"/>
  <c r="S270"/>
  <c r="S271"/>
  <c r="S272"/>
  <c r="S273"/>
  <c r="S274"/>
  <c r="S275"/>
  <c r="S276"/>
  <c r="S277"/>
  <c r="S278"/>
  <c r="S279"/>
  <c r="S280"/>
  <c r="S281"/>
  <c r="S282"/>
  <c r="S283"/>
  <c r="S284"/>
  <c r="S285"/>
  <c r="S286"/>
  <c r="S287"/>
  <c r="S288"/>
  <c r="S289"/>
  <c r="S290"/>
  <c r="S291"/>
  <c r="S292"/>
  <c r="S293"/>
  <c r="S294"/>
  <c r="S295"/>
  <c r="S296"/>
  <c r="S297"/>
  <c r="S298"/>
  <c r="S299"/>
  <c r="S300"/>
  <c r="S301"/>
  <c r="S302"/>
  <c r="S303"/>
  <c r="S304"/>
  <c r="S305"/>
  <c r="S306"/>
  <c r="S307"/>
  <c r="S308"/>
  <c r="S309"/>
  <c r="S310"/>
  <c r="S311"/>
  <c r="S312"/>
  <c r="S313"/>
  <c r="S314"/>
  <c r="S315"/>
  <c r="S316"/>
  <c r="S317"/>
  <c r="S318"/>
  <c r="S319"/>
  <c r="S320"/>
  <c r="S321"/>
  <c r="S322"/>
  <c r="S323"/>
  <c r="S324"/>
  <c r="S325"/>
  <c r="S326"/>
  <c r="S327"/>
  <c r="S328"/>
  <c r="S329"/>
  <c r="S330"/>
  <c r="S331"/>
  <c r="S332"/>
  <c r="S333"/>
  <c r="S334"/>
  <c r="S335"/>
  <c r="S336"/>
  <c r="S337"/>
  <c r="S338"/>
  <c r="S339"/>
  <c r="S340"/>
  <c r="S341"/>
  <c r="S342"/>
  <c r="S343"/>
  <c r="S344"/>
  <c r="S345"/>
  <c r="S346"/>
  <c r="S347"/>
  <c r="S348"/>
  <c r="S349"/>
  <c r="S350"/>
  <c r="S351"/>
  <c r="S352"/>
  <c r="S353"/>
  <c r="S354"/>
  <c r="S355"/>
  <c r="S356"/>
  <c r="S357"/>
  <c r="S358"/>
  <c r="S359"/>
  <c r="S360"/>
  <c r="S361"/>
  <c r="S362"/>
  <c r="S363"/>
  <c r="S364"/>
  <c r="S365"/>
  <c r="S366"/>
  <c r="S367"/>
  <c r="S368"/>
  <c r="S369"/>
  <c r="S370"/>
  <c r="S371"/>
  <c r="S372"/>
  <c r="S373"/>
  <c r="S374"/>
  <c r="S375"/>
  <c r="S376"/>
  <c r="S377"/>
  <c r="S378"/>
  <c r="S379"/>
  <c r="S380"/>
  <c r="S381"/>
  <c r="S382"/>
  <c r="S383"/>
  <c r="S384"/>
  <c r="S385"/>
  <c r="S386"/>
  <c r="S387"/>
  <c r="S388"/>
  <c r="S389"/>
  <c r="S390"/>
  <c r="S391"/>
  <c r="S392"/>
  <c r="S393"/>
  <c r="S394"/>
  <c r="S395"/>
  <c r="S396"/>
  <c r="S397"/>
  <c r="S398"/>
  <c r="S399"/>
  <c r="S400"/>
  <c r="S401"/>
  <c r="S402"/>
  <c r="S403"/>
  <c r="S404"/>
  <c r="S405"/>
  <c r="S406"/>
  <c r="S407"/>
  <c r="S408"/>
  <c r="S409"/>
  <c r="S410"/>
  <c r="S411"/>
  <c r="S412"/>
  <c r="S413"/>
  <c r="S414"/>
  <c r="S415"/>
  <c r="S416"/>
  <c r="S417"/>
  <c r="S418"/>
  <c r="S419"/>
  <c r="S420"/>
  <c r="S421"/>
  <c r="S422"/>
  <c r="S423"/>
  <c r="S424"/>
  <c r="S425"/>
  <c r="S426"/>
  <c r="S427"/>
  <c r="S428"/>
  <c r="S429"/>
  <c r="S430"/>
  <c r="S431"/>
  <c r="S432"/>
  <c r="S433"/>
  <c r="S434"/>
  <c r="S435"/>
  <c r="S436"/>
  <c r="S437"/>
  <c r="S438"/>
  <c r="S439"/>
  <c r="S440"/>
  <c r="S441"/>
  <c r="S442"/>
  <c r="S443"/>
  <c r="S444"/>
  <c r="S445"/>
  <c r="S446"/>
  <c r="S447"/>
  <c r="S448"/>
  <c r="S449"/>
  <c r="S450"/>
  <c r="S451"/>
  <c r="S452"/>
  <c r="S453"/>
  <c r="S454"/>
  <c r="S455"/>
  <c r="S456"/>
  <c r="S457"/>
  <c r="S458"/>
  <c r="S459"/>
  <c r="S460"/>
  <c r="S461"/>
  <c r="S462"/>
  <c r="S463"/>
  <c r="S464"/>
  <c r="S465"/>
  <c r="S466"/>
  <c r="S467"/>
  <c r="S468"/>
  <c r="S469"/>
  <c r="S470"/>
  <c r="S471"/>
  <c r="S472"/>
  <c r="S473"/>
  <c r="S474"/>
  <c r="S475"/>
  <c r="S476"/>
  <c r="S477"/>
  <c r="S478"/>
  <c r="S479"/>
  <c r="S480"/>
  <c r="S481"/>
  <c r="S482"/>
  <c r="S483"/>
  <c r="S484"/>
  <c r="S485"/>
  <c r="S486"/>
  <c r="S487"/>
  <c r="S488"/>
  <c r="S489"/>
  <c r="S490"/>
  <c r="S491"/>
  <c r="S492"/>
  <c r="S493"/>
  <c r="S494"/>
  <c r="S495"/>
  <c r="S496"/>
  <c r="S497"/>
  <c r="S498"/>
  <c r="S499"/>
  <c r="S500"/>
  <c r="S501"/>
  <c r="S502"/>
  <c r="S503"/>
  <c r="S504"/>
  <c r="S505"/>
  <c r="S506"/>
  <c r="S507"/>
  <c r="S508"/>
  <c r="S509"/>
  <c r="S510"/>
  <c r="S511"/>
  <c r="S512"/>
  <c r="S513"/>
  <c r="S514"/>
  <c r="S515"/>
  <c r="S516"/>
  <c r="S517"/>
  <c r="S518"/>
  <c r="S519"/>
  <c r="S520"/>
  <c r="S20"/>
  <c r="Q520"/>
  <c r="Q31"/>
  <c r="Q32"/>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N31"/>
  <c r="R31" s="1"/>
  <c r="O31"/>
  <c r="N32"/>
  <c r="R32" s="1"/>
  <c r="O32"/>
  <c r="N33"/>
  <c r="R33" s="1"/>
  <c r="O33"/>
  <c r="N34"/>
  <c r="R34" s="1"/>
  <c r="O34"/>
  <c r="N35"/>
  <c r="R35" s="1"/>
  <c r="O35"/>
  <c r="N36"/>
  <c r="R36" s="1"/>
  <c r="O36"/>
  <c r="N37"/>
  <c r="R37" s="1"/>
  <c r="O37"/>
  <c r="N38"/>
  <c r="R38" s="1"/>
  <c r="O38"/>
  <c r="N39"/>
  <c r="R39" s="1"/>
  <c r="O39"/>
  <c r="N40"/>
  <c r="R40" s="1"/>
  <c r="O40"/>
  <c r="N41"/>
  <c r="R41" s="1"/>
  <c r="O41"/>
  <c r="N42"/>
  <c r="R42" s="1"/>
  <c r="O42"/>
  <c r="N43"/>
  <c r="R43" s="1"/>
  <c r="O43"/>
  <c r="N44"/>
  <c r="R44" s="1"/>
  <c r="O44"/>
  <c r="N45"/>
  <c r="R45" s="1"/>
  <c r="O45"/>
  <c r="N46"/>
  <c r="R46" s="1"/>
  <c r="O46"/>
  <c r="N47"/>
  <c r="R47" s="1"/>
  <c r="O47"/>
  <c r="N48"/>
  <c r="R48" s="1"/>
  <c r="O48"/>
  <c r="N49"/>
  <c r="R49" s="1"/>
  <c r="O49"/>
  <c r="N50"/>
  <c r="R50" s="1"/>
  <c r="O50"/>
  <c r="N51"/>
  <c r="R51" s="1"/>
  <c r="O51"/>
  <c r="N52"/>
  <c r="R52" s="1"/>
  <c r="O52"/>
  <c r="N53"/>
  <c r="R53" s="1"/>
  <c r="O53"/>
  <c r="N54"/>
  <c r="R54" s="1"/>
  <c r="O54"/>
  <c r="N55"/>
  <c r="R55" s="1"/>
  <c r="O55"/>
  <c r="N56"/>
  <c r="R56" s="1"/>
  <c r="O56"/>
  <c r="N57"/>
  <c r="R57" s="1"/>
  <c r="O57"/>
  <c r="N58"/>
  <c r="R58" s="1"/>
  <c r="O58"/>
  <c r="N59"/>
  <c r="R59" s="1"/>
  <c r="O59"/>
  <c r="N60"/>
  <c r="R60" s="1"/>
  <c r="O60"/>
  <c r="N61"/>
  <c r="R61" s="1"/>
  <c r="O61"/>
  <c r="N62"/>
  <c r="R62" s="1"/>
  <c r="O62"/>
  <c r="N63"/>
  <c r="R63" s="1"/>
  <c r="O63"/>
  <c r="N64"/>
  <c r="R64" s="1"/>
  <c r="O64"/>
  <c r="N65"/>
  <c r="R65" s="1"/>
  <c r="O65"/>
  <c r="N66"/>
  <c r="R66" s="1"/>
  <c r="O66"/>
  <c r="N67"/>
  <c r="R67" s="1"/>
  <c r="O67"/>
  <c r="N68"/>
  <c r="R68" s="1"/>
  <c r="O68"/>
  <c r="N69"/>
  <c r="R69" s="1"/>
  <c r="O69"/>
  <c r="N70"/>
  <c r="R70" s="1"/>
  <c r="O70"/>
  <c r="N71"/>
  <c r="R71" s="1"/>
  <c r="O71"/>
  <c r="N72"/>
  <c r="R72" s="1"/>
  <c r="O72"/>
  <c r="N73"/>
  <c r="R73" s="1"/>
  <c r="O73"/>
  <c r="N74"/>
  <c r="R74" s="1"/>
  <c r="O74"/>
  <c r="N75"/>
  <c r="R75" s="1"/>
  <c r="O75"/>
  <c r="N76"/>
  <c r="R76" s="1"/>
  <c r="O76"/>
  <c r="N77"/>
  <c r="R77" s="1"/>
  <c r="O77"/>
  <c r="N78"/>
  <c r="R78" s="1"/>
  <c r="O78"/>
  <c r="N79"/>
  <c r="R79" s="1"/>
  <c r="O79"/>
  <c r="N80"/>
  <c r="R80" s="1"/>
  <c r="O80"/>
  <c r="N81"/>
  <c r="R81" s="1"/>
  <c r="O81"/>
  <c r="N82"/>
  <c r="R82" s="1"/>
  <c r="O82"/>
  <c r="N83"/>
  <c r="R83" s="1"/>
  <c r="O83"/>
  <c r="N84"/>
  <c r="R84" s="1"/>
  <c r="O84"/>
  <c r="N85"/>
  <c r="R85" s="1"/>
  <c r="O85"/>
  <c r="N86"/>
  <c r="R86" s="1"/>
  <c r="O86"/>
  <c r="N87"/>
  <c r="R87" s="1"/>
  <c r="O87"/>
  <c r="N88"/>
  <c r="R88" s="1"/>
  <c r="O88"/>
  <c r="N89"/>
  <c r="R89" s="1"/>
  <c r="O89"/>
  <c r="N90"/>
  <c r="R90" s="1"/>
  <c r="O90"/>
  <c r="N91"/>
  <c r="R91" s="1"/>
  <c r="O91"/>
  <c r="N92"/>
  <c r="R92" s="1"/>
  <c r="O92"/>
  <c r="N93"/>
  <c r="R93" s="1"/>
  <c r="O93"/>
  <c r="N94"/>
  <c r="R94" s="1"/>
  <c r="O94"/>
  <c r="N95"/>
  <c r="R95" s="1"/>
  <c r="O95"/>
  <c r="N96"/>
  <c r="R96" s="1"/>
  <c r="O96"/>
  <c r="N97"/>
  <c r="R97" s="1"/>
  <c r="O97"/>
  <c r="N98"/>
  <c r="R98" s="1"/>
  <c r="O98"/>
  <c r="N99"/>
  <c r="R99" s="1"/>
  <c r="O99"/>
  <c r="N100"/>
  <c r="R100" s="1"/>
  <c r="O100"/>
  <c r="N101"/>
  <c r="R101" s="1"/>
  <c r="O101"/>
  <c r="N102"/>
  <c r="R102" s="1"/>
  <c r="O102"/>
  <c r="N103"/>
  <c r="R103" s="1"/>
  <c r="O103"/>
  <c r="N104"/>
  <c r="R104" s="1"/>
  <c r="O104"/>
  <c r="N105"/>
  <c r="R105" s="1"/>
  <c r="O105"/>
  <c r="N106"/>
  <c r="R106" s="1"/>
  <c r="O106"/>
  <c r="N107"/>
  <c r="R107" s="1"/>
  <c r="O107"/>
  <c r="N108"/>
  <c r="R108" s="1"/>
  <c r="O108"/>
  <c r="N109"/>
  <c r="R109" s="1"/>
  <c r="O109"/>
  <c r="N110"/>
  <c r="R110" s="1"/>
  <c r="O110"/>
  <c r="N111"/>
  <c r="R111" s="1"/>
  <c r="O111"/>
  <c r="N112"/>
  <c r="R112" s="1"/>
  <c r="O112"/>
  <c r="N113"/>
  <c r="R113" s="1"/>
  <c r="O113"/>
  <c r="N114"/>
  <c r="R114" s="1"/>
  <c r="O114"/>
  <c r="N115"/>
  <c r="R115" s="1"/>
  <c r="O115"/>
  <c r="N116"/>
  <c r="R116" s="1"/>
  <c r="O116"/>
  <c r="N117"/>
  <c r="R117" s="1"/>
  <c r="O117"/>
  <c r="N118"/>
  <c r="R118" s="1"/>
  <c r="O118"/>
  <c r="N119"/>
  <c r="R119" s="1"/>
  <c r="O119"/>
  <c r="N120"/>
  <c r="R120" s="1"/>
  <c r="O120"/>
  <c r="N121"/>
  <c r="R121" s="1"/>
  <c r="O121"/>
  <c r="N122"/>
  <c r="R122" s="1"/>
  <c r="O122"/>
  <c r="N123"/>
  <c r="R123" s="1"/>
  <c r="O123"/>
  <c r="N124"/>
  <c r="R124" s="1"/>
  <c r="O124"/>
  <c r="N125"/>
  <c r="R125" s="1"/>
  <c r="O125"/>
  <c r="N126"/>
  <c r="R126" s="1"/>
  <c r="O126"/>
  <c r="N127"/>
  <c r="R127" s="1"/>
  <c r="O127"/>
  <c r="N128"/>
  <c r="R128" s="1"/>
  <c r="O128"/>
  <c r="N129"/>
  <c r="R129" s="1"/>
  <c r="O129"/>
  <c r="N130"/>
  <c r="R130" s="1"/>
  <c r="O130"/>
  <c r="N131"/>
  <c r="R131" s="1"/>
  <c r="O131"/>
  <c r="N132"/>
  <c r="R132" s="1"/>
  <c r="O132"/>
  <c r="N133"/>
  <c r="R133" s="1"/>
  <c r="O133"/>
  <c r="N134"/>
  <c r="R134" s="1"/>
  <c r="O134"/>
  <c r="N135"/>
  <c r="R135" s="1"/>
  <c r="O135"/>
  <c r="N136"/>
  <c r="R136" s="1"/>
  <c r="O136"/>
  <c r="N137"/>
  <c r="R137" s="1"/>
  <c r="O137"/>
  <c r="N138"/>
  <c r="R138" s="1"/>
  <c r="O138"/>
  <c r="N139"/>
  <c r="R139" s="1"/>
  <c r="O139"/>
  <c r="N140"/>
  <c r="R140" s="1"/>
  <c r="O140"/>
  <c r="N141"/>
  <c r="R141" s="1"/>
  <c r="O141"/>
  <c r="N142"/>
  <c r="R142" s="1"/>
  <c r="O142"/>
  <c r="N143"/>
  <c r="R143" s="1"/>
  <c r="O143"/>
  <c r="N144"/>
  <c r="R144" s="1"/>
  <c r="O144"/>
  <c r="N145"/>
  <c r="R145" s="1"/>
  <c r="O145"/>
  <c r="N146"/>
  <c r="R146" s="1"/>
  <c r="O146"/>
  <c r="N147"/>
  <c r="R147" s="1"/>
  <c r="O147"/>
  <c r="N148"/>
  <c r="R148" s="1"/>
  <c r="O148"/>
  <c r="N149"/>
  <c r="R149" s="1"/>
  <c r="O149"/>
  <c r="N150"/>
  <c r="R150" s="1"/>
  <c r="O150"/>
  <c r="N151"/>
  <c r="R151" s="1"/>
  <c r="O151"/>
  <c r="N152"/>
  <c r="R152" s="1"/>
  <c r="O152"/>
  <c r="N153"/>
  <c r="R153" s="1"/>
  <c r="O153"/>
  <c r="N154"/>
  <c r="R154" s="1"/>
  <c r="O154"/>
  <c r="N155"/>
  <c r="R155" s="1"/>
  <c r="O155"/>
  <c r="N156"/>
  <c r="R156" s="1"/>
  <c r="O156"/>
  <c r="N157"/>
  <c r="R157" s="1"/>
  <c r="O157"/>
  <c r="N158"/>
  <c r="R158" s="1"/>
  <c r="O158"/>
  <c r="N159"/>
  <c r="R159" s="1"/>
  <c r="O159"/>
  <c r="N160"/>
  <c r="R160" s="1"/>
  <c r="O160"/>
  <c r="N161"/>
  <c r="R161" s="1"/>
  <c r="O161"/>
  <c r="N162"/>
  <c r="R162" s="1"/>
  <c r="O162"/>
  <c r="N163"/>
  <c r="R163" s="1"/>
  <c r="O163"/>
  <c r="N164"/>
  <c r="R164" s="1"/>
  <c r="O164"/>
  <c r="N165"/>
  <c r="R165" s="1"/>
  <c r="O165"/>
  <c r="N166"/>
  <c r="R166" s="1"/>
  <c r="O166"/>
  <c r="N167"/>
  <c r="R167" s="1"/>
  <c r="O167"/>
  <c r="N168"/>
  <c r="R168" s="1"/>
  <c r="O168"/>
  <c r="N169"/>
  <c r="R169" s="1"/>
  <c r="O169"/>
  <c r="N170"/>
  <c r="R170" s="1"/>
  <c r="O170"/>
  <c r="N171"/>
  <c r="R171" s="1"/>
  <c r="O171"/>
  <c r="N172"/>
  <c r="R172" s="1"/>
  <c r="O172"/>
  <c r="N173"/>
  <c r="R173" s="1"/>
  <c r="O173"/>
  <c r="N174"/>
  <c r="R174" s="1"/>
  <c r="O174"/>
  <c r="N175"/>
  <c r="R175" s="1"/>
  <c r="O175"/>
  <c r="N176"/>
  <c r="R176" s="1"/>
  <c r="O176"/>
  <c r="N177"/>
  <c r="R177" s="1"/>
  <c r="O177"/>
  <c r="N178"/>
  <c r="R178" s="1"/>
  <c r="O178"/>
  <c r="N179"/>
  <c r="R179" s="1"/>
  <c r="O179"/>
  <c r="N180"/>
  <c r="R180" s="1"/>
  <c r="O180"/>
  <c r="N181"/>
  <c r="R181" s="1"/>
  <c r="O181"/>
  <c r="N182"/>
  <c r="R182" s="1"/>
  <c r="O182"/>
  <c r="N183"/>
  <c r="R183" s="1"/>
  <c r="O183"/>
  <c r="N184"/>
  <c r="R184" s="1"/>
  <c r="O184"/>
  <c r="N185"/>
  <c r="R185" s="1"/>
  <c r="O185"/>
  <c r="N186"/>
  <c r="R186" s="1"/>
  <c r="O186"/>
  <c r="N187"/>
  <c r="R187" s="1"/>
  <c r="O187"/>
  <c r="N188"/>
  <c r="R188" s="1"/>
  <c r="O188"/>
  <c r="N189"/>
  <c r="R189" s="1"/>
  <c r="O189"/>
  <c r="N190"/>
  <c r="R190" s="1"/>
  <c r="O190"/>
  <c r="N191"/>
  <c r="R191" s="1"/>
  <c r="O191"/>
  <c r="N192"/>
  <c r="R192" s="1"/>
  <c r="O192"/>
  <c r="N193"/>
  <c r="R193" s="1"/>
  <c r="O193"/>
  <c r="N194"/>
  <c r="R194" s="1"/>
  <c r="O194"/>
  <c r="N195"/>
  <c r="R195" s="1"/>
  <c r="O195"/>
  <c r="N196"/>
  <c r="R196" s="1"/>
  <c r="O196"/>
  <c r="N197"/>
  <c r="R197" s="1"/>
  <c r="O197"/>
  <c r="N198"/>
  <c r="R198" s="1"/>
  <c r="O198"/>
  <c r="N199"/>
  <c r="R199" s="1"/>
  <c r="O199"/>
  <c r="N200"/>
  <c r="R200" s="1"/>
  <c r="O200"/>
  <c r="N201"/>
  <c r="R201" s="1"/>
  <c r="O201"/>
  <c r="N202"/>
  <c r="R202" s="1"/>
  <c r="O202"/>
  <c r="N203"/>
  <c r="R203" s="1"/>
  <c r="O203"/>
  <c r="N204"/>
  <c r="R204" s="1"/>
  <c r="O204"/>
  <c r="N205"/>
  <c r="R205" s="1"/>
  <c r="O205"/>
  <c r="N206"/>
  <c r="R206" s="1"/>
  <c r="O206"/>
  <c r="N207"/>
  <c r="R207" s="1"/>
  <c r="O207"/>
  <c r="N208"/>
  <c r="R208" s="1"/>
  <c r="O208"/>
  <c r="N209"/>
  <c r="R209" s="1"/>
  <c r="O209"/>
  <c r="N210"/>
  <c r="R210" s="1"/>
  <c r="O210"/>
  <c r="N211"/>
  <c r="R211" s="1"/>
  <c r="O211"/>
  <c r="N212"/>
  <c r="R212" s="1"/>
  <c r="O212"/>
  <c r="N213"/>
  <c r="R213" s="1"/>
  <c r="O213"/>
  <c r="N214"/>
  <c r="R214" s="1"/>
  <c r="O214"/>
  <c r="N215"/>
  <c r="R215" s="1"/>
  <c r="O215"/>
  <c r="N216"/>
  <c r="R216" s="1"/>
  <c r="O216"/>
  <c r="N217"/>
  <c r="R217" s="1"/>
  <c r="O217"/>
  <c r="N218"/>
  <c r="R218" s="1"/>
  <c r="O218"/>
  <c r="N219"/>
  <c r="R219" s="1"/>
  <c r="O219"/>
  <c r="N220"/>
  <c r="R220" s="1"/>
  <c r="O220"/>
  <c r="N221"/>
  <c r="R221" s="1"/>
  <c r="O221"/>
  <c r="N222"/>
  <c r="R222" s="1"/>
  <c r="O222"/>
  <c r="N223"/>
  <c r="R223" s="1"/>
  <c r="O223"/>
  <c r="N224"/>
  <c r="R224" s="1"/>
  <c r="O224"/>
  <c r="N225"/>
  <c r="R225" s="1"/>
  <c r="O225"/>
  <c r="N226"/>
  <c r="R226" s="1"/>
  <c r="O226"/>
  <c r="N227"/>
  <c r="R227" s="1"/>
  <c r="O227"/>
  <c r="N228"/>
  <c r="R228" s="1"/>
  <c r="O228"/>
  <c r="N229"/>
  <c r="R229" s="1"/>
  <c r="O229"/>
  <c r="N230"/>
  <c r="R230" s="1"/>
  <c r="O230"/>
  <c r="N231"/>
  <c r="R231" s="1"/>
  <c r="O231"/>
  <c r="N232"/>
  <c r="R232" s="1"/>
  <c r="O232"/>
  <c r="N233"/>
  <c r="R233" s="1"/>
  <c r="O233"/>
  <c r="N234"/>
  <c r="R234" s="1"/>
  <c r="O234"/>
  <c r="N235"/>
  <c r="R235" s="1"/>
  <c r="O235"/>
  <c r="N236"/>
  <c r="R236" s="1"/>
  <c r="O236"/>
  <c r="N237"/>
  <c r="R237" s="1"/>
  <c r="O237"/>
  <c r="N238"/>
  <c r="R238" s="1"/>
  <c r="O238"/>
  <c r="N239"/>
  <c r="R239" s="1"/>
  <c r="O239"/>
  <c r="N240"/>
  <c r="R240" s="1"/>
  <c r="O240"/>
  <c r="N241"/>
  <c r="R241" s="1"/>
  <c r="O241"/>
  <c r="N242"/>
  <c r="R242" s="1"/>
  <c r="O242"/>
  <c r="N243"/>
  <c r="R243" s="1"/>
  <c r="O243"/>
  <c r="N244"/>
  <c r="R244" s="1"/>
  <c r="O244"/>
  <c r="N245"/>
  <c r="R245" s="1"/>
  <c r="O245"/>
  <c r="N246"/>
  <c r="R246" s="1"/>
  <c r="O246"/>
  <c r="N247"/>
  <c r="R247" s="1"/>
  <c r="O247"/>
  <c r="N248"/>
  <c r="R248" s="1"/>
  <c r="O248"/>
  <c r="N249"/>
  <c r="R249" s="1"/>
  <c r="O249"/>
  <c r="N250"/>
  <c r="R250" s="1"/>
  <c r="O250"/>
  <c r="N251"/>
  <c r="R251" s="1"/>
  <c r="O251"/>
  <c r="N252"/>
  <c r="R252" s="1"/>
  <c r="O252"/>
  <c r="N253"/>
  <c r="R253" s="1"/>
  <c r="O253"/>
  <c r="N254"/>
  <c r="R254" s="1"/>
  <c r="O254"/>
  <c r="N255"/>
  <c r="R255" s="1"/>
  <c r="O255"/>
  <c r="N256"/>
  <c r="R256" s="1"/>
  <c r="O256"/>
  <c r="N257"/>
  <c r="R257" s="1"/>
  <c r="O257"/>
  <c r="N258"/>
  <c r="R258" s="1"/>
  <c r="O258"/>
  <c r="N259"/>
  <c r="R259" s="1"/>
  <c r="O259"/>
  <c r="N260"/>
  <c r="R260" s="1"/>
  <c r="O260"/>
  <c r="N261"/>
  <c r="R261" s="1"/>
  <c r="O261"/>
  <c r="N262"/>
  <c r="R262" s="1"/>
  <c r="O262"/>
  <c r="N263"/>
  <c r="R263" s="1"/>
  <c r="O263"/>
  <c r="N264"/>
  <c r="R264" s="1"/>
  <c r="O264"/>
  <c r="N265"/>
  <c r="R265" s="1"/>
  <c r="O265"/>
  <c r="N266"/>
  <c r="R266" s="1"/>
  <c r="O266"/>
  <c r="N267"/>
  <c r="R267" s="1"/>
  <c r="O267"/>
  <c r="N268"/>
  <c r="R268" s="1"/>
  <c r="O268"/>
  <c r="N269"/>
  <c r="R269" s="1"/>
  <c r="O269"/>
  <c r="N270"/>
  <c r="R270" s="1"/>
  <c r="O270"/>
  <c r="N271"/>
  <c r="R271" s="1"/>
  <c r="O271"/>
  <c r="N272"/>
  <c r="R272" s="1"/>
  <c r="O272"/>
  <c r="N273"/>
  <c r="R273" s="1"/>
  <c r="O273"/>
  <c r="N274"/>
  <c r="R274" s="1"/>
  <c r="O274"/>
  <c r="N275"/>
  <c r="R275" s="1"/>
  <c r="O275"/>
  <c r="N276"/>
  <c r="R276" s="1"/>
  <c r="O276"/>
  <c r="N277"/>
  <c r="R277" s="1"/>
  <c r="O277"/>
  <c r="N278"/>
  <c r="R278" s="1"/>
  <c r="O278"/>
  <c r="N279"/>
  <c r="R279" s="1"/>
  <c r="O279"/>
  <c r="N280"/>
  <c r="R280" s="1"/>
  <c r="O280"/>
  <c r="N281"/>
  <c r="R281" s="1"/>
  <c r="O281"/>
  <c r="N282"/>
  <c r="R282" s="1"/>
  <c r="O282"/>
  <c r="N283"/>
  <c r="R283" s="1"/>
  <c r="O283"/>
  <c r="N284"/>
  <c r="R284" s="1"/>
  <c r="O284"/>
  <c r="N285"/>
  <c r="R285" s="1"/>
  <c r="O285"/>
  <c r="N286"/>
  <c r="R286" s="1"/>
  <c r="O286"/>
  <c r="N287"/>
  <c r="R287" s="1"/>
  <c r="O287"/>
  <c r="N288"/>
  <c r="R288" s="1"/>
  <c r="O288"/>
  <c r="N289"/>
  <c r="R289" s="1"/>
  <c r="O289"/>
  <c r="N290"/>
  <c r="R290" s="1"/>
  <c r="O290"/>
  <c r="N291"/>
  <c r="R291" s="1"/>
  <c r="O291"/>
  <c r="N292"/>
  <c r="R292" s="1"/>
  <c r="O292"/>
  <c r="N293"/>
  <c r="R293" s="1"/>
  <c r="O293"/>
  <c r="N294"/>
  <c r="R294" s="1"/>
  <c r="O294"/>
  <c r="N295"/>
  <c r="R295" s="1"/>
  <c r="O295"/>
  <c r="N296"/>
  <c r="R296" s="1"/>
  <c r="O296"/>
  <c r="N297"/>
  <c r="R297" s="1"/>
  <c r="O297"/>
  <c r="N298"/>
  <c r="R298" s="1"/>
  <c r="O298"/>
  <c r="N299"/>
  <c r="R299" s="1"/>
  <c r="O299"/>
  <c r="N300"/>
  <c r="R300" s="1"/>
  <c r="O300"/>
  <c r="N301"/>
  <c r="R301" s="1"/>
  <c r="O301"/>
  <c r="N302"/>
  <c r="R302" s="1"/>
  <c r="O302"/>
  <c r="N303"/>
  <c r="R303" s="1"/>
  <c r="O303"/>
  <c r="N304"/>
  <c r="R304" s="1"/>
  <c r="O304"/>
  <c r="N305"/>
  <c r="R305" s="1"/>
  <c r="O305"/>
  <c r="N306"/>
  <c r="R306" s="1"/>
  <c r="O306"/>
  <c r="N307"/>
  <c r="R307" s="1"/>
  <c r="O307"/>
  <c r="N308"/>
  <c r="R308" s="1"/>
  <c r="O308"/>
  <c r="N309"/>
  <c r="R309" s="1"/>
  <c r="O309"/>
  <c r="N310"/>
  <c r="R310" s="1"/>
  <c r="O310"/>
  <c r="N311"/>
  <c r="R311" s="1"/>
  <c r="O311"/>
  <c r="N312"/>
  <c r="R312" s="1"/>
  <c r="O312"/>
  <c r="N313"/>
  <c r="R313" s="1"/>
  <c r="O313"/>
  <c r="N314"/>
  <c r="R314" s="1"/>
  <c r="O314"/>
  <c r="N315"/>
  <c r="R315" s="1"/>
  <c r="O315"/>
  <c r="N316"/>
  <c r="R316" s="1"/>
  <c r="O316"/>
  <c r="N317"/>
  <c r="R317" s="1"/>
  <c r="O317"/>
  <c r="N318"/>
  <c r="R318" s="1"/>
  <c r="O318"/>
  <c r="N319"/>
  <c r="R319" s="1"/>
  <c r="O319"/>
  <c r="N320"/>
  <c r="R320" s="1"/>
  <c r="O320"/>
  <c r="N321"/>
  <c r="R321" s="1"/>
  <c r="O321"/>
  <c r="N322"/>
  <c r="R322" s="1"/>
  <c r="O322"/>
  <c r="N323"/>
  <c r="R323" s="1"/>
  <c r="O323"/>
  <c r="N324"/>
  <c r="R324" s="1"/>
  <c r="O324"/>
  <c r="N325"/>
  <c r="R325" s="1"/>
  <c r="O325"/>
  <c r="N326"/>
  <c r="R326" s="1"/>
  <c r="O326"/>
  <c r="N327"/>
  <c r="R327" s="1"/>
  <c r="O327"/>
  <c r="N328"/>
  <c r="R328" s="1"/>
  <c r="O328"/>
  <c r="N329"/>
  <c r="R329" s="1"/>
  <c r="O329"/>
  <c r="N330"/>
  <c r="R330" s="1"/>
  <c r="O330"/>
  <c r="N331"/>
  <c r="R331" s="1"/>
  <c r="O331"/>
  <c r="N332"/>
  <c r="R332" s="1"/>
  <c r="O332"/>
  <c r="N333"/>
  <c r="R333" s="1"/>
  <c r="O333"/>
  <c r="N334"/>
  <c r="R334" s="1"/>
  <c r="O334"/>
  <c r="N335"/>
  <c r="R335" s="1"/>
  <c r="O335"/>
  <c r="N336"/>
  <c r="R336" s="1"/>
  <c r="O336"/>
  <c r="N337"/>
  <c r="R337" s="1"/>
  <c r="O337"/>
  <c r="N338"/>
  <c r="R338" s="1"/>
  <c r="O338"/>
  <c r="N339"/>
  <c r="R339" s="1"/>
  <c r="O339"/>
  <c r="N340"/>
  <c r="R340" s="1"/>
  <c r="O340"/>
  <c r="N341"/>
  <c r="R341" s="1"/>
  <c r="O341"/>
  <c r="N342"/>
  <c r="R342" s="1"/>
  <c r="O342"/>
  <c r="N343"/>
  <c r="R343" s="1"/>
  <c r="O343"/>
  <c r="N344"/>
  <c r="R344" s="1"/>
  <c r="O344"/>
  <c r="N345"/>
  <c r="R345" s="1"/>
  <c r="O345"/>
  <c r="N346"/>
  <c r="R346" s="1"/>
  <c r="O346"/>
  <c r="N347"/>
  <c r="R347" s="1"/>
  <c r="O347"/>
  <c r="N348"/>
  <c r="R348" s="1"/>
  <c r="O348"/>
  <c r="N349"/>
  <c r="R349" s="1"/>
  <c r="O349"/>
  <c r="N350"/>
  <c r="R350" s="1"/>
  <c r="O350"/>
  <c r="N351"/>
  <c r="R351" s="1"/>
  <c r="O351"/>
  <c r="N352"/>
  <c r="R352" s="1"/>
  <c r="O352"/>
  <c r="N353"/>
  <c r="R353" s="1"/>
  <c r="O353"/>
  <c r="N354"/>
  <c r="R354" s="1"/>
  <c r="O354"/>
  <c r="N355"/>
  <c r="R355" s="1"/>
  <c r="O355"/>
  <c r="N356"/>
  <c r="R356" s="1"/>
  <c r="O356"/>
  <c r="N357"/>
  <c r="R357" s="1"/>
  <c r="O357"/>
  <c r="N358"/>
  <c r="R358" s="1"/>
  <c r="O358"/>
  <c r="N359"/>
  <c r="R359" s="1"/>
  <c r="O359"/>
  <c r="N360"/>
  <c r="R360" s="1"/>
  <c r="O360"/>
  <c r="N361"/>
  <c r="R361" s="1"/>
  <c r="O361"/>
  <c r="N362"/>
  <c r="R362" s="1"/>
  <c r="O362"/>
  <c r="N363"/>
  <c r="R363" s="1"/>
  <c r="O363"/>
  <c r="N364"/>
  <c r="R364" s="1"/>
  <c r="O364"/>
  <c r="N365"/>
  <c r="R365" s="1"/>
  <c r="O365"/>
  <c r="N366"/>
  <c r="R366" s="1"/>
  <c r="O366"/>
  <c r="N367"/>
  <c r="R367" s="1"/>
  <c r="O367"/>
  <c r="N368"/>
  <c r="R368" s="1"/>
  <c r="O368"/>
  <c r="N369"/>
  <c r="R369" s="1"/>
  <c r="O369"/>
  <c r="N370"/>
  <c r="R370" s="1"/>
  <c r="O370"/>
  <c r="N371"/>
  <c r="R371" s="1"/>
  <c r="O371"/>
  <c r="N372"/>
  <c r="R372" s="1"/>
  <c r="O372"/>
  <c r="N373"/>
  <c r="R373" s="1"/>
  <c r="O373"/>
  <c r="N374"/>
  <c r="R374" s="1"/>
  <c r="O374"/>
  <c r="N375"/>
  <c r="R375" s="1"/>
  <c r="O375"/>
  <c r="N376"/>
  <c r="R376" s="1"/>
  <c r="O376"/>
  <c r="N377"/>
  <c r="R377" s="1"/>
  <c r="O377"/>
  <c r="N378"/>
  <c r="R378" s="1"/>
  <c r="O378"/>
  <c r="N379"/>
  <c r="R379" s="1"/>
  <c r="O379"/>
  <c r="N380"/>
  <c r="R380" s="1"/>
  <c r="O380"/>
  <c r="N381"/>
  <c r="R381" s="1"/>
  <c r="O381"/>
  <c r="N382"/>
  <c r="R382" s="1"/>
  <c r="O382"/>
  <c r="N383"/>
  <c r="R383" s="1"/>
  <c r="O383"/>
  <c r="N384"/>
  <c r="R384" s="1"/>
  <c r="O384"/>
  <c r="N385"/>
  <c r="R385" s="1"/>
  <c r="O385"/>
  <c r="N386"/>
  <c r="R386" s="1"/>
  <c r="O386"/>
  <c r="N387"/>
  <c r="R387" s="1"/>
  <c r="O387"/>
  <c r="N388"/>
  <c r="R388" s="1"/>
  <c r="O388"/>
  <c r="N389"/>
  <c r="R389" s="1"/>
  <c r="O389"/>
  <c r="N390"/>
  <c r="R390" s="1"/>
  <c r="O390"/>
  <c r="N391"/>
  <c r="R391" s="1"/>
  <c r="O391"/>
  <c r="N392"/>
  <c r="R392" s="1"/>
  <c r="O392"/>
  <c r="N393"/>
  <c r="R393" s="1"/>
  <c r="O393"/>
  <c r="N394"/>
  <c r="R394" s="1"/>
  <c r="O394"/>
  <c r="N395"/>
  <c r="R395" s="1"/>
  <c r="O395"/>
  <c r="N396"/>
  <c r="R396" s="1"/>
  <c r="O396"/>
  <c r="N397"/>
  <c r="R397" s="1"/>
  <c r="O397"/>
  <c r="N398"/>
  <c r="R398" s="1"/>
  <c r="O398"/>
  <c r="N399"/>
  <c r="R399" s="1"/>
  <c r="O399"/>
  <c r="N400"/>
  <c r="R400" s="1"/>
  <c r="O400"/>
  <c r="N401"/>
  <c r="R401" s="1"/>
  <c r="O401"/>
  <c r="N402"/>
  <c r="R402" s="1"/>
  <c r="O402"/>
  <c r="N403"/>
  <c r="R403" s="1"/>
  <c r="O403"/>
  <c r="N404"/>
  <c r="R404" s="1"/>
  <c r="O404"/>
  <c r="N405"/>
  <c r="R405" s="1"/>
  <c r="O405"/>
  <c r="N406"/>
  <c r="R406" s="1"/>
  <c r="O406"/>
  <c r="N407"/>
  <c r="R407" s="1"/>
  <c r="O407"/>
  <c r="N408"/>
  <c r="R408" s="1"/>
  <c r="O408"/>
  <c r="N409"/>
  <c r="R409" s="1"/>
  <c r="O409"/>
  <c r="N410"/>
  <c r="R410" s="1"/>
  <c r="O410"/>
  <c r="N411"/>
  <c r="R411" s="1"/>
  <c r="O411"/>
  <c r="N412"/>
  <c r="R412" s="1"/>
  <c r="O412"/>
  <c r="N413"/>
  <c r="R413" s="1"/>
  <c r="O413"/>
  <c r="N414"/>
  <c r="R414" s="1"/>
  <c r="O414"/>
  <c r="N415"/>
  <c r="R415" s="1"/>
  <c r="O415"/>
  <c r="N416"/>
  <c r="R416" s="1"/>
  <c r="O416"/>
  <c r="N417"/>
  <c r="R417" s="1"/>
  <c r="O417"/>
  <c r="N418"/>
  <c r="R418" s="1"/>
  <c r="O418"/>
  <c r="N419"/>
  <c r="R419" s="1"/>
  <c r="O419"/>
  <c r="N420"/>
  <c r="R420" s="1"/>
  <c r="O420"/>
  <c r="N421"/>
  <c r="R421" s="1"/>
  <c r="O421"/>
  <c r="N422"/>
  <c r="R422" s="1"/>
  <c r="O422"/>
  <c r="N423"/>
  <c r="R423" s="1"/>
  <c r="O423"/>
  <c r="N424"/>
  <c r="R424" s="1"/>
  <c r="O424"/>
  <c r="N425"/>
  <c r="R425" s="1"/>
  <c r="O425"/>
  <c r="N426"/>
  <c r="R426" s="1"/>
  <c r="O426"/>
  <c r="N427"/>
  <c r="R427" s="1"/>
  <c r="O427"/>
  <c r="N428"/>
  <c r="R428" s="1"/>
  <c r="O428"/>
  <c r="N429"/>
  <c r="R429" s="1"/>
  <c r="O429"/>
  <c r="N430"/>
  <c r="R430" s="1"/>
  <c r="O430"/>
  <c r="N431"/>
  <c r="R431" s="1"/>
  <c r="O431"/>
  <c r="N432"/>
  <c r="R432" s="1"/>
  <c r="O432"/>
  <c r="N433"/>
  <c r="R433" s="1"/>
  <c r="O433"/>
  <c r="N434"/>
  <c r="R434" s="1"/>
  <c r="O434"/>
  <c r="N435"/>
  <c r="R435" s="1"/>
  <c r="O435"/>
  <c r="N436"/>
  <c r="R436" s="1"/>
  <c r="O436"/>
  <c r="N437"/>
  <c r="R437" s="1"/>
  <c r="O437"/>
  <c r="N438"/>
  <c r="R438" s="1"/>
  <c r="O438"/>
  <c r="N439"/>
  <c r="R439" s="1"/>
  <c r="O439"/>
  <c r="N440"/>
  <c r="R440" s="1"/>
  <c r="O440"/>
  <c r="N441"/>
  <c r="R441" s="1"/>
  <c r="O441"/>
  <c r="N442"/>
  <c r="R442" s="1"/>
  <c r="O442"/>
  <c r="N443"/>
  <c r="R443" s="1"/>
  <c r="O443"/>
  <c r="N444"/>
  <c r="R444" s="1"/>
  <c r="O444"/>
  <c r="N445"/>
  <c r="R445" s="1"/>
  <c r="O445"/>
  <c r="N446"/>
  <c r="R446" s="1"/>
  <c r="O446"/>
  <c r="N447"/>
  <c r="R447" s="1"/>
  <c r="O447"/>
  <c r="N448"/>
  <c r="R448" s="1"/>
  <c r="O448"/>
  <c r="N449"/>
  <c r="R449" s="1"/>
  <c r="O449"/>
  <c r="N450"/>
  <c r="R450" s="1"/>
  <c r="O450"/>
  <c r="N451"/>
  <c r="R451" s="1"/>
  <c r="O451"/>
  <c r="N452"/>
  <c r="R452" s="1"/>
  <c r="O452"/>
  <c r="N453"/>
  <c r="R453" s="1"/>
  <c r="O453"/>
  <c r="N454"/>
  <c r="R454" s="1"/>
  <c r="O454"/>
  <c r="N455"/>
  <c r="R455" s="1"/>
  <c r="O455"/>
  <c r="N456"/>
  <c r="R456" s="1"/>
  <c r="O456"/>
  <c r="N457"/>
  <c r="R457" s="1"/>
  <c r="O457"/>
  <c r="N458"/>
  <c r="R458" s="1"/>
  <c r="O458"/>
  <c r="N459"/>
  <c r="R459" s="1"/>
  <c r="O459"/>
  <c r="N460"/>
  <c r="R460" s="1"/>
  <c r="O460"/>
  <c r="N461"/>
  <c r="R461" s="1"/>
  <c r="O461"/>
  <c r="N462"/>
  <c r="R462" s="1"/>
  <c r="O462"/>
  <c r="N463"/>
  <c r="R463" s="1"/>
  <c r="O463"/>
  <c r="N464"/>
  <c r="R464" s="1"/>
  <c r="O464"/>
  <c r="N465"/>
  <c r="R465" s="1"/>
  <c r="O465"/>
  <c r="N466"/>
  <c r="R466" s="1"/>
  <c r="O466"/>
  <c r="N467"/>
  <c r="R467" s="1"/>
  <c r="O467"/>
  <c r="N468"/>
  <c r="R468" s="1"/>
  <c r="O468"/>
  <c r="N469"/>
  <c r="R469" s="1"/>
  <c r="O469"/>
  <c r="N470"/>
  <c r="R470" s="1"/>
  <c r="O470"/>
  <c r="N471"/>
  <c r="R471" s="1"/>
  <c r="O471"/>
  <c r="N472"/>
  <c r="R472" s="1"/>
  <c r="O472"/>
  <c r="N473"/>
  <c r="R473" s="1"/>
  <c r="O473"/>
  <c r="N474"/>
  <c r="R474" s="1"/>
  <c r="O474"/>
  <c r="N475"/>
  <c r="R475" s="1"/>
  <c r="O475"/>
  <c r="N476"/>
  <c r="R476" s="1"/>
  <c r="O476"/>
  <c r="N477"/>
  <c r="R477" s="1"/>
  <c r="O477"/>
  <c r="N478"/>
  <c r="R478" s="1"/>
  <c r="O478"/>
  <c r="N479"/>
  <c r="R479" s="1"/>
  <c r="O479"/>
  <c r="N480"/>
  <c r="R480" s="1"/>
  <c r="O480"/>
  <c r="N481"/>
  <c r="R481" s="1"/>
  <c r="O481"/>
  <c r="N482"/>
  <c r="R482" s="1"/>
  <c r="O482"/>
  <c r="N483"/>
  <c r="R483" s="1"/>
  <c r="O483"/>
  <c r="N484"/>
  <c r="R484" s="1"/>
  <c r="O484"/>
  <c r="N485"/>
  <c r="R485" s="1"/>
  <c r="O485"/>
  <c r="N486"/>
  <c r="R486" s="1"/>
  <c r="O486"/>
  <c r="N487"/>
  <c r="R487" s="1"/>
  <c r="O487"/>
  <c r="N488"/>
  <c r="R488" s="1"/>
  <c r="O488"/>
  <c r="N489"/>
  <c r="R489" s="1"/>
  <c r="O489"/>
  <c r="N490"/>
  <c r="R490" s="1"/>
  <c r="O490"/>
  <c r="N491"/>
  <c r="R491" s="1"/>
  <c r="O491"/>
  <c r="N492"/>
  <c r="R492" s="1"/>
  <c r="O492"/>
  <c r="N493"/>
  <c r="R493" s="1"/>
  <c r="O493"/>
  <c r="N494"/>
  <c r="R494" s="1"/>
  <c r="O494"/>
  <c r="N495"/>
  <c r="R495" s="1"/>
  <c r="O495"/>
  <c r="N496"/>
  <c r="R496" s="1"/>
  <c r="O496"/>
  <c r="N497"/>
  <c r="R497" s="1"/>
  <c r="O497"/>
  <c r="N498"/>
  <c r="R498" s="1"/>
  <c r="O498"/>
  <c r="N499"/>
  <c r="R499" s="1"/>
  <c r="O499"/>
  <c r="N500"/>
  <c r="R500" s="1"/>
  <c r="O500"/>
  <c r="N501"/>
  <c r="R501" s="1"/>
  <c r="O501"/>
  <c r="N502"/>
  <c r="R502" s="1"/>
  <c r="O502"/>
  <c r="N503"/>
  <c r="R503" s="1"/>
  <c r="O503"/>
  <c r="N504"/>
  <c r="R504" s="1"/>
  <c r="O504"/>
  <c r="N505"/>
  <c r="R505" s="1"/>
  <c r="O505"/>
  <c r="N506"/>
  <c r="R506" s="1"/>
  <c r="O506"/>
  <c r="N507"/>
  <c r="R507" s="1"/>
  <c r="O507"/>
  <c r="N508"/>
  <c r="R508" s="1"/>
  <c r="O508"/>
  <c r="N509"/>
  <c r="R509" s="1"/>
  <c r="O509"/>
  <c r="N510"/>
  <c r="R510" s="1"/>
  <c r="O510"/>
  <c r="N511"/>
  <c r="R511" s="1"/>
  <c r="O511"/>
  <c r="N512"/>
  <c r="R512" s="1"/>
  <c r="O512"/>
  <c r="N513"/>
  <c r="R513" s="1"/>
  <c r="O513"/>
  <c r="N514"/>
  <c r="R514" s="1"/>
  <c r="O514"/>
  <c r="N515"/>
  <c r="R515" s="1"/>
  <c r="O515"/>
  <c r="N516"/>
  <c r="R516" s="1"/>
  <c r="O516"/>
  <c r="N517"/>
  <c r="R517" s="1"/>
  <c r="O517"/>
  <c r="N518"/>
  <c r="R518" s="1"/>
  <c r="O518"/>
  <c r="N519"/>
  <c r="R519" s="1"/>
  <c r="O519"/>
  <c r="N520"/>
  <c r="R520" s="1"/>
  <c r="O520"/>
  <c r="P33"/>
  <c r="P34"/>
  <c r="P35"/>
  <c r="P36"/>
  <c r="P37"/>
  <c r="P38"/>
  <c r="P39"/>
  <c r="P40"/>
  <c r="P41"/>
  <c r="P42"/>
  <c r="P43"/>
  <c r="P44"/>
  <c r="P45"/>
  <c r="P46"/>
  <c r="P47"/>
  <c r="P48"/>
  <c r="P49"/>
  <c r="P50"/>
  <c r="P51"/>
  <c r="P52"/>
  <c r="P53"/>
  <c r="P54"/>
  <c r="P55"/>
  <c r="P56"/>
  <c r="P57"/>
  <c r="P58"/>
  <c r="P59"/>
  <c r="P60"/>
  <c r="P61"/>
  <c r="P62"/>
  <c r="P63"/>
  <c r="P64"/>
  <c r="P65"/>
  <c r="P66"/>
  <c r="P67"/>
  <c r="P68"/>
  <c r="P69"/>
  <c r="P70"/>
  <c r="P71"/>
  <c r="P72"/>
  <c r="P73"/>
  <c r="P74"/>
  <c r="P75"/>
  <c r="P76"/>
  <c r="P77"/>
  <c r="P78"/>
  <c r="P79"/>
  <c r="P80"/>
  <c r="P81"/>
  <c r="P82"/>
  <c r="P83"/>
  <c r="P84"/>
  <c r="P85"/>
  <c r="P86"/>
  <c r="P87"/>
  <c r="P88"/>
  <c r="P89"/>
  <c r="P90"/>
  <c r="P91"/>
  <c r="P92"/>
  <c r="P93"/>
  <c r="P94"/>
  <c r="P95"/>
  <c r="P96"/>
  <c r="P97"/>
  <c r="P98"/>
  <c r="P99"/>
  <c r="P100"/>
  <c r="P101"/>
  <c r="P102"/>
  <c r="P103"/>
  <c r="P104"/>
  <c r="P105"/>
  <c r="P106"/>
  <c r="P107"/>
  <c r="P108"/>
  <c r="P109"/>
  <c r="P110"/>
  <c r="P111"/>
  <c r="P112"/>
  <c r="P113"/>
  <c r="P114"/>
  <c r="P115"/>
  <c r="P116"/>
  <c r="P117"/>
  <c r="P118"/>
  <c r="P119"/>
  <c r="P120"/>
  <c r="P121"/>
  <c r="P122"/>
  <c r="P123"/>
  <c r="P124"/>
  <c r="P125"/>
  <c r="P126"/>
  <c r="P127"/>
  <c r="P128"/>
  <c r="P129"/>
  <c r="P130"/>
  <c r="P131"/>
  <c r="P132"/>
  <c r="P133"/>
  <c r="P134"/>
  <c r="P135"/>
  <c r="P136"/>
  <c r="P137"/>
  <c r="P138"/>
  <c r="P139"/>
  <c r="P140"/>
  <c r="P141"/>
  <c r="P142"/>
  <c r="P143"/>
  <c r="P144"/>
  <c r="P145"/>
  <c r="P146"/>
  <c r="P147"/>
  <c r="P148"/>
  <c r="P149"/>
  <c r="P150"/>
  <c r="P151"/>
  <c r="P152"/>
  <c r="P153"/>
  <c r="P154"/>
  <c r="P155"/>
  <c r="P156"/>
  <c r="P157"/>
  <c r="P158"/>
  <c r="P159"/>
  <c r="P160"/>
  <c r="P161"/>
  <c r="P162"/>
  <c r="P163"/>
  <c r="P164"/>
  <c r="P165"/>
  <c r="P166"/>
  <c r="P167"/>
  <c r="P168"/>
  <c r="P169"/>
  <c r="P170"/>
  <c r="P171"/>
  <c r="P172"/>
  <c r="P173"/>
  <c r="P174"/>
  <c r="P175"/>
  <c r="P176"/>
  <c r="P177"/>
  <c r="P178"/>
  <c r="P179"/>
  <c r="P180"/>
  <c r="P181"/>
  <c r="P182"/>
  <c r="P183"/>
  <c r="P184"/>
  <c r="P185"/>
  <c r="P186"/>
  <c r="P187"/>
  <c r="P188"/>
  <c r="P189"/>
  <c r="P190"/>
  <c r="P191"/>
  <c r="P192"/>
  <c r="P193"/>
  <c r="P194"/>
  <c r="P195"/>
  <c r="P196"/>
  <c r="P197"/>
  <c r="P198"/>
  <c r="P199"/>
  <c r="P200"/>
  <c r="P201"/>
  <c r="P202"/>
  <c r="P203"/>
  <c r="P204"/>
  <c r="P205"/>
  <c r="P206"/>
  <c r="P207"/>
  <c r="P208"/>
  <c r="P209"/>
  <c r="P210"/>
  <c r="P211"/>
  <c r="P212"/>
  <c r="P213"/>
  <c r="P214"/>
  <c r="P215"/>
  <c r="P216"/>
  <c r="P217"/>
  <c r="P218"/>
  <c r="P219"/>
  <c r="P220"/>
  <c r="P221"/>
  <c r="P222"/>
  <c r="P223"/>
  <c r="P224"/>
  <c r="P225"/>
  <c r="P226"/>
  <c r="P227"/>
  <c r="P228"/>
  <c r="P229"/>
  <c r="P230"/>
  <c r="P231"/>
  <c r="P232"/>
  <c r="P233"/>
  <c r="P234"/>
  <c r="P235"/>
  <c r="P236"/>
  <c r="P237"/>
  <c r="P238"/>
  <c r="P239"/>
  <c r="P240"/>
  <c r="P241"/>
  <c r="P242"/>
  <c r="P243"/>
  <c r="P244"/>
  <c r="P245"/>
  <c r="P246"/>
  <c r="P247"/>
  <c r="P248"/>
  <c r="P249"/>
  <c r="P250"/>
  <c r="P251"/>
  <c r="P252"/>
  <c r="P253"/>
  <c r="P254"/>
  <c r="P255"/>
  <c r="P256"/>
  <c r="P257"/>
  <c r="P258"/>
  <c r="P259"/>
  <c r="P260"/>
  <c r="P261"/>
  <c r="P262"/>
  <c r="P263"/>
  <c r="P264"/>
  <c r="P265"/>
  <c r="P266"/>
  <c r="P267"/>
  <c r="P268"/>
  <c r="P269"/>
  <c r="P270"/>
  <c r="P271"/>
  <c r="P272"/>
  <c r="P273"/>
  <c r="P274"/>
  <c r="P275"/>
  <c r="P276"/>
  <c r="P277"/>
  <c r="P278"/>
  <c r="P279"/>
  <c r="P280"/>
  <c r="P281"/>
  <c r="P282"/>
  <c r="P283"/>
  <c r="P284"/>
  <c r="P285"/>
  <c r="P286"/>
  <c r="P287"/>
  <c r="P288"/>
  <c r="P289"/>
  <c r="P290"/>
  <c r="P291"/>
  <c r="P292"/>
  <c r="P293"/>
  <c r="P294"/>
  <c r="P295"/>
  <c r="P296"/>
  <c r="P297"/>
  <c r="P298"/>
  <c r="P299"/>
  <c r="P300"/>
  <c r="P301"/>
  <c r="P302"/>
  <c r="P303"/>
  <c r="P304"/>
  <c r="P305"/>
  <c r="P306"/>
  <c r="P307"/>
  <c r="P308"/>
  <c r="P309"/>
  <c r="P310"/>
  <c r="P311"/>
  <c r="P312"/>
  <c r="P313"/>
  <c r="P314"/>
  <c r="P315"/>
  <c r="P316"/>
  <c r="P317"/>
  <c r="P318"/>
  <c r="P319"/>
  <c r="P320"/>
  <c r="P321"/>
  <c r="P322"/>
  <c r="P323"/>
  <c r="P324"/>
  <c r="P325"/>
  <c r="P326"/>
  <c r="P327"/>
  <c r="P328"/>
  <c r="P329"/>
  <c r="P330"/>
  <c r="P331"/>
  <c r="P332"/>
  <c r="P333"/>
  <c r="P334"/>
  <c r="P335"/>
  <c r="P336"/>
  <c r="P337"/>
  <c r="P338"/>
  <c r="P339"/>
  <c r="P340"/>
  <c r="P341"/>
  <c r="P342"/>
  <c r="P343"/>
  <c r="P344"/>
  <c r="P345"/>
  <c r="P346"/>
  <c r="P347"/>
  <c r="P348"/>
  <c r="P349"/>
  <c r="P350"/>
  <c r="P351"/>
  <c r="P352"/>
  <c r="P353"/>
  <c r="P354"/>
  <c r="P355"/>
  <c r="P356"/>
  <c r="P357"/>
  <c r="P358"/>
  <c r="P359"/>
  <c r="P360"/>
  <c r="P361"/>
  <c r="P362"/>
  <c r="P363"/>
  <c r="P364"/>
  <c r="P365"/>
  <c r="P366"/>
  <c r="P367"/>
  <c r="P368"/>
  <c r="P369"/>
  <c r="P370"/>
  <c r="P371"/>
  <c r="P372"/>
  <c r="P373"/>
  <c r="P374"/>
  <c r="P375"/>
  <c r="P376"/>
  <c r="P377"/>
  <c r="P378"/>
  <c r="P379"/>
  <c r="P380"/>
  <c r="P381"/>
  <c r="P382"/>
  <c r="P383"/>
  <c r="P384"/>
  <c r="P385"/>
  <c r="P386"/>
  <c r="P387"/>
  <c r="P388"/>
  <c r="P389"/>
  <c r="P390"/>
  <c r="P391"/>
  <c r="P392"/>
  <c r="P393"/>
  <c r="P394"/>
  <c r="P395"/>
  <c r="P396"/>
  <c r="P397"/>
  <c r="P398"/>
  <c r="P399"/>
  <c r="P400"/>
  <c r="P401"/>
  <c r="P402"/>
  <c r="P403"/>
  <c r="P404"/>
  <c r="P405"/>
  <c r="P406"/>
  <c r="P407"/>
  <c r="P408"/>
  <c r="P409"/>
  <c r="P410"/>
  <c r="P411"/>
  <c r="P412"/>
  <c r="P413"/>
  <c r="P414"/>
  <c r="P415"/>
  <c r="P416"/>
  <c r="P417"/>
  <c r="P418"/>
  <c r="P419"/>
  <c r="P420"/>
  <c r="P421"/>
  <c r="P422"/>
  <c r="P423"/>
  <c r="P424"/>
  <c r="P425"/>
  <c r="P426"/>
  <c r="P427"/>
  <c r="P428"/>
  <c r="P429"/>
  <c r="P430"/>
  <c r="P431"/>
  <c r="P432"/>
  <c r="P433"/>
  <c r="P434"/>
  <c r="P435"/>
  <c r="P436"/>
  <c r="P437"/>
  <c r="P438"/>
  <c r="P439"/>
  <c r="P440"/>
  <c r="P441"/>
  <c r="P442"/>
  <c r="P443"/>
  <c r="P444"/>
  <c r="P445"/>
  <c r="P446"/>
  <c r="P447"/>
  <c r="P448"/>
  <c r="P449"/>
  <c r="P450"/>
  <c r="P451"/>
  <c r="P452"/>
  <c r="P453"/>
  <c r="P454"/>
  <c r="P455"/>
  <c r="P456"/>
  <c r="P457"/>
  <c r="P458"/>
  <c r="P459"/>
  <c r="P460"/>
  <c r="P461"/>
  <c r="P462"/>
  <c r="P463"/>
  <c r="P464"/>
  <c r="P465"/>
  <c r="P466"/>
  <c r="P467"/>
  <c r="P468"/>
  <c r="P469"/>
  <c r="P470"/>
  <c r="P471"/>
  <c r="P472"/>
  <c r="P473"/>
  <c r="P474"/>
  <c r="P475"/>
  <c r="P476"/>
  <c r="P477"/>
  <c r="P478"/>
  <c r="P479"/>
  <c r="P480"/>
  <c r="P481"/>
  <c r="P482"/>
  <c r="P483"/>
  <c r="P484"/>
  <c r="P485"/>
  <c r="P486"/>
  <c r="P487"/>
  <c r="P488"/>
  <c r="P489"/>
  <c r="P490"/>
  <c r="P491"/>
  <c r="P492"/>
  <c r="P493"/>
  <c r="P494"/>
  <c r="P495"/>
  <c r="P496"/>
  <c r="P497"/>
  <c r="P498"/>
  <c r="P499"/>
  <c r="P500"/>
  <c r="P501"/>
  <c r="P502"/>
  <c r="P503"/>
  <c r="P504"/>
  <c r="P505"/>
  <c r="P506"/>
  <c r="P507"/>
  <c r="P508"/>
  <c r="P509"/>
  <c r="P510"/>
  <c r="P511"/>
  <c r="P512"/>
  <c r="P513"/>
  <c r="P514"/>
  <c r="P515"/>
  <c r="P516"/>
  <c r="P517"/>
  <c r="P518"/>
  <c r="P519"/>
  <c r="P520"/>
  <c r="P31"/>
  <c r="P32"/>
  <c r="AY46"/>
  <c r="AT46"/>
  <c r="AU42"/>
  <c r="AV42" s="1"/>
  <c r="AH20"/>
  <c r="L17" i="3"/>
  <c r="L18"/>
  <c r="L9" s="1"/>
  <c r="L19"/>
  <c r="L20"/>
  <c r="L21"/>
  <c r="L22"/>
  <c r="L23"/>
  <c r="L24"/>
  <c r="L25"/>
  <c r="L26"/>
  <c r="L27"/>
  <c r="L28"/>
  <c r="L29"/>
  <c r="L30"/>
  <c r="L31"/>
  <c r="L16"/>
  <c r="AI20" i="1"/>
  <c r="E10" i="3"/>
  <c r="J9"/>
  <c r="AL18" i="5" l="1"/>
  <c r="Q20"/>
  <c r="BA42"/>
  <c r="BA46" s="1"/>
  <c r="BB42"/>
  <c r="BB46" s="1"/>
  <c r="BA18"/>
  <c r="BA22" s="1"/>
  <c r="BB18"/>
  <c r="BB22" s="1"/>
  <c r="O20"/>
  <c r="BA43"/>
  <c r="BB43"/>
  <c r="N20"/>
  <c r="BA19"/>
  <c r="BB19"/>
  <c r="AZ46"/>
  <c r="AW42" i="1"/>
  <c r="AM25"/>
  <c r="AN25" s="1"/>
  <c r="AM20"/>
  <c r="AZ42"/>
  <c r="AU43"/>
  <c r="Q30"/>
  <c r="L29"/>
  <c r="L28"/>
  <c r="L27"/>
  <c r="L26"/>
  <c r="L25"/>
  <c r="L24"/>
  <c r="L23"/>
  <c r="AI18"/>
  <c r="L22"/>
  <c r="L21"/>
  <c r="AY22"/>
  <c r="AT22"/>
  <c r="L20"/>
  <c r="AK18"/>
  <c r="W18"/>
  <c r="V18"/>
  <c r="AY18"/>
  <c r="AU18"/>
  <c r="AV18" s="1"/>
  <c r="AB4"/>
  <c r="N21" i="5" l="1"/>
  <c r="Q21"/>
  <c r="R20"/>
  <c r="P20"/>
  <c r="O21"/>
  <c r="AU46" i="1"/>
  <c r="AW43"/>
  <c r="AV43"/>
  <c r="BB42"/>
  <c r="BA42"/>
  <c r="AW18"/>
  <c r="AO18"/>
  <c r="AN18"/>
  <c r="Y9"/>
  <c r="AZ43"/>
  <c r="AV46"/>
  <c r="AW46"/>
  <c r="R30" s="1"/>
  <c r="AZ18"/>
  <c r="AH18"/>
  <c r="AU19"/>
  <c r="AU22" s="1"/>
  <c r="AL18"/>
  <c r="AG20" i="5" l="1"/>
  <c r="AF20"/>
  <c r="R21"/>
  <c r="P21"/>
  <c r="AA20"/>
  <c r="AB20"/>
  <c r="AZ46" i="1"/>
  <c r="BB43"/>
  <c r="BA43"/>
  <c r="BA46" s="1"/>
  <c r="Q21" s="1"/>
  <c r="AW19"/>
  <c r="AV19"/>
  <c r="BB18"/>
  <c r="BA18"/>
  <c r="BB46"/>
  <c r="Q20"/>
  <c r="Q29"/>
  <c r="Q27"/>
  <c r="Q25"/>
  <c r="Q22"/>
  <c r="Q26"/>
  <c r="Q23"/>
  <c r="AZ19"/>
  <c r="AV22"/>
  <c r="AW22"/>
  <c r="Q28" l="1"/>
  <c r="Q24"/>
  <c r="AB21" i="5"/>
  <c r="AA21"/>
  <c r="AG21"/>
  <c r="AG18" s="1"/>
  <c r="AF9" s="1"/>
  <c r="AF21"/>
  <c r="AF18" s="1"/>
  <c r="AE9" s="1"/>
  <c r="D11" i="6" s="1"/>
  <c r="BB19" i="1"/>
  <c r="BA19"/>
  <c r="BA22" s="1"/>
  <c r="O23"/>
  <c r="O25"/>
  <c r="O27"/>
  <c r="O29"/>
  <c r="O22"/>
  <c r="O26"/>
  <c r="O20"/>
  <c r="N22"/>
  <c r="R22" s="1"/>
  <c r="N23"/>
  <c r="R23" s="1"/>
  <c r="N25"/>
  <c r="R25" s="1"/>
  <c r="N26"/>
  <c r="R26" s="1"/>
  <c r="N27"/>
  <c r="R27" s="1"/>
  <c r="N29"/>
  <c r="R29" s="1"/>
  <c r="N20"/>
  <c r="R20" s="1"/>
  <c r="BB22"/>
  <c r="O28" s="1"/>
  <c r="AZ22"/>
  <c r="AG9" i="5" l="1"/>
  <c r="F11" i="6" s="1"/>
  <c r="H11" s="1"/>
  <c r="C11"/>
  <c r="AB18" i="5"/>
  <c r="AA9" s="1"/>
  <c r="AA18"/>
  <c r="Z9" s="1"/>
  <c r="N21" i="1"/>
  <c r="R21" s="1"/>
  <c r="N28"/>
  <c r="R28" s="1"/>
  <c r="N24"/>
  <c r="R24" s="1"/>
  <c r="O21"/>
  <c r="O24"/>
  <c r="P24" s="1"/>
  <c r="P25"/>
  <c r="P22"/>
  <c r="P26"/>
  <c r="P29"/>
  <c r="P27"/>
  <c r="P20"/>
  <c r="AO9" i="5" l="1"/>
  <c r="C5" i="6"/>
  <c r="AB9" i="5"/>
  <c r="D5" i="6"/>
  <c r="P28" i="1"/>
  <c r="AA28" s="1"/>
  <c r="AG20"/>
  <c r="AF20"/>
  <c r="AB20"/>
  <c r="AA20"/>
  <c r="AA27"/>
  <c r="AB27"/>
  <c r="AA24"/>
  <c r="AB24"/>
  <c r="AA29"/>
  <c r="AB29"/>
  <c r="AA26"/>
  <c r="AB26"/>
  <c r="AA22"/>
  <c r="AB22"/>
  <c r="AA25"/>
  <c r="AB25"/>
  <c r="AF28"/>
  <c r="AG28"/>
  <c r="AG27"/>
  <c r="AF27"/>
  <c r="AF24"/>
  <c r="AG24"/>
  <c r="AG29"/>
  <c r="AF29"/>
  <c r="AG26"/>
  <c r="AF26"/>
  <c r="AG22"/>
  <c r="AF22"/>
  <c r="AG25"/>
  <c r="AF25"/>
  <c r="P23"/>
  <c r="P21"/>
  <c r="AL9" i="5" l="1"/>
  <c r="F5" i="6"/>
  <c r="J5" s="1"/>
  <c r="AB28" i="1"/>
  <c r="AA21"/>
  <c r="AB21"/>
  <c r="AA23"/>
  <c r="AB23"/>
  <c r="AG21"/>
  <c r="AF21"/>
  <c r="AG23"/>
  <c r="AF23"/>
  <c r="AB18" l="1"/>
  <c r="AG18"/>
  <c r="AF9" s="1"/>
  <c r="C10" i="6" s="1"/>
  <c r="AA18" i="1"/>
  <c r="AF18"/>
  <c r="AE9" s="1"/>
  <c r="D10" i="6" s="1"/>
  <c r="AB9" i="1" l="1"/>
  <c r="AG9"/>
  <c r="AL9" l="1"/>
  <c r="F4" i="6"/>
  <c r="J4" s="1"/>
  <c r="AO9" i="1"/>
  <c r="F10" i="6"/>
  <c r="H10" s="1"/>
</calcChain>
</file>

<file path=xl/comments1.xml><?xml version="1.0" encoding="utf-8"?>
<comments xmlns="http://schemas.openxmlformats.org/spreadsheetml/2006/main">
  <authors>
    <author>Dave Good</author>
    <author>Angela Cullen</author>
  </authors>
  <commentList>
    <comment ref="L6" authorId="0">
      <text>
        <r>
          <rPr>
            <b/>
            <u/>
            <sz val="14"/>
            <color indexed="81"/>
            <rFont val="Tahoma"/>
            <family val="2"/>
          </rPr>
          <t>Instructions:</t>
        </r>
        <r>
          <rPr>
            <b/>
            <sz val="10"/>
            <color indexed="81"/>
            <rFont val="Tahoma"/>
            <family val="2"/>
          </rPr>
          <t xml:space="preserve">
</t>
        </r>
        <r>
          <rPr>
            <b/>
            <sz val="12"/>
            <color indexed="81"/>
            <rFont val="Tahoma"/>
            <family val="2"/>
          </rPr>
          <t xml:space="preserve">1.  This template may be used for the pre-model year report to report estimated CO2 cand FC ompliance level and credits earned (but not the final model year report). 
2.  Fill in the Manufacturer name in row 2.
3.  Select Model year in cell D3; Model year is used to determine 
4.  Select Phase-in Schedule per 1037.150(b) in cell D5.  Also select NHTSA Phase-in Schedule per535.5(a)(2) in cell D6.
5.  </t>
        </r>
        <r>
          <rPr>
            <b/>
            <sz val="12"/>
            <color indexed="10"/>
            <rFont val="Tahoma"/>
            <family val="2"/>
          </rPr>
          <t>Please fill in the blue and yellow fields only. Insert additional rows as needed.  [Green fields will be calculated automatically from the blue
    fields, while the yellow fields are for informational purposes, only.] 
6. Please select either Spark Ignition or Compression Ignition for each subconfiguration in Column L.  If the vehicle is a hybrid, fuel cell, or electric vehicle, then 
    select Compreesion Ignition.</t>
        </r>
        <r>
          <rPr>
            <b/>
            <sz val="12"/>
            <color indexed="81"/>
            <rFont val="Tahoma"/>
            <family val="2"/>
          </rPr>
          <t xml:space="preserve">
7. Manufacturers using this template to supply information to EPA in their pre-model year report should make a statement in the report that to the best 
    of their knowledge, the fleet average calculations, credits and other information contained in their spreadsheet(s) are accurate and were determined using
 good engineering judgment according to EPA regulations and policy. </t>
        </r>
      </text>
    </comment>
    <comment ref="M15" authorId="1">
      <text>
        <r>
          <rPr>
            <b/>
            <sz val="8"/>
            <color indexed="81"/>
            <rFont val="Tahoma"/>
            <family val="2"/>
          </rPr>
          <t>Angela Cullen:</t>
        </r>
        <r>
          <rPr>
            <sz val="8"/>
            <color indexed="81"/>
            <rFont val="Tahoma"/>
            <family val="2"/>
          </rPr>
          <t xml:space="preserve">
If the vehicle is a hybrid, fuel cell, or electric vehicle, please select Compression Ignition.</t>
        </r>
      </text>
    </comment>
    <comment ref="AA15" authorId="1">
      <text>
        <r>
          <rPr>
            <b/>
            <sz val="8"/>
            <color indexed="81"/>
            <rFont val="Tahoma"/>
            <family val="2"/>
          </rPr>
          <t>Angela Cullen:</t>
        </r>
        <r>
          <rPr>
            <sz val="8"/>
            <color indexed="81"/>
            <rFont val="Tahoma"/>
            <family val="2"/>
          </rPr>
          <t xml:space="preserve">
Per 1036.150(m), cannot generate credits for engines certified under this provision.  Thus, the projected VolxCO2 value does not allow the CO2 to be less than the standard for these vehicles.</t>
        </r>
      </text>
    </comment>
    <comment ref="AJ15" authorId="1">
      <text>
        <r>
          <rPr>
            <b/>
            <sz val="8"/>
            <color indexed="81"/>
            <rFont val="Tahoma"/>
            <family val="2"/>
          </rPr>
          <t>Angela Cullen:</t>
        </r>
        <r>
          <rPr>
            <sz val="8"/>
            <color indexed="81"/>
            <rFont val="Tahoma"/>
            <family val="2"/>
          </rPr>
          <t xml:space="preserve">
This does not include the production volume of engines certified under 1037.150(m)</t>
        </r>
      </text>
    </comment>
    <comment ref="AM15" authorId="1">
      <text>
        <r>
          <rPr>
            <b/>
            <sz val="10"/>
            <color indexed="81"/>
            <rFont val="Tahoma"/>
            <family val="2"/>
          </rPr>
          <t>Angela Cullen:</t>
        </r>
        <r>
          <rPr>
            <sz val="10"/>
            <color indexed="81"/>
            <rFont val="Tahoma"/>
            <family val="2"/>
          </rPr>
          <t xml:space="preserve">
This does not include the production volume of engines certified under 1037.150(m).</t>
        </r>
      </text>
    </comment>
  </commentList>
</comments>
</file>

<file path=xl/comments2.xml><?xml version="1.0" encoding="utf-8"?>
<comments xmlns="http://schemas.openxmlformats.org/spreadsheetml/2006/main">
  <authors>
    <author>Dave Good</author>
    <author>Angela Cullen</author>
  </authors>
  <commentList>
    <comment ref="L6" authorId="0">
      <text>
        <r>
          <rPr>
            <b/>
            <u/>
            <sz val="14"/>
            <color indexed="81"/>
            <rFont val="Tahoma"/>
            <family val="2"/>
          </rPr>
          <t>Instructions:</t>
        </r>
        <r>
          <rPr>
            <b/>
            <sz val="10"/>
            <color indexed="81"/>
            <rFont val="Tahoma"/>
            <family val="2"/>
          </rPr>
          <t xml:space="preserve">
</t>
        </r>
        <r>
          <rPr>
            <b/>
            <sz val="12"/>
            <color indexed="81"/>
            <rFont val="Tahoma"/>
            <family val="2"/>
          </rPr>
          <t xml:space="preserve">1.  This template may be used for the pre-model year report to report estimated CO2 cand FC ompliance level and credits earned (but not the final model year report). 
2.  Fill in the Manufacturer name in row 2.
3.  Select Model year in cell D3; Model year is used to determine 
4.  Select Phase-in Schedule per 1037.150(b) in cell D5.  Also select NHTSA Phase-in Schedule per535.5(a)(2) in cell D6.
5.  </t>
        </r>
        <r>
          <rPr>
            <b/>
            <sz val="12"/>
            <color indexed="10"/>
            <rFont val="Tahoma"/>
            <family val="2"/>
          </rPr>
          <t>Please fill in the blue and yellow fields only. Insert additional rows as needed.  [Green fields will be calculated automatically from the blue
    fields, while the yellow fields are for informational purposes, only.] 
6. Please select either Spark Ignition or Compression Ignition for each subconfiguration in Column L.  If the vehicle is a hybrid, fuel cell, or electric vehicle, then 
    select Compreesion Ignition.</t>
        </r>
        <r>
          <rPr>
            <b/>
            <sz val="12"/>
            <color indexed="81"/>
            <rFont val="Tahoma"/>
            <family val="2"/>
          </rPr>
          <t xml:space="preserve">
7. Manufacturers using this template to supply information to EPA in their pre-model year report should make a statement in the report that to the best 
    of their knowledge, the fleet average calculations, credits and other information contained in their spreadsheet(s) are accurate and were determined using
 good engineering judgment according to EPA regulations and policy. </t>
        </r>
      </text>
    </comment>
    <comment ref="AB9" authorId="1">
      <text>
        <r>
          <rPr>
            <b/>
            <sz val="8"/>
            <color indexed="81"/>
            <rFont val="Tahoma"/>
            <family val="2"/>
          </rPr>
          <t>Angela Cullen:</t>
        </r>
        <r>
          <rPr>
            <sz val="8"/>
            <color indexed="81"/>
            <rFont val="Tahoma"/>
            <family val="2"/>
          </rPr>
          <t xml:space="preserve">
Includes 1.5x multiplier</t>
        </r>
      </text>
    </comment>
    <comment ref="AG9" authorId="1">
      <text>
        <r>
          <rPr>
            <b/>
            <sz val="8"/>
            <color indexed="81"/>
            <rFont val="Tahoma"/>
            <family val="2"/>
          </rPr>
          <t>Angela Cullen:</t>
        </r>
        <r>
          <rPr>
            <sz val="8"/>
            <color indexed="81"/>
            <rFont val="Tahoma"/>
            <family val="2"/>
          </rPr>
          <t xml:space="preserve">
Includes 1.5x Multiplier</t>
        </r>
      </text>
    </comment>
    <comment ref="M15" authorId="1">
      <text>
        <r>
          <rPr>
            <b/>
            <sz val="8"/>
            <color indexed="81"/>
            <rFont val="Tahoma"/>
            <family val="2"/>
          </rPr>
          <t>Angela Cullen:</t>
        </r>
        <r>
          <rPr>
            <sz val="8"/>
            <color indexed="81"/>
            <rFont val="Tahoma"/>
            <family val="2"/>
          </rPr>
          <t xml:space="preserve">
If the vehicle is a hybrid, fuel cell, or electric vehicle, please select Compression Ignition.</t>
        </r>
      </text>
    </comment>
    <comment ref="AA15" authorId="1">
      <text>
        <r>
          <rPr>
            <b/>
            <sz val="8"/>
            <color indexed="81"/>
            <rFont val="Tahoma"/>
            <family val="2"/>
          </rPr>
          <t>Angela Cullen:</t>
        </r>
        <r>
          <rPr>
            <sz val="8"/>
            <color indexed="81"/>
            <rFont val="Tahoma"/>
            <family val="2"/>
          </rPr>
          <t xml:space="preserve">
Per 1036.150(m), cannot generate credits for engines certified under this provision.  Thus, the projected VolxCO2 value does not allow the CO2 to be less than the standard for these vehicles.</t>
        </r>
      </text>
    </comment>
    <comment ref="AJ15" authorId="1">
      <text>
        <r>
          <rPr>
            <b/>
            <sz val="8"/>
            <color indexed="81"/>
            <rFont val="Tahoma"/>
            <family val="2"/>
          </rPr>
          <t>Angela Cullen:</t>
        </r>
        <r>
          <rPr>
            <sz val="8"/>
            <color indexed="81"/>
            <rFont val="Tahoma"/>
            <family val="2"/>
          </rPr>
          <t xml:space="preserve">
This does not include the production volume of engines certified under 1037.150(m)</t>
        </r>
      </text>
    </comment>
    <comment ref="AM15" authorId="1">
      <text>
        <r>
          <rPr>
            <b/>
            <sz val="10"/>
            <color indexed="81"/>
            <rFont val="Tahoma"/>
            <family val="2"/>
          </rPr>
          <t>Angela Cullen:</t>
        </r>
        <r>
          <rPr>
            <sz val="10"/>
            <color indexed="81"/>
            <rFont val="Tahoma"/>
            <family val="2"/>
          </rPr>
          <t xml:space="preserve">
This does not include the production volume of engines certified under 1037.150(m).</t>
        </r>
      </text>
    </comment>
  </commentList>
</comments>
</file>

<file path=xl/comments3.xml><?xml version="1.0" encoding="utf-8"?>
<comments xmlns="http://schemas.openxmlformats.org/spreadsheetml/2006/main">
  <authors>
    <author>Dave Good</author>
  </authors>
  <commentList>
    <comment ref="A9" authorId="0">
      <text>
        <r>
          <rPr>
            <b/>
            <u/>
            <sz val="14"/>
            <color indexed="81"/>
            <rFont val="Tahoma"/>
            <family val="2"/>
          </rPr>
          <t>Instructions:</t>
        </r>
        <r>
          <rPr>
            <b/>
            <sz val="10"/>
            <color indexed="81"/>
            <rFont val="Tahoma"/>
            <family val="2"/>
          </rPr>
          <t xml:space="preserve">
</t>
        </r>
        <r>
          <rPr>
            <b/>
            <sz val="12"/>
            <color indexed="81"/>
            <rFont val="Tahoma"/>
            <family val="2"/>
          </rPr>
          <t>1.  This template may be used to report off-cycle credits in the early credits report, the pre-model year report and the final model year report.
2.  Fill in the Manufacturer name in row 2.
3.  Enter Model Year in cell E4. 
4.  Enter Type of Report in cell E5.
5</t>
        </r>
        <r>
          <rPr>
            <b/>
            <sz val="12"/>
            <color indexed="10"/>
            <rFont val="Tahoma"/>
            <family val="2"/>
          </rPr>
          <t>.  Please fill in the yellow and blue fields only. Insert additional rows as needed.  [Green and rose fields will be 
    calculated automatically from the blue fields, while the yellow fields are for informational purposes, only.]</t>
        </r>
        <r>
          <rPr>
            <b/>
            <sz val="12"/>
            <color indexed="81"/>
            <rFont val="Tahoma"/>
            <family val="2"/>
          </rPr>
          <t xml:space="preserve">
6.  Manufacturers using this template to supply information to EPA in their early credit report, pre-model year report or final model 
     year report should make a statement in the report that to the best of their knowledge, the fleet average calculations, off-cycle credits and other information contained in their spreadsheet(s) are accurate and were determined 
     using good engineering judgment according to EPA regulations and policy. </t>
        </r>
      </text>
    </comment>
    <comment ref="D9" authorId="0">
      <text>
        <r>
          <rPr>
            <b/>
            <u/>
            <sz val="14"/>
            <color indexed="81"/>
            <rFont val="Tahoma"/>
            <family val="2"/>
          </rPr>
          <t>Notes:</t>
        </r>
        <r>
          <rPr>
            <b/>
            <sz val="10"/>
            <color indexed="81"/>
            <rFont val="Tahoma"/>
            <family val="2"/>
          </rPr>
          <t xml:space="preserve">
</t>
        </r>
        <r>
          <rPr>
            <b/>
            <sz val="12"/>
            <color indexed="81"/>
            <rFont val="Tahoma"/>
            <family val="2"/>
          </rPr>
          <t xml:space="preserve">1.  Pass car vehicle lifetime miles:              195,264
2.  Truck &amp; MDPV vehicle lifetime miles:    225,865
3.  </t>
        </r>
        <r>
          <rPr>
            <b/>
            <u/>
            <sz val="12"/>
            <color indexed="81"/>
            <rFont val="Tahoma"/>
            <family val="2"/>
          </rPr>
          <t>Max A/C Leakage values for cars &amp; trucks; ref 75 FR 25427:</t>
        </r>
        <r>
          <rPr>
            <b/>
            <sz val="12"/>
            <color indexed="81"/>
            <rFont val="Tahoma"/>
            <family val="2"/>
          </rPr>
          <t xml:space="preserve">
     Cars:            6.3 gpm  max (R134a) for pass cars w/belt driven compressors
                          9.5 gpm  max (R134a) for pass cars w/electric driven compressors
                         13.8 max for cars with GWP = 1
     Trucks &amp; MDPVs:  7.8 gpm  max (R134a) for pass trucks &amp; MDPVs w/belt driven compressors
                                    11.7 gpm  max (R134a) for trucks &amp; MDPVs w/electric driven compressors
                                    17.2 gpm max for trucks &amp; MDPVs with GWP = 1
      What if a vehicle with R134a refrigerant uses both a belt &amp; an elect driven compressor?
                     Ans: 6.3 max (cars) or 7.8 max (trucks)---because the belt puts a load on the
                     compressor, which tends to cause leaks around the compressor seal.
4.  </t>
        </r>
        <r>
          <rPr>
            <b/>
            <u/>
            <sz val="12"/>
            <color indexed="81"/>
            <rFont val="Tahoma"/>
            <family val="2"/>
          </rPr>
          <t>Max A/C Efficiency values for pass cars &amp; trucks; ref 86.1866-12(c)</t>
        </r>
        <r>
          <rPr>
            <b/>
            <sz val="12"/>
            <color indexed="81"/>
            <rFont val="Tahoma"/>
            <family val="2"/>
          </rPr>
          <t xml:space="preserve">
                     5.7 gpm for both pass cars &amp; trucks
5.  Credits (megagrams) = (Credit in gpm units  x Production x VLM) ÷ 1,000,000;   
            where:  VLM = 195,264 miles for cars or 225,865 miles for trucks.
</t>
        </r>
      </text>
    </comment>
  </commentList>
</comments>
</file>

<file path=xl/sharedStrings.xml><?xml version="1.0" encoding="utf-8"?>
<sst xmlns="http://schemas.openxmlformats.org/spreadsheetml/2006/main" count="494" uniqueCount="235">
  <si>
    <t>1037.150(b) Table 1</t>
  </si>
  <si>
    <r>
      <t>Manufacturer: ___________________________</t>
    </r>
    <r>
      <rPr>
        <b/>
        <sz val="24"/>
        <color indexed="12"/>
        <rFont val="Arial"/>
        <family val="2"/>
      </rPr>
      <t xml:space="preserve"> </t>
    </r>
  </si>
  <si>
    <t xml:space="preserve">Select Model Year: </t>
  </si>
  <si>
    <t xml:space="preserve">Report: </t>
  </si>
  <si>
    <t>Pre-Model Year Report</t>
  </si>
  <si>
    <t>November 16, 2011</t>
  </si>
  <si>
    <t>Expires xx-xx-20xx</t>
  </si>
  <si>
    <t>1037.150(b) Table 2</t>
  </si>
  <si>
    <t>Instructions</t>
  </si>
  <si>
    <t>AA. Projected total production volume</t>
  </si>
  <si>
    <r>
      <t>BB. Projected fleet average</t>
    </r>
    <r>
      <rPr>
        <sz val="12"/>
        <color indexed="12"/>
        <rFont val="Arial"/>
        <family val="2"/>
      </rPr>
      <t xml:space="preserve"> </t>
    </r>
    <r>
      <rPr>
        <sz val="12"/>
        <rFont val="Arial"/>
        <family val="2"/>
      </rPr>
      <t>CO2 (gpm)</t>
    </r>
  </si>
  <si>
    <t>CC. Projected fleet target CO2
(gpm)</t>
  </si>
  <si>
    <r>
      <t>DD.  Projected fleet ave CO2  credit/debit (megagrams)</t>
    </r>
    <r>
      <rPr>
        <b/>
        <sz val="12"/>
        <rFont val="Arial"/>
        <family val="2"/>
      </rPr>
      <t xml:space="preserve"> </t>
    </r>
  </si>
  <si>
    <t>GHG Compliance Level (see instructions)</t>
  </si>
  <si>
    <t>GHG Credits</t>
  </si>
  <si>
    <t>Subconfiguration Information</t>
  </si>
  <si>
    <t>B.
2 or 4 Wheel Drive</t>
  </si>
  <si>
    <t>C.
Engine</t>
  </si>
  <si>
    <t>D.
Trans</t>
  </si>
  <si>
    <t>E.
Final Drive Ratio</t>
  </si>
  <si>
    <t>F.
Road Load HP</t>
  </si>
  <si>
    <t>G.
GVWR</t>
  </si>
  <si>
    <t>H.
Curb Weight</t>
  </si>
  <si>
    <t>I.
GCWR</t>
  </si>
  <si>
    <t>J.
ETW</t>
  </si>
  <si>
    <t>K. 
Work Factor</t>
  </si>
  <si>
    <t>O. 
CO2 Target Standard</t>
  </si>
  <si>
    <t>lbs.</t>
  </si>
  <si>
    <t>gpm</t>
  </si>
  <si>
    <t>megagrams</t>
  </si>
  <si>
    <t>Table 1</t>
  </si>
  <si>
    <t>Totals of Manufacturer Entered Production Volume, Calculated Megagram Data, Etc:</t>
  </si>
  <si>
    <t>Table 2</t>
  </si>
  <si>
    <t xml:space="preserve">Manufacturer Entered  Data (in the blue and yellow fields only):          </t>
  </si>
  <si>
    <t>A</t>
  </si>
  <si>
    <t>2wd</t>
  </si>
  <si>
    <t>8.0L</t>
  </si>
  <si>
    <t>A6</t>
  </si>
  <si>
    <t>No</t>
  </si>
  <si>
    <t>B</t>
  </si>
  <si>
    <t>M6</t>
  </si>
  <si>
    <t>C</t>
  </si>
  <si>
    <t xml:space="preserve">D  </t>
  </si>
  <si>
    <t>E</t>
  </si>
  <si>
    <t>F</t>
  </si>
  <si>
    <t>G</t>
  </si>
  <si>
    <t>H</t>
  </si>
  <si>
    <t>4wd</t>
  </si>
  <si>
    <t>I</t>
  </si>
  <si>
    <t>J</t>
  </si>
  <si>
    <t>EPA Form Number</t>
  </si>
  <si>
    <t>xxxx-xxx</t>
  </si>
  <si>
    <t>Service port/control device emission rate (g/year):</t>
  </si>
  <si>
    <t>Hose permeation rate (g/year):</t>
  </si>
  <si>
    <t>Compressor emission rate (g/year):</t>
  </si>
  <si>
    <t>Refrigerant Capacity (g)</t>
  </si>
  <si>
    <t>Manufacturer: ___________________________</t>
  </si>
  <si>
    <t>November 16, 2010</t>
  </si>
  <si>
    <r>
      <t xml:space="preserve">AA. Total production volume generating credits    
</t>
    </r>
    <r>
      <rPr>
        <b/>
        <sz val="12"/>
        <color indexed="12"/>
        <rFont val="Arial"/>
        <family val="2"/>
      </rPr>
      <t xml:space="preserve">[Σ J] </t>
    </r>
  </si>
  <si>
    <r>
      <t xml:space="preserve">BB.  Total Off-Cycle Credits for the 
Model Year (megagrams)
</t>
    </r>
    <r>
      <rPr>
        <b/>
        <sz val="12"/>
        <color indexed="12"/>
        <rFont val="Arial"/>
        <family val="2"/>
      </rPr>
      <t xml:space="preserve">[Σ L] </t>
    </r>
  </si>
  <si>
    <t xml:space="preserve">Select Report: </t>
  </si>
  <si>
    <t>Notes</t>
  </si>
  <si>
    <t>Model Type Information</t>
  </si>
  <si>
    <t>Off Cycle Technology</t>
  </si>
  <si>
    <t>Production</t>
  </si>
  <si>
    <t>Credits Generated</t>
  </si>
  <si>
    <t xml:space="preserve">
M. 
Comments</t>
  </si>
  <si>
    <t>B.
Drive</t>
  </si>
  <si>
    <t>E.
Description</t>
  </si>
  <si>
    <t>F. 
Type of Testing   (5-cycle or Other)</t>
  </si>
  <si>
    <t>G. Date Announ-ced in Federal Register</t>
  </si>
  <si>
    <t>I. Initial Model Year Credits 
can be Generated</t>
  </si>
  <si>
    <t>J.
Production  volume  (generating credits)</t>
  </si>
  <si>
    <t>units</t>
  </si>
  <si>
    <t>2013MY</t>
  </si>
  <si>
    <t>Carryover from 2013</t>
  </si>
  <si>
    <t>Same as above</t>
  </si>
  <si>
    <t>Notes:</t>
  </si>
  <si>
    <t>Active aerodynamics</t>
  </si>
  <si>
    <r>
      <t>K. Off-Cycle C02 benefit</t>
    </r>
    <r>
      <rPr>
        <b/>
        <vertAlign val="superscript"/>
        <sz val="12"/>
        <rFont val="Arial"/>
        <family val="2"/>
      </rPr>
      <t xml:space="preserve">1 </t>
    </r>
    <r>
      <rPr>
        <b/>
        <sz val="12"/>
        <rFont val="Arial"/>
        <family val="2"/>
      </rPr>
      <t xml:space="preserve"> (per vehicle) 
</t>
    </r>
    <r>
      <rPr>
        <b/>
        <sz val="12"/>
        <color indexed="12"/>
        <rFont val="Arial"/>
        <family val="2"/>
      </rPr>
      <t>[round to 0.1]</t>
    </r>
  </si>
  <si>
    <t>H.
Date of EPA &amp; NHTSA Approval</t>
  </si>
  <si>
    <r>
      <t xml:space="preserve">L. Off-cycle credits
</t>
    </r>
    <r>
      <rPr>
        <b/>
        <sz val="12"/>
        <color indexed="12"/>
        <rFont val="Arial"/>
        <family val="2"/>
      </rPr>
      <t xml:space="preserve"> </t>
    </r>
  </si>
  <si>
    <t>A.
Subcon-
figuration</t>
  </si>
  <si>
    <r>
      <t>1</t>
    </r>
    <r>
      <rPr>
        <sz val="12"/>
        <rFont val="Arial"/>
        <family val="2"/>
      </rPr>
      <t xml:space="preserve">CO2 benefit based on in-use combined (city/hwy) CO2 value tested with and without the device (adjusted for full useful-life compliance).
</t>
    </r>
    <r>
      <rPr>
        <vertAlign val="superscript"/>
        <sz val="12"/>
        <rFont val="Arial"/>
        <family val="2"/>
      </rPr>
      <t>3</t>
    </r>
    <r>
      <rPr>
        <sz val="12"/>
        <rFont val="Arial"/>
        <family val="2"/>
      </rPr>
      <t xml:space="preserve">Replicate sets of tests performed (minimum of 3 test sets with the device and 3 test sets without the device).
</t>
    </r>
    <r>
      <rPr>
        <vertAlign val="superscript"/>
        <sz val="12"/>
        <rFont val="Arial"/>
        <family val="2"/>
      </rPr>
      <t/>
    </r>
  </si>
  <si>
    <t xml:space="preserve">Other </t>
  </si>
  <si>
    <t xml:space="preserve">Totals for the Model Year: </t>
  </si>
  <si>
    <t>Example Model Year Report - Innovative Technology Credits Earned</t>
  </si>
  <si>
    <t>SECTION (1) -  CERTIFICATION STATEMENTS</t>
  </si>
  <si>
    <t>Use Arrow to Select Yes or No</t>
  </si>
  <si>
    <t>Select Starting Model Year</t>
  </si>
  <si>
    <t>STD Type</t>
  </si>
  <si>
    <t>[a] Manufacturer attest that early certification for the EPA GHG and criteria polutant programs in model year 2013.  The manufacturer also acknowledge that once selected, the decision cannot be reversed and the manufacturer must continue to comply with the same alternative for subsequent model years for all the vehicles it manufacturers in each regulatory category for a given model year</t>
  </si>
  <si>
    <t>[b] Manufacturer attest that it seeks early certification for the NHTSA fuel consumption program in model year 2013.  The manufacturer also acknowledge that once selected, the decision cannot be reversed and the manufacturer must continue to comply with the same alternative for subsequent model years for all the vehicles it manufacturers in each regulatory category for a given model year</t>
  </si>
  <si>
    <t>[c] Manufacturer attest that it seeks voluntary certification for the NHTSA fuel consumption program in model years 2014 or 2015.  The manufacturer also acknowledge that once selected, the decision cannot be reversed and the manufacturer must continue to comply with the same alternative for subsequent model years for all the vehicles it manufacturers in each regulatory category for a given model year</t>
  </si>
  <si>
    <t>[e] For model years 2016 to 2018, manufacturer attest that it will use fixed stardards for complying the NHTSA program.  If no, the manufacturers attest to using the phase-in standards approach.   The manufacturer also acknowledge that once selected, the decision cannot be reversed and the manufacturer must continue to comply with the same alternative for subsequent model years for all the vehicles it manufacturers in each regulatory category for a given model year</t>
  </si>
  <si>
    <t xml:space="preserve">SECTION (2) -  SUBCONFIGURATION STANDARDS [a][b]   </t>
  </si>
  <si>
    <r>
      <rPr>
        <i/>
        <sz val="11"/>
        <color theme="1"/>
        <rFont val="Calibri"/>
        <family val="2"/>
        <scheme val="minor"/>
      </rPr>
      <t>Subconfiguration</t>
    </r>
    <r>
      <rPr>
        <u/>
        <sz val="11"/>
        <color theme="1"/>
        <rFont val="Calibri"/>
        <family val="2"/>
        <scheme val="minor"/>
      </rPr>
      <t xml:space="preserve"> </t>
    </r>
    <r>
      <rPr>
        <sz val="11"/>
        <color theme="1"/>
        <rFont val="Calibri"/>
        <family val="2"/>
        <scheme val="minor"/>
      </rPr>
      <t xml:space="preserve">means a unique combination within a vehicle configuration of equivalent test weight, road-load horsepower, and any other operational characteristics or parameters that EPA determines may significantly affect CO2 emissions within a vehicle configuration. </t>
    </r>
  </si>
  <si>
    <r>
      <t xml:space="preserve">TRANS CLASS = Transmission class </t>
    </r>
    <r>
      <rPr>
        <sz val="11"/>
        <color theme="1"/>
        <rFont val="Calibri"/>
        <family val="2"/>
        <scheme val="minor"/>
      </rPr>
      <t>which means a group of transmissions having the following common features: Basic transmission type (manual, automatic, or semi-automatic); number of forward gears used in fuel economy testing (e.g., manual four-speed, three-speed automatic, two-speed semi-automatic); drive system (e.g., front wheel drive, rear wheel drive; four wheel drive), type of overdrive, if applicable (e.g., final gear ratio less than 1.00, separate overdrive unit); torque converter type, if applicable (e.g., non-lockup, lockup, variable ratio); and other transmission characteristics that may be determined to be significant by the EPA Administrator.</t>
    </r>
  </si>
  <si>
    <r>
      <rPr>
        <i/>
        <sz val="11"/>
        <color theme="1"/>
        <rFont val="Calibri"/>
        <family val="2"/>
        <scheme val="minor"/>
      </rPr>
      <t xml:space="preserve">AXLE RATIO = Axle Ratio </t>
    </r>
    <r>
      <rPr>
        <sz val="11"/>
        <color theme="1"/>
        <rFont val="Calibri"/>
        <family val="2"/>
        <scheme val="minor"/>
      </rPr>
      <t>which means the number of times the input shaft to the differential (or equivalent) turns for each turn of the drive wheels.</t>
    </r>
  </si>
  <si>
    <r>
      <rPr>
        <i/>
        <sz val="11"/>
        <color theme="1"/>
        <rFont val="Calibri"/>
        <family val="2"/>
        <scheme val="minor"/>
      </rPr>
      <t xml:space="preserve">RL HP =Road Load Horsepower </t>
    </r>
    <r>
      <rPr>
        <sz val="11"/>
        <color theme="1"/>
        <rFont val="Calibri"/>
        <family val="2"/>
        <scheme val="minor"/>
      </rPr>
      <t>which means the amount of power at the driving wheels needed to move a vehicle down the road at a steady speed . This power varies according to the vehicle's speed, aerodynamic drag, mechanical friction, and the tires' rolling resistance . Road-load horsepower is distinct from engine power because the output of the engine is affected by various mechanical losses between the engine's output at its flywheel and the driving wheels.</t>
    </r>
  </si>
  <si>
    <r>
      <rPr>
        <i/>
        <sz val="11"/>
        <color theme="1"/>
        <rFont val="Calibri"/>
        <family val="2"/>
        <scheme val="minor"/>
      </rPr>
      <t>GVWR= Gross Vehicle Weight Rating</t>
    </r>
    <r>
      <rPr>
        <sz val="11"/>
        <color theme="1"/>
        <rFont val="Calibri"/>
        <family val="2"/>
        <scheme val="minor"/>
      </rPr>
      <t xml:space="preserve">means the value specified by the vehicle manufacturer as the maximum design loaded weight of a single vehicle, consistent with good engineering judgment.  </t>
    </r>
  </si>
  <si>
    <r>
      <rPr>
        <i/>
        <sz val="11"/>
        <color theme="1"/>
        <rFont val="Calibri"/>
        <family val="2"/>
        <scheme val="minor"/>
      </rPr>
      <t xml:space="preserve">GCWR = Gross Combined Weight Ratio </t>
    </r>
    <r>
      <rPr>
        <sz val="11"/>
        <color theme="1"/>
        <rFont val="Calibri"/>
        <family val="2"/>
        <scheme val="minor"/>
      </rPr>
      <t>which means the value specified by the vehicle manufacturer as the maximum weight of a loaded vehicle and trailer, consistent with good engineering judgment.  For example, compliance with SAE J2807 is generally considered to be consistent with good engineering judgment, especially for Class 3 and smaller vehicles.</t>
    </r>
  </si>
  <si>
    <r>
      <rPr>
        <i/>
        <sz val="11"/>
        <color theme="1"/>
        <rFont val="Calibri"/>
        <family val="2"/>
        <scheme val="minor"/>
      </rPr>
      <t xml:space="preserve">CURB WGT = Curb Weight </t>
    </r>
    <r>
      <rPr>
        <sz val="11"/>
        <color theme="1"/>
        <rFont val="Calibri"/>
        <family val="2"/>
        <scheme val="minor"/>
      </rPr>
      <t>which means the actual or the manufacturer's estimated weight of the vehicle in operational status with all standard equipment, and weight of fuel at nominal tank capacity, and the weight of optional equipment computed in accordance with §86.1832–01; incomplete light-duty trucks shall have the curb weight specified by the manufacturer.</t>
    </r>
  </si>
  <si>
    <r>
      <rPr>
        <i/>
        <sz val="11"/>
        <color theme="1"/>
        <rFont val="Calibri"/>
        <family val="2"/>
        <scheme val="minor"/>
      </rPr>
      <t xml:space="preserve">PAYLOAD = Payload </t>
    </r>
    <r>
      <rPr>
        <sz val="11"/>
        <color theme="1"/>
        <rFont val="Calibri"/>
        <family val="2"/>
        <scheme val="minor"/>
      </rPr>
      <t>which means the resultant of subtracting the curb weight from the gross vehicle weight rating.</t>
    </r>
  </si>
  <si>
    <r>
      <rPr>
        <i/>
        <sz val="11"/>
        <color theme="1"/>
        <rFont val="Calibri"/>
        <family val="2"/>
        <scheme val="minor"/>
      </rPr>
      <t>TWG CPTY = Towing Capacity</t>
    </r>
    <r>
      <rPr>
        <sz val="11"/>
        <color theme="1"/>
        <rFont val="Calibri"/>
        <family val="2"/>
        <scheme val="minor"/>
      </rPr>
      <t xml:space="preserve"> which means the resultant of subtracting the gross vehicle weight rating from the gross combined weight rating.</t>
    </r>
  </si>
  <si>
    <t>CO2 and FC Target Standard Information</t>
  </si>
  <si>
    <t>R.
Conversion Factor</t>
  </si>
  <si>
    <t>gCO2/gal</t>
  </si>
  <si>
    <t>Example Template - Pre-Model Year Report  Projected CO2 and FC Compliance Level</t>
  </si>
  <si>
    <t>Select EPA Phase-in:</t>
  </si>
  <si>
    <t>Select NHTSA Phase-in:</t>
  </si>
  <si>
    <t>2019 and later</t>
  </si>
  <si>
    <t>Alternative 1</t>
  </si>
  <si>
    <t>Alternative 2</t>
  </si>
  <si>
    <t>gal/100 miles</t>
  </si>
  <si>
    <t>L.
Spark Ignition or Compression Ignition</t>
  </si>
  <si>
    <t>Spark Ignition</t>
  </si>
  <si>
    <t>Compression Ignition</t>
  </si>
  <si>
    <t>Active  Data - Spark Ignition</t>
  </si>
  <si>
    <t>Active  Data - Compression Ignition</t>
  </si>
  <si>
    <t>Annual Data - Compression Ignition</t>
  </si>
  <si>
    <t>Annual  Data - Spark Ignition</t>
  </si>
  <si>
    <t>FC Compliance Level</t>
  </si>
  <si>
    <t>gal/100-mile</t>
  </si>
  <si>
    <t>FF. Projected fleet target FC
(gal/100 mile)</t>
  </si>
  <si>
    <r>
      <t>GG.  Projected fleet ave FC  credit/debit (gallons)</t>
    </r>
    <r>
      <rPr>
        <b/>
        <sz val="12"/>
        <rFont val="Arial"/>
        <family val="2"/>
      </rPr>
      <t xml:space="preserve"> </t>
    </r>
  </si>
  <si>
    <t>HH. Total Projected Fleet Average CO2
Credit/Debit (Megagrams)</t>
  </si>
  <si>
    <t>gallons</t>
  </si>
  <si>
    <t>gal/100 mile</t>
  </si>
  <si>
    <t>FC Credits</t>
  </si>
  <si>
    <t>II. Total Projected Fleet Average FC Credit/Debit (gallons)</t>
  </si>
  <si>
    <t>T.
Projected production volume  under 1037.104(a)</t>
  </si>
  <si>
    <t>U. 
Projected production volume under 1037.150(l)</t>
  </si>
  <si>
    <t>V. 
Projected Loose Engine production volume under 1037.150(m)</t>
  </si>
  <si>
    <t>W. 
CO2 emissions</t>
  </si>
  <si>
    <t>X. 
CO2 Value based on ADC?</t>
  </si>
  <si>
    <t>Y. 
If ADC derived, Subconfig. that is source of CO2base</t>
  </si>
  <si>
    <t xml:space="preserve">Z. Projected Vol x CO2 </t>
  </si>
  <si>
    <t>AA. Projected Vol x Target CO2 Standard</t>
  </si>
  <si>
    <t>AB. 
N2O FEL</t>
  </si>
  <si>
    <t>AC. 
CH4 FEL</t>
  </si>
  <si>
    <t>AD.
Fuel Consumption</t>
  </si>
  <si>
    <t>AE.
Projected Vol x FC</t>
  </si>
  <si>
    <t>AF.
Projected Vol x Target FC Standard</t>
  </si>
  <si>
    <t>AG.
  CO2 Credits required for N2O compliance</t>
  </si>
  <si>
    <t>AH.  
CO2 Credits required for CH4 compliance</t>
  </si>
  <si>
    <t>AL.
Off Cycle 
FC credits</t>
  </si>
  <si>
    <t>AN.
Total FC credits</t>
  </si>
  <si>
    <t>AO. 
Comments</t>
  </si>
  <si>
    <t>Production Volumes</t>
  </si>
  <si>
    <t>535.5(a)(2) Alternative 1</t>
  </si>
  <si>
    <t>535.5(a)(2) Alternative 2</t>
  </si>
  <si>
    <r>
      <t>EE. Projected fleet average</t>
    </r>
    <r>
      <rPr>
        <sz val="12"/>
        <color indexed="12"/>
        <rFont val="Arial"/>
        <family val="2"/>
      </rPr>
      <t xml:space="preserve"> </t>
    </r>
    <r>
      <rPr>
        <sz val="12"/>
        <rFont val="Arial"/>
        <family val="2"/>
      </rPr>
      <t>FC 
(gal/100 mile)</t>
    </r>
  </si>
  <si>
    <t>AK.
Total CO2 credits</t>
  </si>
  <si>
    <t>AI.
Off Cycle 
CO2 credits</t>
  </si>
  <si>
    <t>United States Environmental Protection Agency, Office of Air and Radiation, Office of Transportation and Air Quality</t>
  </si>
  <si>
    <t>Payload</t>
  </si>
  <si>
    <t>U-L</t>
  </si>
  <si>
    <t>HFC Worksheet</t>
  </si>
  <si>
    <t>Vocational</t>
  </si>
  <si>
    <t>Manufacturer</t>
  </si>
  <si>
    <t>Process Code</t>
  </si>
  <si>
    <t>L</t>
  </si>
  <si>
    <t>M</t>
  </si>
  <si>
    <t>Vehicle Family</t>
  </si>
  <si>
    <t>Model Year</t>
  </si>
  <si>
    <t>Tractors</t>
  </si>
  <si>
    <t>Regulatory Subcategory</t>
  </si>
  <si>
    <t>Projected Volume</t>
  </si>
  <si>
    <t>Averaging set</t>
  </si>
  <si>
    <t>Please enter information for at least the following configurations: highest system emission rate, largest refrigerant capacity , highest % leakage, and highest projected sales</t>
  </si>
  <si>
    <t>A/C System Information</t>
  </si>
  <si>
    <t>Leakage Inputs (optional)</t>
  </si>
  <si>
    <t>A/C Leakage Rate</t>
  </si>
  <si>
    <t>A/C system number</t>
  </si>
  <si>
    <t>Refrigerant</t>
  </si>
  <si>
    <t>Refrigerant GWP, if other than R134a</t>
  </si>
  <si>
    <t>Production Volume</t>
  </si>
  <si>
    <t>Rigid Pipe Connections emission rate</t>
  </si>
  <si>
    <t>Total System HFC Emission Rate (g/year)</t>
  </si>
  <si>
    <t>Total System HFC Percent Leakage (%/year)</t>
  </si>
  <si>
    <t>Installation details</t>
  </si>
  <si>
    <t>Please list the corporate name(s) (other than the certifying manufacturer) of who will be the final installer(s) of the A/C system</t>
  </si>
  <si>
    <t>Name</t>
  </si>
  <si>
    <t>Location (state or country, if non-U.S.)</t>
  </si>
  <si>
    <t>[a] Information provided in the section meets requirements specified in 1037.104(d)(14)  and Part 535.8(b)(2)(i), (ii) and (iii)</t>
  </si>
  <si>
    <r>
      <rPr>
        <i/>
        <sz val="11"/>
        <color theme="1"/>
        <rFont val="Calibri"/>
        <family val="2"/>
        <scheme val="minor"/>
      </rPr>
      <t xml:space="preserve">ENGINE = Engine code </t>
    </r>
    <r>
      <rPr>
        <sz val="11"/>
        <color theme="1"/>
        <rFont val="Calibri"/>
        <family val="2"/>
        <scheme val="minor"/>
      </rPr>
      <t>which</t>
    </r>
    <r>
      <rPr>
        <i/>
        <sz val="11"/>
        <color theme="1"/>
        <rFont val="Calibri"/>
        <family val="2"/>
        <scheme val="minor"/>
      </rPr>
      <t xml:space="preserve"> </t>
    </r>
    <r>
      <rPr>
        <sz val="11"/>
        <color theme="1"/>
        <rFont val="Calibri"/>
        <family val="2"/>
        <scheme val="minor"/>
      </rPr>
      <t>means a unique combination, within an engine-system combination (as defined in §86.1803 of this chapter), of displacement, fuel injection (or carburetion or other fuel delivery system), calibration, distributor calibration, choke calibration, auxiliary emission control devices, and other engine and emission control system components specified by the Administrator. For electric vehicles, engine code means a unique combination of manufacturer, electric traction motor, motor configuration, motor controller, and energy storage device.</t>
    </r>
  </si>
  <si>
    <r>
      <t xml:space="preserve">FC TARGET STD  </t>
    </r>
    <r>
      <rPr>
        <sz val="11"/>
        <color theme="1"/>
        <rFont val="Calibri"/>
        <family val="2"/>
        <scheme val="minor"/>
      </rPr>
      <t>= Subconfiguration Target Standard for Fuel Consumption</t>
    </r>
  </si>
  <si>
    <r>
      <t xml:space="preserve">CO2 TARGET STD  = </t>
    </r>
    <r>
      <rPr>
        <sz val="11"/>
        <color theme="1"/>
        <rFont val="Calibri"/>
        <family val="2"/>
        <scheme val="minor"/>
      </rPr>
      <t>Subconfiguration Target Standard for CO2</t>
    </r>
  </si>
  <si>
    <r>
      <t xml:space="preserve">TRGT COEFF "a" &amp; "b" = </t>
    </r>
    <r>
      <rPr>
        <sz val="11"/>
        <color theme="1"/>
        <rFont val="Calibri"/>
        <family val="2"/>
        <scheme val="minor"/>
      </rPr>
      <t xml:space="preserve">Subconfiguration Coefficients for Target Standard Equation for CO2 </t>
    </r>
  </si>
  <si>
    <r>
      <t xml:space="preserve">TRGT COEFF "c" &amp; "d" = </t>
    </r>
    <r>
      <rPr>
        <sz val="11"/>
        <color theme="1"/>
        <rFont val="Calibri"/>
        <family val="2"/>
        <scheme val="minor"/>
      </rPr>
      <t>Subconfiguration Coefficients for Target Standard Equation for Fuel Consumption</t>
    </r>
  </si>
  <si>
    <t xml:space="preserve">The provided templates meet the regulatory reguirements for the Envirormental Protection Agency and the National Highway Traffic Safety Administration in 40 CFR Part 1036, 40 CFR Part 1037 and 49 CFR Part 535.  The templates define the required data and the  required formats for the data in accordance with each agencies regulatory provisions.  Manufacturers entering information into the templates satisify the requirements for Class 2B and 3 heavy-duty pickup trucks and vans  in providing the agencies pre-model year reports.  Manufacturers producing heavy-duty pickup trucks and vans must submit reports in advance of the model year providing early estimates demonstrating how their fleet(s) would comply with GHG emissions and fuel consumption standards.  Note, the agencies understand that early model year reports contain estimates that may change over the course of a model year and that compliance information manufactures submit prior to the beginning of a new model year may not represent the final compliance outcome.  The agencies view the necessity for requiring early model reports as a manufacturer’s good faith projection for demonstrating compliance with emission and fuel consumption standards.   </t>
  </si>
  <si>
    <t>[d] For model years 2014 and 2015, manufacturer attest that it will use fixed stardards for complying the EPA program.  If no, select phase-in standards approach.   The manufacturer also acknowledge that once selected, the decision cannot be reversed and the manufacturer must continue to comply with the same alternative for subsequent model years for all the vehicles it manufacturers in each regulatory category for a given model year</t>
  </si>
  <si>
    <t>A1.
Truck Line Name</t>
  </si>
  <si>
    <t>A2.
Sub-
config. Group Name</t>
  </si>
  <si>
    <t>F250</t>
  </si>
  <si>
    <t>F350</t>
  </si>
  <si>
    <t>D.
Trans Class</t>
  </si>
  <si>
    <t>[b] The definitions below decribe the required data in the MY Report in accordance with 40 CFR 600.002, 40 CFR 86.1803 and 49 CFR 535.4</t>
  </si>
  <si>
    <r>
      <t xml:space="preserve">XWD = 4wd Adjustment </t>
    </r>
    <r>
      <rPr>
        <sz val="11"/>
        <color theme="1"/>
        <rFont val="Calibri"/>
        <family val="2"/>
        <scheme val="minor"/>
      </rPr>
      <t>= 500 lbs if the vehicle group is equipped with 4wd and all-wheel drive, otherwise equals 0 lbs for 2wd.</t>
    </r>
  </si>
  <si>
    <t xml:space="preserve">Work Factor = [0.75 x (Payload Capacity + Xwd)] + [0.25 x Towing Capacity] </t>
  </si>
  <si>
    <t>S.
FC Target Standard</t>
  </si>
  <si>
    <t>M. 
A Target Coef</t>
  </si>
  <si>
    <t>N. 
B Target Coef</t>
  </si>
  <si>
    <t>P.
C Target Coef</t>
  </si>
  <si>
    <t>Q.
D Target Coef</t>
  </si>
  <si>
    <t>xxx-xxx</t>
  </si>
  <si>
    <t>Conventional Fleet Pre-Model Year Report</t>
  </si>
  <si>
    <t>Adv. Technology Fleet Pre-Model Year Report</t>
  </si>
  <si>
    <t>U.S. Production Volume</t>
  </si>
  <si>
    <t>Date Credits Were Earned</t>
  </si>
  <si>
    <t>Comments</t>
  </si>
  <si>
    <t>Fleet</t>
  </si>
  <si>
    <t>Conventional</t>
  </si>
  <si>
    <t>Advanced Technology</t>
  </si>
  <si>
    <t>Target CO2 Standard (g/mile)</t>
  </si>
  <si>
    <t>Target FC Standard (gal/100 mile)</t>
  </si>
  <si>
    <t>Manufacturer FC
(gal/100 mile)</t>
  </si>
  <si>
    <t>Manufacturer CO2 
(g/mile)</t>
  </si>
  <si>
    <t>FC Innovative Technology Credits (gal)</t>
  </si>
  <si>
    <t>FC Credit (Deficit) (gal)</t>
  </si>
  <si>
    <t>CO2 Innovative Technology Credits (Mg)</t>
  </si>
  <si>
    <t>CO2 Credits Required for CH4 Compliance (Mg)</t>
  </si>
  <si>
    <t>CO2 Credits Required for N2O Compliance (Mg)</t>
  </si>
  <si>
    <r>
      <rPr>
        <i/>
        <sz val="11"/>
        <color theme="1"/>
        <rFont val="Calibri"/>
        <family val="2"/>
        <scheme val="minor"/>
      </rPr>
      <t xml:space="preserve">ETW = Equivalent Test Weight </t>
    </r>
    <r>
      <rPr>
        <sz val="11"/>
        <color theme="1"/>
        <rFont val="Calibri"/>
        <family val="2"/>
        <scheme val="minor"/>
      </rPr>
      <t>which means the weight within an inertia weight class which is used in the dynamometer testing of a vehicle, and which is based on its loaded vehicle weight in accordance with the provisions of part 86 of this chapter.</t>
    </r>
  </si>
  <si>
    <t>Fuel Consumption Credit Summary</t>
  </si>
  <si>
    <t>Total FC Credits (gal)</t>
  </si>
  <si>
    <t>Total CO2 Credits (Mg)</t>
  </si>
  <si>
    <t>CO2 Credit (Deficit) (Mg)</t>
  </si>
  <si>
    <t>CO2 Credit Summary</t>
  </si>
  <si>
    <t>Example Pre Model Year Credit Summary Report</t>
  </si>
  <si>
    <t>h1</t>
  </si>
  <si>
    <t>h2</t>
  </si>
  <si>
    <t>Paperwork Reduction Act Notice 
The public reporting and recordkeeping burden for this collection of information is estimated to average 66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and to the Office of Management and Budget (OMB), Paperwork Reduction Project (1910-1800), Washington, D.C. 20503.  Include the OMB control number(s) in any correspondence.  Include the OMB control number(s) in any correspondence.  Do not send the completed form to this address.</t>
  </si>
  <si>
    <t>OMB Control Number 2060-NEW</t>
  </si>
</sst>
</file>

<file path=xl/styles.xml><?xml version="1.0" encoding="utf-8"?>
<styleSheet xmlns="http://schemas.openxmlformats.org/spreadsheetml/2006/main">
  <numFmts count="12">
    <numFmt numFmtId="43" formatCode="_(* #,##0.00_);_(* \(#,##0.00\);_(* &quot;-&quot;??_);_(@_)"/>
    <numFmt numFmtId="164" formatCode="0.0000"/>
    <numFmt numFmtId="165" formatCode="#,##0_ "/>
    <numFmt numFmtId="166" formatCode="0.00_ "/>
    <numFmt numFmtId="167" formatCode="0.0"/>
    <numFmt numFmtId="168" formatCode="0_ "/>
    <numFmt numFmtId="169" formatCode="#,##0.0"/>
    <numFmt numFmtId="170" formatCode="0.00000"/>
    <numFmt numFmtId="171" formatCode="[$-409]d\-mmm\-yy;@"/>
    <numFmt numFmtId="172" formatCode="_(* #,##0_);_(* \(#,##0\);_(* &quot;-&quot;??_);_(@_)"/>
    <numFmt numFmtId="173" formatCode="0.000000"/>
    <numFmt numFmtId="174" formatCode="[$-409]mmmm\ d\,\ yyyy;@"/>
  </numFmts>
  <fonts count="55">
    <font>
      <sz val="11"/>
      <color theme="1"/>
      <name val="Calibri"/>
      <family val="2"/>
      <scheme val="minor"/>
    </font>
    <font>
      <sz val="11"/>
      <color theme="1"/>
      <name val="Calibri"/>
      <family val="2"/>
      <scheme val="minor"/>
    </font>
    <font>
      <b/>
      <sz val="32"/>
      <name val="Arial"/>
      <family val="2"/>
    </font>
    <font>
      <sz val="11"/>
      <name val="Arial"/>
      <family val="2"/>
    </font>
    <font>
      <sz val="12"/>
      <name val="Arial"/>
      <family val="2"/>
    </font>
    <font>
      <sz val="12"/>
      <color theme="0" tint="-0.249977111117893"/>
      <name val="Arial"/>
      <family val="2"/>
    </font>
    <font>
      <b/>
      <sz val="24"/>
      <name val="Arial"/>
      <family val="2"/>
    </font>
    <font>
      <b/>
      <sz val="24"/>
      <color indexed="12"/>
      <name val="Arial"/>
      <family val="2"/>
    </font>
    <font>
      <sz val="20"/>
      <name val="Arial"/>
      <family val="2"/>
    </font>
    <font>
      <b/>
      <sz val="14"/>
      <name val="Arial"/>
      <family val="2"/>
    </font>
    <font>
      <sz val="14"/>
      <name val="Arial"/>
      <family val="2"/>
    </font>
    <font>
      <sz val="14"/>
      <name val="ＭＳ Ｐゴシック"/>
      <family val="3"/>
      <charset val="128"/>
    </font>
    <font>
      <b/>
      <sz val="20"/>
      <color indexed="10"/>
      <name val="Arial"/>
      <family val="2"/>
    </font>
    <font>
      <sz val="12"/>
      <name val="ＭＳ Ｐゴシック"/>
      <family val="3"/>
      <charset val="128"/>
    </font>
    <font>
      <b/>
      <sz val="12"/>
      <name val="Arial"/>
      <family val="2"/>
    </font>
    <font>
      <u/>
      <sz val="12"/>
      <name val="Arial"/>
      <family val="2"/>
    </font>
    <font>
      <vertAlign val="superscript"/>
      <sz val="12"/>
      <name val="Arial"/>
      <family val="2"/>
    </font>
    <font>
      <sz val="12"/>
      <color indexed="12"/>
      <name val="Arial"/>
      <family val="2"/>
    </font>
    <font>
      <b/>
      <u/>
      <sz val="11"/>
      <name val="Arial"/>
      <family val="2"/>
    </font>
    <font>
      <sz val="11"/>
      <color rgb="FFFF0000"/>
      <name val="Arial"/>
      <family val="2"/>
    </font>
    <font>
      <sz val="18"/>
      <name val="Arial"/>
      <family val="2"/>
    </font>
    <font>
      <sz val="12"/>
      <color rgb="FFFF0000"/>
      <name val="Arial"/>
      <family val="2"/>
    </font>
    <font>
      <b/>
      <sz val="11"/>
      <name val="Arial"/>
      <family val="2"/>
    </font>
    <font>
      <b/>
      <sz val="12"/>
      <color indexed="12"/>
      <name val="Arial"/>
      <family val="2"/>
    </font>
    <font>
      <b/>
      <sz val="12"/>
      <name val="ＭＳ Ｐゴシック"/>
      <family val="3"/>
      <charset val="128"/>
    </font>
    <font>
      <b/>
      <u/>
      <sz val="14"/>
      <color indexed="81"/>
      <name val="Tahoma"/>
      <family val="2"/>
    </font>
    <font>
      <b/>
      <sz val="10"/>
      <color indexed="81"/>
      <name val="Tahoma"/>
      <family val="2"/>
    </font>
    <font>
      <b/>
      <sz val="12"/>
      <color indexed="81"/>
      <name val="Tahoma"/>
      <family val="2"/>
    </font>
    <font>
      <b/>
      <sz val="12"/>
      <color indexed="10"/>
      <name val="Tahoma"/>
      <family val="2"/>
    </font>
    <font>
      <b/>
      <sz val="8"/>
      <color indexed="81"/>
      <name val="Tahoma"/>
      <family val="2"/>
    </font>
    <font>
      <sz val="8"/>
      <color indexed="81"/>
      <name val="Tahoma"/>
      <family val="2"/>
    </font>
    <font>
      <b/>
      <sz val="28"/>
      <name val="Arial"/>
      <family val="2"/>
    </font>
    <font>
      <sz val="28"/>
      <name val="Arial"/>
      <family val="2"/>
    </font>
    <font>
      <sz val="24"/>
      <name val="Arial"/>
      <family val="2"/>
    </font>
    <font>
      <b/>
      <vertAlign val="superscript"/>
      <sz val="12"/>
      <name val="Arial"/>
      <family val="2"/>
    </font>
    <font>
      <b/>
      <sz val="12"/>
      <name val="ＭＳ Ｐゴシック"/>
    </font>
    <font>
      <b/>
      <u/>
      <sz val="12"/>
      <name val="Arial"/>
      <family val="2"/>
    </font>
    <font>
      <b/>
      <u/>
      <sz val="12"/>
      <color indexed="81"/>
      <name val="Tahoma"/>
      <family val="2"/>
    </font>
    <font>
      <b/>
      <sz val="11"/>
      <color theme="1"/>
      <name val="Calibri"/>
      <family val="2"/>
      <scheme val="minor"/>
    </font>
    <font>
      <b/>
      <sz val="12"/>
      <color theme="1"/>
      <name val="Calibri"/>
      <family val="2"/>
      <scheme val="minor"/>
    </font>
    <font>
      <sz val="12"/>
      <color theme="1"/>
      <name val="Calibri"/>
      <family val="2"/>
      <scheme val="minor"/>
    </font>
    <font>
      <b/>
      <i/>
      <u/>
      <sz val="11"/>
      <color theme="1"/>
      <name val="Calibri"/>
      <family val="2"/>
      <scheme val="minor"/>
    </font>
    <font>
      <i/>
      <sz val="11"/>
      <color theme="1"/>
      <name val="Calibri"/>
      <family val="2"/>
      <scheme val="minor"/>
    </font>
    <font>
      <u/>
      <sz val="11"/>
      <color theme="1"/>
      <name val="Calibri"/>
      <family val="2"/>
      <scheme val="minor"/>
    </font>
    <font>
      <sz val="10"/>
      <color indexed="81"/>
      <name val="Tahoma"/>
      <family val="2"/>
    </font>
    <font>
      <b/>
      <sz val="18"/>
      <color theme="3"/>
      <name val="Cambria"/>
      <family val="2"/>
      <scheme val="major"/>
    </font>
    <font>
      <b/>
      <i/>
      <sz val="18"/>
      <color theme="1" tint="4.9989318521683403E-2"/>
      <name val="Calibri"/>
      <family val="2"/>
      <scheme val="minor"/>
    </font>
    <font>
      <b/>
      <sz val="14"/>
      <color theme="1" tint="4.9989318521683403E-2"/>
      <name val="Calibri"/>
      <family val="2"/>
      <scheme val="minor"/>
    </font>
    <font>
      <b/>
      <sz val="16"/>
      <color theme="1" tint="4.9989318521683403E-2"/>
      <name val="Calibri"/>
      <family val="2"/>
      <scheme val="minor"/>
    </font>
    <font>
      <b/>
      <sz val="18"/>
      <color theme="1" tint="4.9989318521683403E-2"/>
      <name val="Cambria"/>
      <family val="2"/>
      <scheme val="major"/>
    </font>
    <font>
      <b/>
      <sz val="10"/>
      <name val="Calibri"/>
      <family val="2"/>
      <scheme val="minor"/>
    </font>
    <font>
      <sz val="10"/>
      <color theme="1"/>
      <name val="Calibri"/>
      <family val="2"/>
      <scheme val="minor"/>
    </font>
    <font>
      <sz val="10"/>
      <name val="Arial"/>
      <family val="2"/>
    </font>
    <font>
      <b/>
      <sz val="14"/>
      <color theme="1"/>
      <name val="Calibri"/>
      <family val="2"/>
      <scheme val="minor"/>
    </font>
    <font>
      <vertAlign val="superscript"/>
      <sz val="14"/>
      <name val="Arial"/>
      <family val="2"/>
    </font>
  </fonts>
  <fills count="18">
    <fill>
      <patternFill patternType="none"/>
    </fill>
    <fill>
      <patternFill patternType="gray125"/>
    </fill>
    <fill>
      <patternFill patternType="solid">
        <fgColor indexed="44"/>
        <bgColor indexed="64"/>
      </patternFill>
    </fill>
    <fill>
      <patternFill patternType="solid">
        <fgColor rgb="FFFFFF00"/>
        <bgColor indexed="64"/>
      </patternFill>
    </fill>
    <fill>
      <patternFill patternType="solid">
        <fgColor theme="0"/>
        <bgColor indexed="64"/>
      </patternFill>
    </fill>
    <fill>
      <patternFill patternType="solid">
        <fgColor indexed="13"/>
        <bgColor indexed="64"/>
      </patternFill>
    </fill>
    <fill>
      <patternFill patternType="solid">
        <fgColor rgb="FF92D050"/>
        <bgColor indexed="64"/>
      </patternFill>
    </fill>
    <fill>
      <patternFill patternType="solid">
        <fgColor theme="3" tint="0.39997558519241921"/>
        <bgColor indexed="64"/>
      </patternFill>
    </fill>
    <fill>
      <patternFill patternType="solid">
        <fgColor indexed="45"/>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14999847407452621"/>
        <bgColor indexed="47"/>
      </patternFill>
    </fill>
    <fill>
      <patternFill patternType="solid">
        <fgColor theme="4" tint="0.59999389629810485"/>
        <bgColor indexed="64"/>
      </patternFill>
    </fill>
    <fill>
      <patternFill patternType="solid">
        <fgColor theme="4" tint="0.59999389629810485"/>
        <bgColor indexed="47"/>
      </patternFill>
    </fill>
    <fill>
      <patternFill patternType="solid">
        <fgColor theme="0"/>
        <bgColor indexed="47"/>
      </patternFill>
    </fill>
    <fill>
      <patternFill patternType="solid">
        <fgColor theme="0" tint="-4.9989318521683403E-2"/>
        <bgColor indexed="64"/>
      </patternFill>
    </fill>
  </fills>
  <borders count="5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45" fillId="0" borderId="0" applyNumberFormat="0" applyFill="0" applyBorder="0" applyAlignment="0" applyProtection="0"/>
  </cellStyleXfs>
  <cellXfs count="519">
    <xf numFmtId="0" fontId="0" fillId="0" borderId="0" xfId="0"/>
    <xf numFmtId="0" fontId="3" fillId="0" borderId="0" xfId="0" applyFont="1" applyAlignment="1">
      <alignment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3" fillId="0" borderId="0" xfId="0" applyFont="1" applyBorder="1" applyAlignment="1">
      <alignment vertical="center"/>
    </xf>
    <xf numFmtId="0" fontId="5" fillId="0" borderId="0" xfId="0" applyFont="1" applyAlignment="1">
      <alignment vertical="center"/>
    </xf>
    <xf numFmtId="0" fontId="8" fillId="0" borderId="0" xfId="0" applyFont="1" applyAlignment="1">
      <alignment vertical="center"/>
    </xf>
    <xf numFmtId="0" fontId="8" fillId="0" borderId="0" xfId="0" applyFont="1" applyFill="1" applyBorder="1" applyAlignment="1">
      <alignment vertical="center"/>
    </xf>
    <xf numFmtId="0" fontId="8" fillId="0" borderId="0" xfId="0" applyFont="1" applyBorder="1" applyAlignment="1">
      <alignment vertical="center"/>
    </xf>
    <xf numFmtId="164" fontId="5" fillId="0" borderId="0" xfId="0" applyNumberFormat="1" applyFont="1" applyAlignment="1">
      <alignment vertical="center"/>
    </xf>
    <xf numFmtId="0" fontId="11"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xf>
    <xf numFmtId="0" fontId="4" fillId="0" borderId="0" xfId="0" applyFont="1" applyAlignment="1">
      <alignment vertical="center"/>
    </xf>
    <xf numFmtId="0" fontId="4" fillId="0" borderId="1" xfId="0" applyFont="1" applyBorder="1" applyAlignment="1">
      <alignment vertical="center"/>
    </xf>
    <xf numFmtId="0" fontId="4" fillId="0" borderId="0" xfId="0" applyFont="1" applyBorder="1" applyAlignment="1">
      <alignment vertical="center"/>
    </xf>
    <xf numFmtId="0" fontId="10" fillId="0" borderId="0" xfId="0" applyFont="1" applyBorder="1" applyAlignment="1">
      <alignment vertical="center"/>
    </xf>
    <xf numFmtId="0" fontId="10" fillId="0" borderId="0" xfId="0" applyFont="1" applyFill="1" applyBorder="1" applyAlignment="1">
      <alignment vertical="center"/>
    </xf>
    <xf numFmtId="0" fontId="0" fillId="4" borderId="0" xfId="0" applyFill="1" applyBorder="1" applyAlignment="1">
      <alignment vertical="center"/>
    </xf>
    <xf numFmtId="0" fontId="11" fillId="3" borderId="0" xfId="0" applyFont="1" applyFill="1" applyAlignment="1">
      <alignment vertical="center"/>
    </xf>
    <xf numFmtId="15" fontId="9" fillId="3" borderId="0" xfId="0" quotePrefix="1" applyNumberFormat="1" applyFont="1" applyFill="1" applyBorder="1" applyAlignment="1">
      <alignment horizontal="center" vertical="top"/>
    </xf>
    <xf numFmtId="15" fontId="9" fillId="5" borderId="0" xfId="0" quotePrefix="1" applyNumberFormat="1" applyFont="1" applyFill="1" applyBorder="1" applyAlignment="1">
      <alignment horizontal="center" vertical="top"/>
    </xf>
    <xf numFmtId="15" fontId="9" fillId="0" borderId="0" xfId="0" quotePrefix="1" applyNumberFormat="1" applyFont="1" applyFill="1" applyBorder="1" applyAlignment="1">
      <alignment horizontal="center" vertical="top"/>
    </xf>
    <xf numFmtId="0" fontId="0" fillId="0" borderId="0" xfId="0" applyBorder="1" applyAlignment="1">
      <alignment horizontal="center" vertical="top"/>
    </xf>
    <xf numFmtId="0" fontId="12" fillId="0" borderId="0" xfId="0" applyFont="1" applyFill="1" applyAlignment="1">
      <alignment horizontal="center" vertical="center"/>
    </xf>
    <xf numFmtId="0" fontId="10" fillId="0" borderId="0" xfId="0" applyFont="1" applyAlignment="1">
      <alignment vertical="top"/>
    </xf>
    <xf numFmtId="0" fontId="10" fillId="0" borderId="0" xfId="0" applyFont="1" applyAlignment="1">
      <alignment horizontal="center" vertical="top"/>
    </xf>
    <xf numFmtId="0" fontId="0" fillId="0" borderId="0" xfId="0" applyFill="1" applyAlignment="1">
      <alignment vertical="center"/>
    </xf>
    <xf numFmtId="0" fontId="13" fillId="0" borderId="0" xfId="0" applyFont="1" applyFill="1" applyAlignment="1">
      <alignment vertical="center"/>
    </xf>
    <xf numFmtId="0" fontId="4" fillId="0" borderId="7" xfId="0" applyFont="1" applyBorder="1" applyAlignment="1">
      <alignment vertical="center"/>
    </xf>
    <xf numFmtId="0" fontId="4" fillId="0" borderId="0" xfId="0" applyFont="1" applyAlignment="1">
      <alignment horizontal="center" vertical="center"/>
    </xf>
    <xf numFmtId="0" fontId="0" fillId="0" borderId="0" xfId="0" applyFill="1" applyBorder="1" applyAlignment="1">
      <alignment vertical="center"/>
    </xf>
    <xf numFmtId="0" fontId="14" fillId="0" borderId="0" xfId="0" applyFont="1" applyFill="1" applyBorder="1" applyAlignment="1">
      <alignment horizontal="center" vertical="center"/>
    </xf>
    <xf numFmtId="0" fontId="10" fillId="0" borderId="0" xfId="0" applyFont="1" applyBorder="1" applyAlignment="1">
      <alignment horizontal="center" vertical="center"/>
    </xf>
    <xf numFmtId="0" fontId="15" fillId="0" borderId="10" xfId="0" applyFont="1" applyBorder="1" applyAlignment="1">
      <alignment horizontal="left"/>
    </xf>
    <xf numFmtId="165" fontId="4" fillId="0" borderId="0" xfId="0" applyNumberFormat="1" applyFont="1" applyBorder="1" applyAlignment="1">
      <alignment vertical="center"/>
    </xf>
    <xf numFmtId="0" fontId="16" fillId="0" borderId="10" xfId="0" applyFont="1" applyBorder="1" applyAlignment="1">
      <alignment horizontal="left" vertical="top" wrapText="1"/>
    </xf>
    <xf numFmtId="165" fontId="4" fillId="0" borderId="0" xfId="0" applyNumberFormat="1" applyFont="1" applyFill="1" applyBorder="1" applyAlignment="1">
      <alignment horizontal="center" vertical="top" wrapText="1"/>
    </xf>
    <xf numFmtId="165" fontId="4" fillId="0" borderId="9" xfId="0" applyNumberFormat="1" applyFont="1" applyFill="1" applyBorder="1" applyAlignment="1">
      <alignment horizontal="center" vertical="top" wrapText="1"/>
    </xf>
    <xf numFmtId="0" fontId="4" fillId="0" borderId="9" xfId="0" applyFont="1" applyFill="1" applyBorder="1" applyAlignment="1">
      <alignment horizontal="center" vertical="top" wrapText="1"/>
    </xf>
    <xf numFmtId="0" fontId="4" fillId="0" borderId="0" xfId="0" applyFont="1" applyFill="1" applyBorder="1" applyAlignment="1">
      <alignment horizontal="center" vertical="top" wrapText="1"/>
    </xf>
    <xf numFmtId="166" fontId="4" fillId="0" borderId="0" xfId="0" applyNumberFormat="1" applyFont="1" applyFill="1" applyBorder="1" applyAlignment="1">
      <alignment horizontal="center" vertical="top" wrapText="1"/>
    </xf>
    <xf numFmtId="0" fontId="4" fillId="0" borderId="0" xfId="0" applyFont="1" applyFill="1" applyBorder="1" applyAlignment="1">
      <alignment vertical="top" wrapText="1"/>
    </xf>
    <xf numFmtId="0" fontId="4" fillId="0" borderId="11" xfId="0" applyFont="1" applyFill="1" applyBorder="1" applyAlignment="1">
      <alignment horizontal="center" vertical="top" wrapText="1"/>
    </xf>
    <xf numFmtId="0" fontId="18" fillId="0" borderId="0" xfId="0" applyFont="1" applyFill="1" applyBorder="1" applyAlignment="1">
      <alignment horizontal="center" vertical="top" wrapText="1"/>
    </xf>
    <xf numFmtId="165" fontId="4" fillId="0" borderId="0" xfId="0" applyNumberFormat="1" applyFont="1" applyFill="1" applyBorder="1" applyAlignment="1">
      <alignment horizontal="center" vertical="center"/>
    </xf>
    <xf numFmtId="167" fontId="4" fillId="0" borderId="0" xfId="0" applyNumberFormat="1" applyFont="1" applyFill="1" applyBorder="1" applyAlignment="1">
      <alignment horizontal="center" vertical="center" wrapText="1"/>
    </xf>
    <xf numFmtId="38" fontId="14" fillId="6" borderId="9" xfId="0" applyNumberFormat="1" applyFont="1" applyFill="1" applyBorder="1" applyAlignment="1">
      <alignment horizontal="center" vertical="center"/>
    </xf>
    <xf numFmtId="168" fontId="4" fillId="0" borderId="0" xfId="0" applyNumberFormat="1" applyFont="1" applyFill="1" applyBorder="1" applyAlignment="1">
      <alignment horizontal="center" vertical="center"/>
    </xf>
    <xf numFmtId="38" fontId="14" fillId="6" borderId="9" xfId="1" applyNumberFormat="1" applyFont="1" applyFill="1" applyBorder="1" applyAlignment="1">
      <alignment horizontal="center" vertical="center"/>
    </xf>
    <xf numFmtId="0" fontId="3" fillId="0" borderId="0" xfId="0" applyFont="1" applyFill="1" applyBorder="1" applyAlignment="1">
      <alignment horizontal="center" vertical="center"/>
    </xf>
    <xf numFmtId="169" fontId="4" fillId="0" borderId="0" xfId="0" applyNumberFormat="1" applyFont="1" applyFill="1" applyBorder="1" applyAlignment="1">
      <alignment horizontal="center" vertical="center" wrapText="1"/>
    </xf>
    <xf numFmtId="170" fontId="5" fillId="0" borderId="0" xfId="0" applyNumberFormat="1" applyFont="1" applyAlignment="1">
      <alignment vertical="center"/>
    </xf>
    <xf numFmtId="165" fontId="3" fillId="0" borderId="0" xfId="0" applyNumberFormat="1" applyFont="1" applyBorder="1" applyAlignment="1">
      <alignment vertical="center"/>
    </xf>
    <xf numFmtId="3" fontId="4" fillId="0" borderId="0" xfId="0" applyNumberFormat="1" applyFont="1" applyFill="1" applyBorder="1" applyAlignment="1">
      <alignment horizontal="center" vertical="center"/>
    </xf>
    <xf numFmtId="0" fontId="4" fillId="0" borderId="0" xfId="0" applyFont="1" applyBorder="1" applyAlignment="1">
      <alignment horizontal="right" vertical="center"/>
    </xf>
    <xf numFmtId="0" fontId="13" fillId="0" borderId="0" xfId="0" applyFont="1" applyBorder="1" applyAlignment="1">
      <alignment vertical="center"/>
    </xf>
    <xf numFmtId="2" fontId="4" fillId="0" borderId="0" xfId="0" applyNumberFormat="1" applyFont="1" applyBorder="1" applyAlignment="1">
      <alignment horizontal="center" vertical="center"/>
    </xf>
    <xf numFmtId="167" fontId="4" fillId="0" borderId="0" xfId="0" applyNumberFormat="1" applyFont="1" applyBorder="1" applyAlignment="1">
      <alignment horizontal="center" vertical="center"/>
    </xf>
    <xf numFmtId="0" fontId="19" fillId="0" borderId="0" xfId="0" applyFont="1" applyAlignment="1">
      <alignment vertical="center"/>
    </xf>
    <xf numFmtId="167" fontId="3" fillId="0" borderId="0" xfId="0" applyNumberFormat="1" applyFont="1" applyAlignment="1">
      <alignment vertical="center"/>
    </xf>
    <xf numFmtId="0" fontId="3" fillId="0" borderId="0" xfId="0" applyFont="1" applyFill="1" applyAlignment="1">
      <alignment vertical="center"/>
    </xf>
    <xf numFmtId="0" fontId="9" fillId="0" borderId="0" xfId="0" applyFont="1" applyFill="1" applyBorder="1" applyAlignment="1">
      <alignment horizontal="right" vertical="center"/>
    </xf>
    <xf numFmtId="0" fontId="10" fillId="0" borderId="0" xfId="0" applyFont="1" applyFill="1" applyBorder="1" applyAlignment="1">
      <alignment horizontal="right" vertical="center"/>
    </xf>
    <xf numFmtId="0" fontId="9" fillId="0" borderId="0" xfId="0" applyFont="1" applyFill="1" applyBorder="1" applyAlignment="1">
      <alignment horizontal="center" vertical="center"/>
    </xf>
    <xf numFmtId="0" fontId="0" fillId="0" borderId="0" xfId="0" applyAlignment="1">
      <alignment vertical="center"/>
    </xf>
    <xf numFmtId="0" fontId="20" fillId="0" borderId="0" xfId="0" applyFont="1" applyAlignment="1">
      <alignment horizontal="center" vertical="center"/>
    </xf>
    <xf numFmtId="0" fontId="0" fillId="0" borderId="0" xfId="0" applyFill="1" applyBorder="1" applyAlignment="1">
      <alignment horizontal="center" vertical="center"/>
    </xf>
    <xf numFmtId="0" fontId="21" fillId="0" borderId="0" xfId="0" applyFont="1" applyAlignment="1">
      <alignment horizontal="center" vertical="center"/>
    </xf>
    <xf numFmtId="165" fontId="3" fillId="0" borderId="0" xfId="0" applyNumberFormat="1" applyFont="1" applyAlignment="1">
      <alignment vertical="center"/>
    </xf>
    <xf numFmtId="0" fontId="3" fillId="0" borderId="0" xfId="0" applyFont="1" applyAlignment="1">
      <alignment vertical="top"/>
    </xf>
    <xf numFmtId="0" fontId="14" fillId="0" borderId="5" xfId="0" applyFont="1" applyBorder="1" applyAlignment="1">
      <alignment horizontal="center" vertical="center"/>
    </xf>
    <xf numFmtId="0" fontId="14" fillId="0" borderId="17" xfId="0" applyFont="1" applyBorder="1" applyAlignment="1">
      <alignment horizontal="center" vertical="top" wrapText="1"/>
    </xf>
    <xf numFmtId="0" fontId="14" fillId="0" borderId="18" xfId="0" applyFont="1" applyBorder="1" applyAlignment="1">
      <alignment horizontal="center" vertical="top" wrapText="1"/>
    </xf>
    <xf numFmtId="0" fontId="14" fillId="0" borderId="19" xfId="0" applyFont="1" applyBorder="1" applyAlignment="1">
      <alignment horizontal="center" vertical="top" wrapText="1"/>
    </xf>
    <xf numFmtId="0" fontId="14" fillId="0" borderId="20" xfId="0" applyFont="1" applyBorder="1" applyAlignment="1">
      <alignment horizontal="center" vertical="top" wrapText="1"/>
    </xf>
    <xf numFmtId="0" fontId="14" fillId="0" borderId="9" xfId="0" applyFont="1" applyFill="1" applyBorder="1" applyAlignment="1">
      <alignment horizontal="center" vertical="top" wrapText="1"/>
    </xf>
    <xf numFmtId="0" fontId="14" fillId="0" borderId="9" xfId="0" applyFont="1" applyBorder="1" applyAlignment="1">
      <alignment horizontal="center" vertical="top" wrapText="1"/>
    </xf>
    <xf numFmtId="0" fontId="22" fillId="0" borderId="28" xfId="0" applyFont="1" applyBorder="1" applyAlignment="1">
      <alignment horizontal="center" vertical="top" wrapText="1"/>
    </xf>
    <xf numFmtId="0" fontId="22" fillId="0" borderId="29" xfId="0" applyFont="1" applyBorder="1" applyAlignment="1">
      <alignment horizontal="center" vertical="top" wrapText="1"/>
    </xf>
    <xf numFmtId="0" fontId="22" fillId="0" borderId="30" xfId="0" applyFont="1" applyBorder="1" applyAlignment="1">
      <alignment horizontal="center" vertical="top" wrapText="1"/>
    </xf>
    <xf numFmtId="0" fontId="14" fillId="0" borderId="9"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11" xfId="0" applyFont="1" applyBorder="1" applyAlignment="1">
      <alignment horizontal="center" vertical="center" wrapText="1"/>
    </xf>
    <xf numFmtId="0" fontId="14" fillId="0" borderId="1" xfId="0" applyFont="1" applyFill="1" applyBorder="1" applyAlignment="1">
      <alignment horizontal="center" vertical="center" wrapText="1"/>
    </xf>
    <xf numFmtId="0" fontId="4" fillId="0" borderId="0" xfId="0" applyFont="1" applyBorder="1" applyAlignment="1">
      <alignment horizontal="center" vertical="top"/>
    </xf>
    <xf numFmtId="0" fontId="4" fillId="0" borderId="0" xfId="0" applyFont="1" applyBorder="1" applyAlignment="1">
      <alignment horizontal="center" vertical="top" wrapText="1"/>
    </xf>
    <xf numFmtId="0" fontId="3" fillId="0" borderId="0" xfId="0" applyFont="1" applyBorder="1" applyAlignment="1">
      <alignment horizontal="center" vertical="top" wrapText="1"/>
    </xf>
    <xf numFmtId="0" fontId="14" fillId="0" borderId="0" xfId="0" applyFont="1" applyBorder="1" applyAlignment="1">
      <alignment horizontal="center" vertical="top" wrapText="1"/>
    </xf>
    <xf numFmtId="3" fontId="14" fillId="6" borderId="35" xfId="0" applyNumberFormat="1" applyFont="1" applyFill="1" applyBorder="1" applyAlignment="1">
      <alignment vertical="center"/>
    </xf>
    <xf numFmtId="0" fontId="22" fillId="0" borderId="0" xfId="0" applyFont="1" applyBorder="1" applyAlignment="1">
      <alignment vertical="center"/>
    </xf>
    <xf numFmtId="3" fontId="14" fillId="6" borderId="35" xfId="0" applyNumberFormat="1" applyFont="1" applyFill="1" applyBorder="1" applyAlignment="1">
      <alignment horizontal="right" vertical="center"/>
    </xf>
    <xf numFmtId="3" fontId="14" fillId="0" borderId="0" xfId="0" applyNumberFormat="1" applyFont="1" applyFill="1" applyBorder="1" applyAlignment="1">
      <alignment horizontal="right" vertical="center"/>
    </xf>
    <xf numFmtId="3" fontId="14" fillId="6" borderId="35" xfId="0" applyNumberFormat="1" applyFont="1" applyFill="1" applyBorder="1" applyAlignment="1">
      <alignment horizontal="center" vertical="center"/>
    </xf>
    <xf numFmtId="0" fontId="1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3" borderId="36" xfId="0" applyFont="1" applyFill="1" applyBorder="1" applyAlignment="1">
      <alignment vertical="center"/>
    </xf>
    <xf numFmtId="0" fontId="4" fillId="7" borderId="36" xfId="0" applyFont="1" applyFill="1" applyBorder="1" applyAlignment="1">
      <alignment horizontal="center" vertical="center"/>
    </xf>
    <xf numFmtId="0" fontId="4" fillId="3" borderId="36" xfId="0" applyFont="1" applyFill="1" applyBorder="1" applyAlignment="1">
      <alignment horizontal="center" vertical="center"/>
    </xf>
    <xf numFmtId="0" fontId="4" fillId="7" borderId="36" xfId="0" applyNumberFormat="1" applyFont="1" applyFill="1" applyBorder="1" applyAlignment="1">
      <alignment horizontal="center" vertical="center"/>
    </xf>
    <xf numFmtId="0" fontId="4" fillId="6" borderId="36" xfId="0" applyFont="1" applyFill="1" applyBorder="1" applyAlignment="1">
      <alignment horizontal="center" vertical="center"/>
    </xf>
    <xf numFmtId="1" fontId="4" fillId="7" borderId="36" xfId="0" applyNumberFormat="1" applyFont="1" applyFill="1" applyBorder="1" applyAlignment="1">
      <alignment horizontal="center" vertical="center"/>
    </xf>
    <xf numFmtId="164" fontId="4" fillId="6" borderId="36" xfId="0" applyNumberFormat="1" applyFont="1" applyFill="1" applyBorder="1" applyAlignment="1">
      <alignment horizontal="center" vertical="center"/>
    </xf>
    <xf numFmtId="1" fontId="4" fillId="6" borderId="36" xfId="0" applyNumberFormat="1" applyFont="1" applyFill="1" applyBorder="1" applyAlignment="1">
      <alignment horizontal="center" vertical="center"/>
    </xf>
    <xf numFmtId="38" fontId="4" fillId="6" borderId="36" xfId="1" applyNumberFormat="1" applyFont="1" applyFill="1" applyBorder="1" applyAlignment="1">
      <alignment horizontal="center" vertical="center"/>
    </xf>
    <xf numFmtId="165" fontId="4" fillId="7" borderId="36" xfId="0" applyNumberFormat="1" applyFont="1" applyFill="1" applyBorder="1" applyAlignment="1">
      <alignment vertical="center"/>
    </xf>
    <xf numFmtId="168" fontId="4" fillId="7" borderId="36" xfId="0" applyNumberFormat="1" applyFont="1" applyFill="1" applyBorder="1" applyAlignment="1">
      <alignment vertical="center"/>
    </xf>
    <xf numFmtId="168" fontId="4" fillId="3" borderId="36" xfId="0" applyNumberFormat="1" applyFont="1" applyFill="1" applyBorder="1" applyAlignment="1">
      <alignment vertical="center"/>
    </xf>
    <xf numFmtId="165" fontId="4" fillId="6" borderId="36" xfId="0" applyNumberFormat="1" applyFont="1" applyFill="1" applyBorder="1" applyAlignment="1">
      <alignment vertical="center"/>
    </xf>
    <xf numFmtId="166" fontId="4" fillId="7" borderId="36" xfId="0" applyNumberFormat="1" applyFont="1" applyFill="1" applyBorder="1" applyAlignment="1" applyProtection="1">
      <alignment vertical="center"/>
      <protection locked="0"/>
    </xf>
    <xf numFmtId="3" fontId="4" fillId="6" borderId="36" xfId="0" applyNumberFormat="1" applyFont="1" applyFill="1" applyBorder="1" applyAlignment="1">
      <alignment horizontal="center" vertical="center"/>
    </xf>
    <xf numFmtId="167" fontId="4" fillId="7" borderId="36" xfId="0" applyNumberFormat="1" applyFont="1" applyFill="1" applyBorder="1" applyAlignment="1">
      <alignment horizontal="center" vertical="center"/>
    </xf>
    <xf numFmtId="0" fontId="3" fillId="7" borderId="36" xfId="0" applyFont="1" applyFill="1" applyBorder="1" applyAlignment="1">
      <alignment vertical="center"/>
    </xf>
    <xf numFmtId="0" fontId="4" fillId="3" borderId="12" xfId="0" applyFont="1" applyFill="1" applyBorder="1" applyAlignment="1">
      <alignment vertical="center"/>
    </xf>
    <xf numFmtId="0" fontId="4" fillId="7" borderId="12" xfId="0" applyFont="1" applyFill="1" applyBorder="1" applyAlignment="1">
      <alignment horizontal="center" vertical="center"/>
    </xf>
    <xf numFmtId="0" fontId="4" fillId="3" borderId="12" xfId="0" applyFont="1" applyFill="1" applyBorder="1" applyAlignment="1">
      <alignment horizontal="center" vertical="center"/>
    </xf>
    <xf numFmtId="0" fontId="4" fillId="7" borderId="12" xfId="0" applyNumberFormat="1" applyFont="1" applyFill="1" applyBorder="1" applyAlignment="1">
      <alignment horizontal="center" vertical="center"/>
    </xf>
    <xf numFmtId="0" fontId="4" fillId="6" borderId="12" xfId="0" applyFont="1" applyFill="1" applyBorder="1" applyAlignment="1">
      <alignment horizontal="center" vertical="center"/>
    </xf>
    <xf numFmtId="165" fontId="4" fillId="7" borderId="12" xfId="0" applyNumberFormat="1" applyFont="1" applyFill="1" applyBorder="1" applyAlignment="1">
      <alignment vertical="center"/>
    </xf>
    <xf numFmtId="168" fontId="4" fillId="7" borderId="12" xfId="0" applyNumberFormat="1" applyFont="1" applyFill="1" applyBorder="1" applyAlignment="1">
      <alignment vertical="center"/>
    </xf>
    <xf numFmtId="168" fontId="4" fillId="3" borderId="12" xfId="0" applyNumberFormat="1" applyFont="1" applyFill="1" applyBorder="1" applyAlignment="1">
      <alignment vertical="center"/>
    </xf>
    <xf numFmtId="166" fontId="4" fillId="7" borderId="12" xfId="0" applyNumberFormat="1" applyFont="1" applyFill="1" applyBorder="1" applyAlignment="1" applyProtection="1">
      <alignment vertical="center"/>
      <protection locked="0"/>
    </xf>
    <xf numFmtId="0" fontId="3" fillId="7" borderId="12" xfId="0" applyFont="1" applyFill="1" applyBorder="1" applyAlignment="1">
      <alignment vertical="center"/>
    </xf>
    <xf numFmtId="0" fontId="3" fillId="7" borderId="12" xfId="0" applyFont="1" applyFill="1" applyBorder="1" applyAlignment="1">
      <alignment vertical="center" wrapText="1"/>
    </xf>
    <xf numFmtId="9" fontId="4" fillId="7" borderId="12" xfId="0" applyNumberFormat="1" applyFont="1" applyFill="1" applyBorder="1" applyAlignment="1">
      <alignment horizontal="center" vertical="center"/>
    </xf>
    <xf numFmtId="0" fontId="4" fillId="0" borderId="37" xfId="0" applyFont="1" applyBorder="1" applyAlignment="1">
      <alignment vertical="center"/>
    </xf>
    <xf numFmtId="0" fontId="0" fillId="0" borderId="38" xfId="0" applyBorder="1" applyAlignment="1">
      <alignment vertical="center"/>
    </xf>
    <xf numFmtId="165" fontId="0" fillId="0" borderId="0" xfId="0" applyNumberFormat="1" applyAlignment="1">
      <alignment vertical="center"/>
    </xf>
    <xf numFmtId="0" fontId="4" fillId="0" borderId="39" xfId="0" applyFont="1" applyBorder="1" applyAlignment="1">
      <alignment vertical="center"/>
    </xf>
    <xf numFmtId="0" fontId="0" fillId="0" borderId="40" xfId="0" applyBorder="1" applyAlignment="1">
      <alignment vertical="center"/>
    </xf>
    <xf numFmtId="0" fontId="31" fillId="0" borderId="0" xfId="0" applyFont="1" applyAlignment="1">
      <alignment horizontal="center" vertical="center"/>
    </xf>
    <xf numFmtId="3" fontId="31" fillId="0" borderId="0" xfId="0" applyNumberFormat="1" applyFont="1" applyAlignment="1">
      <alignment horizontal="center" vertical="center"/>
    </xf>
    <xf numFmtId="3" fontId="3" fillId="0" borderId="0" xfId="0" applyNumberFormat="1" applyFont="1" applyAlignment="1">
      <alignment vertical="center"/>
    </xf>
    <xf numFmtId="0" fontId="6" fillId="0" borderId="0" xfId="0" applyFont="1" applyFill="1" applyAlignment="1">
      <alignment horizontal="center" vertical="center"/>
    </xf>
    <xf numFmtId="0" fontId="33" fillId="0" borderId="0" xfId="0" applyFont="1" applyFill="1" applyAlignment="1">
      <alignment horizontal="center" vertical="center"/>
    </xf>
    <xf numFmtId="0" fontId="3" fillId="0" borderId="0" xfId="0" applyFont="1" applyFill="1" applyAlignment="1">
      <alignment horizontal="center" vertical="center"/>
    </xf>
    <xf numFmtId="0" fontId="20" fillId="0" borderId="38" xfId="0" applyFont="1" applyFill="1" applyBorder="1" applyAlignment="1">
      <alignment horizontal="center" vertical="center"/>
    </xf>
    <xf numFmtId="0" fontId="20" fillId="0" borderId="0" xfId="0" applyFont="1" applyFill="1" applyAlignment="1">
      <alignment horizontal="center" vertical="center"/>
    </xf>
    <xf numFmtId="0" fontId="9" fillId="2" borderId="9" xfId="0" applyFont="1" applyFill="1" applyBorder="1" applyAlignment="1">
      <alignment horizontal="center" vertical="top"/>
    </xf>
    <xf numFmtId="0" fontId="10" fillId="0" borderId="0" xfId="0" applyFont="1" applyFill="1" applyAlignment="1">
      <alignment horizontal="center" vertical="center"/>
    </xf>
    <xf numFmtId="0" fontId="20" fillId="0" borderId="40" xfId="0" applyFont="1" applyFill="1" applyBorder="1" applyAlignment="1">
      <alignment horizontal="center" vertical="center"/>
    </xf>
    <xf numFmtId="0" fontId="4" fillId="0" borderId="0" xfId="0" applyFont="1" applyFill="1" applyAlignment="1">
      <alignment horizontal="center" vertical="center"/>
    </xf>
    <xf numFmtId="0" fontId="3" fillId="0" borderId="0" xfId="0" applyFont="1" applyBorder="1" applyAlignment="1">
      <alignment vertical="top"/>
    </xf>
    <xf numFmtId="0" fontId="14" fillId="5" borderId="9" xfId="0" applyFont="1" applyFill="1" applyBorder="1" applyAlignment="1">
      <alignment horizontal="center" vertical="center"/>
    </xf>
    <xf numFmtId="3" fontId="4" fillId="5" borderId="9" xfId="0" applyNumberFormat="1" applyFont="1" applyFill="1" applyBorder="1" applyAlignment="1">
      <alignment horizontal="center" vertical="center"/>
    </xf>
    <xf numFmtId="3" fontId="4" fillId="8" borderId="9" xfId="0" applyNumberFormat="1" applyFont="1" applyFill="1" applyBorder="1" applyAlignment="1">
      <alignment horizontal="center" vertical="center"/>
    </xf>
    <xf numFmtId="0" fontId="14" fillId="0" borderId="0" xfId="0" applyFont="1" applyFill="1" applyBorder="1" applyAlignment="1">
      <alignment horizontal="right" vertical="center"/>
    </xf>
    <xf numFmtId="3" fontId="4" fillId="0" borderId="0" xfId="0" applyNumberFormat="1" applyFont="1" applyFill="1" applyBorder="1" applyAlignment="1">
      <alignment vertical="center"/>
    </xf>
    <xf numFmtId="0" fontId="33" fillId="0" borderId="0" xfId="0" applyFont="1" applyFill="1" applyBorder="1" applyAlignment="1">
      <alignment horizontal="center" vertical="center"/>
    </xf>
    <xf numFmtId="166" fontId="0" fillId="0" borderId="0" xfId="0" applyNumberFormat="1" applyAlignment="1">
      <alignment horizontal="right" vertical="center"/>
    </xf>
    <xf numFmtId="3" fontId="0" fillId="0" borderId="0" xfId="0" applyNumberFormat="1" applyAlignment="1">
      <alignment horizontal="center" vertical="center"/>
    </xf>
    <xf numFmtId="0" fontId="14" fillId="0" borderId="4" xfId="0" applyFont="1" applyBorder="1" applyAlignment="1">
      <alignment horizontal="center" vertical="center"/>
    </xf>
    <xf numFmtId="0" fontId="13" fillId="0" borderId="0" xfId="0" applyFont="1" applyBorder="1" applyAlignment="1">
      <alignment horizontal="center" vertical="center"/>
    </xf>
    <xf numFmtId="3" fontId="13" fillId="0" borderId="0" xfId="0" applyNumberFormat="1" applyFont="1" applyBorder="1" applyAlignment="1">
      <alignment horizontal="center" vertical="center"/>
    </xf>
    <xf numFmtId="165" fontId="14" fillId="0" borderId="11" xfId="0" applyNumberFormat="1" applyFont="1" applyFill="1" applyBorder="1" applyAlignment="1">
      <alignment horizontal="center" vertical="top" wrapText="1"/>
    </xf>
    <xf numFmtId="0" fontId="14" fillId="0" borderId="23" xfId="0" applyFont="1" applyBorder="1" applyAlignment="1">
      <alignment horizontal="center" vertical="top" wrapText="1"/>
    </xf>
    <xf numFmtId="0" fontId="35" fillId="0" borderId="0" xfId="0" applyFont="1" applyBorder="1" applyAlignment="1">
      <alignment horizontal="center" vertical="center" wrapText="1"/>
    </xf>
    <xf numFmtId="0" fontId="14" fillId="0" borderId="11" xfId="0" applyFont="1" applyBorder="1" applyAlignment="1">
      <alignment horizontal="center" vertical="top"/>
    </xf>
    <xf numFmtId="0" fontId="14" fillId="0" borderId="11" xfId="0" applyFont="1" applyFill="1" applyBorder="1" applyAlignment="1">
      <alignment horizontal="center" vertical="top" wrapText="1"/>
    </xf>
    <xf numFmtId="0" fontId="14" fillId="0" borderId="11" xfId="0" applyFont="1" applyBorder="1" applyAlignment="1">
      <alignment horizontal="center" vertical="top" wrapText="1"/>
    </xf>
    <xf numFmtId="3" fontId="13" fillId="0" borderId="0" xfId="0" applyNumberFormat="1" applyFont="1" applyFill="1" applyBorder="1" applyAlignment="1">
      <alignment horizontal="center" vertical="center"/>
    </xf>
    <xf numFmtId="0" fontId="4" fillId="0" borderId="10" xfId="0" applyFont="1" applyFill="1" applyBorder="1" applyAlignment="1">
      <alignment horizontal="left" vertical="center"/>
    </xf>
    <xf numFmtId="0" fontId="4" fillId="0" borderId="0" xfId="0" applyNumberFormat="1" applyFont="1" applyFill="1" applyBorder="1" applyAlignment="1">
      <alignment horizontal="left" vertical="center"/>
    </xf>
    <xf numFmtId="15" fontId="4" fillId="0" borderId="0" xfId="0" applyNumberFormat="1" applyFont="1" applyFill="1" applyBorder="1" applyAlignment="1">
      <alignment horizontal="center" vertical="center"/>
    </xf>
    <xf numFmtId="171" fontId="4" fillId="0" borderId="0" xfId="0" applyNumberFormat="1" applyFont="1" applyFill="1" applyBorder="1" applyAlignment="1">
      <alignment horizontal="center" vertical="center"/>
    </xf>
    <xf numFmtId="0" fontId="4" fillId="0" borderId="0" xfId="0" applyNumberFormat="1" applyFont="1" applyFill="1" applyBorder="1" applyAlignment="1">
      <alignment horizontal="center" vertical="center"/>
    </xf>
    <xf numFmtId="167" fontId="4" fillId="0" borderId="0" xfId="0" applyNumberFormat="1" applyFont="1" applyFill="1" applyBorder="1" applyAlignment="1">
      <alignment horizontal="center" vertical="center"/>
    </xf>
    <xf numFmtId="0" fontId="4" fillId="0" borderId="0" xfId="0" applyFont="1" applyFill="1" applyBorder="1" applyAlignment="1">
      <alignment horizontal="left" vertical="center"/>
    </xf>
    <xf numFmtId="165" fontId="4" fillId="0" borderId="0" xfId="0" applyNumberFormat="1" applyFont="1" applyFill="1" applyBorder="1" applyAlignment="1">
      <alignment vertical="center"/>
    </xf>
    <xf numFmtId="0" fontId="36" fillId="0" borderId="0" xfId="0" applyFont="1" applyFill="1" applyBorder="1" applyAlignment="1">
      <alignment horizontal="left"/>
    </xf>
    <xf numFmtId="0" fontId="13" fillId="0" borderId="0" xfId="0" applyFont="1" applyFill="1" applyBorder="1" applyAlignment="1">
      <alignment vertical="center"/>
    </xf>
    <xf numFmtId="165" fontId="14" fillId="0" borderId="0" xfId="0" applyNumberFormat="1" applyFont="1" applyFill="1" applyBorder="1" applyAlignment="1">
      <alignment horizontal="center" vertical="center" wrapText="1"/>
    </xf>
    <xf numFmtId="165" fontId="4" fillId="0" borderId="0" xfId="0" applyNumberFormat="1" applyFont="1" applyFill="1" applyBorder="1" applyAlignment="1">
      <alignment horizontal="center" vertical="center" wrapText="1"/>
    </xf>
    <xf numFmtId="0" fontId="13" fillId="0" borderId="0" xfId="0" applyFont="1" applyFill="1" applyBorder="1" applyAlignment="1">
      <alignment horizontal="center" vertical="center" wrapText="1"/>
    </xf>
    <xf numFmtId="0" fontId="4" fillId="0" borderId="38" xfId="0" applyFont="1" applyBorder="1" applyAlignment="1">
      <alignment vertical="center"/>
    </xf>
    <xf numFmtId="3" fontId="0" fillId="0" borderId="0" xfId="0" applyNumberFormat="1" applyAlignment="1">
      <alignment vertical="center"/>
    </xf>
    <xf numFmtId="0" fontId="4" fillId="0" borderId="40" xfId="0" applyFont="1" applyBorder="1" applyAlignment="1">
      <alignment vertical="center"/>
    </xf>
    <xf numFmtId="0" fontId="9" fillId="2" borderId="11" xfId="0" applyFont="1" applyFill="1" applyBorder="1" applyAlignment="1">
      <alignment horizontal="center" vertical="top"/>
    </xf>
    <xf numFmtId="0" fontId="9" fillId="0" borderId="0" xfId="0" applyFont="1" applyFill="1" applyBorder="1" applyAlignment="1">
      <alignment horizontal="center" vertical="top"/>
    </xf>
    <xf numFmtId="3" fontId="4" fillId="6" borderId="51" xfId="0" applyNumberFormat="1" applyFont="1" applyFill="1" applyBorder="1" applyAlignment="1">
      <alignment horizontal="center" vertical="center"/>
    </xf>
    <xf numFmtId="0" fontId="4" fillId="3" borderId="47" xfId="0" applyNumberFormat="1" applyFont="1" applyFill="1" applyBorder="1" applyAlignment="1">
      <alignment horizontal="left" vertical="center" wrapText="1"/>
    </xf>
    <xf numFmtId="0" fontId="4" fillId="3" borderId="14" xfId="0" applyFont="1" applyFill="1" applyBorder="1" applyAlignment="1">
      <alignment horizontal="center" vertical="center"/>
    </xf>
    <xf numFmtId="15" fontId="4" fillId="3" borderId="14" xfId="0" applyNumberFormat="1" applyFont="1" applyFill="1" applyBorder="1" applyAlignment="1">
      <alignment horizontal="center" vertical="center"/>
    </xf>
    <xf numFmtId="171" fontId="4" fillId="3" borderId="14" xfId="0" applyNumberFormat="1" applyFont="1" applyFill="1" applyBorder="1" applyAlignment="1">
      <alignment horizontal="center" vertical="center"/>
    </xf>
    <xf numFmtId="0" fontId="4" fillId="3" borderId="14" xfId="0" applyNumberFormat="1" applyFont="1" applyFill="1" applyBorder="1" applyAlignment="1">
      <alignment horizontal="center" vertical="center"/>
    </xf>
    <xf numFmtId="0" fontId="4" fillId="3" borderId="49" xfId="0" applyNumberFormat="1" applyFont="1" applyFill="1" applyBorder="1" applyAlignment="1">
      <alignment horizontal="left" vertical="center"/>
    </xf>
    <xf numFmtId="0" fontId="4" fillId="3" borderId="38" xfId="0" applyFont="1" applyFill="1" applyBorder="1" applyAlignment="1">
      <alignment horizontal="center" vertical="center"/>
    </xf>
    <xf numFmtId="15" fontId="4" fillId="3" borderId="38" xfId="0" applyNumberFormat="1" applyFont="1" applyFill="1" applyBorder="1" applyAlignment="1">
      <alignment horizontal="center" vertical="center"/>
    </xf>
    <xf numFmtId="171" fontId="4" fillId="3" borderId="38" xfId="0" applyNumberFormat="1" applyFont="1" applyFill="1" applyBorder="1" applyAlignment="1">
      <alignment horizontal="center" vertical="center"/>
    </xf>
    <xf numFmtId="0" fontId="4" fillId="3" borderId="38" xfId="0" applyNumberFormat="1" applyFont="1" applyFill="1" applyBorder="1" applyAlignment="1">
      <alignment horizontal="center" vertical="center"/>
    </xf>
    <xf numFmtId="0" fontId="4" fillId="3" borderId="41" xfId="0" applyFont="1" applyFill="1" applyBorder="1" applyAlignment="1">
      <alignment vertical="center"/>
    </xf>
    <xf numFmtId="0" fontId="4" fillId="3" borderId="42" xfId="0" applyFont="1" applyFill="1" applyBorder="1" applyAlignment="1">
      <alignment horizontal="center" vertical="center"/>
    </xf>
    <xf numFmtId="0" fontId="4" fillId="3" borderId="41" xfId="0" applyNumberFormat="1" applyFont="1" applyFill="1" applyBorder="1" applyAlignment="1">
      <alignment horizontal="left" vertical="center"/>
    </xf>
    <xf numFmtId="0" fontId="4" fillId="3" borderId="34" xfId="0" applyFont="1" applyFill="1" applyBorder="1" applyAlignment="1">
      <alignment horizontal="center" vertical="center"/>
    </xf>
    <xf numFmtId="15" fontId="4" fillId="3" borderId="34" xfId="0" applyNumberFormat="1" applyFont="1" applyFill="1" applyBorder="1" applyAlignment="1">
      <alignment horizontal="center" vertical="center"/>
    </xf>
    <xf numFmtId="171" fontId="4" fillId="3" borderId="34" xfId="0" applyNumberFormat="1" applyFont="1" applyFill="1" applyBorder="1" applyAlignment="1">
      <alignment horizontal="center" vertical="center"/>
    </xf>
    <xf numFmtId="0" fontId="4" fillId="3" borderId="34" xfId="0" applyNumberFormat="1" applyFont="1" applyFill="1" applyBorder="1" applyAlignment="1">
      <alignment horizontal="center" vertical="center"/>
    </xf>
    <xf numFmtId="0" fontId="4" fillId="3" borderId="41" xfId="0" applyFont="1" applyFill="1" applyBorder="1" applyAlignment="1">
      <alignment horizontal="left" vertical="center"/>
    </xf>
    <xf numFmtId="0" fontId="4" fillId="3" borderId="43" xfId="0" applyFont="1" applyFill="1" applyBorder="1" applyAlignment="1">
      <alignment horizontal="left" vertical="center"/>
    </xf>
    <xf numFmtId="0" fontId="4" fillId="3" borderId="26"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43" xfId="0" applyNumberFormat="1" applyFont="1" applyFill="1" applyBorder="1" applyAlignment="1">
      <alignment horizontal="left" vertical="center"/>
    </xf>
    <xf numFmtId="0" fontId="4" fillId="3" borderId="25" xfId="0" applyFont="1" applyFill="1" applyBorder="1" applyAlignment="1">
      <alignment horizontal="center" vertical="center"/>
    </xf>
    <xf numFmtId="15" fontId="4" fillId="3" borderId="25" xfId="0" applyNumberFormat="1" applyFont="1" applyFill="1" applyBorder="1" applyAlignment="1">
      <alignment horizontal="center" vertical="center"/>
    </xf>
    <xf numFmtId="171" fontId="4" fillId="3" borderId="25" xfId="0" applyNumberFormat="1" applyFont="1" applyFill="1" applyBorder="1" applyAlignment="1">
      <alignment horizontal="center" vertical="center"/>
    </xf>
    <xf numFmtId="0" fontId="4" fillId="3" borderId="25" xfId="0" applyNumberFormat="1" applyFont="1" applyFill="1" applyBorder="1" applyAlignment="1">
      <alignment horizontal="center" vertical="center"/>
    </xf>
    <xf numFmtId="0" fontId="14" fillId="0" borderId="0" xfId="0" applyFont="1" applyFill="1" applyBorder="1" applyAlignment="1">
      <alignment horizontal="center" vertical="top"/>
    </xf>
    <xf numFmtId="165" fontId="4" fillId="9" borderId="50" xfId="0" applyNumberFormat="1" applyFont="1" applyFill="1" applyBorder="1" applyAlignment="1">
      <alignment horizontal="center" vertical="center"/>
    </xf>
    <xf numFmtId="167" fontId="4" fillId="9" borderId="18" xfId="0" applyNumberFormat="1" applyFont="1" applyFill="1" applyBorder="1" applyAlignment="1">
      <alignment horizontal="center" vertical="center"/>
    </xf>
    <xf numFmtId="165" fontId="4" fillId="9" borderId="52" xfId="0" applyNumberFormat="1" applyFont="1" applyFill="1" applyBorder="1" applyAlignment="1">
      <alignment horizontal="center" vertical="center"/>
    </xf>
    <xf numFmtId="167" fontId="4" fillId="9" borderId="53" xfId="0" applyNumberFormat="1" applyFont="1" applyFill="1" applyBorder="1" applyAlignment="1">
      <alignment horizontal="center" vertical="center"/>
    </xf>
    <xf numFmtId="165" fontId="4" fillId="9" borderId="45" xfId="0" applyNumberFormat="1" applyFont="1" applyFill="1" applyBorder="1" applyAlignment="1">
      <alignment horizontal="center" vertical="center"/>
    </xf>
    <xf numFmtId="167" fontId="4" fillId="9" borderId="46" xfId="0" applyNumberFormat="1" applyFont="1" applyFill="1" applyBorder="1" applyAlignment="1">
      <alignment horizontal="center" vertical="center"/>
    </xf>
    <xf numFmtId="165" fontId="4" fillId="9" borderId="28" xfId="0" applyNumberFormat="1" applyFont="1" applyFill="1" applyBorder="1" applyAlignment="1">
      <alignment horizontal="center" vertical="center"/>
    </xf>
    <xf numFmtId="167" fontId="4" fillId="9" borderId="29" xfId="0" applyNumberFormat="1" applyFont="1" applyFill="1" applyBorder="1" applyAlignment="1">
      <alignment horizontal="center" vertical="center"/>
    </xf>
    <xf numFmtId="0" fontId="4" fillId="3" borderId="18" xfId="0" applyFont="1" applyFill="1" applyBorder="1" applyAlignment="1">
      <alignment horizontal="left" vertical="center"/>
    </xf>
    <xf numFmtId="0" fontId="4" fillId="3" borderId="53" xfId="0" applyFont="1" applyFill="1" applyBorder="1" applyAlignment="1">
      <alignment horizontal="left" vertical="center"/>
    </xf>
    <xf numFmtId="0" fontId="4" fillId="3" borderId="46" xfId="0" applyFont="1" applyFill="1" applyBorder="1" applyAlignment="1">
      <alignment horizontal="left" vertical="center"/>
    </xf>
    <xf numFmtId="0" fontId="4" fillId="3" borderId="29" xfId="0" applyFont="1" applyFill="1" applyBorder="1" applyAlignment="1">
      <alignment horizontal="left" vertical="center"/>
    </xf>
    <xf numFmtId="0" fontId="14" fillId="4" borderId="0" xfId="0" applyFont="1" applyFill="1" applyBorder="1" applyAlignment="1">
      <alignment horizontal="center" vertical="center"/>
    </xf>
    <xf numFmtId="172" fontId="4" fillId="0" borderId="0" xfId="1" applyNumberFormat="1" applyFont="1" applyFill="1" applyBorder="1" applyAlignment="1">
      <alignment horizontal="center" vertical="center"/>
    </xf>
    <xf numFmtId="0" fontId="14" fillId="0" borderId="11" xfId="0" applyFont="1" applyBorder="1" applyAlignment="1">
      <alignment horizontal="center" vertical="top" wrapText="1"/>
    </xf>
    <xf numFmtId="0" fontId="14" fillId="0" borderId="4" xfId="0" applyFont="1" applyFill="1" applyBorder="1" applyAlignment="1">
      <alignment horizontal="center" vertical="top" wrapText="1"/>
    </xf>
    <xf numFmtId="0" fontId="14" fillId="0" borderId="4" xfId="0" applyFont="1" applyBorder="1" applyAlignment="1">
      <alignment horizontal="center" vertical="top" wrapText="1"/>
    </xf>
    <xf numFmtId="0" fontId="0" fillId="0" borderId="0" xfId="0" applyFill="1" applyBorder="1" applyAlignment="1">
      <alignment vertical="center"/>
    </xf>
    <xf numFmtId="0" fontId="3" fillId="0" borderId="0" xfId="0" applyFont="1" applyAlignment="1">
      <alignment vertical="center"/>
    </xf>
    <xf numFmtId="0" fontId="3" fillId="0" borderId="0" xfId="0" applyFont="1" applyFill="1" applyBorder="1" applyAlignment="1">
      <alignment vertical="center"/>
    </xf>
    <xf numFmtId="0" fontId="14" fillId="0" borderId="11" xfId="0" applyFont="1" applyFill="1" applyBorder="1" applyAlignment="1">
      <alignment horizontal="center" vertical="center" wrapText="1"/>
    </xf>
    <xf numFmtId="0" fontId="0" fillId="0" borderId="0" xfId="0" applyAlignment="1">
      <alignment horizontal="center"/>
    </xf>
    <xf numFmtId="0" fontId="0" fillId="0" borderId="0" xfId="0" applyAlignment="1">
      <alignment horizontal="center" wrapText="1"/>
    </xf>
    <xf numFmtId="0" fontId="38" fillId="0" borderId="12" xfId="0" applyFont="1" applyBorder="1" applyAlignment="1">
      <alignment wrapText="1"/>
    </xf>
    <xf numFmtId="0" fontId="38" fillId="0" borderId="12" xfId="0" applyFont="1" applyBorder="1" applyAlignment="1">
      <alignment horizontal="center" wrapText="1"/>
    </xf>
    <xf numFmtId="0" fontId="38" fillId="0" borderId="12" xfId="0" applyFont="1" applyBorder="1" applyAlignment="1">
      <alignment horizontal="center"/>
    </xf>
    <xf numFmtId="0" fontId="0" fillId="0" borderId="44" xfId="0" applyBorder="1"/>
    <xf numFmtId="0" fontId="0" fillId="11" borderId="0" xfId="0" applyFill="1"/>
    <xf numFmtId="0" fontId="0" fillId="0" borderId="55" xfId="0" applyBorder="1"/>
    <xf numFmtId="0" fontId="39" fillId="0" borderId="0" xfId="0" applyFont="1"/>
    <xf numFmtId="0" fontId="38" fillId="0" borderId="0" xfId="0" applyFont="1"/>
    <xf numFmtId="0" fontId="38" fillId="0" borderId="0" xfId="0" applyFont="1" applyAlignment="1">
      <alignment horizontal="center"/>
    </xf>
    <xf numFmtId="0" fontId="40" fillId="0" borderId="0" xfId="0" applyFont="1"/>
    <xf numFmtId="0" fontId="41" fillId="0" borderId="0" xfId="0" applyFont="1"/>
    <xf numFmtId="0" fontId="0" fillId="0" borderId="0" xfId="0" applyAlignment="1"/>
    <xf numFmtId="0" fontId="42" fillId="0" borderId="0" xfId="0" applyFont="1"/>
    <xf numFmtId="0" fontId="0" fillId="0" borderId="0" xfId="0" applyBorder="1" applyAlignment="1">
      <alignment horizontal="center"/>
    </xf>
    <xf numFmtId="0" fontId="0" fillId="0" borderId="0" xfId="0" applyBorder="1" applyAlignment="1">
      <alignment horizontal="center" wrapText="1"/>
    </xf>
    <xf numFmtId="2" fontId="4" fillId="6" borderId="36" xfId="0" applyNumberFormat="1" applyFont="1" applyFill="1" applyBorder="1" applyAlignment="1">
      <alignment horizontal="center" vertical="center"/>
    </xf>
    <xf numFmtId="0" fontId="11" fillId="0" borderId="0" xfId="0" applyFont="1" applyFill="1" applyAlignment="1">
      <alignment vertical="center"/>
    </xf>
    <xf numFmtId="173" fontId="5" fillId="0" borderId="0" xfId="0" applyNumberFormat="1" applyFont="1" applyAlignment="1">
      <alignment vertical="center"/>
    </xf>
    <xf numFmtId="173" fontId="4" fillId="6" borderId="36" xfId="0" applyNumberFormat="1" applyFont="1" applyFill="1" applyBorder="1" applyAlignment="1">
      <alignment horizontal="center" vertical="center"/>
    </xf>
    <xf numFmtId="40" fontId="4" fillId="6" borderId="36" xfId="1" applyNumberFormat="1" applyFont="1" applyFill="1" applyBorder="1" applyAlignment="1">
      <alignment horizontal="center" vertical="center"/>
    </xf>
    <xf numFmtId="166" fontId="4" fillId="6" borderId="36" xfId="0" applyNumberFormat="1" applyFont="1" applyFill="1" applyBorder="1" applyAlignment="1" applyProtection="1">
      <alignment vertical="center"/>
      <protection locked="0"/>
    </xf>
    <xf numFmtId="43" fontId="14" fillId="6" borderId="9" xfId="1" applyNumberFormat="1" applyFont="1" applyFill="1" applyBorder="1" applyAlignment="1">
      <alignment vertical="center"/>
    </xf>
    <xf numFmtId="165" fontId="14" fillId="6" borderId="9" xfId="0" applyNumberFormat="1" applyFont="1" applyFill="1" applyBorder="1" applyAlignment="1">
      <alignment horizontal="center" vertical="center"/>
    </xf>
    <xf numFmtId="3" fontId="14" fillId="6" borderId="9" xfId="0" applyNumberFormat="1" applyFont="1" applyFill="1" applyBorder="1" applyAlignment="1">
      <alignment horizontal="center" vertical="center"/>
    </xf>
    <xf numFmtId="4" fontId="14" fillId="6" borderId="9" xfId="0" applyNumberFormat="1" applyFont="1" applyFill="1" applyBorder="1" applyAlignment="1">
      <alignment horizontal="center" vertical="center" wrapText="1"/>
    </xf>
    <xf numFmtId="0" fontId="14" fillId="0" borderId="0" xfId="0" applyFont="1" applyBorder="1" applyAlignment="1">
      <alignment horizontal="center" vertical="center" wrapText="1"/>
    </xf>
    <xf numFmtId="0" fontId="24" fillId="0" borderId="0" xfId="0" applyFont="1" applyBorder="1" applyAlignment="1">
      <alignment horizontal="center" vertical="center"/>
    </xf>
    <xf numFmtId="38" fontId="14" fillId="0" borderId="0" xfId="1" applyNumberFormat="1" applyFont="1" applyFill="1" applyBorder="1" applyAlignment="1">
      <alignment horizontal="center" vertical="center"/>
    </xf>
    <xf numFmtId="4" fontId="4" fillId="6" borderId="36" xfId="0" applyNumberFormat="1" applyFont="1" applyFill="1" applyBorder="1" applyAlignment="1">
      <alignment horizontal="center" vertical="center"/>
    </xf>
    <xf numFmtId="0" fontId="14" fillId="0" borderId="9" xfId="0" applyFont="1" applyBorder="1" applyAlignment="1">
      <alignment horizontal="center" vertical="center" wrapText="1"/>
    </xf>
    <xf numFmtId="2" fontId="4" fillId="0" borderId="0" xfId="0" applyNumberFormat="1" applyFont="1" applyFill="1" applyBorder="1" applyAlignment="1">
      <alignment horizontal="center" vertical="center"/>
    </xf>
    <xf numFmtId="0" fontId="14" fillId="0" borderId="4" xfId="0" applyFont="1" applyBorder="1" applyAlignment="1">
      <alignment horizontal="center" vertical="center" wrapText="1"/>
    </xf>
    <xf numFmtId="43" fontId="3" fillId="0" borderId="0" xfId="1" applyFont="1" applyBorder="1" applyAlignment="1">
      <alignment vertical="center"/>
    </xf>
    <xf numFmtId="43" fontId="3" fillId="0" borderId="0" xfId="1" applyFont="1" applyAlignment="1">
      <alignment vertical="center"/>
    </xf>
    <xf numFmtId="43" fontId="3" fillId="0" borderId="0" xfId="0" applyNumberFormat="1" applyFont="1" applyAlignment="1">
      <alignment vertical="center"/>
    </xf>
    <xf numFmtId="3" fontId="14" fillId="0" borderId="0" xfId="0" applyNumberFormat="1" applyFont="1" applyFill="1" applyBorder="1" applyAlignment="1">
      <alignment horizontal="center" vertical="center"/>
    </xf>
    <xf numFmtId="0" fontId="14" fillId="0" borderId="11" xfId="0" applyFont="1" applyBorder="1" applyAlignment="1">
      <alignment horizontal="center" vertical="top" wrapText="1"/>
    </xf>
    <xf numFmtId="0" fontId="16" fillId="0" borderId="0" xfId="0" applyFont="1" applyBorder="1" applyAlignment="1">
      <alignment horizontal="left" vertical="top" wrapText="1"/>
    </xf>
    <xf numFmtId="0" fontId="3" fillId="0" borderId="0" xfId="0" applyFont="1" applyAlignment="1">
      <alignment vertical="center"/>
    </xf>
    <xf numFmtId="0" fontId="0" fillId="0" borderId="0" xfId="0" applyFill="1" applyBorder="1" applyAlignment="1">
      <alignment vertical="center"/>
    </xf>
    <xf numFmtId="0" fontId="14" fillId="0" borderId="11" xfId="0" applyFont="1" applyBorder="1" applyAlignment="1">
      <alignment horizontal="center" vertical="top" wrapText="1"/>
    </xf>
    <xf numFmtId="0" fontId="14" fillId="0" borderId="4" xfId="0" applyFont="1" applyFill="1" applyBorder="1" applyAlignment="1">
      <alignment horizontal="center" vertical="top" wrapText="1"/>
    </xf>
    <xf numFmtId="0" fontId="14" fillId="0" borderId="4" xfId="0" applyFont="1" applyBorder="1" applyAlignment="1">
      <alignment horizontal="center" vertical="top" wrapText="1"/>
    </xf>
    <xf numFmtId="0" fontId="14" fillId="0" borderId="5" xfId="0" applyFont="1" applyBorder="1" applyAlignment="1">
      <alignment horizontal="center" vertical="center"/>
    </xf>
    <xf numFmtId="0" fontId="14" fillId="0" borderId="20" xfId="0" applyFont="1" applyBorder="1" applyAlignment="1">
      <alignment horizontal="center" vertical="top" wrapText="1"/>
    </xf>
    <xf numFmtId="0" fontId="14" fillId="0" borderId="11" xfId="0" applyFont="1" applyFill="1" applyBorder="1" applyAlignment="1">
      <alignment horizontal="center" vertical="center" wrapText="1"/>
    </xf>
    <xf numFmtId="0" fontId="3" fillId="0" borderId="0" xfId="0" applyFont="1" applyAlignment="1">
      <alignment vertical="top"/>
    </xf>
    <xf numFmtId="0" fontId="3" fillId="0" borderId="0" xfId="0" applyFont="1" applyFill="1" applyBorder="1" applyAlignment="1">
      <alignment vertical="center"/>
    </xf>
    <xf numFmtId="0" fontId="16" fillId="0" borderId="0" xfId="0" applyFont="1" applyBorder="1" applyAlignment="1">
      <alignment horizontal="left" vertical="top" wrapText="1"/>
    </xf>
    <xf numFmtId="0" fontId="3" fillId="0" borderId="0" xfId="0" applyFont="1" applyAlignment="1">
      <alignment vertical="center"/>
    </xf>
    <xf numFmtId="0" fontId="0" fillId="4" borderId="12" xfId="0" applyFont="1" applyFill="1" applyBorder="1" applyProtection="1">
      <protection locked="0"/>
    </xf>
    <xf numFmtId="0" fontId="0" fillId="12" borderId="1" xfId="0" applyFill="1" applyBorder="1"/>
    <xf numFmtId="0" fontId="46" fillId="12" borderId="2" xfId="3" applyFont="1" applyFill="1" applyBorder="1" applyAlignment="1">
      <alignment horizontal="left"/>
    </xf>
    <xf numFmtId="0" fontId="0" fillId="12" borderId="2" xfId="0" applyFill="1" applyBorder="1"/>
    <xf numFmtId="0" fontId="0" fillId="12" borderId="2" xfId="0" applyFill="1" applyBorder="1" applyAlignment="1">
      <alignment horizontal="center"/>
    </xf>
    <xf numFmtId="0" fontId="0" fillId="12" borderId="3" xfId="0" applyFill="1" applyBorder="1"/>
    <xf numFmtId="0" fontId="0" fillId="12" borderId="0" xfId="0" applyFill="1"/>
    <xf numFmtId="0" fontId="0" fillId="12" borderId="10" xfId="0" applyFill="1" applyBorder="1"/>
    <xf numFmtId="0" fontId="0" fillId="12" borderId="0" xfId="0" applyFill="1" applyBorder="1"/>
    <xf numFmtId="0" fontId="0" fillId="12" borderId="0" xfId="0" applyFill="1" applyBorder="1" applyAlignment="1">
      <alignment horizontal="center"/>
    </xf>
    <xf numFmtId="0" fontId="0" fillId="12" borderId="20" xfId="0" applyFill="1" applyBorder="1"/>
    <xf numFmtId="0" fontId="0" fillId="13" borderId="0" xfId="0" applyFill="1" applyBorder="1" applyAlignment="1">
      <alignment horizontal="left"/>
    </xf>
    <xf numFmtId="0" fontId="48" fillId="12" borderId="0" xfId="3" applyFont="1" applyFill="1" applyBorder="1"/>
    <xf numFmtId="0" fontId="45" fillId="12" borderId="0" xfId="3" applyFill="1" applyBorder="1"/>
    <xf numFmtId="0" fontId="49" fillId="12" borderId="0" xfId="3" applyFont="1" applyFill="1" applyBorder="1"/>
    <xf numFmtId="0" fontId="0" fillId="14" borderId="1" xfId="0" applyFill="1" applyBorder="1"/>
    <xf numFmtId="0" fontId="0" fillId="14" borderId="2" xfId="0" applyFill="1" applyBorder="1"/>
    <xf numFmtId="0" fontId="0" fillId="14" borderId="3" xfId="0" applyFill="1" applyBorder="1"/>
    <xf numFmtId="0" fontId="0" fillId="14" borderId="10" xfId="0" applyFill="1" applyBorder="1"/>
    <xf numFmtId="0" fontId="0" fillId="15" borderId="0" xfId="0" applyFill="1" applyBorder="1" applyAlignment="1">
      <alignment horizontal="left"/>
    </xf>
    <xf numFmtId="0" fontId="0" fillId="14" borderId="0" xfId="0" applyFill="1" applyBorder="1" applyAlignment="1"/>
    <xf numFmtId="0" fontId="0" fillId="15" borderId="0" xfId="0" applyFill="1" applyBorder="1" applyAlignment="1"/>
    <xf numFmtId="0" fontId="0" fillId="14" borderId="0" xfId="0" applyFill="1" applyBorder="1"/>
    <xf numFmtId="0" fontId="0" fillId="14" borderId="20" xfId="0" applyFill="1" applyBorder="1"/>
    <xf numFmtId="0" fontId="0" fillId="12" borderId="0" xfId="0" applyFill="1" applyAlignment="1">
      <alignment horizontal="right"/>
    </xf>
    <xf numFmtId="0" fontId="0" fillId="15" borderId="0" xfId="0" applyFill="1" applyBorder="1" applyAlignment="1">
      <alignment horizontal="center"/>
    </xf>
    <xf numFmtId="0" fontId="0" fillId="13" borderId="20" xfId="0" applyFill="1" applyBorder="1" applyAlignment="1">
      <alignment horizontal="left"/>
    </xf>
    <xf numFmtId="0" fontId="0" fillId="14" borderId="0" xfId="0" applyFont="1" applyFill="1" applyBorder="1"/>
    <xf numFmtId="0" fontId="0" fillId="14" borderId="0" xfId="0" applyFont="1" applyFill="1" applyBorder="1" applyAlignment="1">
      <alignment horizontal="center"/>
    </xf>
    <xf numFmtId="0" fontId="0" fillId="4" borderId="9" xfId="0" applyFill="1" applyBorder="1" applyAlignment="1">
      <alignment horizontal="center"/>
    </xf>
    <xf numFmtId="0" fontId="0" fillId="14" borderId="7" xfId="0" applyFill="1" applyBorder="1"/>
    <xf numFmtId="0" fontId="0" fillId="14" borderId="54" xfId="0" applyFill="1" applyBorder="1"/>
    <xf numFmtId="0" fontId="0" fillId="14" borderId="8" xfId="0" applyFill="1" applyBorder="1"/>
    <xf numFmtId="0" fontId="0" fillId="14" borderId="54" xfId="0" applyFill="1" applyBorder="1" applyAlignment="1">
      <alignment vertical="center"/>
    </xf>
    <xf numFmtId="0" fontId="0" fillId="4" borderId="41" xfId="0" applyFont="1" applyFill="1" applyBorder="1" applyAlignment="1">
      <alignment horizontal="center" wrapText="1"/>
    </xf>
    <xf numFmtId="0" fontId="0" fillId="4" borderId="12" xfId="0" applyFont="1" applyFill="1" applyBorder="1" applyAlignment="1">
      <alignment horizontal="center" wrapText="1"/>
    </xf>
    <xf numFmtId="0" fontId="0" fillId="4" borderId="32" xfId="0" applyFont="1" applyFill="1" applyBorder="1" applyAlignment="1">
      <alignment horizontal="center" wrapText="1"/>
    </xf>
    <xf numFmtId="0" fontId="0" fillId="17" borderId="41" xfId="0" applyFont="1" applyFill="1" applyBorder="1" applyAlignment="1">
      <alignment horizontal="center" wrapText="1"/>
    </xf>
    <xf numFmtId="0" fontId="0" fillId="17" borderId="12" xfId="0" applyFont="1" applyFill="1" applyBorder="1" applyAlignment="1">
      <alignment horizontal="center" wrapText="1"/>
    </xf>
    <xf numFmtId="0" fontId="0" fillId="17" borderId="42" xfId="0" applyFont="1" applyFill="1" applyBorder="1" applyAlignment="1">
      <alignment horizontal="center" wrapText="1"/>
    </xf>
    <xf numFmtId="0" fontId="0" fillId="4" borderId="34" xfId="0" applyFont="1" applyFill="1" applyBorder="1" applyAlignment="1">
      <alignment horizontal="center" wrapText="1"/>
    </xf>
    <xf numFmtId="0" fontId="0" fillId="4" borderId="42" xfId="0" applyFont="1" applyFill="1" applyBorder="1" applyAlignment="1">
      <alignment horizontal="center" wrapText="1"/>
    </xf>
    <xf numFmtId="0" fontId="0" fillId="4" borderId="41" xfId="0" applyFont="1" applyFill="1" applyBorder="1" applyAlignment="1" applyProtection="1">
      <protection locked="0"/>
    </xf>
    <xf numFmtId="0" fontId="0" fillId="4" borderId="32" xfId="0" applyFont="1" applyFill="1" applyBorder="1" applyProtection="1">
      <protection locked="0"/>
    </xf>
    <xf numFmtId="0" fontId="0" fillId="17" borderId="41" xfId="0" applyFont="1" applyFill="1" applyBorder="1" applyProtection="1">
      <protection locked="0"/>
    </xf>
    <xf numFmtId="0" fontId="0" fillId="17" borderId="12" xfId="0" applyFont="1" applyFill="1" applyBorder="1" applyProtection="1">
      <protection locked="0"/>
    </xf>
    <xf numFmtId="0" fontId="0" fillId="17" borderId="42" xfId="0" applyFont="1" applyFill="1" applyBorder="1" applyProtection="1">
      <protection locked="0"/>
    </xf>
    <xf numFmtId="0" fontId="0" fillId="4" borderId="34" xfId="0" applyFont="1" applyFill="1" applyBorder="1" applyProtection="1">
      <protection locked="0"/>
    </xf>
    <xf numFmtId="9" fontId="0" fillId="4" borderId="42" xfId="2" applyFont="1" applyFill="1" applyBorder="1" applyAlignment="1" applyProtection="1">
      <alignment horizontal="center"/>
      <protection locked="0"/>
    </xf>
    <xf numFmtId="0" fontId="0" fillId="4" borderId="42" xfId="0" applyFont="1" applyFill="1" applyBorder="1" applyProtection="1">
      <protection locked="0"/>
    </xf>
    <xf numFmtId="0" fontId="50" fillId="4" borderId="12" xfId="0" applyFont="1" applyFill="1" applyBorder="1" applyProtection="1">
      <protection locked="0"/>
    </xf>
    <xf numFmtId="0" fontId="0" fillId="4" borderId="49" xfId="0" applyFont="1" applyFill="1" applyBorder="1" applyAlignment="1" applyProtection="1">
      <protection locked="0"/>
    </xf>
    <xf numFmtId="0" fontId="50" fillId="4" borderId="35" xfId="0" applyFont="1" applyFill="1" applyBorder="1" applyProtection="1">
      <protection locked="0"/>
    </xf>
    <xf numFmtId="0" fontId="0" fillId="4" borderId="37" xfId="0" applyFont="1" applyFill="1" applyBorder="1" applyProtection="1">
      <protection locked="0"/>
    </xf>
    <xf numFmtId="0" fontId="0" fillId="17" borderId="49" xfId="0" applyFont="1" applyFill="1" applyBorder="1" applyProtection="1">
      <protection locked="0"/>
    </xf>
    <xf numFmtId="0" fontId="0" fillId="17" borderId="35" xfId="0" applyFont="1" applyFill="1" applyBorder="1" applyProtection="1">
      <protection locked="0"/>
    </xf>
    <xf numFmtId="0" fontId="0" fillId="17" borderId="48" xfId="0" applyFont="1" applyFill="1" applyBorder="1" applyProtection="1">
      <protection locked="0"/>
    </xf>
    <xf numFmtId="0" fontId="0" fillId="4" borderId="38" xfId="0" applyFont="1" applyFill="1" applyBorder="1" applyProtection="1">
      <protection locked="0"/>
    </xf>
    <xf numFmtId="0" fontId="0" fillId="4" borderId="48" xfId="0" applyFont="1" applyFill="1" applyBorder="1" applyProtection="1">
      <protection locked="0"/>
    </xf>
    <xf numFmtId="0" fontId="0" fillId="4" borderId="43" xfId="0" applyFont="1" applyFill="1" applyBorder="1" applyAlignment="1" applyProtection="1">
      <protection locked="0"/>
    </xf>
    <xf numFmtId="0" fontId="0" fillId="4" borderId="26" xfId="0" applyFont="1" applyFill="1" applyBorder="1" applyProtection="1">
      <protection locked="0"/>
    </xf>
    <xf numFmtId="0" fontId="0" fillId="4" borderId="57" xfId="0" applyFont="1" applyFill="1" applyBorder="1" applyProtection="1">
      <protection locked="0"/>
    </xf>
    <xf numFmtId="0" fontId="0" fillId="17" borderId="43" xfId="0" applyFont="1" applyFill="1" applyBorder="1" applyProtection="1">
      <protection locked="0"/>
    </xf>
    <xf numFmtId="0" fontId="0" fillId="17" borderId="26" xfId="0" applyFont="1" applyFill="1" applyBorder="1" applyProtection="1">
      <protection locked="0"/>
    </xf>
    <xf numFmtId="0" fontId="0" fillId="17" borderId="27" xfId="0" applyFont="1" applyFill="1" applyBorder="1" applyProtection="1">
      <protection locked="0"/>
    </xf>
    <xf numFmtId="0" fontId="0" fillId="4" borderId="25" xfId="0" applyFont="1" applyFill="1" applyBorder="1" applyProtection="1">
      <protection locked="0"/>
    </xf>
    <xf numFmtId="0" fontId="0" fillId="4" borderId="27" xfId="0" applyFont="1" applyFill="1" applyBorder="1" applyProtection="1">
      <protection locked="0"/>
    </xf>
    <xf numFmtId="0" fontId="38" fillId="14" borderId="0" xfId="0" applyFont="1" applyFill="1" applyBorder="1"/>
    <xf numFmtId="0" fontId="51" fillId="14" borderId="0" xfId="0" applyFont="1" applyFill="1" applyBorder="1"/>
    <xf numFmtId="0" fontId="0" fillId="12" borderId="7" xfId="0" applyFill="1" applyBorder="1"/>
    <xf numFmtId="0" fontId="0" fillId="12" borderId="54" xfId="0" applyFill="1" applyBorder="1"/>
    <xf numFmtId="0" fontId="0" fillId="12" borderId="8" xfId="0" applyFill="1" applyBorder="1"/>
    <xf numFmtId="0" fontId="0" fillId="14" borderId="0" xfId="0" applyFill="1"/>
    <xf numFmtId="0" fontId="10" fillId="0" borderId="0" xfId="0" applyFont="1" applyFill="1" applyBorder="1" applyAlignment="1">
      <alignment horizontal="center" vertical="center"/>
    </xf>
    <xf numFmtId="0" fontId="52" fillId="0" borderId="12" xfId="0" applyFont="1" applyFill="1" applyBorder="1" applyAlignment="1">
      <alignment horizontal="center" vertical="center"/>
    </xf>
    <xf numFmtId="0" fontId="15" fillId="0" borderId="0" xfId="0" applyFont="1" applyBorder="1" applyAlignment="1">
      <alignment horizontal="left"/>
    </xf>
    <xf numFmtId="0" fontId="52" fillId="0" borderId="35" xfId="0" applyFont="1" applyFill="1" applyBorder="1" applyAlignment="1">
      <alignment horizontal="center" vertical="center"/>
    </xf>
    <xf numFmtId="0" fontId="10" fillId="0" borderId="3" xfId="0" applyFont="1" applyBorder="1" applyAlignment="1">
      <alignment vertical="center"/>
    </xf>
    <xf numFmtId="0" fontId="10" fillId="0" borderId="8" xfId="0" applyFont="1" applyBorder="1" applyAlignment="1">
      <alignment vertical="center"/>
    </xf>
    <xf numFmtId="0" fontId="53" fillId="0" borderId="0" xfId="0" applyFont="1"/>
    <xf numFmtId="0" fontId="0" fillId="0" borderId="12" xfId="0" applyBorder="1" applyAlignment="1">
      <alignment horizontal="center" wrapText="1"/>
    </xf>
    <xf numFmtId="0" fontId="0" fillId="3" borderId="12" xfId="0" applyFill="1" applyBorder="1" applyAlignment="1">
      <alignment horizontal="center"/>
    </xf>
    <xf numFmtId="14" fontId="0" fillId="3" borderId="12" xfId="0" applyNumberFormat="1" applyFill="1" applyBorder="1" applyAlignment="1">
      <alignment horizontal="center"/>
    </xf>
    <xf numFmtId="0" fontId="0" fillId="3" borderId="12" xfId="0" applyFill="1" applyBorder="1"/>
    <xf numFmtId="1" fontId="0" fillId="3" borderId="12" xfId="0" applyNumberFormat="1" applyFill="1" applyBorder="1" applyAlignment="1">
      <alignment horizontal="center"/>
    </xf>
    <xf numFmtId="0" fontId="0" fillId="0" borderId="12" xfId="0" applyFill="1" applyBorder="1" applyAlignment="1">
      <alignment horizontal="left"/>
    </xf>
    <xf numFmtId="0" fontId="0" fillId="0" borderId="0" xfId="0" applyFill="1"/>
    <xf numFmtId="0" fontId="0" fillId="0" borderId="12" xfId="0" applyFill="1" applyBorder="1" applyAlignment="1">
      <alignment horizontal="center" wrapText="1"/>
    </xf>
    <xf numFmtId="3" fontId="0" fillId="6" borderId="12" xfId="0" applyNumberFormat="1" applyFill="1" applyBorder="1" applyAlignment="1">
      <alignment horizontal="center"/>
    </xf>
    <xf numFmtId="172" fontId="0" fillId="6" borderId="12" xfId="1" applyNumberFormat="1" applyFont="1" applyFill="1" applyBorder="1" applyAlignment="1">
      <alignment horizontal="center"/>
    </xf>
    <xf numFmtId="4" fontId="0" fillId="6" borderId="12" xfId="0" applyNumberFormat="1" applyFill="1" applyBorder="1" applyAlignment="1">
      <alignment horizontal="center"/>
    </xf>
    <xf numFmtId="43" fontId="0" fillId="6" borderId="12" xfId="0" applyNumberFormat="1" applyFill="1" applyBorder="1" applyAlignment="1">
      <alignment horizontal="center"/>
    </xf>
    <xf numFmtId="169" fontId="14" fillId="6" borderId="9" xfId="0" applyNumberFormat="1" applyFont="1" applyFill="1" applyBorder="1" applyAlignment="1">
      <alignment horizontal="center" vertical="center"/>
    </xf>
    <xf numFmtId="0" fontId="52" fillId="0" borderId="1" xfId="0" applyFont="1" applyBorder="1" applyAlignment="1">
      <alignment vertical="center"/>
    </xf>
    <xf numFmtId="0" fontId="52" fillId="0" borderId="3" xfId="0" applyFont="1" applyBorder="1" applyAlignment="1">
      <alignment vertical="center"/>
    </xf>
    <xf numFmtId="0" fontId="52" fillId="0" borderId="7" xfId="0" applyFont="1" applyBorder="1" applyAlignment="1">
      <alignment vertical="center"/>
    </xf>
    <xf numFmtId="0" fontId="52" fillId="0" borderId="8" xfId="0" applyFont="1" applyBorder="1" applyAlignment="1">
      <alignment vertical="center"/>
    </xf>
    <xf numFmtId="0" fontId="0" fillId="10" borderId="32" xfId="0" applyFill="1" applyBorder="1" applyAlignment="1">
      <alignment wrapText="1"/>
    </xf>
    <xf numFmtId="0" fontId="0" fillId="10" borderId="33" xfId="0" applyFill="1" applyBorder="1" applyAlignment="1">
      <alignment wrapText="1"/>
    </xf>
    <xf numFmtId="0" fontId="0" fillId="0" borderId="0" xfId="0" applyAlignment="1">
      <alignment wrapText="1"/>
    </xf>
    <xf numFmtId="0" fontId="39" fillId="0" borderId="12" xfId="0" applyFont="1" applyBorder="1" applyAlignment="1">
      <alignment wrapText="1"/>
    </xf>
    <xf numFmtId="0" fontId="0" fillId="0" borderId="0" xfId="0" applyAlignment="1">
      <alignment vertical="top" wrapText="1"/>
    </xf>
    <xf numFmtId="0" fontId="0" fillId="10" borderId="34" xfId="0" applyFill="1" applyBorder="1" applyAlignment="1">
      <alignment wrapText="1"/>
    </xf>
    <xf numFmtId="0" fontId="0" fillId="0" borderId="0" xfId="0" applyAlignment="1"/>
    <xf numFmtId="0" fontId="42" fillId="0" borderId="0" xfId="0" applyFont="1" applyAlignment="1">
      <alignment wrapText="1"/>
    </xf>
    <xf numFmtId="0" fontId="0" fillId="0" borderId="0" xfId="0" applyAlignment="1">
      <alignment horizontal="center" wrapText="1"/>
    </xf>
    <xf numFmtId="0" fontId="14" fillId="0" borderId="4" xfId="0" applyFont="1" applyFill="1" applyBorder="1" applyAlignment="1">
      <alignment horizontal="center" vertical="top" wrapText="1"/>
    </xf>
    <xf numFmtId="0" fontId="4" fillId="0" borderId="6" xfId="0" applyFont="1" applyBorder="1" applyAlignment="1">
      <alignment horizontal="center" vertical="top" wrapText="1"/>
    </xf>
    <xf numFmtId="166" fontId="22" fillId="0" borderId="0" xfId="0" applyNumberFormat="1" applyFont="1" applyBorder="1" applyAlignment="1">
      <alignment horizontal="center" vertical="center"/>
    </xf>
    <xf numFmtId="165" fontId="14" fillId="0" borderId="4" xfId="0" applyNumberFormat="1" applyFont="1" applyFill="1" applyBorder="1" applyAlignment="1">
      <alignment horizontal="center" vertical="center" wrapText="1"/>
    </xf>
    <xf numFmtId="165" fontId="14" fillId="0" borderId="5" xfId="0" applyNumberFormat="1" applyFont="1" applyFill="1" applyBorder="1" applyAlignment="1">
      <alignment horizontal="center" vertical="center" wrapText="1"/>
    </xf>
    <xf numFmtId="165" fontId="14" fillId="0" borderId="6" xfId="0" applyNumberFormat="1" applyFont="1" applyFill="1" applyBorder="1" applyAlignment="1">
      <alignment horizontal="center" vertical="center" wrapText="1"/>
    </xf>
    <xf numFmtId="165" fontId="14" fillId="0" borderId="11" xfId="0" applyNumberFormat="1" applyFont="1" applyFill="1" applyBorder="1" applyAlignment="1">
      <alignment horizontal="center" vertical="top" wrapText="1"/>
    </xf>
    <xf numFmtId="165" fontId="14" fillId="0" borderId="44" xfId="0" applyNumberFormat="1" applyFont="1" applyFill="1" applyBorder="1" applyAlignment="1">
      <alignment horizontal="center" vertical="top" wrapText="1"/>
    </xf>
    <xf numFmtId="0" fontId="14" fillId="0" borderId="11" xfId="0" applyFont="1" applyBorder="1" applyAlignment="1">
      <alignment horizontal="center" vertical="top" wrapText="1"/>
    </xf>
    <xf numFmtId="0" fontId="14" fillId="0" borderId="44" xfId="0" applyFont="1" applyBorder="1" applyAlignment="1">
      <alignment horizontal="center" vertical="top" wrapText="1"/>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166" fontId="22" fillId="0" borderId="4" xfId="0" applyNumberFormat="1" applyFont="1" applyBorder="1" applyAlignment="1">
      <alignment horizontal="center" vertical="center"/>
    </xf>
    <xf numFmtId="166" fontId="22" fillId="0" borderId="5" xfId="0" applyNumberFormat="1" applyFont="1" applyBorder="1" applyAlignment="1">
      <alignment horizontal="center" vertical="center"/>
    </xf>
    <xf numFmtId="166" fontId="22" fillId="0" borderId="6" xfId="0" applyNumberFormat="1" applyFont="1" applyBorder="1" applyAlignment="1">
      <alignment horizontal="center" vertical="center"/>
    </xf>
    <xf numFmtId="0" fontId="14" fillId="0" borderId="16" xfId="0" applyFont="1" applyBorder="1" applyAlignment="1">
      <alignment horizontal="center" vertical="top" wrapText="1"/>
    </xf>
    <xf numFmtId="0" fontId="4" fillId="0" borderId="27" xfId="0" applyFont="1" applyBorder="1" applyAlignment="1">
      <alignment horizontal="center" vertical="top" wrapText="1"/>
    </xf>
    <xf numFmtId="0" fontId="14" fillId="0" borderId="23" xfId="0" applyFont="1" applyBorder="1" applyAlignment="1">
      <alignment horizontal="center" vertical="top" wrapText="1"/>
    </xf>
    <xf numFmtId="0" fontId="14" fillId="0" borderId="20" xfId="0" applyFont="1" applyBorder="1" applyAlignment="1">
      <alignment horizontal="center" vertical="top" wrapText="1"/>
    </xf>
    <xf numFmtId="0" fontId="14" fillId="0" borderId="8" xfId="0" applyFont="1" applyBorder="1" applyAlignment="1">
      <alignment horizontal="center" vertical="top" wrapText="1"/>
    </xf>
    <xf numFmtId="0" fontId="14" fillId="0" borderId="13" xfId="0" applyFont="1" applyBorder="1" applyAlignment="1">
      <alignment horizontal="center" vertical="top" wrapText="1"/>
    </xf>
    <xf numFmtId="0" fontId="0" fillId="0" borderId="24" xfId="0" applyBorder="1" applyAlignment="1">
      <alignment vertical="center"/>
    </xf>
    <xf numFmtId="0" fontId="6" fillId="3" borderId="0" xfId="0" applyFont="1" applyFill="1" applyBorder="1" applyAlignment="1">
      <alignment horizontal="center" vertical="center"/>
    </xf>
    <xf numFmtId="0" fontId="2" fillId="2" borderId="0" xfId="0" applyFont="1" applyFill="1" applyAlignment="1">
      <alignment horizontal="center" vertical="center"/>
    </xf>
    <xf numFmtId="0" fontId="9" fillId="3" borderId="0" xfId="0" applyFont="1" applyFill="1" applyAlignment="1">
      <alignment horizontal="right"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6" xfId="0" applyFont="1" applyFill="1" applyBorder="1" applyAlignment="1">
      <alignment horizontal="center" vertical="center"/>
    </xf>
    <xf numFmtId="0" fontId="14" fillId="0" borderId="0" xfId="0" applyFont="1" applyBorder="1" applyAlignment="1">
      <alignment horizontal="center" vertical="center"/>
    </xf>
    <xf numFmtId="0" fontId="14" fillId="5" borderId="4" xfId="0" applyFont="1" applyFill="1" applyBorder="1" applyAlignment="1">
      <alignment horizontal="center" vertical="center"/>
    </xf>
    <xf numFmtId="0" fontId="0" fillId="5" borderId="6" xfId="0" applyFill="1" applyBorder="1" applyAlignment="1">
      <alignment vertical="center"/>
    </xf>
    <xf numFmtId="0" fontId="54" fillId="12" borderId="4" xfId="0" applyFont="1" applyFill="1" applyBorder="1" applyAlignment="1">
      <alignment horizontal="center" wrapText="1"/>
    </xf>
    <xf numFmtId="0" fontId="54" fillId="12" borderId="5" xfId="0" applyFont="1" applyFill="1" applyBorder="1" applyAlignment="1">
      <alignment horizontal="center" wrapText="1"/>
    </xf>
    <xf numFmtId="0" fontId="54" fillId="12" borderId="6" xfId="0" applyFont="1" applyFill="1" applyBorder="1" applyAlignment="1">
      <alignment horizontal="center" wrapText="1"/>
    </xf>
    <xf numFmtId="0" fontId="24" fillId="0" borderId="5"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4" fillId="0" borderId="11" xfId="0" applyFont="1" applyFill="1" applyBorder="1" applyAlignment="1">
      <alignment horizontal="center" vertical="top" wrapText="1"/>
    </xf>
    <xf numFmtId="0" fontId="14" fillId="0" borderId="22" xfId="0" applyFont="1" applyFill="1" applyBorder="1" applyAlignment="1">
      <alignment horizontal="center" vertical="top" wrapText="1"/>
    </xf>
    <xf numFmtId="0" fontId="3" fillId="0" borderId="22" xfId="0" applyFont="1" applyBorder="1" applyAlignment="1">
      <alignment vertical="top"/>
    </xf>
    <xf numFmtId="0" fontId="14" fillId="0" borderId="32" xfId="0" applyFont="1" applyBorder="1" applyAlignment="1">
      <alignment horizontal="center" vertical="center"/>
    </xf>
    <xf numFmtId="0" fontId="14" fillId="0" borderId="33" xfId="0" applyFont="1" applyBorder="1" applyAlignment="1">
      <alignment horizontal="center" vertical="center"/>
    </xf>
    <xf numFmtId="0" fontId="24" fillId="0" borderId="33" xfId="0" applyFont="1" applyBorder="1" applyAlignment="1">
      <alignment horizontal="center" vertical="center"/>
    </xf>
    <xf numFmtId="0" fontId="24" fillId="0" borderId="34" xfId="0" applyFont="1" applyBorder="1" applyAlignment="1">
      <alignment horizontal="center" vertical="center"/>
    </xf>
    <xf numFmtId="0" fontId="14" fillId="0" borderId="21" xfId="0" applyFont="1" applyBorder="1" applyAlignment="1">
      <alignment horizontal="center" vertical="top" wrapText="1"/>
    </xf>
    <xf numFmtId="0" fontId="4" fillId="0" borderId="31" xfId="0" applyFont="1" applyBorder="1" applyAlignment="1">
      <alignment horizontal="center" vertical="top" wrapText="1"/>
    </xf>
    <xf numFmtId="0" fontId="14" fillId="0" borderId="14" xfId="0" applyFont="1" applyBorder="1" applyAlignment="1">
      <alignment horizontal="center" vertical="top" wrapText="1"/>
    </xf>
    <xf numFmtId="0" fontId="4" fillId="0" borderId="25" xfId="0" applyFont="1" applyBorder="1" applyAlignment="1">
      <alignment horizontal="center" vertical="top"/>
    </xf>
    <xf numFmtId="0" fontId="14" fillId="0" borderId="15" xfId="0" applyFont="1" applyBorder="1" applyAlignment="1">
      <alignment horizontal="center" vertical="top" wrapText="1"/>
    </xf>
    <xf numFmtId="0" fontId="4" fillId="0" borderId="26" xfId="0" applyFont="1" applyBorder="1" applyAlignment="1">
      <alignment horizontal="center" vertical="top"/>
    </xf>
    <xf numFmtId="0" fontId="0" fillId="0" borderId="0" xfId="0" applyFill="1" applyBorder="1" applyAlignment="1">
      <alignment vertical="center"/>
    </xf>
    <xf numFmtId="165" fontId="14" fillId="0" borderId="0" xfId="0" applyNumberFormat="1" applyFont="1" applyBorder="1" applyAlignment="1">
      <alignment horizontal="center" vertical="center"/>
    </xf>
    <xf numFmtId="0" fontId="9" fillId="3" borderId="0" xfId="0" applyFont="1" applyFill="1" applyBorder="1" applyAlignment="1">
      <alignment horizontal="right" vertical="center"/>
    </xf>
    <xf numFmtId="0" fontId="10" fillId="3" borderId="0" xfId="0" applyFont="1" applyFill="1" applyBorder="1" applyAlignment="1">
      <alignment horizontal="right" vertical="center"/>
    </xf>
    <xf numFmtId="0" fontId="11" fillId="3" borderId="0" xfId="0" applyFont="1" applyFill="1" applyBorder="1" applyAlignment="1">
      <alignment vertical="center"/>
    </xf>
    <xf numFmtId="1" fontId="9" fillId="3" borderId="1" xfId="0" applyNumberFormat="1" applyFont="1" applyFill="1" applyBorder="1" applyAlignment="1">
      <alignment horizontal="center" vertical="center"/>
    </xf>
    <xf numFmtId="1" fontId="9" fillId="3" borderId="2" xfId="0" applyNumberFormat="1" applyFont="1" applyFill="1" applyBorder="1" applyAlignment="1">
      <alignment horizontal="center" vertical="center"/>
    </xf>
    <xf numFmtId="1" fontId="11" fillId="3" borderId="3" xfId="0" applyNumberFormat="1" applyFont="1" applyFill="1" applyBorder="1" applyAlignment="1">
      <alignment vertical="center"/>
    </xf>
    <xf numFmtId="0" fontId="9" fillId="4" borderId="0" xfId="0" applyFont="1" applyFill="1" applyBorder="1" applyAlignment="1">
      <alignment horizontal="right" vertical="center"/>
    </xf>
    <xf numFmtId="0" fontId="10" fillId="4" borderId="0" xfId="0" applyFont="1" applyFill="1" applyBorder="1" applyAlignment="1">
      <alignment horizontal="right" vertical="center"/>
    </xf>
    <xf numFmtId="0" fontId="11" fillId="4" borderId="0" xfId="0" applyFont="1" applyFill="1" applyBorder="1" applyAlignment="1">
      <alignment vertical="center"/>
    </xf>
    <xf numFmtId="0" fontId="9" fillId="4" borderId="4" xfId="0" applyFont="1" applyFill="1" applyBorder="1" applyAlignment="1">
      <alignment horizontal="center" vertical="top"/>
    </xf>
    <xf numFmtId="0" fontId="9" fillId="4" borderId="5" xfId="0" applyFont="1" applyFill="1" applyBorder="1" applyAlignment="1">
      <alignment horizontal="center" vertical="top"/>
    </xf>
    <xf numFmtId="0" fontId="11" fillId="4" borderId="5" xfId="0" applyFont="1" applyFill="1" applyBorder="1" applyAlignment="1">
      <alignment vertical="center"/>
    </xf>
    <xf numFmtId="0" fontId="0" fillId="4" borderId="5" xfId="0" applyFill="1" applyBorder="1" applyAlignment="1">
      <alignment vertical="center"/>
    </xf>
    <xf numFmtId="0" fontId="0" fillId="4" borderId="6" xfId="0" applyFill="1" applyBorder="1" applyAlignment="1">
      <alignment vertical="center"/>
    </xf>
    <xf numFmtId="0" fontId="51" fillId="4" borderId="43" xfId="0" applyFont="1" applyFill="1" applyBorder="1" applyAlignment="1" applyProtection="1">
      <alignment horizontal="center" vertical="center"/>
      <protection locked="0"/>
    </xf>
    <xf numFmtId="0" fontId="51" fillId="4" borderId="26" xfId="0" applyFont="1" applyFill="1" applyBorder="1" applyAlignment="1" applyProtection="1">
      <alignment horizontal="center" vertical="center"/>
      <protection locked="0"/>
    </xf>
    <xf numFmtId="0" fontId="51" fillId="4" borderId="27" xfId="0" applyFont="1" applyFill="1" applyBorder="1" applyAlignment="1" applyProtection="1">
      <alignment horizontal="center" vertical="center"/>
      <protection locked="0"/>
    </xf>
    <xf numFmtId="0" fontId="51" fillId="4" borderId="41" xfId="0" applyFont="1" applyFill="1" applyBorder="1" applyAlignment="1" applyProtection="1">
      <alignment horizontal="center" vertical="center"/>
      <protection locked="0"/>
    </xf>
    <xf numFmtId="0" fontId="51" fillId="4" borderId="12" xfId="0" applyFont="1" applyFill="1" applyBorder="1" applyAlignment="1" applyProtection="1">
      <alignment horizontal="center" vertical="center"/>
      <protection locked="0"/>
    </xf>
    <xf numFmtId="0" fontId="51" fillId="4" borderId="42" xfId="0" applyFont="1" applyFill="1" applyBorder="1" applyAlignment="1" applyProtection="1">
      <alignment horizontal="center" vertical="center"/>
      <protection locked="0"/>
    </xf>
    <xf numFmtId="0" fontId="0" fillId="4" borderId="4" xfId="0" applyFont="1" applyFill="1" applyBorder="1" applyAlignment="1">
      <alignment horizontal="center"/>
    </xf>
    <xf numFmtId="0" fontId="0" fillId="4" borderId="5" xfId="0" applyFont="1" applyFill="1" applyBorder="1" applyAlignment="1">
      <alignment horizontal="center"/>
    </xf>
    <xf numFmtId="0" fontId="0" fillId="4" borderId="6" xfId="0" applyFont="1" applyFill="1" applyBorder="1" applyAlignment="1">
      <alignment horizontal="center"/>
    </xf>
    <xf numFmtId="0" fontId="50" fillId="4" borderId="47" xfId="0" applyFont="1" applyFill="1" applyBorder="1" applyAlignment="1">
      <alignment horizontal="center"/>
    </xf>
    <xf numFmtId="0" fontId="50" fillId="4" borderId="15" xfId="0" applyFont="1" applyFill="1" applyBorder="1" applyAlignment="1">
      <alignment horizontal="center"/>
    </xf>
    <xf numFmtId="0" fontId="50" fillId="4" borderId="56" xfId="0" applyFont="1" applyFill="1" applyBorder="1" applyAlignment="1">
      <alignment horizontal="center"/>
    </xf>
    <xf numFmtId="0" fontId="50" fillId="17" borderId="47" xfId="0" applyFont="1" applyFill="1" applyBorder="1" applyAlignment="1">
      <alignment horizontal="center"/>
    </xf>
    <xf numFmtId="0" fontId="50" fillId="17" borderId="15" xfId="0" applyFont="1" applyFill="1" applyBorder="1" applyAlignment="1">
      <alignment horizontal="center"/>
    </xf>
    <xf numFmtId="0" fontId="50" fillId="17" borderId="16" xfId="0" applyFont="1" applyFill="1" applyBorder="1" applyAlignment="1">
      <alignment horizontal="center"/>
    </xf>
    <xf numFmtId="0" fontId="50" fillId="4" borderId="14" xfId="0" applyFont="1" applyFill="1" applyBorder="1" applyAlignment="1">
      <alignment horizontal="center"/>
    </xf>
    <xf numFmtId="0" fontId="50" fillId="4" borderId="16" xfId="0" applyFont="1" applyFill="1" applyBorder="1" applyAlignment="1">
      <alignment horizontal="center"/>
    </xf>
    <xf numFmtId="0" fontId="51" fillId="4" borderId="47" xfId="0" applyFont="1" applyFill="1" applyBorder="1" applyAlignment="1" applyProtection="1">
      <alignment horizontal="center" vertical="center"/>
      <protection locked="0"/>
    </xf>
    <xf numFmtId="0" fontId="51" fillId="4" borderId="15" xfId="0" applyFont="1" applyFill="1" applyBorder="1" applyAlignment="1" applyProtection="1">
      <alignment horizontal="center" vertical="center"/>
      <protection locked="0"/>
    </xf>
    <xf numFmtId="0" fontId="51" fillId="4" borderId="16" xfId="0" applyFont="1" applyFill="1" applyBorder="1" applyAlignment="1" applyProtection="1">
      <alignment horizontal="center" vertical="center"/>
      <protection locked="0"/>
    </xf>
    <xf numFmtId="37" fontId="0" fillId="4" borderId="4" xfId="0" applyNumberFormat="1" applyFont="1" applyFill="1" applyBorder="1" applyAlignment="1">
      <alignment horizontal="center"/>
    </xf>
    <xf numFmtId="37" fontId="0" fillId="4" borderId="6" xfId="0" applyNumberFormat="1" applyFont="1" applyFill="1" applyBorder="1" applyAlignment="1">
      <alignment horizontal="center"/>
    </xf>
    <xf numFmtId="174" fontId="47" fillId="12" borderId="0" xfId="3" applyNumberFormat="1" applyFont="1" applyFill="1" applyBorder="1" applyAlignment="1">
      <alignment horizontal="left" vertical="center"/>
    </xf>
    <xf numFmtId="0" fontId="0" fillId="4" borderId="4" xfId="0" applyFill="1" applyBorder="1" applyAlignment="1">
      <alignment horizontal="center"/>
    </xf>
    <xf numFmtId="0" fontId="0" fillId="4" borderId="5" xfId="0" applyFill="1" applyBorder="1" applyAlignment="1">
      <alignment horizontal="center"/>
    </xf>
    <xf numFmtId="0" fontId="0" fillId="4" borderId="6" xfId="0" applyFill="1" applyBorder="1" applyAlignment="1">
      <alignment horizontal="center"/>
    </xf>
    <xf numFmtId="0" fontId="0" fillId="16" borderId="4" xfId="0" applyFill="1" applyBorder="1" applyAlignment="1">
      <alignment horizontal="center"/>
    </xf>
    <xf numFmtId="0" fontId="0" fillId="16" borderId="6" xfId="0" applyFill="1" applyBorder="1" applyAlignment="1">
      <alignment horizontal="center"/>
    </xf>
    <xf numFmtId="0" fontId="16" fillId="0" borderId="0" xfId="0" applyFont="1" applyBorder="1" applyAlignment="1">
      <alignment horizontal="left" vertical="top" wrapText="1"/>
    </xf>
    <xf numFmtId="0" fontId="3" fillId="0" borderId="0" xfId="0" applyFont="1" applyAlignment="1">
      <alignment vertical="center"/>
    </xf>
    <xf numFmtId="0" fontId="3" fillId="0" borderId="22" xfId="0" applyFont="1" applyBorder="1" applyAlignment="1">
      <alignment horizontal="center" vertical="top"/>
    </xf>
    <xf numFmtId="0" fontId="3" fillId="0" borderId="23" xfId="0" applyFont="1" applyBorder="1" applyAlignment="1">
      <alignment horizontal="center" vertical="top"/>
    </xf>
    <xf numFmtId="0" fontId="14" fillId="0" borderId="1" xfId="0" applyFont="1" applyBorder="1" applyAlignment="1">
      <alignment horizontal="center" vertical="top" wrapText="1"/>
    </xf>
    <xf numFmtId="0" fontId="0" fillId="0" borderId="7" xfId="0" applyBorder="1" applyAlignment="1">
      <alignment vertical="center"/>
    </xf>
    <xf numFmtId="0" fontId="4" fillId="0" borderId="38" xfId="0" applyFont="1" applyBorder="1" applyAlignment="1">
      <alignment horizontal="center" vertical="top"/>
    </xf>
    <xf numFmtId="0" fontId="4" fillId="0" borderId="35" xfId="0" applyFont="1" applyBorder="1" applyAlignment="1">
      <alignment horizontal="center" vertical="top"/>
    </xf>
    <xf numFmtId="0" fontId="4" fillId="0" borderId="48" xfId="0" applyFont="1" applyBorder="1" applyAlignment="1">
      <alignment horizontal="center" vertical="top" wrapText="1"/>
    </xf>
    <xf numFmtId="0" fontId="14" fillId="0" borderId="47" xfId="0" applyFont="1" applyBorder="1" applyAlignment="1">
      <alignment horizontal="center" vertical="top" wrapText="1"/>
    </xf>
    <xf numFmtId="0" fontId="3" fillId="0" borderId="49" xfId="0" applyFont="1" applyBorder="1" applyAlignment="1">
      <alignment horizontal="center" vertical="top" wrapText="1"/>
    </xf>
    <xf numFmtId="0" fontId="4" fillId="0" borderId="38" xfId="0" applyFont="1" applyBorder="1" applyAlignment="1">
      <alignment horizontal="center" vertical="top" wrapText="1"/>
    </xf>
    <xf numFmtId="0" fontId="9" fillId="5" borderId="4" xfId="0" applyFont="1" applyFill="1" applyBorder="1" applyAlignment="1">
      <alignment horizontal="center" vertical="center"/>
    </xf>
    <xf numFmtId="0" fontId="10" fillId="5" borderId="6" xfId="0" applyFont="1" applyFill="1" applyBorder="1" applyAlignment="1">
      <alignment vertical="center"/>
    </xf>
    <xf numFmtId="0" fontId="14" fillId="8" borderId="4" xfId="0" applyFont="1" applyFill="1" applyBorder="1" applyAlignment="1">
      <alignment horizontal="right" vertical="center"/>
    </xf>
    <xf numFmtId="0" fontId="3" fillId="0" borderId="5" xfId="0" applyFont="1" applyBorder="1" applyAlignment="1">
      <alignment vertical="center"/>
    </xf>
    <xf numFmtId="0" fontId="3" fillId="0" borderId="6" xfId="0" applyFont="1" applyBorder="1" applyAlignment="1">
      <alignment vertical="center"/>
    </xf>
    <xf numFmtId="0" fontId="14" fillId="0" borderId="0" xfId="0" applyFont="1" applyFill="1" applyBorder="1" applyAlignment="1">
      <alignment horizontal="right" vertical="center"/>
    </xf>
    <xf numFmtId="0" fontId="3" fillId="0" borderId="0" xfId="0" applyFont="1" applyFill="1" applyBorder="1" applyAlignment="1">
      <alignment vertical="center"/>
    </xf>
    <xf numFmtId="0" fontId="31" fillId="2" borderId="0" xfId="0" applyFont="1" applyFill="1" applyAlignment="1">
      <alignment horizontal="center" vertical="center"/>
    </xf>
    <xf numFmtId="0" fontId="32" fillId="2" borderId="0" xfId="0" applyFont="1" applyFill="1" applyAlignment="1">
      <alignment horizontal="center" vertical="center"/>
    </xf>
    <xf numFmtId="0" fontId="6" fillId="2" borderId="0" xfId="0" applyFont="1" applyFill="1" applyAlignment="1">
      <alignment horizontal="center" vertical="center"/>
    </xf>
    <xf numFmtId="0" fontId="33" fillId="2" borderId="0" xfId="0" applyFont="1" applyFill="1" applyAlignment="1">
      <alignment horizontal="center" vertical="center"/>
    </xf>
    <xf numFmtId="0" fontId="3" fillId="2" borderId="0" xfId="0" applyFont="1" applyFill="1" applyAlignment="1">
      <alignment horizontal="center" vertical="center"/>
    </xf>
    <xf numFmtId="0" fontId="9" fillId="5" borderId="4" xfId="0" quotePrefix="1" applyFont="1" applyFill="1" applyBorder="1" applyAlignment="1">
      <alignment horizontal="center" vertical="center"/>
    </xf>
    <xf numFmtId="0" fontId="10" fillId="0" borderId="5" xfId="0" applyFont="1" applyBorder="1" applyAlignment="1">
      <alignment vertical="center"/>
    </xf>
    <xf numFmtId="0" fontId="0" fillId="0" borderId="6" xfId="0" applyBorder="1" applyAlignment="1">
      <alignment vertical="center"/>
    </xf>
    <xf numFmtId="0" fontId="9" fillId="2" borderId="0" xfId="0" applyFont="1" applyFill="1" applyBorder="1" applyAlignment="1">
      <alignment horizontal="right" vertical="top"/>
    </xf>
    <xf numFmtId="0" fontId="3" fillId="2" borderId="0" xfId="0" applyFont="1" applyFill="1" applyAlignment="1">
      <alignment vertical="top"/>
    </xf>
    <xf numFmtId="0" fontId="3" fillId="2" borderId="20" xfId="0" applyFont="1" applyFill="1" applyBorder="1" applyAlignment="1">
      <alignment vertical="top"/>
    </xf>
    <xf numFmtId="165" fontId="14" fillId="0" borderId="11" xfId="0" applyNumberFormat="1" applyFont="1" applyFill="1" applyBorder="1" applyAlignment="1">
      <alignment horizontal="center" vertical="center" wrapText="1"/>
    </xf>
    <xf numFmtId="0" fontId="3" fillId="0" borderId="22" xfId="0" applyFont="1" applyBorder="1" applyAlignment="1">
      <alignment vertical="center"/>
    </xf>
    <xf numFmtId="0" fontId="3" fillId="0" borderId="23" xfId="0" applyFont="1" applyBorder="1" applyAlignment="1">
      <alignment vertical="center"/>
    </xf>
    <xf numFmtId="0" fontId="14" fillId="0" borderId="11" xfId="0" applyFont="1" applyFill="1" applyBorder="1" applyAlignment="1">
      <alignment horizontal="center" vertical="center" wrapText="1"/>
    </xf>
    <xf numFmtId="0" fontId="3" fillId="0" borderId="0" xfId="0" applyFont="1" applyAlignment="1">
      <alignment vertical="top"/>
    </xf>
    <xf numFmtId="0" fontId="3" fillId="0" borderId="20" xfId="0" applyFont="1" applyBorder="1" applyAlignment="1">
      <alignment vertical="top"/>
    </xf>
    <xf numFmtId="0" fontId="9" fillId="0" borderId="0" xfId="0" applyFont="1" applyFill="1" applyBorder="1" applyAlignment="1">
      <alignment horizontal="right" vertical="top"/>
    </xf>
    <xf numFmtId="0" fontId="3" fillId="0" borderId="0" xfId="0" applyFont="1" applyFill="1" applyBorder="1" applyAlignment="1">
      <alignment vertical="top"/>
    </xf>
  </cellXfs>
  <cellStyles count="4">
    <cellStyle name="Comma" xfId="1" builtinId="3"/>
    <cellStyle name="Normal" xfId="0" builtinId="0"/>
    <cellStyle name="Percent" xfId="2" builtinId="5"/>
    <cellStyle name="Title" xfId="3" builtinId="15"/>
  </cellStyles>
  <dxfs count="2">
    <dxf>
      <font>
        <b/>
        <i val="0"/>
      </font>
      <fill>
        <patternFill>
          <bgColor rgb="FFFF0000"/>
        </patternFill>
      </fill>
    </dxf>
    <dxf>
      <font>
        <color theme="0" tint="-0.14996795556505021"/>
      </font>
      <fill>
        <patternFill>
          <bgColor theme="0" tint="-0.14996795556505021"/>
        </patternFill>
      </fill>
      <border>
        <left/>
        <right/>
        <top/>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1\acullen\LOCALS~1\Temp\notes87944B\HD%20GHG%20Vehicle%20Template%2010-2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eneral Family Info"/>
      <sheetName val="AECD"/>
      <sheetName val="Technology Worksheet"/>
      <sheetName val="HFC Worksheet"/>
      <sheetName val="GEM Input"/>
      <sheetName val="GEM Output"/>
      <sheetName val="EPA Only"/>
      <sheetName val="Data Elements"/>
      <sheetName val="HFC Worksheet (2)"/>
    </sheetNames>
    <sheetDataSet>
      <sheetData sheetId="0">
        <row r="9">
          <cell r="E9">
            <v>0</v>
          </cell>
        </row>
        <row r="10">
          <cell r="E10">
            <v>0</v>
          </cell>
        </row>
        <row r="11">
          <cell r="E11">
            <v>0</v>
          </cell>
        </row>
        <row r="12">
          <cell r="E12">
            <v>0</v>
          </cell>
          <cell r="J12">
            <v>0</v>
          </cell>
        </row>
        <row r="15">
          <cell r="E15">
            <v>0</v>
          </cell>
        </row>
        <row r="16">
          <cell r="E16">
            <v>0</v>
          </cell>
        </row>
        <row r="18">
          <cell r="I18">
            <v>7</v>
          </cell>
        </row>
      </sheetData>
      <sheetData sheetId="1"/>
      <sheetData sheetId="2"/>
      <sheetData sheetId="3"/>
      <sheetData sheetId="4"/>
      <sheetData sheetId="5"/>
      <sheetData sheetId="6"/>
      <sheetData sheetId="7"/>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dimension ref="A1:V33"/>
  <sheetViews>
    <sheetView topLeftCell="D1" workbookViewId="0">
      <selection activeCell="Q3" sqref="Q3"/>
    </sheetView>
  </sheetViews>
  <sheetFormatPr defaultRowHeight="15"/>
  <cols>
    <col min="17" max="17" width="14" customWidth="1"/>
    <col min="18" max="18" width="20.85546875" customWidth="1"/>
  </cols>
  <sheetData>
    <row r="1" spans="1:22" ht="106.5" customHeight="1" thickBot="1">
      <c r="A1" s="379" t="s">
        <v>191</v>
      </c>
      <c r="B1" s="379"/>
      <c r="C1" s="379"/>
      <c r="D1" s="379"/>
      <c r="E1" s="379"/>
      <c r="F1" s="379"/>
      <c r="G1" s="379"/>
      <c r="H1" s="379"/>
      <c r="I1" s="379"/>
      <c r="J1" s="379"/>
      <c r="K1" s="379"/>
      <c r="L1" s="379"/>
      <c r="M1" s="379"/>
      <c r="N1" s="379"/>
      <c r="O1" s="379"/>
      <c r="P1" s="379"/>
      <c r="Q1" s="379"/>
      <c r="T1" s="228"/>
      <c r="V1" s="229"/>
    </row>
    <row r="2" spans="1:22" ht="18">
      <c r="G2" s="228"/>
      <c r="H2" s="228"/>
      <c r="I2" s="228"/>
      <c r="K2" s="228"/>
      <c r="Q2" s="14" t="s">
        <v>234</v>
      </c>
      <c r="R2" s="357"/>
      <c r="T2" s="228"/>
      <c r="V2" s="229"/>
    </row>
    <row r="3" spans="1:22" ht="18.75" thickBot="1">
      <c r="G3" s="228"/>
      <c r="H3" s="228"/>
      <c r="I3" s="228"/>
      <c r="K3" s="228"/>
      <c r="Q3" s="29" t="s">
        <v>6</v>
      </c>
      <c r="R3" s="358"/>
      <c r="T3" s="228"/>
      <c r="V3" s="229"/>
    </row>
    <row r="4" spans="1:22" ht="44.25" customHeight="1">
      <c r="A4" s="380" t="s">
        <v>87</v>
      </c>
      <c r="B4" s="380"/>
      <c r="C4" s="380"/>
      <c r="D4" s="380"/>
      <c r="E4" s="380"/>
      <c r="F4" s="380"/>
      <c r="G4" s="380"/>
      <c r="H4" s="380"/>
      <c r="I4" s="380"/>
      <c r="J4" s="380"/>
      <c r="K4" s="380"/>
      <c r="L4" s="380"/>
      <c r="M4" s="380"/>
      <c r="N4" s="380"/>
      <c r="O4" s="380"/>
      <c r="P4" s="230" t="s">
        <v>88</v>
      </c>
      <c r="Q4" s="231" t="s">
        <v>89</v>
      </c>
      <c r="R4" s="232" t="s">
        <v>90</v>
      </c>
      <c r="T4" s="228"/>
      <c r="V4" s="229"/>
    </row>
    <row r="5" spans="1:22" ht="45" customHeight="1">
      <c r="A5" s="377" t="s">
        <v>91</v>
      </c>
      <c r="B5" s="378"/>
      <c r="C5" s="378"/>
      <c r="D5" s="378"/>
      <c r="E5" s="378"/>
      <c r="F5" s="378"/>
      <c r="G5" s="378"/>
      <c r="H5" s="378"/>
      <c r="I5" s="378"/>
      <c r="J5" s="378"/>
      <c r="K5" s="378"/>
      <c r="L5" s="378"/>
      <c r="M5" s="378"/>
      <c r="N5" s="378"/>
      <c r="O5" s="378"/>
      <c r="P5" s="233"/>
      <c r="Q5" s="234"/>
      <c r="R5" s="234"/>
      <c r="T5" s="228"/>
      <c r="V5" s="229"/>
    </row>
    <row r="6" spans="1:22" ht="45" customHeight="1" thickBot="1">
      <c r="A6" s="377" t="s">
        <v>92</v>
      </c>
      <c r="B6" s="378"/>
      <c r="C6" s="378"/>
      <c r="D6" s="378"/>
      <c r="E6" s="378"/>
      <c r="F6" s="378"/>
      <c r="G6" s="378"/>
      <c r="H6" s="378"/>
      <c r="I6" s="378"/>
      <c r="J6" s="378"/>
      <c r="K6" s="378"/>
      <c r="L6" s="378"/>
      <c r="M6" s="378"/>
      <c r="N6" s="378"/>
      <c r="O6" s="378"/>
      <c r="P6" s="233"/>
      <c r="Q6" s="234"/>
      <c r="R6" s="234"/>
      <c r="T6" s="228"/>
      <c r="V6" s="229"/>
    </row>
    <row r="7" spans="1:22" ht="54" customHeight="1" thickBot="1">
      <c r="A7" s="377" t="s">
        <v>93</v>
      </c>
      <c r="B7" s="378"/>
      <c r="C7" s="378"/>
      <c r="D7" s="378"/>
      <c r="E7" s="378"/>
      <c r="F7" s="378"/>
      <c r="G7" s="378"/>
      <c r="H7" s="378"/>
      <c r="I7" s="378"/>
      <c r="J7" s="378"/>
      <c r="K7" s="378"/>
      <c r="L7" s="378"/>
      <c r="M7" s="378"/>
      <c r="N7" s="378"/>
      <c r="O7" s="378"/>
      <c r="P7" s="233"/>
      <c r="Q7" s="235"/>
      <c r="R7" s="234"/>
      <c r="T7" s="228"/>
      <c r="V7" s="229"/>
    </row>
    <row r="8" spans="1:22" ht="52.5" customHeight="1">
      <c r="A8" s="377" t="s">
        <v>192</v>
      </c>
      <c r="B8" s="378"/>
      <c r="C8" s="378"/>
      <c r="D8" s="378"/>
      <c r="E8" s="378"/>
      <c r="F8" s="378"/>
      <c r="G8" s="378"/>
      <c r="H8" s="378"/>
      <c r="I8" s="378"/>
      <c r="J8" s="378"/>
      <c r="K8" s="378"/>
      <c r="L8" s="378"/>
      <c r="M8" s="378"/>
      <c r="N8" s="378"/>
      <c r="O8" s="378"/>
      <c r="P8" s="233"/>
      <c r="Q8" s="234"/>
      <c r="R8" s="356"/>
      <c r="S8" s="353"/>
      <c r="T8" s="353"/>
      <c r="U8" s="353"/>
      <c r="V8" s="353"/>
    </row>
    <row r="9" spans="1:22" ht="63" customHeight="1">
      <c r="A9" s="377" t="s">
        <v>94</v>
      </c>
      <c r="B9" s="378"/>
      <c r="C9" s="378"/>
      <c r="D9" s="378"/>
      <c r="E9" s="378"/>
      <c r="F9" s="378"/>
      <c r="G9" s="378"/>
      <c r="H9" s="378"/>
      <c r="I9" s="378"/>
      <c r="J9" s="378"/>
      <c r="K9" s="378"/>
      <c r="L9" s="378"/>
      <c r="M9" s="378"/>
      <c r="N9" s="378"/>
      <c r="O9" s="382"/>
      <c r="P9" s="233"/>
      <c r="Q9" s="234"/>
      <c r="R9" s="354"/>
      <c r="S9" s="353"/>
      <c r="T9" s="353"/>
      <c r="U9" s="353"/>
      <c r="V9" s="353"/>
    </row>
    <row r="10" spans="1:22">
      <c r="G10" s="228"/>
      <c r="H10" s="228"/>
      <c r="I10" s="228"/>
      <c r="K10" s="228"/>
      <c r="T10" s="228"/>
      <c r="V10" s="229"/>
    </row>
    <row r="11" spans="1:22">
      <c r="G11" s="228"/>
      <c r="H11" s="228"/>
      <c r="I11" s="228"/>
      <c r="K11" s="228"/>
      <c r="T11" s="228"/>
      <c r="V11" s="229"/>
    </row>
    <row r="12" spans="1:22" ht="15.75">
      <c r="A12" s="236" t="s">
        <v>95</v>
      </c>
      <c r="B12" s="236"/>
      <c r="G12" s="228"/>
      <c r="H12" s="228"/>
      <c r="I12" s="228"/>
      <c r="K12" s="228"/>
      <c r="T12" s="228"/>
      <c r="V12" s="229"/>
    </row>
    <row r="13" spans="1:22" ht="15.75">
      <c r="A13" s="236"/>
      <c r="B13" s="236"/>
      <c r="G13" s="228"/>
      <c r="H13" s="228"/>
      <c r="I13" s="228"/>
      <c r="K13" s="228"/>
      <c r="T13" s="228"/>
      <c r="V13" s="229"/>
    </row>
    <row r="14" spans="1:22" ht="15.75">
      <c r="A14" s="236" t="s">
        <v>185</v>
      </c>
      <c r="B14" s="236"/>
      <c r="C14" s="237"/>
      <c r="D14" s="237"/>
      <c r="E14" s="237"/>
      <c r="F14" s="237"/>
      <c r="G14" s="238"/>
      <c r="H14" s="238"/>
      <c r="I14" s="238"/>
      <c r="J14" s="237"/>
      <c r="K14" s="238"/>
      <c r="T14" s="228"/>
      <c r="V14" s="229"/>
    </row>
    <row r="15" spans="1:22" ht="15.75">
      <c r="A15" s="239"/>
      <c r="B15" s="236"/>
      <c r="G15" s="228"/>
      <c r="H15" s="228"/>
      <c r="I15" s="228"/>
      <c r="K15" s="228"/>
      <c r="P15" s="228"/>
      <c r="Q15" s="228"/>
      <c r="T15" s="228"/>
      <c r="V15" s="229"/>
    </row>
    <row r="16" spans="1:22" ht="15" customHeight="1">
      <c r="A16" s="237" t="s">
        <v>198</v>
      </c>
      <c r="B16" s="240"/>
      <c r="C16" s="237"/>
      <c r="D16" s="237"/>
      <c r="E16" s="237"/>
      <c r="F16" s="237"/>
      <c r="G16" s="238"/>
      <c r="H16" s="238"/>
      <c r="I16" s="238"/>
      <c r="J16" s="238"/>
      <c r="K16" s="238"/>
      <c r="L16" s="228"/>
      <c r="M16" s="228"/>
      <c r="N16" s="228"/>
      <c r="O16" s="228"/>
      <c r="P16" s="241"/>
      <c r="Q16" s="241"/>
      <c r="T16" s="228"/>
      <c r="V16" s="229"/>
    </row>
    <row r="17" spans="1:22" ht="31.5" customHeight="1">
      <c r="A17" s="379" t="s">
        <v>96</v>
      </c>
      <c r="B17" s="379"/>
      <c r="C17" s="379"/>
      <c r="D17" s="379"/>
      <c r="E17" s="379"/>
      <c r="F17" s="379"/>
      <c r="G17" s="383"/>
      <c r="H17" s="383"/>
      <c r="I17" s="383"/>
      <c r="J17" s="383"/>
      <c r="K17" s="383"/>
      <c r="L17" s="383"/>
      <c r="M17" s="383"/>
      <c r="N17" s="383"/>
      <c r="O17" s="383"/>
      <c r="P17" s="383"/>
      <c r="Q17" s="383"/>
      <c r="T17" s="228"/>
      <c r="V17" s="229"/>
    </row>
    <row r="18" spans="1:22" ht="62.25" customHeight="1">
      <c r="A18" s="379" t="s">
        <v>186</v>
      </c>
      <c r="B18" s="379"/>
      <c r="C18" s="379"/>
      <c r="D18" s="379"/>
      <c r="E18" s="379"/>
      <c r="F18" s="379"/>
      <c r="G18" s="379"/>
      <c r="H18" s="379"/>
      <c r="I18" s="379"/>
      <c r="J18" s="383"/>
      <c r="K18" s="383"/>
      <c r="L18" s="383"/>
      <c r="M18" s="383"/>
      <c r="N18" s="383"/>
      <c r="O18" s="383"/>
      <c r="P18" s="383"/>
      <c r="Q18" s="383"/>
      <c r="T18" s="228"/>
      <c r="V18" s="229"/>
    </row>
    <row r="19" spans="1:22" ht="65.25" customHeight="1">
      <c r="A19" s="384" t="s">
        <v>97</v>
      </c>
      <c r="B19" s="384"/>
      <c r="C19" s="379"/>
      <c r="D19" s="379"/>
      <c r="E19" s="379"/>
      <c r="F19" s="379"/>
      <c r="G19" s="383"/>
      <c r="H19" s="383"/>
      <c r="I19" s="383"/>
      <c r="J19" s="383"/>
      <c r="K19" s="383"/>
      <c r="L19" s="383"/>
      <c r="M19" s="383"/>
      <c r="N19" s="383"/>
      <c r="O19" s="383"/>
      <c r="P19" s="383"/>
      <c r="Q19" s="383"/>
      <c r="T19" s="228"/>
      <c r="V19" s="229"/>
    </row>
    <row r="20" spans="1:22">
      <c r="A20" s="384" t="s">
        <v>98</v>
      </c>
      <c r="B20" s="384"/>
      <c r="C20" s="379"/>
      <c r="D20" s="379"/>
      <c r="E20" s="379"/>
      <c r="F20" s="379"/>
      <c r="G20" s="383"/>
      <c r="H20" s="383"/>
      <c r="I20" s="383"/>
      <c r="J20" s="383"/>
      <c r="K20" s="383"/>
      <c r="L20" s="383"/>
      <c r="M20" s="383"/>
      <c r="N20" s="383"/>
      <c r="O20" s="383"/>
      <c r="P20" s="383"/>
      <c r="Q20" s="383"/>
      <c r="T20" s="228"/>
      <c r="V20" s="229"/>
    </row>
    <row r="21" spans="1:22">
      <c r="A21" s="379" t="s">
        <v>224</v>
      </c>
      <c r="B21" s="379"/>
      <c r="C21" s="379"/>
      <c r="D21" s="379"/>
      <c r="E21" s="379"/>
      <c r="F21" s="379"/>
      <c r="G21" s="383"/>
      <c r="H21" s="383"/>
      <c r="I21" s="383"/>
      <c r="J21" s="383"/>
      <c r="K21" s="383"/>
      <c r="L21" s="383"/>
      <c r="M21" s="383"/>
      <c r="N21" s="383"/>
      <c r="O21" s="383"/>
      <c r="P21" s="383"/>
      <c r="Q21" s="383"/>
      <c r="T21" s="228"/>
      <c r="V21" s="229"/>
    </row>
    <row r="22" spans="1:22">
      <c r="A22" s="381" t="s">
        <v>99</v>
      </c>
      <c r="B22" s="381"/>
      <c r="C22" s="381"/>
      <c r="D22" s="381"/>
      <c r="E22" s="381"/>
      <c r="F22" s="381"/>
      <c r="G22" s="381"/>
      <c r="H22" s="381"/>
      <c r="I22" s="381"/>
      <c r="J22" s="381"/>
      <c r="K22" s="381"/>
      <c r="L22" s="381"/>
      <c r="M22" s="381"/>
      <c r="N22" s="381"/>
      <c r="O22" s="381"/>
      <c r="P22" s="381"/>
      <c r="Q22" s="381"/>
      <c r="T22" s="228"/>
      <c r="V22" s="229"/>
    </row>
    <row r="23" spans="1:22">
      <c r="A23" t="s">
        <v>100</v>
      </c>
      <c r="G23" s="228"/>
      <c r="H23" s="228"/>
      <c r="I23" s="228"/>
      <c r="K23" s="228"/>
      <c r="T23" s="228"/>
      <c r="V23" s="229"/>
    </row>
    <row r="24" spans="1:22">
      <c r="A24" s="379" t="s">
        <v>101</v>
      </c>
      <c r="B24" s="379"/>
      <c r="C24" s="379"/>
      <c r="D24" s="379"/>
      <c r="E24" s="379"/>
      <c r="F24" s="379"/>
      <c r="G24" s="379"/>
      <c r="H24" s="379"/>
      <c r="I24" s="379"/>
      <c r="J24" s="379"/>
      <c r="K24" s="379"/>
      <c r="L24" s="379"/>
      <c r="M24" s="379"/>
      <c r="N24" s="379"/>
      <c r="O24" s="379"/>
      <c r="P24" s="379"/>
      <c r="Q24" s="379"/>
      <c r="T24" s="228"/>
      <c r="V24" s="229"/>
    </row>
    <row r="25" spans="1:22">
      <c r="A25" s="379" t="s">
        <v>102</v>
      </c>
      <c r="B25" s="379"/>
      <c r="C25" s="379"/>
      <c r="D25" s="379"/>
      <c r="E25" s="379"/>
      <c r="F25" s="379"/>
      <c r="G25" s="379"/>
      <c r="H25" s="379"/>
      <c r="I25" s="379"/>
      <c r="J25" s="379"/>
      <c r="K25" s="379"/>
      <c r="L25" s="379"/>
      <c r="M25" s="379"/>
      <c r="N25" s="379"/>
      <c r="O25" s="379"/>
      <c r="P25" s="379"/>
      <c r="Q25" s="379"/>
      <c r="T25" s="228"/>
      <c r="V25" s="229"/>
    </row>
    <row r="26" spans="1:22">
      <c r="A26" t="s">
        <v>103</v>
      </c>
      <c r="G26" s="228"/>
      <c r="H26" s="228"/>
      <c r="I26" s="228"/>
      <c r="K26" s="228"/>
      <c r="T26" s="228"/>
      <c r="V26" s="229"/>
    </row>
    <row r="27" spans="1:22">
      <c r="A27" t="s">
        <v>104</v>
      </c>
      <c r="G27" s="228"/>
      <c r="H27" s="228"/>
      <c r="I27" s="228"/>
      <c r="K27" s="228"/>
      <c r="T27" s="228"/>
      <c r="V27" s="229"/>
    </row>
    <row r="28" spans="1:22">
      <c r="A28" s="384" t="s">
        <v>189</v>
      </c>
      <c r="B28" s="379"/>
      <c r="C28" s="379"/>
      <c r="D28" s="379"/>
      <c r="E28" s="379"/>
      <c r="F28" s="379"/>
      <c r="G28" s="379"/>
      <c r="H28" s="379"/>
      <c r="I28" s="379"/>
      <c r="J28" s="379"/>
      <c r="K28" s="379"/>
      <c r="L28" s="379"/>
      <c r="M28" s="379"/>
      <c r="N28" s="379"/>
      <c r="O28" s="379"/>
      <c r="P28" s="379"/>
      <c r="Q28" s="379"/>
      <c r="T28" s="228"/>
      <c r="V28" s="229"/>
    </row>
    <row r="29" spans="1:22">
      <c r="A29" s="384" t="s">
        <v>190</v>
      </c>
      <c r="B29" s="379"/>
      <c r="C29" s="379"/>
      <c r="D29" s="379"/>
      <c r="E29" s="379"/>
      <c r="F29" s="379"/>
      <c r="G29" s="379"/>
      <c r="H29" s="379"/>
      <c r="I29" s="379"/>
      <c r="J29" s="379"/>
      <c r="K29" s="379"/>
      <c r="L29" s="379"/>
      <c r="M29" s="379"/>
      <c r="N29" s="379"/>
      <c r="O29" s="379"/>
      <c r="P29" s="379"/>
      <c r="Q29" s="379"/>
      <c r="T29" s="228"/>
      <c r="V29" s="229"/>
    </row>
    <row r="30" spans="1:22">
      <c r="A30" s="384" t="s">
        <v>199</v>
      </c>
      <c r="B30" s="379"/>
      <c r="C30" s="379"/>
      <c r="D30" s="379"/>
      <c r="E30" s="379"/>
      <c r="F30" s="379"/>
      <c r="G30" s="379"/>
      <c r="H30" s="385"/>
      <c r="I30" s="385"/>
      <c r="J30" s="379"/>
      <c r="K30" s="379"/>
      <c r="L30" s="379"/>
      <c r="M30" s="379"/>
      <c r="N30" s="379"/>
      <c r="O30" s="379"/>
      <c r="P30" s="379"/>
      <c r="Q30" s="379"/>
      <c r="T30" s="228"/>
      <c r="V30" s="229"/>
    </row>
    <row r="31" spans="1:22">
      <c r="A31" s="242" t="s">
        <v>200</v>
      </c>
      <c r="G31" s="228"/>
      <c r="H31" s="228"/>
      <c r="I31" s="228"/>
      <c r="K31" s="228"/>
      <c r="T31" s="228"/>
      <c r="V31" s="229"/>
    </row>
    <row r="32" spans="1:22">
      <c r="A32" s="384" t="s">
        <v>188</v>
      </c>
      <c r="B32" s="384"/>
      <c r="C32" s="384"/>
      <c r="D32" s="384"/>
      <c r="E32" s="384"/>
      <c r="F32" s="384"/>
      <c r="G32" s="384"/>
      <c r="H32" s="384"/>
      <c r="I32" s="384"/>
      <c r="J32" s="384"/>
      <c r="K32" s="384"/>
      <c r="L32" s="384"/>
      <c r="M32" s="384"/>
      <c r="N32" s="384"/>
      <c r="O32" s="384"/>
      <c r="P32" s="384"/>
      <c r="Q32" s="384"/>
      <c r="T32" s="228"/>
      <c r="V32" s="229"/>
    </row>
    <row r="33" spans="1:22">
      <c r="A33" s="384" t="s">
        <v>187</v>
      </c>
      <c r="B33" s="384"/>
      <c r="C33" s="384"/>
      <c r="D33" s="384"/>
      <c r="E33" s="384"/>
      <c r="F33" s="384"/>
      <c r="G33" s="384"/>
      <c r="H33" s="384"/>
      <c r="I33" s="384"/>
      <c r="J33" s="384"/>
      <c r="K33" s="384"/>
      <c r="L33" s="384"/>
      <c r="M33" s="384"/>
      <c r="N33" s="384"/>
      <c r="O33" s="384"/>
      <c r="P33" s="384"/>
      <c r="Q33" s="384"/>
      <c r="R33" s="243"/>
      <c r="S33" s="243"/>
      <c r="T33" s="244"/>
      <c r="U33" s="244"/>
      <c r="V33" s="244"/>
    </row>
  </sheetData>
  <mergeCells count="20">
    <mergeCell ref="A33:Q33"/>
    <mergeCell ref="A24:Q24"/>
    <mergeCell ref="A25:Q25"/>
    <mergeCell ref="A28:Q28"/>
    <mergeCell ref="A29:Q29"/>
    <mergeCell ref="A30:Q30"/>
    <mergeCell ref="A32:Q32"/>
    <mergeCell ref="A22:Q22"/>
    <mergeCell ref="A9:O9"/>
    <mergeCell ref="A17:Q17"/>
    <mergeCell ref="A18:Q18"/>
    <mergeCell ref="A19:Q19"/>
    <mergeCell ref="A20:Q20"/>
    <mergeCell ref="A21:Q21"/>
    <mergeCell ref="A8:O8"/>
    <mergeCell ref="A1:Q1"/>
    <mergeCell ref="A4:O4"/>
    <mergeCell ref="A5:O5"/>
    <mergeCell ref="A6:O6"/>
    <mergeCell ref="A7:O7"/>
  </mergeCells>
  <dataValidations count="5">
    <dataValidation type="list" allowBlank="1" showInputMessage="1" showErrorMessage="1" prompt="Click Starting Model Year " sqref="Q7">
      <formula1>"2013, 2014, 2015"</formula1>
    </dataValidation>
    <dataValidation type="list" allowBlank="1" showInputMessage="1" showErrorMessage="1" prompt="Click Yes or No to Acknowledge_x000a_" sqref="P5:P9">
      <formula1>"Yes, No"</formula1>
    </dataValidation>
    <dataValidation type="list" allowBlank="1" showInputMessage="1" showErrorMessage="1" sqref="R8:T8">
      <formula1>"1037.150(b) Table 1, 1037.150(b) Table 2"</formula1>
    </dataValidation>
    <dataValidation type="list" allowBlank="1" showInputMessage="1" showErrorMessage="1" sqref="S9:V9">
      <formula1>"No Voluntary Compliance, 535.5(a)(2) Alternative 1, 535.5(a)(2) Alternative 2"</formula1>
    </dataValidation>
    <dataValidation type="list" allowBlank="1" showInputMessage="1" showErrorMessage="1" sqref="R9">
      <formula1>"535.5(a)(2) Alternative 1, 535.5(a)(2) Alternative 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BD76467"/>
  <sheetViews>
    <sheetView topLeftCell="AF1" zoomScaleNormal="100" workbookViewId="0">
      <selection activeCell="AK4" sqref="AK4"/>
    </sheetView>
  </sheetViews>
  <sheetFormatPr defaultRowHeight="15"/>
  <cols>
    <col min="1" max="2" width="16.7109375" style="65" customWidth="1"/>
    <col min="3" max="3" width="10.42578125" style="65" customWidth="1"/>
    <col min="4" max="4" width="11.42578125" style="65" customWidth="1"/>
    <col min="5" max="7" width="8.85546875" style="65" customWidth="1"/>
    <col min="8" max="9" width="11.42578125" style="65" customWidth="1"/>
    <col min="10" max="11" width="14.140625" style="65" customWidth="1"/>
    <col min="12" max="12" width="12.5703125" style="65" customWidth="1"/>
    <col min="13" max="13" width="23.42578125" style="65" customWidth="1"/>
    <col min="14" max="14" width="11.140625" style="65" customWidth="1"/>
    <col min="15" max="15" width="10.85546875" style="65" customWidth="1"/>
    <col min="16" max="18" width="15.140625" style="65" customWidth="1"/>
    <col min="19" max="19" width="18" style="65" customWidth="1"/>
    <col min="20" max="20" width="18.85546875" style="65" customWidth="1"/>
    <col min="21" max="21" width="17.5703125" style="127" customWidth="1"/>
    <col min="22" max="23" width="17.42578125" style="127" customWidth="1"/>
    <col min="24" max="25" width="14.7109375" style="127" customWidth="1"/>
    <col min="26" max="26" width="17.28515625" style="127" customWidth="1"/>
    <col min="27" max="27" width="18.7109375" style="127" customWidth="1"/>
    <col min="28" max="28" width="16.7109375" style="127" customWidth="1"/>
    <col min="29" max="29" width="20" style="65" customWidth="1"/>
    <col min="30" max="30" width="17.42578125" style="65" customWidth="1"/>
    <col min="31" max="31" width="25.42578125" style="65" customWidth="1"/>
    <col min="32" max="32" width="17.42578125" style="65" customWidth="1"/>
    <col min="33" max="33" width="25.85546875" style="65" customWidth="1"/>
    <col min="34" max="34" width="16.5703125" style="65" customWidth="1"/>
    <col min="35" max="35" width="17.42578125" style="65" customWidth="1"/>
    <col min="36" max="36" width="8.28515625" style="65" customWidth="1"/>
    <col min="37" max="37" width="16.28515625" style="65" customWidth="1"/>
    <col min="38" max="38" width="19.85546875" style="65" customWidth="1"/>
    <col min="39" max="39" width="12.42578125" style="65" customWidth="1"/>
    <col min="40" max="41" width="19.85546875" style="65" customWidth="1"/>
    <col min="42" max="42" width="56.42578125" style="65" customWidth="1"/>
    <col min="43" max="43" width="15.42578125" style="31" customWidth="1"/>
    <col min="44" max="44" width="18.5703125" style="31" customWidth="1"/>
    <col min="45" max="46" width="9.140625" style="65"/>
    <col min="47" max="47" width="16" style="65" bestFit="1" customWidth="1"/>
    <col min="48" max="48" width="15.85546875" style="65" bestFit="1" customWidth="1"/>
    <col min="49" max="50" width="9.140625" style="65"/>
    <col min="51" max="51" width="12.5703125" style="65" bestFit="1" customWidth="1"/>
    <col min="52" max="52" width="16" style="65" bestFit="1" customWidth="1"/>
    <col min="53" max="53" width="13.7109375" style="65" bestFit="1" customWidth="1"/>
    <col min="54" max="16384" width="9.140625" style="65"/>
  </cols>
  <sheetData>
    <row r="1" spans="1:56" s="1" customFormat="1" ht="41.25" customHeight="1">
      <c r="A1" s="410" t="s">
        <v>108</v>
      </c>
      <c r="B1" s="410"/>
      <c r="C1" s="410"/>
      <c r="D1" s="410"/>
      <c r="E1" s="410"/>
      <c r="F1" s="410"/>
      <c r="G1" s="410"/>
      <c r="H1" s="410"/>
      <c r="I1" s="410"/>
      <c r="J1" s="410"/>
      <c r="K1" s="410"/>
      <c r="L1" s="410"/>
      <c r="M1" s="410"/>
      <c r="N1" s="410"/>
      <c r="O1" s="410"/>
      <c r="P1" s="410"/>
      <c r="Q1" s="410"/>
      <c r="R1" s="410"/>
      <c r="S1" s="410"/>
      <c r="T1" s="410"/>
      <c r="U1" s="410"/>
      <c r="V1" s="410"/>
      <c r="W1" s="410"/>
      <c r="X1" s="410"/>
      <c r="Y1" s="410"/>
      <c r="Z1" s="410"/>
      <c r="AA1" s="410"/>
      <c r="AB1" s="410"/>
      <c r="AC1" s="410"/>
      <c r="AD1" s="410"/>
      <c r="AE1" s="410"/>
      <c r="AF1" s="410"/>
      <c r="AG1" s="410"/>
      <c r="AH1" s="410"/>
      <c r="AI1" s="410"/>
      <c r="AJ1" s="410"/>
      <c r="AK1" s="410"/>
      <c r="AL1" s="410"/>
      <c r="AM1" s="410"/>
      <c r="AN1" s="410"/>
      <c r="AO1" s="410"/>
      <c r="AP1" s="225"/>
      <c r="AQ1" s="2"/>
      <c r="AR1" s="3"/>
      <c r="AS1" s="4"/>
      <c r="AT1" s="5"/>
      <c r="AU1" s="5"/>
      <c r="AV1" s="5" t="s">
        <v>0</v>
      </c>
      <c r="AW1" s="5"/>
      <c r="AX1" s="5"/>
      <c r="AY1" s="5"/>
      <c r="AZ1" s="5"/>
      <c r="BA1" s="5"/>
      <c r="BB1" s="5"/>
    </row>
    <row r="2" spans="1:56" s="6" customFormat="1" ht="30.75" customHeight="1" thickBot="1">
      <c r="A2" s="409" t="s">
        <v>1</v>
      </c>
      <c r="B2" s="409"/>
      <c r="C2" s="409"/>
      <c r="D2" s="409"/>
      <c r="E2" s="409"/>
      <c r="F2" s="409"/>
      <c r="G2" s="409"/>
      <c r="H2" s="409"/>
      <c r="I2" s="409"/>
      <c r="J2" s="409"/>
      <c r="K2" s="409"/>
      <c r="L2" s="409"/>
      <c r="M2" s="409"/>
      <c r="N2" s="409"/>
      <c r="O2" s="409"/>
      <c r="P2" s="409"/>
      <c r="Q2" s="409"/>
      <c r="R2" s="409"/>
      <c r="S2" s="409"/>
      <c r="T2" s="409"/>
      <c r="U2" s="409"/>
      <c r="V2" s="409"/>
      <c r="W2" s="409"/>
      <c r="X2" s="409"/>
      <c r="Y2" s="409"/>
      <c r="Z2" s="409"/>
      <c r="AA2" s="409"/>
      <c r="AB2" s="409"/>
      <c r="AC2" s="409"/>
      <c r="AD2" s="409"/>
      <c r="AE2" s="409"/>
      <c r="AF2" s="409"/>
      <c r="AG2" s="409"/>
      <c r="AH2" s="409"/>
      <c r="AI2" s="409"/>
      <c r="AJ2" s="409"/>
      <c r="AK2" s="409"/>
      <c r="AL2" s="409"/>
      <c r="AM2" s="409"/>
      <c r="AN2" s="409"/>
      <c r="AO2" s="409"/>
      <c r="AQ2" s="7"/>
      <c r="AR2" s="7"/>
      <c r="AS2" s="8"/>
      <c r="AT2" s="5" t="s">
        <v>116</v>
      </c>
      <c r="AU2" s="5">
        <v>2013</v>
      </c>
      <c r="AV2" s="9">
        <v>4.82E-2</v>
      </c>
      <c r="AW2" s="5">
        <v>371</v>
      </c>
      <c r="AX2" s="5"/>
      <c r="AY2" s="5" t="s">
        <v>117</v>
      </c>
      <c r="AZ2" s="5">
        <v>2013</v>
      </c>
      <c r="BA2" s="9">
        <v>4.7800000000000002E-2</v>
      </c>
      <c r="BB2" s="5">
        <v>368</v>
      </c>
      <c r="BC2" s="225"/>
    </row>
    <row r="3" spans="1:56" s="12" customFormat="1" ht="18" customHeight="1" thickBot="1">
      <c r="A3" s="439" t="s">
        <v>2</v>
      </c>
      <c r="B3" s="439"/>
      <c r="C3" s="440"/>
      <c r="D3" s="441"/>
      <c r="E3" s="442">
        <v>2014</v>
      </c>
      <c r="F3" s="443"/>
      <c r="G3" s="443"/>
      <c r="H3" s="444"/>
      <c r="I3" s="10"/>
      <c r="J3" s="10"/>
      <c r="K3" s="10"/>
      <c r="L3" s="10"/>
      <c r="M3" s="10"/>
      <c r="N3" s="10"/>
      <c r="O3" s="10"/>
      <c r="P3" s="10"/>
      <c r="Q3" s="10"/>
      <c r="R3" s="10"/>
      <c r="S3" s="10"/>
      <c r="T3" s="10"/>
      <c r="U3" s="11"/>
      <c r="V3" s="11"/>
      <c r="W3" s="11"/>
      <c r="AD3" s="11"/>
      <c r="AE3" s="11"/>
      <c r="AF3" s="11"/>
      <c r="AG3" s="11"/>
      <c r="AH3" s="11"/>
      <c r="AJ3" s="13"/>
      <c r="AK3" s="14" t="s">
        <v>234</v>
      </c>
      <c r="AL3" s="357"/>
      <c r="AM3" s="16"/>
      <c r="AN3" s="16"/>
      <c r="AO3" s="16"/>
      <c r="AQ3" s="17"/>
      <c r="AR3" s="17"/>
      <c r="AU3" s="5">
        <v>2014</v>
      </c>
      <c r="AV3" s="9">
        <v>4.82E-2</v>
      </c>
      <c r="AW3" s="5">
        <v>371</v>
      </c>
      <c r="AX3" s="5"/>
      <c r="AZ3" s="5">
        <v>2014</v>
      </c>
      <c r="BA3" s="9">
        <v>4.7800000000000002E-2</v>
      </c>
      <c r="BB3" s="5">
        <v>368</v>
      </c>
      <c r="BC3" s="6"/>
    </row>
    <row r="4" spans="1:56" s="12" customFormat="1" ht="18" customHeight="1" thickBot="1">
      <c r="A4" s="445" t="s">
        <v>3</v>
      </c>
      <c r="B4" s="445"/>
      <c r="C4" s="446"/>
      <c r="D4" s="447"/>
      <c r="E4" s="448" t="s">
        <v>207</v>
      </c>
      <c r="F4" s="449"/>
      <c r="G4" s="449"/>
      <c r="H4" s="450"/>
      <c r="I4" s="451"/>
      <c r="J4" s="452"/>
      <c r="K4" s="18"/>
      <c r="L4" s="10"/>
      <c r="M4" s="10"/>
      <c r="N4" s="10"/>
      <c r="O4" s="10"/>
      <c r="P4" s="246"/>
      <c r="Q4" s="246"/>
      <c r="R4" s="246"/>
      <c r="S4" s="246"/>
      <c r="T4" s="19"/>
      <c r="U4" s="20" t="s">
        <v>5</v>
      </c>
      <c r="V4" s="21"/>
      <c r="W4" s="22"/>
      <c r="X4" s="23"/>
      <c r="Y4" s="23"/>
      <c r="Z4" s="23"/>
      <c r="AA4" s="23"/>
      <c r="AB4" s="24" t="str">
        <f>IF(E4="Pre-Model Year Report", "****CONFIDENTIAL BUSINESS INFORMATION****", " ")</f>
        <v xml:space="preserve"> </v>
      </c>
      <c r="AC4" s="25"/>
      <c r="AD4" s="26"/>
      <c r="AE4" s="26"/>
      <c r="AF4" s="26"/>
      <c r="AG4" s="26"/>
      <c r="AI4" s="27"/>
      <c r="AJ4" s="28"/>
      <c r="AK4" s="29" t="s">
        <v>6</v>
      </c>
      <c r="AL4" s="358"/>
      <c r="AM4" s="16"/>
      <c r="AN4" s="16"/>
      <c r="AO4" s="16"/>
      <c r="AQ4" s="17"/>
      <c r="AR4" s="17"/>
      <c r="AT4" s="5"/>
      <c r="AU4" s="5">
        <v>2015</v>
      </c>
      <c r="AV4" s="5">
        <v>4.7899999999999998E-2</v>
      </c>
      <c r="AW4" s="5">
        <v>369</v>
      </c>
      <c r="AX4" s="5"/>
      <c r="AY4" s="5"/>
      <c r="AZ4" s="5">
        <v>2015</v>
      </c>
      <c r="BA4" s="5">
        <v>4.7399999999999998E-2</v>
      </c>
      <c r="BB4" s="5">
        <v>366</v>
      </c>
    </row>
    <row r="5" spans="1:56" s="12" customFormat="1" ht="18" customHeight="1" thickBot="1">
      <c r="A5" s="411" t="s">
        <v>109</v>
      </c>
      <c r="B5" s="411"/>
      <c r="C5" s="411"/>
      <c r="D5" s="411"/>
      <c r="E5" s="412" t="s">
        <v>0</v>
      </c>
      <c r="F5" s="413"/>
      <c r="G5" s="413"/>
      <c r="H5" s="413"/>
      <c r="I5" s="414"/>
      <c r="J5" s="10"/>
      <c r="K5" s="10"/>
      <c r="L5" s="10"/>
      <c r="M5" s="10"/>
      <c r="N5" s="10"/>
      <c r="O5" s="10"/>
      <c r="P5" s="10"/>
      <c r="Q5" s="10"/>
      <c r="R5" s="10"/>
      <c r="S5" s="10"/>
      <c r="T5" s="10"/>
      <c r="U5" s="11"/>
      <c r="V5" s="11"/>
      <c r="W5" s="11"/>
      <c r="AD5" s="11"/>
      <c r="AE5" s="11"/>
      <c r="AF5" s="11"/>
      <c r="AG5" s="11"/>
      <c r="AH5" s="11"/>
      <c r="AJ5" s="13"/>
      <c r="AK5" s="30"/>
      <c r="AL5" s="30"/>
      <c r="AM5" s="30"/>
      <c r="AN5" s="30"/>
      <c r="AO5" s="30"/>
      <c r="AQ5" s="17"/>
      <c r="AR5" s="17"/>
      <c r="AT5" s="5"/>
      <c r="AU5" s="5">
        <v>2016</v>
      </c>
      <c r="AV5" s="5">
        <v>4.6899999999999997E-2</v>
      </c>
      <c r="AW5" s="5">
        <v>362</v>
      </c>
      <c r="AX5" s="5"/>
      <c r="AY5" s="5"/>
      <c r="AZ5" s="5">
        <v>2016</v>
      </c>
      <c r="BA5" s="5">
        <v>4.5999999999999999E-2</v>
      </c>
      <c r="BB5" s="5">
        <v>354</v>
      </c>
    </row>
    <row r="6" spans="1:56" s="12" customFormat="1" ht="18" customHeight="1" thickBot="1">
      <c r="A6" s="411" t="s">
        <v>110</v>
      </c>
      <c r="B6" s="411"/>
      <c r="C6" s="411"/>
      <c r="D6" s="411"/>
      <c r="E6" s="412" t="s">
        <v>151</v>
      </c>
      <c r="F6" s="413"/>
      <c r="G6" s="413"/>
      <c r="H6" s="413"/>
      <c r="I6" s="414"/>
      <c r="J6" s="10"/>
      <c r="K6" s="10"/>
      <c r="L6" s="416" t="s">
        <v>8</v>
      </c>
      <c r="M6" s="417"/>
      <c r="N6" s="31"/>
      <c r="O6" s="31"/>
      <c r="P6" s="31"/>
      <c r="Q6" s="224"/>
      <c r="R6" s="224"/>
      <c r="S6" s="224"/>
      <c r="T6" s="224"/>
      <c r="X6" s="219"/>
      <c r="Y6" s="32"/>
      <c r="Z6" s="32"/>
      <c r="AH6" s="33"/>
      <c r="AJ6" s="13"/>
      <c r="AK6" s="30"/>
      <c r="AL6" s="30"/>
      <c r="AM6" s="30"/>
      <c r="AN6" s="30"/>
      <c r="AO6" s="30"/>
      <c r="AQ6" s="17"/>
      <c r="AR6" s="17"/>
      <c r="AT6" s="5"/>
      <c r="AU6" s="5">
        <v>2017</v>
      </c>
      <c r="AV6" s="5">
        <v>4.5999999999999999E-2</v>
      </c>
      <c r="AW6" s="5">
        <v>354</v>
      </c>
      <c r="AX6" s="5"/>
      <c r="AY6" s="5"/>
      <c r="AZ6" s="5">
        <v>2017</v>
      </c>
      <c r="BA6" s="5">
        <v>4.4499999999999998E-2</v>
      </c>
      <c r="BB6" s="5">
        <v>343</v>
      </c>
    </row>
    <row r="7" spans="1:56" s="1" customFormat="1" ht="18" customHeight="1" thickBot="1">
      <c r="A7" s="34"/>
      <c r="B7" s="355"/>
      <c r="C7" s="15"/>
      <c r="H7" s="15"/>
      <c r="J7" s="15"/>
      <c r="K7" s="15"/>
      <c r="L7" s="10"/>
      <c r="M7" s="15"/>
      <c r="N7" s="15"/>
      <c r="O7" s="15"/>
      <c r="P7" s="15"/>
      <c r="Q7" s="15"/>
      <c r="R7" s="15"/>
      <c r="S7" s="15"/>
      <c r="T7" s="15"/>
      <c r="U7" s="35"/>
      <c r="V7" s="35"/>
      <c r="W7" s="35"/>
      <c r="X7" s="35"/>
      <c r="Y7" s="35"/>
      <c r="Z7" s="35"/>
      <c r="AA7" s="35"/>
      <c r="AB7" s="35"/>
      <c r="AC7" s="3"/>
      <c r="AD7" s="15"/>
      <c r="AE7" s="15"/>
      <c r="AF7" s="15"/>
      <c r="AG7" s="15"/>
      <c r="AH7" s="15"/>
      <c r="AI7" s="15"/>
      <c r="AJ7" s="15"/>
      <c r="AK7" s="15"/>
      <c r="AL7" s="15"/>
      <c r="AM7" s="15"/>
      <c r="AN7" s="15"/>
      <c r="AO7" s="15"/>
      <c r="AQ7" s="437"/>
      <c r="AR7" s="437"/>
      <c r="AT7" s="5"/>
      <c r="AU7" s="5">
        <v>2018</v>
      </c>
      <c r="AV7" s="5">
        <v>4.3999999999999997E-2</v>
      </c>
      <c r="AW7" s="5">
        <v>339</v>
      </c>
      <c r="AX7" s="5"/>
      <c r="AY7" s="5"/>
      <c r="AZ7" s="5">
        <v>2018</v>
      </c>
      <c r="BA7" s="5">
        <v>4.1599999999999998E-2</v>
      </c>
      <c r="BB7" s="5">
        <v>320</v>
      </c>
      <c r="BC7" s="12"/>
    </row>
    <row r="8" spans="1:56" s="1" customFormat="1" ht="103.5" customHeight="1" thickBot="1">
      <c r="A8" s="36"/>
      <c r="B8" s="267"/>
      <c r="C8" s="15"/>
      <c r="D8" s="418" t="s">
        <v>233</v>
      </c>
      <c r="E8" s="419"/>
      <c r="F8" s="419"/>
      <c r="G8" s="419"/>
      <c r="H8" s="419"/>
      <c r="I8" s="419"/>
      <c r="J8" s="419"/>
      <c r="K8" s="419"/>
      <c r="L8" s="419"/>
      <c r="M8" s="419"/>
      <c r="N8" s="419"/>
      <c r="O8" s="419"/>
      <c r="P8" s="419"/>
      <c r="Q8" s="419"/>
      <c r="R8" s="419"/>
      <c r="S8" s="420"/>
      <c r="T8" s="4"/>
      <c r="V8" s="37"/>
      <c r="W8" s="37"/>
      <c r="X8" s="37"/>
      <c r="Y8" s="38" t="s">
        <v>9</v>
      </c>
      <c r="Z8" s="39" t="s">
        <v>10</v>
      </c>
      <c r="AA8" s="39" t="s">
        <v>11</v>
      </c>
      <c r="AB8" s="39" t="s">
        <v>12</v>
      </c>
      <c r="AE8" s="39" t="s">
        <v>152</v>
      </c>
      <c r="AF8" s="39" t="s">
        <v>124</v>
      </c>
      <c r="AG8" s="39" t="s">
        <v>125</v>
      </c>
      <c r="AH8" s="41"/>
      <c r="AJ8" s="42"/>
      <c r="AL8" s="43" t="s">
        <v>126</v>
      </c>
      <c r="AM8" s="40"/>
      <c r="AN8" s="40"/>
      <c r="AO8" s="39" t="s">
        <v>130</v>
      </c>
      <c r="AQ8" s="44"/>
      <c r="AR8" s="44"/>
      <c r="AT8" s="5"/>
      <c r="AU8" s="5" t="s">
        <v>111</v>
      </c>
      <c r="AV8" s="5">
        <v>4.3999999999999997E-2</v>
      </c>
      <c r="AW8" s="5">
        <v>339</v>
      </c>
      <c r="AX8" s="5"/>
      <c r="AY8" s="5"/>
      <c r="AZ8" s="5" t="s">
        <v>111</v>
      </c>
      <c r="BA8" s="5">
        <v>4.1599999999999998E-2</v>
      </c>
      <c r="BB8" s="5">
        <v>320</v>
      </c>
    </row>
    <row r="9" spans="1:56" s="1" customFormat="1" ht="30" customHeight="1" thickBot="1">
      <c r="A9" s="15"/>
      <c r="B9" s="15"/>
      <c r="C9" s="15"/>
      <c r="D9" s="15"/>
      <c r="E9" s="15"/>
      <c r="F9" s="15"/>
      <c r="G9" s="15"/>
      <c r="H9" s="15"/>
      <c r="I9" s="4"/>
      <c r="J9" s="4"/>
      <c r="K9" s="4"/>
      <c r="L9" s="4"/>
      <c r="M9" s="4"/>
      <c r="N9" s="4"/>
      <c r="O9" s="4"/>
      <c r="P9" s="4"/>
      <c r="Q9" s="4"/>
      <c r="R9" s="4"/>
      <c r="S9" s="4"/>
      <c r="T9" s="262"/>
      <c r="U9" s="264"/>
      <c r="V9" s="45"/>
      <c r="W9" s="45"/>
      <c r="X9" s="46"/>
      <c r="Y9" s="252">
        <f>SUM(U18:W18)</f>
        <v>108500</v>
      </c>
      <c r="Z9" s="372">
        <f>ROUND(AA18/Y9,1)</f>
        <v>587</v>
      </c>
      <c r="AA9" s="372">
        <f>ROUND(AB18/Y9,1)</f>
        <v>586.9</v>
      </c>
      <c r="AB9" s="47">
        <f>(AA9*Y9-Z9*Y9)*120000/1000000</f>
        <v>-1302</v>
      </c>
      <c r="AE9" s="251">
        <f>AF18/Y9</f>
        <v>6.4005529953917053</v>
      </c>
      <c r="AF9" s="254">
        <f>AG18/Y9</f>
        <v>6.3930414746543782</v>
      </c>
      <c r="AG9" s="47">
        <f>(AF9*Y9-AE9*Y9)/100*120000</f>
        <v>-978000</v>
      </c>
      <c r="AH9" s="48"/>
      <c r="AJ9" s="48"/>
      <c r="AL9" s="47">
        <f>AB9+AL18</f>
        <v>-9053.9999999999964</v>
      </c>
      <c r="AM9" s="257"/>
      <c r="AN9" s="257"/>
      <c r="AO9" s="49">
        <f>AO18+AG9</f>
        <v>-978000</v>
      </c>
      <c r="AQ9" s="50"/>
      <c r="AR9" s="51"/>
      <c r="AT9" s="5"/>
      <c r="AU9" s="5"/>
      <c r="AV9" s="5" t="s">
        <v>7</v>
      </c>
      <c r="AW9" s="5"/>
      <c r="AX9" s="5"/>
      <c r="AY9" s="5"/>
      <c r="AZ9" s="5"/>
      <c r="BA9" s="5"/>
      <c r="BB9" s="5"/>
    </row>
    <row r="10" spans="1:56" s="1" customFormat="1" ht="15.75" customHeight="1">
      <c r="B10" s="268"/>
      <c r="Q10" s="225"/>
      <c r="R10" s="225"/>
      <c r="S10" s="225"/>
      <c r="T10" s="263"/>
      <c r="U10" s="53"/>
      <c r="V10" s="53"/>
      <c r="W10" s="53"/>
      <c r="X10" s="53"/>
      <c r="Y10" s="53"/>
      <c r="Z10" s="53"/>
      <c r="AA10" s="53"/>
      <c r="AB10" s="53"/>
      <c r="AE10" s="225"/>
      <c r="AF10" s="225"/>
      <c r="AG10" s="225"/>
      <c r="AI10" s="54"/>
      <c r="AM10" s="225"/>
      <c r="AN10" s="225"/>
      <c r="AO10" s="225"/>
      <c r="AQ10" s="2"/>
      <c r="AR10" s="2"/>
      <c r="AT10" s="5" t="s">
        <v>116</v>
      </c>
      <c r="AU10" s="5">
        <v>2013</v>
      </c>
      <c r="AV10" s="52">
        <v>4.82E-2</v>
      </c>
      <c r="AW10" s="5">
        <v>371</v>
      </c>
      <c r="AX10" s="5"/>
      <c r="AY10" s="5" t="s">
        <v>117</v>
      </c>
      <c r="AZ10" s="5">
        <v>2013</v>
      </c>
      <c r="BA10" s="5">
        <v>4.7800000000000002E-2</v>
      </c>
      <c r="BB10" s="5">
        <v>368</v>
      </c>
      <c r="BC10" s="225"/>
      <c r="BD10" s="225"/>
    </row>
    <row r="11" spans="1:56" s="1" customFormat="1" ht="32.25" customHeight="1">
      <c r="B11" s="268"/>
      <c r="N11" s="55"/>
      <c r="O11" s="55"/>
      <c r="P11" s="55"/>
      <c r="Q11" s="55"/>
      <c r="R11" s="55"/>
      <c r="S11" s="55"/>
      <c r="T11" s="55"/>
      <c r="U11" s="56"/>
      <c r="V11" s="56"/>
      <c r="W11" s="226"/>
      <c r="X11" s="95"/>
      <c r="Y11" s="95"/>
      <c r="Z11" s="260"/>
      <c r="AA11" s="260"/>
      <c r="AB11" s="220"/>
      <c r="AC11" s="57"/>
      <c r="AD11" s="57"/>
      <c r="AE11" s="57"/>
      <c r="AF11" s="57"/>
      <c r="AG11" s="57"/>
      <c r="AH11" s="58"/>
      <c r="AJ11" s="59"/>
      <c r="AL11" s="60"/>
      <c r="AM11" s="60"/>
      <c r="AN11" s="60"/>
      <c r="AO11" s="60"/>
      <c r="AP11" s="61"/>
      <c r="AQ11" s="2"/>
      <c r="AR11" s="2"/>
      <c r="AU11" s="5">
        <v>2014</v>
      </c>
      <c r="AV11" s="52">
        <v>4.82E-2</v>
      </c>
      <c r="AW11" s="5">
        <v>371</v>
      </c>
      <c r="AX11" s="5"/>
      <c r="AZ11" s="5">
        <v>2014</v>
      </c>
      <c r="BA11" s="5">
        <v>4.7800000000000002E-2</v>
      </c>
      <c r="BB11" s="5">
        <v>368</v>
      </c>
    </row>
    <row r="12" spans="1:56" s="1" customFormat="1" ht="18" customHeight="1">
      <c r="A12" s="62"/>
      <c r="B12" s="62"/>
      <c r="C12" s="63"/>
      <c r="D12" s="64"/>
      <c r="E12" s="65"/>
      <c r="F12" s="65"/>
      <c r="G12" s="65"/>
      <c r="H12" s="65"/>
      <c r="I12" s="65"/>
      <c r="J12" s="65"/>
      <c r="K12" s="65"/>
      <c r="L12" s="65"/>
      <c r="M12" s="65"/>
      <c r="N12" s="65"/>
      <c r="O12" s="65"/>
      <c r="P12" s="65"/>
      <c r="Q12" s="65"/>
      <c r="R12" s="65"/>
      <c r="S12" s="65"/>
      <c r="T12" s="65"/>
      <c r="U12" s="66"/>
      <c r="V12" s="66"/>
      <c r="W12" s="66"/>
      <c r="X12" s="66"/>
      <c r="Y12" s="66"/>
      <c r="Z12" s="66"/>
      <c r="AA12" s="66"/>
      <c r="AB12" s="66"/>
      <c r="AC12" s="66"/>
      <c r="AD12" s="66"/>
      <c r="AE12" s="66"/>
      <c r="AF12" s="66"/>
      <c r="AG12" s="66"/>
      <c r="AH12" s="66"/>
      <c r="AI12" s="67"/>
      <c r="AJ12" s="67"/>
      <c r="AK12" s="68"/>
      <c r="AL12" s="66"/>
      <c r="AM12" s="66"/>
      <c r="AN12" s="66"/>
      <c r="AO12" s="66"/>
      <c r="AQ12" s="2"/>
      <c r="AR12" s="2"/>
      <c r="AT12" s="5"/>
      <c r="AU12" s="5">
        <v>2015</v>
      </c>
      <c r="AV12" s="5">
        <v>4.7899999999999998E-2</v>
      </c>
      <c r="AW12" s="5">
        <v>369</v>
      </c>
      <c r="AX12" s="5"/>
      <c r="AY12" s="5"/>
      <c r="AZ12" s="5">
        <v>2015</v>
      </c>
      <c r="BA12" s="5">
        <v>4.7399999999999998E-2</v>
      </c>
      <c r="BB12" s="5">
        <v>366</v>
      </c>
    </row>
    <row r="13" spans="1:56" s="1" customFormat="1" ht="18" customHeight="1" thickBot="1">
      <c r="B13" s="268"/>
      <c r="Q13" s="225"/>
      <c r="R13" s="225"/>
      <c r="S13" s="225"/>
      <c r="T13" s="225"/>
      <c r="U13" s="69"/>
      <c r="V13" s="69"/>
      <c r="W13" s="69"/>
      <c r="X13" s="438"/>
      <c r="Y13" s="438"/>
      <c r="Z13" s="438"/>
      <c r="AA13" s="415"/>
      <c r="AB13" s="415"/>
      <c r="AC13" s="415"/>
      <c r="AD13" s="415"/>
      <c r="AE13" s="415"/>
      <c r="AF13" s="415"/>
      <c r="AG13" s="415"/>
      <c r="AH13" s="388"/>
      <c r="AI13" s="388"/>
      <c r="AJ13" s="388"/>
      <c r="AK13" s="388"/>
      <c r="AL13" s="388"/>
      <c r="AM13" s="388"/>
      <c r="AN13" s="388"/>
      <c r="AO13" s="388"/>
      <c r="AP13" s="70"/>
      <c r="AQ13" s="2"/>
      <c r="AR13" s="2"/>
      <c r="AT13" s="5"/>
      <c r="AU13" s="5">
        <v>2016</v>
      </c>
      <c r="AV13" s="5">
        <v>4.5600000000000002E-2</v>
      </c>
      <c r="AW13" s="5">
        <v>352</v>
      </c>
      <c r="AX13" s="5"/>
      <c r="AY13" s="5"/>
      <c r="AZ13" s="5">
        <v>2016</v>
      </c>
      <c r="BA13" s="5">
        <v>4.3999999999999997E-2</v>
      </c>
      <c r="BB13" s="5">
        <v>339</v>
      </c>
    </row>
    <row r="14" spans="1:56" s="1" customFormat="1" ht="18" customHeight="1" thickBot="1">
      <c r="A14" s="396" t="s">
        <v>15</v>
      </c>
      <c r="B14" s="397"/>
      <c r="C14" s="397"/>
      <c r="D14" s="397"/>
      <c r="E14" s="397"/>
      <c r="F14" s="71"/>
      <c r="G14" s="71"/>
      <c r="H14" s="396" t="s">
        <v>105</v>
      </c>
      <c r="I14" s="397"/>
      <c r="J14" s="397"/>
      <c r="K14" s="397"/>
      <c r="L14" s="397"/>
      <c r="M14" s="397"/>
      <c r="N14" s="397"/>
      <c r="O14" s="397"/>
      <c r="P14" s="397"/>
      <c r="Q14" s="397"/>
      <c r="R14" s="397"/>
      <c r="S14" s="397"/>
      <c r="T14" s="398"/>
      <c r="U14" s="389" t="s">
        <v>149</v>
      </c>
      <c r="V14" s="390"/>
      <c r="W14" s="391"/>
      <c r="X14" s="389" t="s">
        <v>13</v>
      </c>
      <c r="Y14" s="390"/>
      <c r="Z14" s="390"/>
      <c r="AA14" s="390"/>
      <c r="AB14" s="390"/>
      <c r="AC14" s="390"/>
      <c r="AD14" s="391"/>
      <c r="AE14" s="396" t="s">
        <v>122</v>
      </c>
      <c r="AF14" s="397"/>
      <c r="AG14" s="398"/>
      <c r="AH14" s="399" t="s">
        <v>14</v>
      </c>
      <c r="AI14" s="400"/>
      <c r="AJ14" s="400"/>
      <c r="AK14" s="400"/>
      <c r="AL14" s="401"/>
      <c r="AM14" s="399" t="s">
        <v>129</v>
      </c>
      <c r="AN14" s="400"/>
      <c r="AO14" s="401"/>
      <c r="AP14" s="255"/>
      <c r="AQ14" s="2"/>
      <c r="AR14" s="2"/>
      <c r="AT14" s="5"/>
      <c r="AU14" s="5">
        <v>2017</v>
      </c>
      <c r="AV14" s="5">
        <v>4.5600000000000002E-2</v>
      </c>
      <c r="AW14" s="5">
        <v>352</v>
      </c>
      <c r="AX14" s="5"/>
      <c r="AY14" s="5"/>
      <c r="AZ14" s="5">
        <v>2017</v>
      </c>
      <c r="BA14" s="5">
        <v>4.3999999999999997E-2</v>
      </c>
      <c r="BB14" s="5">
        <v>339</v>
      </c>
    </row>
    <row r="15" spans="1:56" s="1" customFormat="1" ht="111" customHeight="1" thickBot="1">
      <c r="A15" s="407" t="s">
        <v>193</v>
      </c>
      <c r="B15" s="407" t="s">
        <v>194</v>
      </c>
      <c r="C15" s="433" t="s">
        <v>16</v>
      </c>
      <c r="D15" s="435" t="s">
        <v>17</v>
      </c>
      <c r="E15" s="402" t="s">
        <v>197</v>
      </c>
      <c r="F15" s="394" t="s">
        <v>19</v>
      </c>
      <c r="G15" s="394" t="s">
        <v>20</v>
      </c>
      <c r="H15" s="72" t="s">
        <v>21</v>
      </c>
      <c r="I15" s="73" t="s">
        <v>22</v>
      </c>
      <c r="J15" s="74" t="s">
        <v>23</v>
      </c>
      <c r="K15" s="73" t="s">
        <v>24</v>
      </c>
      <c r="L15" s="405" t="s">
        <v>25</v>
      </c>
      <c r="M15" s="431" t="s">
        <v>115</v>
      </c>
      <c r="N15" s="394" t="s">
        <v>202</v>
      </c>
      <c r="O15" s="394" t="s">
        <v>203</v>
      </c>
      <c r="P15" s="75" t="s">
        <v>26</v>
      </c>
      <c r="Q15" s="394" t="s">
        <v>204</v>
      </c>
      <c r="R15" s="394" t="s">
        <v>205</v>
      </c>
      <c r="S15" s="221" t="s">
        <v>106</v>
      </c>
      <c r="T15" s="266" t="s">
        <v>201</v>
      </c>
      <c r="U15" s="392" t="s">
        <v>131</v>
      </c>
      <c r="V15" s="394" t="s">
        <v>132</v>
      </c>
      <c r="W15" s="394" t="s">
        <v>133</v>
      </c>
      <c r="X15" s="76" t="s">
        <v>134</v>
      </c>
      <c r="Y15" s="424" t="s">
        <v>135</v>
      </c>
      <c r="Z15" s="424" t="s">
        <v>136</v>
      </c>
      <c r="AA15" s="394" t="s">
        <v>137</v>
      </c>
      <c r="AB15" s="394" t="s">
        <v>138</v>
      </c>
      <c r="AC15" s="76" t="s">
        <v>139</v>
      </c>
      <c r="AD15" s="76" t="s">
        <v>140</v>
      </c>
      <c r="AE15" s="222" t="s">
        <v>141</v>
      </c>
      <c r="AF15" s="222" t="s">
        <v>142</v>
      </c>
      <c r="AG15" s="222" t="s">
        <v>143</v>
      </c>
      <c r="AH15" s="222" t="s">
        <v>144</v>
      </c>
      <c r="AI15" s="222" t="s">
        <v>145</v>
      </c>
      <c r="AJ15" s="386" t="s">
        <v>154</v>
      </c>
      <c r="AK15" s="387"/>
      <c r="AL15" s="77" t="s">
        <v>153</v>
      </c>
      <c r="AM15" s="386" t="s">
        <v>146</v>
      </c>
      <c r="AN15" s="387"/>
      <c r="AO15" s="223" t="s">
        <v>147</v>
      </c>
      <c r="AP15" s="394" t="s">
        <v>148</v>
      </c>
      <c r="AQ15" s="2"/>
      <c r="AR15" s="2"/>
      <c r="AT15" s="5"/>
      <c r="AU15" s="5">
        <v>2018</v>
      </c>
      <c r="AV15" s="5">
        <v>4.5600000000000002E-2</v>
      </c>
      <c r="AW15" s="5">
        <v>352</v>
      </c>
      <c r="AX15" s="5"/>
      <c r="AY15" s="5"/>
      <c r="AZ15" s="5">
        <v>2018</v>
      </c>
      <c r="BA15" s="5">
        <v>4.3999999999999997E-2</v>
      </c>
      <c r="BB15" s="5">
        <v>339</v>
      </c>
    </row>
    <row r="16" spans="1:56" s="1" customFormat="1" ht="32.25" thickBot="1">
      <c r="A16" s="408"/>
      <c r="B16" s="408"/>
      <c r="C16" s="434"/>
      <c r="D16" s="436"/>
      <c r="E16" s="403"/>
      <c r="F16" s="404"/>
      <c r="G16" s="404"/>
      <c r="H16" s="78" t="s">
        <v>27</v>
      </c>
      <c r="I16" s="79" t="s">
        <v>27</v>
      </c>
      <c r="J16" s="80" t="s">
        <v>27</v>
      </c>
      <c r="K16" s="79" t="s">
        <v>27</v>
      </c>
      <c r="L16" s="406"/>
      <c r="M16" s="432"/>
      <c r="N16" s="404"/>
      <c r="O16" s="404"/>
      <c r="P16" s="81" t="s">
        <v>28</v>
      </c>
      <c r="Q16" s="404"/>
      <c r="R16" s="404"/>
      <c r="S16" s="77" t="s">
        <v>107</v>
      </c>
      <c r="T16" s="77" t="s">
        <v>114</v>
      </c>
      <c r="U16" s="393"/>
      <c r="V16" s="395"/>
      <c r="W16" s="395"/>
      <c r="X16" s="82" t="s">
        <v>28</v>
      </c>
      <c r="Y16" s="425"/>
      <c r="Z16" s="425"/>
      <c r="AA16" s="426"/>
      <c r="AB16" s="426"/>
      <c r="AC16" s="82" t="s">
        <v>28</v>
      </c>
      <c r="AD16" s="82" t="s">
        <v>28</v>
      </c>
      <c r="AE16" s="227" t="s">
        <v>123</v>
      </c>
      <c r="AF16" s="227"/>
      <c r="AG16" s="227"/>
      <c r="AH16" s="83" t="s">
        <v>29</v>
      </c>
      <c r="AI16" s="83" t="s">
        <v>29</v>
      </c>
      <c r="AJ16" s="84" t="s">
        <v>28</v>
      </c>
      <c r="AK16" s="83" t="s">
        <v>29</v>
      </c>
      <c r="AL16" s="83" t="s">
        <v>29</v>
      </c>
      <c r="AM16" s="81" t="s">
        <v>128</v>
      </c>
      <c r="AN16" s="259" t="s">
        <v>127</v>
      </c>
      <c r="AO16" s="261" t="s">
        <v>127</v>
      </c>
      <c r="AP16" s="404"/>
      <c r="AQ16" s="2"/>
      <c r="AR16" s="2"/>
      <c r="AT16" s="5"/>
      <c r="AU16" s="5" t="s">
        <v>111</v>
      </c>
      <c r="AV16" s="5">
        <v>4.5600000000000002E-2</v>
      </c>
      <c r="AW16" s="5">
        <v>352</v>
      </c>
      <c r="AX16" s="5"/>
      <c r="AY16" s="5"/>
      <c r="AZ16" s="5" t="s">
        <v>111</v>
      </c>
      <c r="BA16" s="5">
        <v>4.3999999999999997E-2</v>
      </c>
      <c r="BB16" s="5">
        <v>339</v>
      </c>
    </row>
    <row r="17" spans="1:56" s="1" customFormat="1" ht="21" customHeight="1">
      <c r="A17" s="4"/>
      <c r="B17" s="4"/>
      <c r="C17" s="85"/>
      <c r="D17" s="85"/>
      <c r="E17" s="86"/>
      <c r="F17" s="86"/>
      <c r="G17" s="86"/>
      <c r="H17" s="87"/>
      <c r="I17" s="86"/>
      <c r="J17" s="86"/>
      <c r="K17" s="86"/>
      <c r="L17" s="88"/>
      <c r="M17" s="86"/>
      <c r="N17" s="86"/>
      <c r="O17" s="86"/>
      <c r="P17" s="86"/>
      <c r="Q17" s="86"/>
      <c r="R17" s="86"/>
      <c r="S17" s="86"/>
      <c r="T17" s="86"/>
      <c r="U17" s="427" t="s">
        <v>31</v>
      </c>
      <c r="V17" s="428"/>
      <c r="W17" s="428"/>
      <c r="X17" s="429"/>
      <c r="Y17" s="429"/>
      <c r="Z17" s="429"/>
      <c r="AA17" s="429"/>
      <c r="AB17" s="429"/>
      <c r="AC17" s="429"/>
      <c r="AD17" s="429"/>
      <c r="AE17" s="429"/>
      <c r="AF17" s="429"/>
      <c r="AG17" s="429"/>
      <c r="AH17" s="429"/>
      <c r="AI17" s="429"/>
      <c r="AJ17" s="429"/>
      <c r="AK17" s="429"/>
      <c r="AL17" s="430"/>
      <c r="AM17" s="256"/>
      <c r="AN17" s="256"/>
      <c r="AO17" s="256"/>
      <c r="AP17" s="2"/>
      <c r="AQ17" s="2"/>
      <c r="AR17" s="2"/>
      <c r="AT17" s="5"/>
      <c r="AU17" s="5"/>
      <c r="AV17" s="5" t="s">
        <v>121</v>
      </c>
      <c r="AW17" s="5"/>
      <c r="AX17" s="5"/>
      <c r="AY17" s="5"/>
      <c r="AZ17" s="5"/>
      <c r="BA17" s="5" t="s">
        <v>120</v>
      </c>
      <c r="BB17" s="5"/>
    </row>
    <row r="18" spans="1:56" s="1" customFormat="1" ht="21" customHeight="1" thickBot="1">
      <c r="A18" s="4"/>
      <c r="B18" s="4"/>
      <c r="C18" s="85"/>
      <c r="D18" s="85"/>
      <c r="E18" s="4"/>
      <c r="F18" s="4"/>
      <c r="G18" s="4"/>
      <c r="H18" s="4"/>
      <c r="I18" s="4"/>
      <c r="J18" s="4"/>
      <c r="K18" s="4"/>
      <c r="L18" s="4"/>
      <c r="M18" s="4"/>
      <c r="N18" s="4"/>
      <c r="O18" s="4"/>
      <c r="P18" s="4"/>
      <c r="Q18" s="4"/>
      <c r="R18" s="4"/>
      <c r="S18" s="4"/>
      <c r="T18" s="4"/>
      <c r="U18" s="89">
        <f>SUM(U20:U520)</f>
        <v>107000</v>
      </c>
      <c r="V18" s="89">
        <f>SUM(V20:V520)</f>
        <v>1000</v>
      </c>
      <c r="W18" s="89">
        <f>SUM(W20:W520)</f>
        <v>500</v>
      </c>
      <c r="X18" s="90"/>
      <c r="Y18" s="90"/>
      <c r="Z18" s="90"/>
      <c r="AA18" s="91">
        <f>SUM(AA20:AA520)</f>
        <v>63687000</v>
      </c>
      <c r="AB18" s="91">
        <f>SUM(AB20:AB520)</f>
        <v>63681650</v>
      </c>
      <c r="AC18" s="90"/>
      <c r="AD18" s="92"/>
      <c r="AE18" s="92"/>
      <c r="AF18" s="91">
        <f>SUM(AF20:AF520)</f>
        <v>694460</v>
      </c>
      <c r="AG18" s="91">
        <f>SUM(AG20:AG520)</f>
        <v>693645</v>
      </c>
      <c r="AH18" s="93">
        <f>SUM(AH20:AH520)</f>
        <v>-7151.9999999999964</v>
      </c>
      <c r="AI18" s="93">
        <f>SUM(AI20:AI520)</f>
        <v>-599.99999999999977</v>
      </c>
      <c r="AJ18" s="94"/>
      <c r="AK18" s="93">
        <f>SUM(AK20:AK520)</f>
        <v>0</v>
      </c>
      <c r="AL18" s="93">
        <f>SUM(AL20:AL520)</f>
        <v>-7751.9999999999964</v>
      </c>
      <c r="AM18" s="265"/>
      <c r="AN18" s="93">
        <f>SUM(AN20:AN520)</f>
        <v>0</v>
      </c>
      <c r="AO18" s="93">
        <f>SUM(AO20:AO520)</f>
        <v>0</v>
      </c>
      <c r="AP18" s="2"/>
      <c r="AQ18" s="2"/>
      <c r="AR18" s="2"/>
      <c r="AT18" s="5" t="s">
        <v>30</v>
      </c>
      <c r="AU18" s="5">
        <f>E3</f>
        <v>2014</v>
      </c>
      <c r="AV18" s="5">
        <f>VLOOKUP($AU18,$AU$2:$AW$8,2,)</f>
        <v>4.82E-2</v>
      </c>
      <c r="AW18" s="5">
        <f>VLOOKUP($AU18,$AU$2:$AW$8,3)</f>
        <v>371</v>
      </c>
      <c r="AX18" s="5"/>
      <c r="AY18" s="5" t="str">
        <f>AT18</f>
        <v>Table 1</v>
      </c>
      <c r="AZ18" s="5">
        <f>AU18</f>
        <v>2014</v>
      </c>
      <c r="BA18" s="5">
        <f>VLOOKUP($AZ18,$AZ$2:$BB$8,2,)</f>
        <v>4.7800000000000002E-2</v>
      </c>
      <c r="BB18" s="5">
        <f>VLOOKUP($AZ18,$AZ$2:$BB$8,3)</f>
        <v>368</v>
      </c>
    </row>
    <row r="19" spans="1:56" s="30" customFormat="1" ht="21" customHeight="1" thickBot="1">
      <c r="A19" s="396" t="s">
        <v>33</v>
      </c>
      <c r="B19" s="397"/>
      <c r="C19" s="421"/>
      <c r="D19" s="421"/>
      <c r="E19" s="421"/>
      <c r="F19" s="421"/>
      <c r="G19" s="421"/>
      <c r="H19" s="421"/>
      <c r="I19" s="421"/>
      <c r="J19" s="421"/>
      <c r="K19" s="421"/>
      <c r="L19" s="421"/>
      <c r="M19" s="421"/>
      <c r="N19" s="421"/>
      <c r="O19" s="421"/>
      <c r="P19" s="421"/>
      <c r="Q19" s="421"/>
      <c r="R19" s="421"/>
      <c r="S19" s="421"/>
      <c r="T19" s="421"/>
      <c r="U19" s="421"/>
      <c r="V19" s="421"/>
      <c r="W19" s="421"/>
      <c r="X19" s="421"/>
      <c r="Y19" s="421"/>
      <c r="Z19" s="421"/>
      <c r="AA19" s="422"/>
      <c r="AB19" s="422"/>
      <c r="AC19" s="422"/>
      <c r="AD19" s="422"/>
      <c r="AE19" s="422"/>
      <c r="AF19" s="422"/>
      <c r="AG19" s="422"/>
      <c r="AH19" s="422"/>
      <c r="AI19" s="422"/>
      <c r="AJ19" s="422"/>
      <c r="AK19" s="422"/>
      <c r="AL19" s="422"/>
      <c r="AM19" s="422"/>
      <c r="AN19" s="422"/>
      <c r="AO19" s="422"/>
      <c r="AP19" s="423"/>
      <c r="AQ19" s="95"/>
      <c r="AR19" s="95"/>
      <c r="AT19" s="5" t="s">
        <v>32</v>
      </c>
      <c r="AU19" s="5">
        <f>AU18</f>
        <v>2014</v>
      </c>
      <c r="AV19" s="5">
        <f>VLOOKUP($AU19,$AU$10:$AW$16,2,)</f>
        <v>4.82E-2</v>
      </c>
      <c r="AW19" s="5">
        <f>VLOOKUP($AU19,$AU$10:$AW$16,3)</f>
        <v>371</v>
      </c>
      <c r="AX19" s="5"/>
      <c r="AY19" s="5" t="s">
        <v>32</v>
      </c>
      <c r="AZ19" s="5">
        <f>AU19</f>
        <v>2014</v>
      </c>
      <c r="BA19" s="5">
        <f>VLOOKUP($AZ19,$AZ$10:$BB$16,2,)</f>
        <v>4.7800000000000002E-2</v>
      </c>
      <c r="BB19" s="5">
        <f>VLOOKUP($AZ19,$AZ$10:$BB$16,3)</f>
        <v>368</v>
      </c>
      <c r="BC19" s="1"/>
      <c r="BD19" s="1"/>
    </row>
    <row r="20" spans="1:56" s="1" customFormat="1">
      <c r="A20" s="96" t="s">
        <v>195</v>
      </c>
      <c r="B20" s="96" t="s">
        <v>34</v>
      </c>
      <c r="C20" s="97" t="s">
        <v>35</v>
      </c>
      <c r="D20" s="98" t="s">
        <v>36</v>
      </c>
      <c r="E20" s="98" t="s">
        <v>37</v>
      </c>
      <c r="F20" s="98"/>
      <c r="G20" s="98"/>
      <c r="H20" s="99">
        <v>9000</v>
      </c>
      <c r="I20" s="97">
        <v>6000</v>
      </c>
      <c r="J20" s="97">
        <v>18000</v>
      </c>
      <c r="K20" s="98"/>
      <c r="L20" s="100">
        <f>0.75*(H20-I20+IF(C20="4wd",500, 0))+0.25*(J20-H20)</f>
        <v>4500</v>
      </c>
      <c r="M20" s="101" t="s">
        <v>116</v>
      </c>
      <c r="N20" s="102">
        <f t="shared" ref="N20:N83" si="0">IF(M20="","",IF(M20="Spark Ignition",AV$22,IF(M20="Compression Ignition",BA$22,"error")))</f>
        <v>4.82E-2</v>
      </c>
      <c r="O20" s="103">
        <f t="shared" ref="O20:O83" si="1">IF(M20="","",IF(M20="Spark Ignition",AW$22,IF(M20="Compression Ignition",BB$22,"error")))</f>
        <v>371</v>
      </c>
      <c r="P20" s="104">
        <f>IF(M20="","",N20*L20+O20)</f>
        <v>587.9</v>
      </c>
      <c r="Q20" s="248">
        <f t="shared" ref="Q20:Q83" si="2">IF(M20="","",IF(M20="Spark Ignition",AV$46,IF(M20="Compression Ignition",BA$46,"error")))</f>
        <v>5.4199999999999995E-4</v>
      </c>
      <c r="R20" s="245">
        <f t="shared" ref="R20:R83" si="3">IF(N20="","",IF(M20="Spark Ignition",AW$46,IF(M20="Compression Ignition",BB$46,"error")))</f>
        <v>4.17</v>
      </c>
      <c r="S20" s="104">
        <f>IF(M20="","",IF(M20="Spark Ignition",8887,10180))</f>
        <v>8887</v>
      </c>
      <c r="T20" s="249">
        <f>IF(M20="","",ROUND(Q20*L20+R20,2))</f>
        <v>6.61</v>
      </c>
      <c r="U20" s="105">
        <v>20000</v>
      </c>
      <c r="V20" s="105">
        <v>1000</v>
      </c>
      <c r="W20" s="105">
        <v>500</v>
      </c>
      <c r="X20" s="106">
        <v>588</v>
      </c>
      <c r="Y20" s="107" t="s">
        <v>38</v>
      </c>
      <c r="Z20" s="107"/>
      <c r="AA20" s="108">
        <f t="shared" ref="AA20:AA83" si="4">IF(M20="","",U20*X20+V20*X20+IF(X20&lt;=P20,P20,X20)*W20)</f>
        <v>12642000</v>
      </c>
      <c r="AB20" s="108">
        <f t="shared" ref="AB20:AB83" si="5">IF(M20="","",SUM(U20:W20)*P20)</f>
        <v>12639850</v>
      </c>
      <c r="AC20" s="109">
        <v>0.06</v>
      </c>
      <c r="AD20" s="109">
        <v>0.06</v>
      </c>
      <c r="AE20" s="250">
        <f>IF(M20="","",ROUND(X20/S20*100,2))</f>
        <v>6.62</v>
      </c>
      <c r="AF20" s="108">
        <f t="shared" ref="AF20:AF83" si="6">IF(M20="","",U20*AE20+V20*AE20+IF(AE20&lt;=T20,T20,AE20)*W20)</f>
        <v>142330</v>
      </c>
      <c r="AG20" s="108">
        <f t="shared" ref="AG20:AG83" si="7">IF(M20="","",SUM(U20:W20)*T20)</f>
        <v>142115</v>
      </c>
      <c r="AH20" s="110">
        <f>IF(AC20&gt;0.05,-1*(AC20-0.05)*298*U20*120000/1000000,0)</f>
        <v>-7151.9999999999964</v>
      </c>
      <c r="AI20" s="110">
        <f>IF(AD20&gt;0.05,-1*(AD20-0.05)*25*U20*120000/1000000,0)</f>
        <v>-599.99999999999977</v>
      </c>
      <c r="AJ20" s="111"/>
      <c r="AK20" s="100">
        <f>IF(AJ20="",0,AJ20*SUM(U20:V20)*120000/1000000)</f>
        <v>0</v>
      </c>
      <c r="AL20" s="110">
        <f>AH20+AI20+AK20</f>
        <v>-7751.9999999999964</v>
      </c>
      <c r="AM20" s="258">
        <f t="shared" ref="AM20:AM83" si="8">IF(AJ20="",0,AJ20/S20*100)</f>
        <v>0</v>
      </c>
      <c r="AN20" s="110">
        <f t="shared" ref="AN20:AN83" si="9">AM20/100*120000*SUM(U20:V20)</f>
        <v>0</v>
      </c>
      <c r="AO20" s="110">
        <f>AN20</f>
        <v>0</v>
      </c>
      <c r="AP20" s="112"/>
      <c r="AQ20" s="2"/>
      <c r="AR20" s="2"/>
      <c r="AT20" s="5"/>
      <c r="AU20" s="5"/>
      <c r="AV20" s="5"/>
      <c r="AW20" s="5"/>
      <c r="AX20" s="5"/>
      <c r="AY20" s="5"/>
      <c r="AZ20" s="5"/>
      <c r="BA20" s="5"/>
      <c r="BB20" s="5"/>
      <c r="BD20" s="30"/>
    </row>
    <row r="21" spans="1:56" s="1" customFormat="1">
      <c r="A21" s="96" t="s">
        <v>195</v>
      </c>
      <c r="B21" s="113" t="s">
        <v>39</v>
      </c>
      <c r="C21" s="114" t="s">
        <v>35</v>
      </c>
      <c r="D21" s="115" t="s">
        <v>36</v>
      </c>
      <c r="E21" s="115" t="s">
        <v>40</v>
      </c>
      <c r="F21" s="115"/>
      <c r="G21" s="115"/>
      <c r="H21" s="116">
        <v>9000</v>
      </c>
      <c r="I21" s="114">
        <v>6000</v>
      </c>
      <c r="J21" s="114">
        <v>18000</v>
      </c>
      <c r="K21" s="115"/>
      <c r="L21" s="117">
        <f t="shared" ref="L21:L29" si="10">0.75*(H21-I21+IF(C21="4wd",500, 0))+0.25*(J21-H21)</f>
        <v>4500</v>
      </c>
      <c r="M21" s="101" t="s">
        <v>117</v>
      </c>
      <c r="N21" s="102">
        <f t="shared" si="0"/>
        <v>4.7800000000000002E-2</v>
      </c>
      <c r="O21" s="103">
        <f t="shared" si="1"/>
        <v>368</v>
      </c>
      <c r="P21" s="104">
        <f t="shared" ref="P21:P84" si="11">IF(M21="","",N21*L21+O21)</f>
        <v>583.1</v>
      </c>
      <c r="Q21" s="248">
        <f t="shared" si="2"/>
        <v>4.6999999999999999E-4</v>
      </c>
      <c r="R21" s="245">
        <f t="shared" si="3"/>
        <v>3.61</v>
      </c>
      <c r="S21" s="104">
        <f t="shared" ref="S21:S84" si="12">IF(M21="","",IF(M21="Spark Ignition",8887,10180))</f>
        <v>10180</v>
      </c>
      <c r="T21" s="249">
        <f t="shared" ref="T21:T84" si="13">IF(M21="","",ROUND(Q21*L21+R21,2))</f>
        <v>5.73</v>
      </c>
      <c r="U21" s="118">
        <v>12000</v>
      </c>
      <c r="V21" s="118">
        <v>0</v>
      </c>
      <c r="W21" s="118">
        <v>0</v>
      </c>
      <c r="X21" s="119">
        <v>583</v>
      </c>
      <c r="Y21" s="120" t="s">
        <v>38</v>
      </c>
      <c r="Z21" s="120"/>
      <c r="AA21" s="108">
        <f t="shared" si="4"/>
        <v>6996000</v>
      </c>
      <c r="AB21" s="108">
        <f t="shared" si="5"/>
        <v>6997200</v>
      </c>
      <c r="AC21" s="121">
        <v>0.05</v>
      </c>
      <c r="AD21" s="121">
        <v>0.05</v>
      </c>
      <c r="AE21" s="250">
        <f t="shared" ref="AE21:AE84" si="14">IF(M21="","",ROUND(X21/S21*100,2))</f>
        <v>5.73</v>
      </c>
      <c r="AF21" s="108">
        <f t="shared" si="6"/>
        <v>68760</v>
      </c>
      <c r="AG21" s="108">
        <f t="shared" si="7"/>
        <v>68760</v>
      </c>
      <c r="AH21" s="110">
        <f t="shared" ref="AH21:AH84" si="15">IF(AC21&gt;0.05,-1*(AC21-0.05)*298*U21*120000/1000000,0)</f>
        <v>0</v>
      </c>
      <c r="AI21" s="110">
        <f t="shared" ref="AI21:AI84" si="16">IF(AD21&gt;0.05,-1*(AD21-0.05)*25*U21*120000/1000000,0)</f>
        <v>0</v>
      </c>
      <c r="AJ21" s="114"/>
      <c r="AK21" s="100">
        <f t="shared" ref="AK21:AK84" si="17">IF(AJ21="",0,AJ21*SUM(U21:V21)*120000/1000000)</f>
        <v>0</v>
      </c>
      <c r="AL21" s="110">
        <f t="shared" ref="AL21:AL84" si="18">AH21+AI21+AK21</f>
        <v>0</v>
      </c>
      <c r="AM21" s="258">
        <f t="shared" si="8"/>
        <v>0</v>
      </c>
      <c r="AN21" s="110">
        <f t="shared" si="9"/>
        <v>0</v>
      </c>
      <c r="AO21" s="110">
        <f t="shared" ref="AO21:AO84" si="19">AN21</f>
        <v>0</v>
      </c>
      <c r="AP21" s="122"/>
      <c r="AQ21" s="2"/>
      <c r="AR21" s="31"/>
      <c r="AT21" s="5"/>
      <c r="AU21" s="5"/>
      <c r="AV21" s="5" t="s">
        <v>118</v>
      </c>
      <c r="AW21" s="5"/>
      <c r="AX21" s="5"/>
      <c r="AY21" s="5"/>
      <c r="AZ21" s="5"/>
      <c r="BA21" s="5" t="s">
        <v>119</v>
      </c>
      <c r="BB21" s="5"/>
      <c r="BC21" s="30"/>
    </row>
    <row r="22" spans="1:56" s="1" customFormat="1">
      <c r="A22" s="96" t="s">
        <v>196</v>
      </c>
      <c r="B22" s="113" t="s">
        <v>41</v>
      </c>
      <c r="C22" s="114" t="s">
        <v>35</v>
      </c>
      <c r="D22" s="115" t="s">
        <v>36</v>
      </c>
      <c r="E22" s="115" t="s">
        <v>40</v>
      </c>
      <c r="F22" s="115"/>
      <c r="G22" s="115"/>
      <c r="H22" s="116">
        <v>11000</v>
      </c>
      <c r="I22" s="114">
        <v>6000</v>
      </c>
      <c r="J22" s="114">
        <v>18000</v>
      </c>
      <c r="K22" s="115"/>
      <c r="L22" s="117">
        <f t="shared" si="10"/>
        <v>5500</v>
      </c>
      <c r="M22" s="101" t="s">
        <v>116</v>
      </c>
      <c r="N22" s="102">
        <f t="shared" si="0"/>
        <v>4.82E-2</v>
      </c>
      <c r="O22" s="103">
        <f t="shared" si="1"/>
        <v>371</v>
      </c>
      <c r="P22" s="104">
        <f t="shared" si="11"/>
        <v>636.1</v>
      </c>
      <c r="Q22" s="248">
        <f t="shared" si="2"/>
        <v>5.4199999999999995E-4</v>
      </c>
      <c r="R22" s="245">
        <f t="shared" si="3"/>
        <v>4.17</v>
      </c>
      <c r="S22" s="104">
        <f t="shared" si="12"/>
        <v>8887</v>
      </c>
      <c r="T22" s="249">
        <f t="shared" si="13"/>
        <v>7.15</v>
      </c>
      <c r="U22" s="118">
        <v>8000</v>
      </c>
      <c r="V22" s="118">
        <v>0</v>
      </c>
      <c r="W22" s="118">
        <v>0</v>
      </c>
      <c r="X22" s="119">
        <v>636</v>
      </c>
      <c r="Y22" s="120" t="s">
        <v>38</v>
      </c>
      <c r="Z22" s="120"/>
      <c r="AA22" s="108">
        <f t="shared" si="4"/>
        <v>5088000</v>
      </c>
      <c r="AB22" s="108">
        <f t="shared" si="5"/>
        <v>5088800</v>
      </c>
      <c r="AC22" s="121">
        <v>0.05</v>
      </c>
      <c r="AD22" s="121">
        <v>0.05</v>
      </c>
      <c r="AE22" s="250">
        <f t="shared" si="14"/>
        <v>7.16</v>
      </c>
      <c r="AF22" s="108">
        <f t="shared" si="6"/>
        <v>57280</v>
      </c>
      <c r="AG22" s="108">
        <f t="shared" si="7"/>
        <v>57200</v>
      </c>
      <c r="AH22" s="110">
        <f t="shared" si="15"/>
        <v>0</v>
      </c>
      <c r="AI22" s="110">
        <f t="shared" si="16"/>
        <v>0</v>
      </c>
      <c r="AJ22" s="114"/>
      <c r="AK22" s="100">
        <f t="shared" si="17"/>
        <v>0</v>
      </c>
      <c r="AL22" s="110">
        <f t="shared" si="18"/>
        <v>0</v>
      </c>
      <c r="AM22" s="258">
        <f t="shared" si="8"/>
        <v>0</v>
      </c>
      <c r="AN22" s="110">
        <f t="shared" si="9"/>
        <v>0</v>
      </c>
      <c r="AO22" s="110">
        <f t="shared" si="19"/>
        <v>0</v>
      </c>
      <c r="AP22" s="122"/>
      <c r="AQ22" s="2"/>
      <c r="AR22" s="31"/>
      <c r="AT22" s="5" t="str">
        <f>IF(E5=AV1,"Table 1",IF(E5=AV9,"Table 2","error"))</f>
        <v>Table 1</v>
      </c>
      <c r="AU22" s="5">
        <f>VLOOKUP($AT22,$AT$18:$AW$19,2,FALSE)</f>
        <v>2014</v>
      </c>
      <c r="AV22" s="5">
        <f>VLOOKUP($AT22,$AT$18:$AW$19,3,FALSE)</f>
        <v>4.82E-2</v>
      </c>
      <c r="AW22" s="5">
        <f>VLOOKUP($AT22,$AT$18:$AW$19,4,FALSE)</f>
        <v>371</v>
      </c>
      <c r="AX22" s="5"/>
      <c r="AY22" s="5" t="str">
        <f>IF(E5=AV1,"Table 1",IF(E5=AV9,"Table 2","error"))</f>
        <v>Table 1</v>
      </c>
      <c r="AZ22" s="5">
        <f>VLOOKUP($AY22,$AY$18:$BB$19,2,FALSE)</f>
        <v>2014</v>
      </c>
      <c r="BA22" s="5">
        <f>VLOOKUP($AY22,$AY$18:$BB$19,3,FALSE)</f>
        <v>4.7800000000000002E-2</v>
      </c>
      <c r="BB22" s="5">
        <f>VLOOKUP($AY22,$AY$18:$BB$19,4,FALSE)</f>
        <v>368</v>
      </c>
    </row>
    <row r="23" spans="1:56" s="1" customFormat="1">
      <c r="A23" s="96" t="s">
        <v>195</v>
      </c>
      <c r="B23" s="113" t="s">
        <v>42</v>
      </c>
      <c r="C23" s="114" t="s">
        <v>35</v>
      </c>
      <c r="D23" s="115" t="s">
        <v>36</v>
      </c>
      <c r="E23" s="115" t="s">
        <v>40</v>
      </c>
      <c r="F23" s="115"/>
      <c r="G23" s="115"/>
      <c r="H23" s="116">
        <v>9000</v>
      </c>
      <c r="I23" s="114">
        <v>6000</v>
      </c>
      <c r="J23" s="114">
        <v>18000</v>
      </c>
      <c r="K23" s="115"/>
      <c r="L23" s="117">
        <f t="shared" si="10"/>
        <v>4500</v>
      </c>
      <c r="M23" s="101" t="s">
        <v>116</v>
      </c>
      <c r="N23" s="102">
        <f t="shared" si="0"/>
        <v>4.82E-2</v>
      </c>
      <c r="O23" s="103">
        <f t="shared" si="1"/>
        <v>371</v>
      </c>
      <c r="P23" s="104">
        <f t="shared" si="11"/>
        <v>587.9</v>
      </c>
      <c r="Q23" s="248">
        <f t="shared" si="2"/>
        <v>5.4199999999999995E-4</v>
      </c>
      <c r="R23" s="245">
        <f t="shared" si="3"/>
        <v>4.17</v>
      </c>
      <c r="S23" s="104">
        <f t="shared" si="12"/>
        <v>8887</v>
      </c>
      <c r="T23" s="249">
        <f t="shared" si="13"/>
        <v>6.61</v>
      </c>
      <c r="U23" s="118">
        <v>2000</v>
      </c>
      <c r="V23" s="118">
        <v>0</v>
      </c>
      <c r="W23" s="118">
        <v>0</v>
      </c>
      <c r="X23" s="119">
        <v>588</v>
      </c>
      <c r="Y23" s="120" t="s">
        <v>38</v>
      </c>
      <c r="Z23" s="120"/>
      <c r="AA23" s="108">
        <f t="shared" si="4"/>
        <v>1176000</v>
      </c>
      <c r="AB23" s="108">
        <f t="shared" si="5"/>
        <v>1175800</v>
      </c>
      <c r="AC23" s="121">
        <v>0.05</v>
      </c>
      <c r="AD23" s="121">
        <v>0.05</v>
      </c>
      <c r="AE23" s="250">
        <f t="shared" si="14"/>
        <v>6.62</v>
      </c>
      <c r="AF23" s="108">
        <f t="shared" si="6"/>
        <v>13240</v>
      </c>
      <c r="AG23" s="108">
        <f t="shared" si="7"/>
        <v>13220</v>
      </c>
      <c r="AH23" s="110">
        <f t="shared" si="15"/>
        <v>0</v>
      </c>
      <c r="AI23" s="110">
        <f t="shared" si="16"/>
        <v>0</v>
      </c>
      <c r="AJ23" s="114"/>
      <c r="AK23" s="100">
        <f t="shared" si="17"/>
        <v>0</v>
      </c>
      <c r="AL23" s="110">
        <f t="shared" si="18"/>
        <v>0</v>
      </c>
      <c r="AM23" s="258">
        <f t="shared" si="8"/>
        <v>0</v>
      </c>
      <c r="AN23" s="110">
        <f t="shared" si="9"/>
        <v>0</v>
      </c>
      <c r="AO23" s="110">
        <f t="shared" si="19"/>
        <v>0</v>
      </c>
      <c r="AP23" s="122"/>
      <c r="AQ23" s="2"/>
      <c r="AR23" s="31"/>
    </row>
    <row r="24" spans="1:56" s="1" customFormat="1">
      <c r="A24" s="96" t="s">
        <v>195</v>
      </c>
      <c r="B24" s="113" t="s">
        <v>43</v>
      </c>
      <c r="C24" s="114" t="s">
        <v>35</v>
      </c>
      <c r="D24" s="115" t="s">
        <v>36</v>
      </c>
      <c r="E24" s="115" t="s">
        <v>37</v>
      </c>
      <c r="F24" s="115"/>
      <c r="G24" s="115"/>
      <c r="H24" s="116">
        <v>9000</v>
      </c>
      <c r="I24" s="114">
        <v>6000</v>
      </c>
      <c r="J24" s="114">
        <v>18000</v>
      </c>
      <c r="K24" s="115"/>
      <c r="L24" s="117">
        <f t="shared" si="10"/>
        <v>4500</v>
      </c>
      <c r="M24" s="101" t="s">
        <v>117</v>
      </c>
      <c r="N24" s="102">
        <f t="shared" si="0"/>
        <v>4.7800000000000002E-2</v>
      </c>
      <c r="O24" s="103">
        <f t="shared" si="1"/>
        <v>368</v>
      </c>
      <c r="P24" s="104">
        <f t="shared" si="11"/>
        <v>583.1</v>
      </c>
      <c r="Q24" s="248">
        <f t="shared" si="2"/>
        <v>4.6999999999999999E-4</v>
      </c>
      <c r="R24" s="245">
        <f t="shared" si="3"/>
        <v>3.61</v>
      </c>
      <c r="S24" s="104">
        <f t="shared" si="12"/>
        <v>10180</v>
      </c>
      <c r="T24" s="249">
        <f t="shared" si="13"/>
        <v>5.73</v>
      </c>
      <c r="U24" s="118">
        <v>10000</v>
      </c>
      <c r="V24" s="118">
        <v>0</v>
      </c>
      <c r="W24" s="118">
        <v>0</v>
      </c>
      <c r="X24" s="119">
        <v>583</v>
      </c>
      <c r="Y24" s="120" t="s">
        <v>38</v>
      </c>
      <c r="Z24" s="120"/>
      <c r="AA24" s="108">
        <f t="shared" si="4"/>
        <v>5830000</v>
      </c>
      <c r="AB24" s="108">
        <f t="shared" si="5"/>
        <v>5831000</v>
      </c>
      <c r="AC24" s="121">
        <v>0.05</v>
      </c>
      <c r="AD24" s="121">
        <v>0.05</v>
      </c>
      <c r="AE24" s="250">
        <f t="shared" si="14"/>
        <v>5.73</v>
      </c>
      <c r="AF24" s="108">
        <f t="shared" si="6"/>
        <v>57300.000000000007</v>
      </c>
      <c r="AG24" s="108">
        <f t="shared" si="7"/>
        <v>57300.000000000007</v>
      </c>
      <c r="AH24" s="110">
        <f t="shared" si="15"/>
        <v>0</v>
      </c>
      <c r="AI24" s="110">
        <f t="shared" si="16"/>
        <v>0</v>
      </c>
      <c r="AJ24" s="114"/>
      <c r="AK24" s="100">
        <f t="shared" si="17"/>
        <v>0</v>
      </c>
      <c r="AL24" s="110">
        <f t="shared" si="18"/>
        <v>0</v>
      </c>
      <c r="AM24" s="258">
        <f t="shared" si="8"/>
        <v>0</v>
      </c>
      <c r="AN24" s="110">
        <f t="shared" si="9"/>
        <v>0</v>
      </c>
      <c r="AO24" s="110">
        <f t="shared" si="19"/>
        <v>0</v>
      </c>
      <c r="AP24" s="122"/>
      <c r="AQ24" s="2"/>
      <c r="AR24" s="31"/>
    </row>
    <row r="25" spans="1:56" s="1" customFormat="1">
      <c r="A25" s="96" t="s">
        <v>195</v>
      </c>
      <c r="B25" s="113" t="s">
        <v>44</v>
      </c>
      <c r="C25" s="114" t="s">
        <v>35</v>
      </c>
      <c r="D25" s="115" t="s">
        <v>36</v>
      </c>
      <c r="E25" s="115" t="s">
        <v>37</v>
      </c>
      <c r="F25" s="115"/>
      <c r="G25" s="115"/>
      <c r="H25" s="116">
        <v>9000</v>
      </c>
      <c r="I25" s="114">
        <v>6000</v>
      </c>
      <c r="J25" s="114">
        <v>16000</v>
      </c>
      <c r="K25" s="115"/>
      <c r="L25" s="117">
        <f t="shared" si="10"/>
        <v>4000</v>
      </c>
      <c r="M25" s="101" t="s">
        <v>116</v>
      </c>
      <c r="N25" s="102">
        <f t="shared" si="0"/>
        <v>4.82E-2</v>
      </c>
      <c r="O25" s="103">
        <f t="shared" si="1"/>
        <v>371</v>
      </c>
      <c r="P25" s="104">
        <f t="shared" si="11"/>
        <v>563.79999999999995</v>
      </c>
      <c r="Q25" s="248">
        <f t="shared" si="2"/>
        <v>5.4199999999999995E-4</v>
      </c>
      <c r="R25" s="245">
        <f t="shared" si="3"/>
        <v>4.17</v>
      </c>
      <c r="S25" s="104">
        <f t="shared" si="12"/>
        <v>8887</v>
      </c>
      <c r="T25" s="249">
        <f t="shared" si="13"/>
        <v>6.34</v>
      </c>
      <c r="U25" s="118">
        <v>10000</v>
      </c>
      <c r="V25" s="118">
        <v>0</v>
      </c>
      <c r="W25" s="118">
        <v>0</v>
      </c>
      <c r="X25" s="119">
        <v>564</v>
      </c>
      <c r="Y25" s="120" t="s">
        <v>38</v>
      </c>
      <c r="Z25" s="120"/>
      <c r="AA25" s="108">
        <f t="shared" si="4"/>
        <v>5640000</v>
      </c>
      <c r="AB25" s="108">
        <f t="shared" si="5"/>
        <v>5638000</v>
      </c>
      <c r="AC25" s="121">
        <v>0.05</v>
      </c>
      <c r="AD25" s="121">
        <v>0.05</v>
      </c>
      <c r="AE25" s="250">
        <f t="shared" si="14"/>
        <v>6.35</v>
      </c>
      <c r="AF25" s="108">
        <f t="shared" si="6"/>
        <v>63500</v>
      </c>
      <c r="AG25" s="108">
        <f t="shared" si="7"/>
        <v>63400</v>
      </c>
      <c r="AH25" s="110">
        <f t="shared" si="15"/>
        <v>0</v>
      </c>
      <c r="AI25" s="110">
        <f t="shared" si="16"/>
        <v>0</v>
      </c>
      <c r="AJ25" s="114"/>
      <c r="AK25" s="100">
        <f t="shared" si="17"/>
        <v>0</v>
      </c>
      <c r="AL25" s="110">
        <f t="shared" si="18"/>
        <v>0</v>
      </c>
      <c r="AM25" s="258">
        <f t="shared" si="8"/>
        <v>0</v>
      </c>
      <c r="AN25" s="110">
        <f t="shared" si="9"/>
        <v>0</v>
      </c>
      <c r="AO25" s="110">
        <f t="shared" si="19"/>
        <v>0</v>
      </c>
      <c r="AP25" s="123"/>
      <c r="AQ25" s="2"/>
      <c r="AR25" s="31"/>
      <c r="AT25" s="5"/>
      <c r="AU25" s="5"/>
      <c r="AV25" s="5" t="s">
        <v>150</v>
      </c>
      <c r="AW25" s="5"/>
      <c r="AX25" s="5"/>
      <c r="AY25" s="5"/>
      <c r="AZ25" s="5"/>
      <c r="BA25" s="5"/>
      <c r="BB25" s="5"/>
    </row>
    <row r="26" spans="1:56" s="1" customFormat="1">
      <c r="A26" s="96" t="s">
        <v>195</v>
      </c>
      <c r="B26" s="113" t="s">
        <v>45</v>
      </c>
      <c r="C26" s="114" t="s">
        <v>35</v>
      </c>
      <c r="D26" s="115" t="s">
        <v>36</v>
      </c>
      <c r="E26" s="115" t="s">
        <v>40</v>
      </c>
      <c r="F26" s="115"/>
      <c r="G26" s="115"/>
      <c r="H26" s="116">
        <v>9500</v>
      </c>
      <c r="I26" s="114">
        <v>6000</v>
      </c>
      <c r="J26" s="114">
        <v>15000</v>
      </c>
      <c r="K26" s="115"/>
      <c r="L26" s="117">
        <f t="shared" si="10"/>
        <v>4000</v>
      </c>
      <c r="M26" s="101" t="s">
        <v>116</v>
      </c>
      <c r="N26" s="102">
        <f t="shared" si="0"/>
        <v>4.82E-2</v>
      </c>
      <c r="O26" s="103">
        <f t="shared" si="1"/>
        <v>371</v>
      </c>
      <c r="P26" s="104">
        <f t="shared" si="11"/>
        <v>563.79999999999995</v>
      </c>
      <c r="Q26" s="248">
        <f t="shared" si="2"/>
        <v>5.4199999999999995E-4</v>
      </c>
      <c r="R26" s="245">
        <f t="shared" si="3"/>
        <v>4.17</v>
      </c>
      <c r="S26" s="104">
        <f t="shared" si="12"/>
        <v>8887</v>
      </c>
      <c r="T26" s="249">
        <f t="shared" si="13"/>
        <v>6.34</v>
      </c>
      <c r="U26" s="118">
        <v>20000</v>
      </c>
      <c r="V26" s="118">
        <v>0</v>
      </c>
      <c r="W26" s="118">
        <v>0</v>
      </c>
      <c r="X26" s="119">
        <v>564</v>
      </c>
      <c r="Y26" s="120" t="s">
        <v>38</v>
      </c>
      <c r="Z26" s="120"/>
      <c r="AA26" s="108">
        <f t="shared" si="4"/>
        <v>11280000</v>
      </c>
      <c r="AB26" s="108">
        <f t="shared" si="5"/>
        <v>11276000</v>
      </c>
      <c r="AC26" s="121">
        <v>0.05</v>
      </c>
      <c r="AD26" s="121">
        <v>0.05</v>
      </c>
      <c r="AE26" s="250">
        <f t="shared" si="14"/>
        <v>6.35</v>
      </c>
      <c r="AF26" s="108">
        <f t="shared" si="6"/>
        <v>127000</v>
      </c>
      <c r="AG26" s="108">
        <f t="shared" si="7"/>
        <v>126800</v>
      </c>
      <c r="AH26" s="110">
        <f t="shared" si="15"/>
        <v>0</v>
      </c>
      <c r="AI26" s="110">
        <f t="shared" si="16"/>
        <v>0</v>
      </c>
      <c r="AJ26" s="114"/>
      <c r="AK26" s="100">
        <f t="shared" si="17"/>
        <v>0</v>
      </c>
      <c r="AL26" s="110">
        <f t="shared" si="18"/>
        <v>0</v>
      </c>
      <c r="AM26" s="258">
        <f t="shared" si="8"/>
        <v>0</v>
      </c>
      <c r="AN26" s="110">
        <f t="shared" si="9"/>
        <v>0</v>
      </c>
      <c r="AO26" s="110">
        <f t="shared" si="19"/>
        <v>0</v>
      </c>
      <c r="AP26" s="122"/>
      <c r="AQ26" s="2"/>
      <c r="AR26" s="31"/>
      <c r="AT26" s="5" t="s">
        <v>116</v>
      </c>
      <c r="AU26" s="5">
        <v>2013</v>
      </c>
      <c r="AV26" s="247">
        <v>5.4199999999999995E-4</v>
      </c>
      <c r="AW26" s="5">
        <v>4.17</v>
      </c>
      <c r="AX26" s="5"/>
      <c r="AY26" s="5" t="s">
        <v>117</v>
      </c>
      <c r="AZ26" s="5">
        <v>2013</v>
      </c>
      <c r="BA26" s="247">
        <v>4.6999999999999999E-4</v>
      </c>
      <c r="BB26" s="5">
        <v>3.61</v>
      </c>
      <c r="BC26" s="225"/>
      <c r="BD26" s="225"/>
    </row>
    <row r="27" spans="1:56" s="1" customFormat="1">
      <c r="A27" s="96" t="s">
        <v>195</v>
      </c>
      <c r="B27" s="113" t="s">
        <v>46</v>
      </c>
      <c r="C27" s="114" t="s">
        <v>47</v>
      </c>
      <c r="D27" s="115" t="s">
        <v>36</v>
      </c>
      <c r="E27" s="115" t="s">
        <v>40</v>
      </c>
      <c r="F27" s="115"/>
      <c r="G27" s="115"/>
      <c r="H27" s="116">
        <v>9000</v>
      </c>
      <c r="I27" s="114">
        <v>6000</v>
      </c>
      <c r="J27" s="114">
        <v>18000</v>
      </c>
      <c r="K27" s="115"/>
      <c r="L27" s="117">
        <f t="shared" si="10"/>
        <v>4875</v>
      </c>
      <c r="M27" s="101" t="s">
        <v>116</v>
      </c>
      <c r="N27" s="102">
        <f t="shared" si="0"/>
        <v>4.82E-2</v>
      </c>
      <c r="O27" s="103">
        <f t="shared" si="1"/>
        <v>371</v>
      </c>
      <c r="P27" s="104">
        <f t="shared" si="11"/>
        <v>605.97500000000002</v>
      </c>
      <c r="Q27" s="248">
        <f t="shared" si="2"/>
        <v>5.4199999999999995E-4</v>
      </c>
      <c r="R27" s="245">
        <f t="shared" si="3"/>
        <v>4.17</v>
      </c>
      <c r="S27" s="104">
        <f t="shared" si="12"/>
        <v>8887</v>
      </c>
      <c r="T27" s="249">
        <f t="shared" si="13"/>
        <v>6.81</v>
      </c>
      <c r="U27" s="118">
        <v>10000</v>
      </c>
      <c r="V27" s="118">
        <v>0</v>
      </c>
      <c r="W27" s="118">
        <v>0</v>
      </c>
      <c r="X27" s="119">
        <v>606</v>
      </c>
      <c r="Y27" s="120" t="s">
        <v>38</v>
      </c>
      <c r="Z27" s="120"/>
      <c r="AA27" s="108">
        <f t="shared" si="4"/>
        <v>6060000</v>
      </c>
      <c r="AB27" s="108">
        <f t="shared" si="5"/>
        <v>6059750</v>
      </c>
      <c r="AC27" s="121">
        <v>0.05</v>
      </c>
      <c r="AD27" s="121">
        <v>0.05</v>
      </c>
      <c r="AE27" s="250">
        <f t="shared" si="14"/>
        <v>6.82</v>
      </c>
      <c r="AF27" s="108">
        <f t="shared" si="6"/>
        <v>68200</v>
      </c>
      <c r="AG27" s="108">
        <f t="shared" si="7"/>
        <v>68100</v>
      </c>
      <c r="AH27" s="110">
        <f t="shared" si="15"/>
        <v>0</v>
      </c>
      <c r="AI27" s="110">
        <f t="shared" si="16"/>
        <v>0</v>
      </c>
      <c r="AJ27" s="114"/>
      <c r="AK27" s="100">
        <f t="shared" si="17"/>
        <v>0</v>
      </c>
      <c r="AL27" s="110">
        <f t="shared" si="18"/>
        <v>0</v>
      </c>
      <c r="AM27" s="258">
        <f t="shared" si="8"/>
        <v>0</v>
      </c>
      <c r="AN27" s="110">
        <f t="shared" si="9"/>
        <v>0</v>
      </c>
      <c r="AO27" s="110">
        <f t="shared" si="19"/>
        <v>0</v>
      </c>
      <c r="AP27" s="122"/>
      <c r="AQ27" s="2"/>
      <c r="AR27" s="31"/>
      <c r="AT27" s="5"/>
      <c r="AU27" s="5">
        <v>2014</v>
      </c>
      <c r="AV27" s="247">
        <v>5.4199999999999995E-4</v>
      </c>
      <c r="AW27" s="5">
        <v>4.17</v>
      </c>
      <c r="AX27" s="5"/>
      <c r="AZ27" s="5">
        <v>2014</v>
      </c>
      <c r="BA27" s="247">
        <v>4.6999999999999999E-4</v>
      </c>
      <c r="BB27" s="5">
        <v>3.61</v>
      </c>
    </row>
    <row r="28" spans="1:56" s="1" customFormat="1">
      <c r="A28" s="96" t="s">
        <v>195</v>
      </c>
      <c r="B28" s="113" t="s">
        <v>48</v>
      </c>
      <c r="C28" s="114" t="s">
        <v>35</v>
      </c>
      <c r="D28" s="115" t="s">
        <v>36</v>
      </c>
      <c r="E28" s="115" t="s">
        <v>40</v>
      </c>
      <c r="F28" s="115"/>
      <c r="G28" s="115"/>
      <c r="H28" s="116">
        <v>9000</v>
      </c>
      <c r="I28" s="114">
        <v>6000</v>
      </c>
      <c r="J28" s="114">
        <v>18000</v>
      </c>
      <c r="K28" s="115"/>
      <c r="L28" s="117">
        <f t="shared" si="10"/>
        <v>4500</v>
      </c>
      <c r="M28" s="101" t="s">
        <v>117</v>
      </c>
      <c r="N28" s="102">
        <f t="shared" si="0"/>
        <v>4.7800000000000002E-2</v>
      </c>
      <c r="O28" s="103">
        <f t="shared" si="1"/>
        <v>368</v>
      </c>
      <c r="P28" s="104">
        <f t="shared" si="11"/>
        <v>583.1</v>
      </c>
      <c r="Q28" s="248">
        <f t="shared" si="2"/>
        <v>4.6999999999999999E-4</v>
      </c>
      <c r="R28" s="245">
        <f t="shared" si="3"/>
        <v>3.61</v>
      </c>
      <c r="S28" s="104">
        <f t="shared" si="12"/>
        <v>10180</v>
      </c>
      <c r="T28" s="249">
        <f t="shared" si="13"/>
        <v>5.73</v>
      </c>
      <c r="U28" s="118">
        <v>5000</v>
      </c>
      <c r="V28" s="118">
        <v>0</v>
      </c>
      <c r="W28" s="118">
        <v>0</v>
      </c>
      <c r="X28" s="119">
        <v>583</v>
      </c>
      <c r="Y28" s="120" t="s">
        <v>38</v>
      </c>
      <c r="Z28" s="120"/>
      <c r="AA28" s="108">
        <f t="shared" si="4"/>
        <v>2915000</v>
      </c>
      <c r="AB28" s="108">
        <f t="shared" si="5"/>
        <v>2915500</v>
      </c>
      <c r="AC28" s="121">
        <v>0.05</v>
      </c>
      <c r="AD28" s="121">
        <v>0.05</v>
      </c>
      <c r="AE28" s="250">
        <f t="shared" si="14"/>
        <v>5.73</v>
      </c>
      <c r="AF28" s="108">
        <f t="shared" si="6"/>
        <v>28650.000000000004</v>
      </c>
      <c r="AG28" s="108">
        <f t="shared" si="7"/>
        <v>28650.000000000004</v>
      </c>
      <c r="AH28" s="110">
        <f t="shared" si="15"/>
        <v>0</v>
      </c>
      <c r="AI28" s="110">
        <f t="shared" si="16"/>
        <v>0</v>
      </c>
      <c r="AJ28" s="114"/>
      <c r="AK28" s="100">
        <f t="shared" si="17"/>
        <v>0</v>
      </c>
      <c r="AL28" s="110">
        <f t="shared" si="18"/>
        <v>0</v>
      </c>
      <c r="AM28" s="258">
        <f t="shared" si="8"/>
        <v>0</v>
      </c>
      <c r="AN28" s="110">
        <f t="shared" si="9"/>
        <v>0</v>
      </c>
      <c r="AO28" s="110">
        <f t="shared" si="19"/>
        <v>0</v>
      </c>
      <c r="AP28" s="122"/>
      <c r="AQ28" s="2"/>
      <c r="AR28" s="31"/>
      <c r="AT28" s="5"/>
      <c r="AU28" s="5">
        <v>2015</v>
      </c>
      <c r="AV28" s="247">
        <v>5.3899999999999998E-4</v>
      </c>
      <c r="AW28" s="5">
        <v>4.1500000000000004</v>
      </c>
      <c r="AX28" s="5"/>
      <c r="AY28" s="5"/>
      <c r="AZ28" s="5">
        <v>2015</v>
      </c>
      <c r="BA28" s="247">
        <v>4.66E-4</v>
      </c>
      <c r="BB28" s="5">
        <v>3.6</v>
      </c>
    </row>
    <row r="29" spans="1:56" s="1" customFormat="1">
      <c r="A29" s="96" t="s">
        <v>195</v>
      </c>
      <c r="B29" s="113" t="s">
        <v>49</v>
      </c>
      <c r="C29" s="114" t="s">
        <v>47</v>
      </c>
      <c r="D29" s="115" t="s">
        <v>36</v>
      </c>
      <c r="E29" s="115" t="s">
        <v>40</v>
      </c>
      <c r="F29" s="115"/>
      <c r="G29" s="115"/>
      <c r="H29" s="116">
        <v>9000</v>
      </c>
      <c r="I29" s="114">
        <v>6000</v>
      </c>
      <c r="J29" s="114">
        <v>18000</v>
      </c>
      <c r="K29" s="115"/>
      <c r="L29" s="117">
        <f t="shared" si="10"/>
        <v>4875</v>
      </c>
      <c r="M29" s="101" t="s">
        <v>116</v>
      </c>
      <c r="N29" s="102">
        <f t="shared" si="0"/>
        <v>4.82E-2</v>
      </c>
      <c r="O29" s="103">
        <f t="shared" si="1"/>
        <v>371</v>
      </c>
      <c r="P29" s="104">
        <f t="shared" si="11"/>
        <v>605.97500000000002</v>
      </c>
      <c r="Q29" s="248">
        <f t="shared" si="2"/>
        <v>5.4199999999999995E-4</v>
      </c>
      <c r="R29" s="245">
        <f t="shared" si="3"/>
        <v>4.17</v>
      </c>
      <c r="S29" s="104">
        <f t="shared" si="12"/>
        <v>8887</v>
      </c>
      <c r="T29" s="249">
        <f t="shared" si="13"/>
        <v>6.81</v>
      </c>
      <c r="U29" s="118">
        <v>10000</v>
      </c>
      <c r="V29" s="118">
        <v>0</v>
      </c>
      <c r="W29" s="118">
        <v>0</v>
      </c>
      <c r="X29" s="119">
        <v>606</v>
      </c>
      <c r="Y29" s="120" t="s">
        <v>38</v>
      </c>
      <c r="Z29" s="120"/>
      <c r="AA29" s="108">
        <f t="shared" si="4"/>
        <v>6060000</v>
      </c>
      <c r="AB29" s="108">
        <f t="shared" si="5"/>
        <v>6059750</v>
      </c>
      <c r="AC29" s="121">
        <v>0.05</v>
      </c>
      <c r="AD29" s="121">
        <v>0.05</v>
      </c>
      <c r="AE29" s="250">
        <f t="shared" si="14"/>
        <v>6.82</v>
      </c>
      <c r="AF29" s="108">
        <f t="shared" si="6"/>
        <v>68200</v>
      </c>
      <c r="AG29" s="108">
        <f t="shared" si="7"/>
        <v>68100</v>
      </c>
      <c r="AH29" s="110">
        <f t="shared" si="15"/>
        <v>0</v>
      </c>
      <c r="AI29" s="110">
        <f t="shared" si="16"/>
        <v>0</v>
      </c>
      <c r="AJ29" s="114"/>
      <c r="AK29" s="100">
        <f t="shared" si="17"/>
        <v>0</v>
      </c>
      <c r="AL29" s="110">
        <f t="shared" si="18"/>
        <v>0</v>
      </c>
      <c r="AM29" s="258">
        <f t="shared" si="8"/>
        <v>0</v>
      </c>
      <c r="AN29" s="110">
        <f t="shared" si="9"/>
        <v>0</v>
      </c>
      <c r="AO29" s="110">
        <f t="shared" si="19"/>
        <v>0</v>
      </c>
      <c r="AP29" s="122"/>
      <c r="AQ29" s="2"/>
      <c r="AR29" s="31"/>
      <c r="AT29" s="5"/>
      <c r="AU29" s="5">
        <v>2016</v>
      </c>
      <c r="AV29" s="247">
        <v>5.13E-4</v>
      </c>
      <c r="AW29" s="5">
        <v>3.96</v>
      </c>
      <c r="AX29" s="5"/>
      <c r="AY29" s="5"/>
      <c r="AZ29" s="5">
        <v>2016</v>
      </c>
      <c r="BA29" s="247">
        <v>4.3199999999999998E-4</v>
      </c>
      <c r="BB29" s="5">
        <v>3.33</v>
      </c>
    </row>
    <row r="30" spans="1:56" s="1" customFormat="1">
      <c r="A30" s="113"/>
      <c r="B30" s="113"/>
      <c r="C30" s="114"/>
      <c r="D30" s="115"/>
      <c r="E30" s="115"/>
      <c r="F30" s="115"/>
      <c r="G30" s="115"/>
      <c r="H30" s="116"/>
      <c r="I30" s="114"/>
      <c r="J30" s="114"/>
      <c r="K30" s="115"/>
      <c r="L30" s="117"/>
      <c r="M30" s="124"/>
      <c r="N30" s="102" t="str">
        <f t="shared" si="0"/>
        <v/>
      </c>
      <c r="O30" s="103" t="str">
        <f t="shared" si="1"/>
        <v/>
      </c>
      <c r="P30" s="104" t="str">
        <f t="shared" si="11"/>
        <v/>
      </c>
      <c r="Q30" s="248" t="str">
        <f t="shared" si="2"/>
        <v/>
      </c>
      <c r="R30" s="245" t="str">
        <f t="shared" si="3"/>
        <v/>
      </c>
      <c r="S30" s="104" t="str">
        <f t="shared" si="12"/>
        <v/>
      </c>
      <c r="T30" s="249" t="str">
        <f t="shared" si="13"/>
        <v/>
      </c>
      <c r="U30" s="118"/>
      <c r="V30" s="118"/>
      <c r="W30" s="118"/>
      <c r="X30" s="119"/>
      <c r="Y30" s="120"/>
      <c r="Z30" s="120"/>
      <c r="AA30" s="108" t="str">
        <f t="shared" si="4"/>
        <v/>
      </c>
      <c r="AB30" s="108" t="str">
        <f t="shared" si="5"/>
        <v/>
      </c>
      <c r="AC30" s="121"/>
      <c r="AD30" s="121"/>
      <c r="AE30" s="250" t="str">
        <f t="shared" si="14"/>
        <v/>
      </c>
      <c r="AF30" s="108" t="str">
        <f t="shared" si="6"/>
        <v/>
      </c>
      <c r="AG30" s="108" t="str">
        <f t="shared" si="7"/>
        <v/>
      </c>
      <c r="AH30" s="110">
        <f t="shared" si="15"/>
        <v>0</v>
      </c>
      <c r="AI30" s="110">
        <f t="shared" si="16"/>
        <v>0</v>
      </c>
      <c r="AJ30" s="114"/>
      <c r="AK30" s="100">
        <f t="shared" si="17"/>
        <v>0</v>
      </c>
      <c r="AL30" s="110">
        <f t="shared" si="18"/>
        <v>0</v>
      </c>
      <c r="AM30" s="258">
        <f t="shared" si="8"/>
        <v>0</v>
      </c>
      <c r="AN30" s="110">
        <f t="shared" si="9"/>
        <v>0</v>
      </c>
      <c r="AO30" s="110">
        <f t="shared" si="19"/>
        <v>0</v>
      </c>
      <c r="AP30" s="122"/>
      <c r="AQ30" s="2"/>
      <c r="AR30" s="31"/>
      <c r="AT30" s="5"/>
      <c r="AU30" s="5">
        <v>2017</v>
      </c>
      <c r="AV30" s="247">
        <v>5.13E-4</v>
      </c>
      <c r="AW30" s="5">
        <v>3.96</v>
      </c>
      <c r="AX30" s="5"/>
      <c r="AY30" s="5"/>
      <c r="AZ30" s="5">
        <v>2017</v>
      </c>
      <c r="BA30" s="247">
        <v>4.3199999999999998E-4</v>
      </c>
      <c r="BB30" s="5">
        <v>3.33</v>
      </c>
    </row>
    <row r="31" spans="1:56">
      <c r="A31" s="113"/>
      <c r="B31" s="113"/>
      <c r="C31" s="114"/>
      <c r="D31" s="115"/>
      <c r="E31" s="115"/>
      <c r="F31" s="115"/>
      <c r="G31" s="115"/>
      <c r="H31" s="116"/>
      <c r="I31" s="114"/>
      <c r="J31" s="114"/>
      <c r="K31" s="115"/>
      <c r="L31" s="117"/>
      <c r="M31" s="124"/>
      <c r="N31" s="102" t="str">
        <f t="shared" si="0"/>
        <v/>
      </c>
      <c r="O31" s="103" t="str">
        <f t="shared" si="1"/>
        <v/>
      </c>
      <c r="P31" s="104" t="str">
        <f t="shared" si="11"/>
        <v/>
      </c>
      <c r="Q31" s="248" t="str">
        <f t="shared" si="2"/>
        <v/>
      </c>
      <c r="R31" s="245" t="str">
        <f t="shared" si="3"/>
        <v/>
      </c>
      <c r="S31" s="104" t="str">
        <f t="shared" si="12"/>
        <v/>
      </c>
      <c r="T31" s="249" t="str">
        <f t="shared" si="13"/>
        <v/>
      </c>
      <c r="U31" s="118"/>
      <c r="V31" s="118"/>
      <c r="W31" s="118"/>
      <c r="X31" s="119"/>
      <c r="Y31" s="120"/>
      <c r="Z31" s="120"/>
      <c r="AA31" s="108" t="str">
        <f t="shared" si="4"/>
        <v/>
      </c>
      <c r="AB31" s="108" t="str">
        <f t="shared" si="5"/>
        <v/>
      </c>
      <c r="AC31" s="121"/>
      <c r="AD31" s="121"/>
      <c r="AE31" s="250" t="str">
        <f t="shared" si="14"/>
        <v/>
      </c>
      <c r="AF31" s="108" t="str">
        <f t="shared" si="6"/>
        <v/>
      </c>
      <c r="AG31" s="108" t="str">
        <f t="shared" si="7"/>
        <v/>
      </c>
      <c r="AH31" s="110">
        <f t="shared" si="15"/>
        <v>0</v>
      </c>
      <c r="AI31" s="110">
        <f t="shared" si="16"/>
        <v>0</v>
      </c>
      <c r="AJ31" s="114"/>
      <c r="AK31" s="100">
        <f t="shared" si="17"/>
        <v>0</v>
      </c>
      <c r="AL31" s="110">
        <f t="shared" si="18"/>
        <v>0</v>
      </c>
      <c r="AM31" s="258">
        <f t="shared" si="8"/>
        <v>0</v>
      </c>
      <c r="AN31" s="110">
        <f t="shared" si="9"/>
        <v>0</v>
      </c>
      <c r="AO31" s="110">
        <f t="shared" si="19"/>
        <v>0</v>
      </c>
      <c r="AP31" s="122"/>
      <c r="AT31" s="5"/>
      <c r="AU31" s="5">
        <v>2018</v>
      </c>
      <c r="AV31" s="247">
        <v>5.13E-4</v>
      </c>
      <c r="AW31" s="5">
        <v>3.96</v>
      </c>
      <c r="AX31" s="5"/>
      <c r="AY31" s="5"/>
      <c r="AZ31" s="5">
        <v>2018</v>
      </c>
      <c r="BA31" s="247">
        <v>4.3199999999999998E-4</v>
      </c>
      <c r="BB31" s="5">
        <v>3.33</v>
      </c>
      <c r="BC31" s="1"/>
      <c r="BD31" s="1"/>
    </row>
    <row r="32" spans="1:56">
      <c r="A32" s="113"/>
      <c r="B32" s="113"/>
      <c r="C32" s="114"/>
      <c r="D32" s="115"/>
      <c r="E32" s="115"/>
      <c r="F32" s="115"/>
      <c r="G32" s="115"/>
      <c r="H32" s="116"/>
      <c r="I32" s="114"/>
      <c r="J32" s="114"/>
      <c r="K32" s="115"/>
      <c r="L32" s="117"/>
      <c r="M32" s="124"/>
      <c r="N32" s="102" t="str">
        <f t="shared" si="0"/>
        <v/>
      </c>
      <c r="O32" s="103" t="str">
        <f t="shared" si="1"/>
        <v/>
      </c>
      <c r="P32" s="104" t="str">
        <f t="shared" si="11"/>
        <v/>
      </c>
      <c r="Q32" s="248" t="str">
        <f t="shared" si="2"/>
        <v/>
      </c>
      <c r="R32" s="245" t="str">
        <f t="shared" si="3"/>
        <v/>
      </c>
      <c r="S32" s="104" t="str">
        <f t="shared" si="12"/>
        <v/>
      </c>
      <c r="T32" s="249" t="str">
        <f t="shared" si="13"/>
        <v/>
      </c>
      <c r="U32" s="118"/>
      <c r="V32" s="118"/>
      <c r="W32" s="118"/>
      <c r="X32" s="119"/>
      <c r="Y32" s="120"/>
      <c r="Z32" s="120"/>
      <c r="AA32" s="108" t="str">
        <f t="shared" si="4"/>
        <v/>
      </c>
      <c r="AB32" s="108" t="str">
        <f t="shared" si="5"/>
        <v/>
      </c>
      <c r="AC32" s="121"/>
      <c r="AD32" s="121"/>
      <c r="AE32" s="250" t="str">
        <f t="shared" si="14"/>
        <v/>
      </c>
      <c r="AF32" s="108" t="str">
        <f t="shared" si="6"/>
        <v/>
      </c>
      <c r="AG32" s="108" t="str">
        <f t="shared" si="7"/>
        <v/>
      </c>
      <c r="AH32" s="110">
        <f t="shared" si="15"/>
        <v>0</v>
      </c>
      <c r="AI32" s="110">
        <f t="shared" si="16"/>
        <v>0</v>
      </c>
      <c r="AJ32" s="114"/>
      <c r="AK32" s="100">
        <f t="shared" si="17"/>
        <v>0</v>
      </c>
      <c r="AL32" s="110">
        <f t="shared" si="18"/>
        <v>0</v>
      </c>
      <c r="AM32" s="258">
        <f t="shared" si="8"/>
        <v>0</v>
      </c>
      <c r="AN32" s="110">
        <f t="shared" si="9"/>
        <v>0</v>
      </c>
      <c r="AO32" s="110">
        <f t="shared" si="19"/>
        <v>0</v>
      </c>
      <c r="AP32" s="122"/>
      <c r="AT32" s="5"/>
      <c r="AU32" s="5" t="s">
        <v>111</v>
      </c>
      <c r="AV32" s="5">
        <v>4.95E-4</v>
      </c>
      <c r="AW32" s="5">
        <v>3.81</v>
      </c>
      <c r="AX32" s="5"/>
      <c r="AY32" s="5"/>
      <c r="AZ32" s="5" t="s">
        <v>111</v>
      </c>
      <c r="BA32" s="5">
        <v>4.0900000000000002E-4</v>
      </c>
      <c r="BB32" s="5">
        <v>3.14</v>
      </c>
      <c r="BC32" s="1"/>
      <c r="BD32" s="1"/>
    </row>
    <row r="33" spans="1:55">
      <c r="A33" s="113"/>
      <c r="B33" s="113"/>
      <c r="C33" s="114"/>
      <c r="D33" s="115"/>
      <c r="E33" s="115"/>
      <c r="F33" s="115"/>
      <c r="G33" s="115"/>
      <c r="H33" s="116"/>
      <c r="I33" s="114"/>
      <c r="J33" s="114"/>
      <c r="K33" s="115"/>
      <c r="L33" s="117"/>
      <c r="M33" s="124"/>
      <c r="N33" s="102" t="str">
        <f t="shared" si="0"/>
        <v/>
      </c>
      <c r="O33" s="103" t="str">
        <f t="shared" si="1"/>
        <v/>
      </c>
      <c r="P33" s="104" t="str">
        <f t="shared" si="11"/>
        <v/>
      </c>
      <c r="Q33" s="248" t="str">
        <f t="shared" si="2"/>
        <v/>
      </c>
      <c r="R33" s="245" t="str">
        <f t="shared" si="3"/>
        <v/>
      </c>
      <c r="S33" s="104" t="str">
        <f t="shared" si="12"/>
        <v/>
      </c>
      <c r="T33" s="249" t="str">
        <f t="shared" si="13"/>
        <v/>
      </c>
      <c r="U33" s="118"/>
      <c r="V33" s="118"/>
      <c r="W33" s="118"/>
      <c r="X33" s="119"/>
      <c r="Y33" s="120"/>
      <c r="Z33" s="120"/>
      <c r="AA33" s="108" t="str">
        <f t="shared" si="4"/>
        <v/>
      </c>
      <c r="AB33" s="108" t="str">
        <f t="shared" si="5"/>
        <v/>
      </c>
      <c r="AC33" s="121"/>
      <c r="AD33" s="121"/>
      <c r="AE33" s="250" t="str">
        <f t="shared" si="14"/>
        <v/>
      </c>
      <c r="AF33" s="108" t="str">
        <f t="shared" si="6"/>
        <v/>
      </c>
      <c r="AG33" s="108" t="str">
        <f t="shared" si="7"/>
        <v/>
      </c>
      <c r="AH33" s="110">
        <f t="shared" si="15"/>
        <v>0</v>
      </c>
      <c r="AI33" s="110">
        <f t="shared" si="16"/>
        <v>0</v>
      </c>
      <c r="AJ33" s="114"/>
      <c r="AK33" s="100">
        <f t="shared" si="17"/>
        <v>0</v>
      </c>
      <c r="AL33" s="110">
        <f t="shared" si="18"/>
        <v>0</v>
      </c>
      <c r="AM33" s="258">
        <f t="shared" si="8"/>
        <v>0</v>
      </c>
      <c r="AN33" s="110">
        <f t="shared" si="9"/>
        <v>0</v>
      </c>
      <c r="AO33" s="110">
        <f t="shared" si="19"/>
        <v>0</v>
      </c>
      <c r="AP33" s="122"/>
      <c r="AT33" s="5"/>
      <c r="AU33" s="5"/>
      <c r="AV33" s="5" t="s">
        <v>151</v>
      </c>
      <c r="AW33" s="5"/>
      <c r="AX33" s="5"/>
      <c r="AY33" s="5"/>
      <c r="AZ33" s="5"/>
      <c r="BA33" s="5"/>
      <c r="BB33" s="5"/>
      <c r="BC33" s="1"/>
    </row>
    <row r="34" spans="1:55">
      <c r="A34" s="113"/>
      <c r="B34" s="113"/>
      <c r="C34" s="114"/>
      <c r="D34" s="115"/>
      <c r="E34" s="115"/>
      <c r="F34" s="115"/>
      <c r="G34" s="115"/>
      <c r="H34" s="116"/>
      <c r="I34" s="114"/>
      <c r="J34" s="114"/>
      <c r="K34" s="115"/>
      <c r="L34" s="117"/>
      <c r="M34" s="124"/>
      <c r="N34" s="102" t="str">
        <f t="shared" si="0"/>
        <v/>
      </c>
      <c r="O34" s="103" t="str">
        <f t="shared" si="1"/>
        <v/>
      </c>
      <c r="P34" s="104" t="str">
        <f t="shared" si="11"/>
        <v/>
      </c>
      <c r="Q34" s="248" t="str">
        <f t="shared" si="2"/>
        <v/>
      </c>
      <c r="R34" s="245" t="str">
        <f t="shared" si="3"/>
        <v/>
      </c>
      <c r="S34" s="104" t="str">
        <f t="shared" si="12"/>
        <v/>
      </c>
      <c r="T34" s="249" t="str">
        <f t="shared" si="13"/>
        <v/>
      </c>
      <c r="U34" s="118"/>
      <c r="V34" s="118"/>
      <c r="W34" s="118"/>
      <c r="X34" s="119"/>
      <c r="Y34" s="120"/>
      <c r="Z34" s="120"/>
      <c r="AA34" s="108" t="str">
        <f t="shared" si="4"/>
        <v/>
      </c>
      <c r="AB34" s="108" t="str">
        <f t="shared" si="5"/>
        <v/>
      </c>
      <c r="AC34" s="121"/>
      <c r="AD34" s="121"/>
      <c r="AE34" s="250" t="str">
        <f t="shared" si="14"/>
        <v/>
      </c>
      <c r="AF34" s="108" t="str">
        <f t="shared" si="6"/>
        <v/>
      </c>
      <c r="AG34" s="108" t="str">
        <f t="shared" si="7"/>
        <v/>
      </c>
      <c r="AH34" s="110">
        <f t="shared" si="15"/>
        <v>0</v>
      </c>
      <c r="AI34" s="110">
        <f t="shared" si="16"/>
        <v>0</v>
      </c>
      <c r="AJ34" s="114"/>
      <c r="AK34" s="100">
        <f t="shared" si="17"/>
        <v>0</v>
      </c>
      <c r="AL34" s="110">
        <f t="shared" si="18"/>
        <v>0</v>
      </c>
      <c r="AM34" s="258">
        <f t="shared" si="8"/>
        <v>0</v>
      </c>
      <c r="AN34" s="110">
        <f t="shared" si="9"/>
        <v>0</v>
      </c>
      <c r="AO34" s="110">
        <f t="shared" si="19"/>
        <v>0</v>
      </c>
      <c r="AP34" s="122"/>
      <c r="AT34" s="5" t="s">
        <v>116</v>
      </c>
      <c r="AU34" s="5">
        <v>2013</v>
      </c>
      <c r="AV34" s="247">
        <v>5.4199999999999995E-4</v>
      </c>
      <c r="AW34" s="5">
        <v>4.17</v>
      </c>
      <c r="AX34" s="5"/>
      <c r="AY34" s="5" t="s">
        <v>117</v>
      </c>
      <c r="AZ34" s="5">
        <v>2013</v>
      </c>
      <c r="BA34" s="247">
        <v>4.6999999999999999E-4</v>
      </c>
      <c r="BB34" s="5">
        <v>3.61</v>
      </c>
      <c r="BC34" s="225"/>
    </row>
    <row r="35" spans="1:55">
      <c r="A35" s="113"/>
      <c r="B35" s="113"/>
      <c r="C35" s="114"/>
      <c r="D35" s="115"/>
      <c r="E35" s="115"/>
      <c r="F35" s="115"/>
      <c r="G35" s="115"/>
      <c r="H35" s="116"/>
      <c r="I35" s="114"/>
      <c r="J35" s="114"/>
      <c r="K35" s="115"/>
      <c r="L35" s="117"/>
      <c r="M35" s="124"/>
      <c r="N35" s="102" t="str">
        <f t="shared" si="0"/>
        <v/>
      </c>
      <c r="O35" s="103" t="str">
        <f t="shared" si="1"/>
        <v/>
      </c>
      <c r="P35" s="104" t="str">
        <f t="shared" si="11"/>
        <v/>
      </c>
      <c r="Q35" s="248" t="str">
        <f t="shared" si="2"/>
        <v/>
      </c>
      <c r="R35" s="245" t="str">
        <f t="shared" si="3"/>
        <v/>
      </c>
      <c r="S35" s="104" t="str">
        <f t="shared" si="12"/>
        <v/>
      </c>
      <c r="T35" s="249" t="str">
        <f t="shared" si="13"/>
        <v/>
      </c>
      <c r="U35" s="118"/>
      <c r="V35" s="118"/>
      <c r="W35" s="118"/>
      <c r="X35" s="119"/>
      <c r="Y35" s="120"/>
      <c r="Z35" s="120"/>
      <c r="AA35" s="108" t="str">
        <f t="shared" si="4"/>
        <v/>
      </c>
      <c r="AB35" s="108" t="str">
        <f t="shared" si="5"/>
        <v/>
      </c>
      <c r="AC35" s="121"/>
      <c r="AD35" s="121"/>
      <c r="AE35" s="250" t="str">
        <f t="shared" si="14"/>
        <v/>
      </c>
      <c r="AF35" s="108" t="str">
        <f t="shared" si="6"/>
        <v/>
      </c>
      <c r="AG35" s="108" t="str">
        <f t="shared" si="7"/>
        <v/>
      </c>
      <c r="AH35" s="110">
        <f t="shared" si="15"/>
        <v>0</v>
      </c>
      <c r="AI35" s="110">
        <f t="shared" si="16"/>
        <v>0</v>
      </c>
      <c r="AJ35" s="114"/>
      <c r="AK35" s="100">
        <f t="shared" si="17"/>
        <v>0</v>
      </c>
      <c r="AL35" s="110">
        <f t="shared" si="18"/>
        <v>0</v>
      </c>
      <c r="AM35" s="258">
        <f t="shared" si="8"/>
        <v>0</v>
      </c>
      <c r="AN35" s="110">
        <f t="shared" si="9"/>
        <v>0</v>
      </c>
      <c r="AO35" s="110">
        <f t="shared" si="19"/>
        <v>0</v>
      </c>
      <c r="AP35" s="122"/>
      <c r="AU35" s="5">
        <v>2014</v>
      </c>
      <c r="AV35" s="247">
        <v>5.4199999999999995E-4</v>
      </c>
      <c r="AW35" s="5">
        <v>4.17</v>
      </c>
      <c r="AX35" s="5"/>
      <c r="AZ35" s="5">
        <v>2014</v>
      </c>
      <c r="BA35" s="247">
        <v>4.6999999999999999E-4</v>
      </c>
      <c r="BB35" s="5">
        <v>3.61</v>
      </c>
    </row>
    <row r="36" spans="1:55">
      <c r="A36" s="113"/>
      <c r="B36" s="113"/>
      <c r="C36" s="114"/>
      <c r="D36" s="115"/>
      <c r="E36" s="115"/>
      <c r="F36" s="115"/>
      <c r="G36" s="115"/>
      <c r="H36" s="116"/>
      <c r="I36" s="114"/>
      <c r="J36" s="114"/>
      <c r="K36" s="115"/>
      <c r="L36" s="117"/>
      <c r="M36" s="124"/>
      <c r="N36" s="102" t="str">
        <f t="shared" si="0"/>
        <v/>
      </c>
      <c r="O36" s="103" t="str">
        <f t="shared" si="1"/>
        <v/>
      </c>
      <c r="P36" s="104" t="str">
        <f t="shared" si="11"/>
        <v/>
      </c>
      <c r="Q36" s="248" t="str">
        <f t="shared" si="2"/>
        <v/>
      </c>
      <c r="R36" s="245" t="str">
        <f t="shared" si="3"/>
        <v/>
      </c>
      <c r="S36" s="104" t="str">
        <f t="shared" si="12"/>
        <v/>
      </c>
      <c r="T36" s="249" t="str">
        <f t="shared" si="13"/>
        <v/>
      </c>
      <c r="U36" s="118"/>
      <c r="V36" s="118"/>
      <c r="W36" s="118"/>
      <c r="X36" s="119"/>
      <c r="Y36" s="120"/>
      <c r="Z36" s="120"/>
      <c r="AA36" s="108" t="str">
        <f t="shared" si="4"/>
        <v/>
      </c>
      <c r="AB36" s="108" t="str">
        <f t="shared" si="5"/>
        <v/>
      </c>
      <c r="AC36" s="121"/>
      <c r="AD36" s="121"/>
      <c r="AE36" s="250" t="str">
        <f t="shared" si="14"/>
        <v/>
      </c>
      <c r="AF36" s="108" t="str">
        <f t="shared" si="6"/>
        <v/>
      </c>
      <c r="AG36" s="108" t="str">
        <f t="shared" si="7"/>
        <v/>
      </c>
      <c r="AH36" s="110">
        <f t="shared" si="15"/>
        <v>0</v>
      </c>
      <c r="AI36" s="110">
        <f t="shared" si="16"/>
        <v>0</v>
      </c>
      <c r="AJ36" s="114"/>
      <c r="AK36" s="100">
        <f t="shared" si="17"/>
        <v>0</v>
      </c>
      <c r="AL36" s="110">
        <f t="shared" si="18"/>
        <v>0</v>
      </c>
      <c r="AM36" s="258">
        <f t="shared" si="8"/>
        <v>0</v>
      </c>
      <c r="AN36" s="110">
        <f t="shared" si="9"/>
        <v>0</v>
      </c>
      <c r="AO36" s="110">
        <f t="shared" si="19"/>
        <v>0</v>
      </c>
      <c r="AP36" s="122"/>
      <c r="AT36" s="5"/>
      <c r="AU36" s="5">
        <v>2015</v>
      </c>
      <c r="AV36" s="247">
        <v>5.3899999999999998E-4</v>
      </c>
      <c r="AW36" s="5">
        <v>4.1500000000000004</v>
      </c>
      <c r="AX36" s="5"/>
      <c r="AY36" s="5"/>
      <c r="AZ36" s="5">
        <v>2015</v>
      </c>
      <c r="BA36" s="247">
        <v>4.66E-4</v>
      </c>
      <c r="BB36" s="5">
        <v>3.6</v>
      </c>
    </row>
    <row r="37" spans="1:55">
      <c r="A37" s="113"/>
      <c r="B37" s="113"/>
      <c r="C37" s="114"/>
      <c r="D37" s="115"/>
      <c r="E37" s="115"/>
      <c r="F37" s="115"/>
      <c r="G37" s="115"/>
      <c r="H37" s="116"/>
      <c r="I37" s="114"/>
      <c r="J37" s="114"/>
      <c r="K37" s="115"/>
      <c r="L37" s="117"/>
      <c r="M37" s="124"/>
      <c r="N37" s="102" t="str">
        <f t="shared" si="0"/>
        <v/>
      </c>
      <c r="O37" s="103" t="str">
        <f t="shared" si="1"/>
        <v/>
      </c>
      <c r="P37" s="104" t="str">
        <f t="shared" si="11"/>
        <v/>
      </c>
      <c r="Q37" s="248" t="str">
        <f t="shared" si="2"/>
        <v/>
      </c>
      <c r="R37" s="245" t="str">
        <f t="shared" si="3"/>
        <v/>
      </c>
      <c r="S37" s="104" t="str">
        <f t="shared" si="12"/>
        <v/>
      </c>
      <c r="T37" s="249" t="str">
        <f t="shared" si="13"/>
        <v/>
      </c>
      <c r="U37" s="118"/>
      <c r="V37" s="118"/>
      <c r="W37" s="118"/>
      <c r="X37" s="119"/>
      <c r="Y37" s="120"/>
      <c r="Z37" s="120"/>
      <c r="AA37" s="108" t="str">
        <f t="shared" si="4"/>
        <v/>
      </c>
      <c r="AB37" s="108" t="str">
        <f t="shared" si="5"/>
        <v/>
      </c>
      <c r="AC37" s="121"/>
      <c r="AD37" s="121"/>
      <c r="AE37" s="250" t="str">
        <f t="shared" si="14"/>
        <v/>
      </c>
      <c r="AF37" s="108" t="str">
        <f t="shared" si="6"/>
        <v/>
      </c>
      <c r="AG37" s="108" t="str">
        <f t="shared" si="7"/>
        <v/>
      </c>
      <c r="AH37" s="110">
        <f t="shared" si="15"/>
        <v>0</v>
      </c>
      <c r="AI37" s="110">
        <f t="shared" si="16"/>
        <v>0</v>
      </c>
      <c r="AJ37" s="114"/>
      <c r="AK37" s="100">
        <f t="shared" si="17"/>
        <v>0</v>
      </c>
      <c r="AL37" s="110">
        <f t="shared" si="18"/>
        <v>0</v>
      </c>
      <c r="AM37" s="258">
        <f t="shared" si="8"/>
        <v>0</v>
      </c>
      <c r="AN37" s="110">
        <f t="shared" si="9"/>
        <v>0</v>
      </c>
      <c r="AO37" s="110">
        <f t="shared" si="19"/>
        <v>0</v>
      </c>
      <c r="AP37" s="122"/>
      <c r="AT37" s="5"/>
      <c r="AU37" s="5">
        <v>2016</v>
      </c>
      <c r="AV37" s="247">
        <v>5.2800000000000004E-4</v>
      </c>
      <c r="AW37" s="5">
        <v>4.07</v>
      </c>
      <c r="AX37" s="5"/>
      <c r="AY37" s="5"/>
      <c r="AZ37" s="5">
        <v>2016</v>
      </c>
      <c r="BA37" s="5">
        <v>4.5199999999999998E-4</v>
      </c>
      <c r="BB37" s="5">
        <v>3.48</v>
      </c>
    </row>
    <row r="38" spans="1:55">
      <c r="A38" s="113"/>
      <c r="B38" s="113"/>
      <c r="C38" s="114"/>
      <c r="D38" s="115"/>
      <c r="E38" s="115"/>
      <c r="F38" s="115"/>
      <c r="G38" s="115"/>
      <c r="H38" s="116"/>
      <c r="I38" s="114"/>
      <c r="J38" s="114"/>
      <c r="K38" s="115"/>
      <c r="L38" s="117"/>
      <c r="M38" s="124"/>
      <c r="N38" s="102" t="str">
        <f t="shared" si="0"/>
        <v/>
      </c>
      <c r="O38" s="103" t="str">
        <f t="shared" si="1"/>
        <v/>
      </c>
      <c r="P38" s="104" t="str">
        <f t="shared" si="11"/>
        <v/>
      </c>
      <c r="Q38" s="248" t="str">
        <f t="shared" si="2"/>
        <v/>
      </c>
      <c r="R38" s="245" t="str">
        <f t="shared" si="3"/>
        <v/>
      </c>
      <c r="S38" s="104" t="str">
        <f t="shared" si="12"/>
        <v/>
      </c>
      <c r="T38" s="249" t="str">
        <f t="shared" si="13"/>
        <v/>
      </c>
      <c r="U38" s="118"/>
      <c r="V38" s="118"/>
      <c r="W38" s="118"/>
      <c r="X38" s="119"/>
      <c r="Y38" s="120"/>
      <c r="Z38" s="120"/>
      <c r="AA38" s="108" t="str">
        <f t="shared" si="4"/>
        <v/>
      </c>
      <c r="AB38" s="108" t="str">
        <f t="shared" si="5"/>
        <v/>
      </c>
      <c r="AC38" s="121"/>
      <c r="AD38" s="121"/>
      <c r="AE38" s="250" t="str">
        <f t="shared" si="14"/>
        <v/>
      </c>
      <c r="AF38" s="108" t="str">
        <f t="shared" si="6"/>
        <v/>
      </c>
      <c r="AG38" s="108" t="str">
        <f t="shared" si="7"/>
        <v/>
      </c>
      <c r="AH38" s="110">
        <f t="shared" si="15"/>
        <v>0</v>
      </c>
      <c r="AI38" s="110">
        <f t="shared" si="16"/>
        <v>0</v>
      </c>
      <c r="AJ38" s="114"/>
      <c r="AK38" s="100">
        <f t="shared" si="17"/>
        <v>0</v>
      </c>
      <c r="AL38" s="110">
        <f t="shared" si="18"/>
        <v>0</v>
      </c>
      <c r="AM38" s="258">
        <f t="shared" si="8"/>
        <v>0</v>
      </c>
      <c r="AN38" s="110">
        <f t="shared" si="9"/>
        <v>0</v>
      </c>
      <c r="AO38" s="110">
        <f t="shared" si="19"/>
        <v>0</v>
      </c>
      <c r="AP38" s="122"/>
      <c r="AT38" s="5"/>
      <c r="AU38" s="5">
        <v>2017</v>
      </c>
      <c r="AV38" s="5">
        <v>5.1800000000000001E-4</v>
      </c>
      <c r="AW38" s="5">
        <v>3.98</v>
      </c>
      <c r="AX38" s="5"/>
      <c r="AY38" s="5"/>
      <c r="AZ38" s="5">
        <v>2017</v>
      </c>
      <c r="BA38" s="5">
        <v>4.37E-4</v>
      </c>
      <c r="BB38" s="5">
        <v>3.37</v>
      </c>
    </row>
    <row r="39" spans="1:55">
      <c r="A39" s="113"/>
      <c r="B39" s="113"/>
      <c r="C39" s="114"/>
      <c r="D39" s="115"/>
      <c r="E39" s="115"/>
      <c r="F39" s="115"/>
      <c r="G39" s="115"/>
      <c r="H39" s="116"/>
      <c r="I39" s="114"/>
      <c r="J39" s="114"/>
      <c r="K39" s="115"/>
      <c r="L39" s="117"/>
      <c r="M39" s="124"/>
      <c r="N39" s="102" t="str">
        <f t="shared" si="0"/>
        <v/>
      </c>
      <c r="O39" s="103" t="str">
        <f t="shared" si="1"/>
        <v/>
      </c>
      <c r="P39" s="104" t="str">
        <f t="shared" si="11"/>
        <v/>
      </c>
      <c r="Q39" s="248" t="str">
        <f t="shared" si="2"/>
        <v/>
      </c>
      <c r="R39" s="245" t="str">
        <f t="shared" si="3"/>
        <v/>
      </c>
      <c r="S39" s="104" t="str">
        <f t="shared" si="12"/>
        <v/>
      </c>
      <c r="T39" s="249" t="str">
        <f t="shared" si="13"/>
        <v/>
      </c>
      <c r="U39" s="118"/>
      <c r="V39" s="118"/>
      <c r="W39" s="118"/>
      <c r="X39" s="119"/>
      <c r="Y39" s="120"/>
      <c r="Z39" s="120"/>
      <c r="AA39" s="108" t="str">
        <f t="shared" si="4"/>
        <v/>
      </c>
      <c r="AB39" s="108" t="str">
        <f t="shared" si="5"/>
        <v/>
      </c>
      <c r="AC39" s="121"/>
      <c r="AD39" s="121"/>
      <c r="AE39" s="250" t="str">
        <f t="shared" si="14"/>
        <v/>
      </c>
      <c r="AF39" s="108" t="str">
        <f t="shared" si="6"/>
        <v/>
      </c>
      <c r="AG39" s="108" t="str">
        <f t="shared" si="7"/>
        <v/>
      </c>
      <c r="AH39" s="110">
        <f t="shared" si="15"/>
        <v>0</v>
      </c>
      <c r="AI39" s="110">
        <f t="shared" si="16"/>
        <v>0</v>
      </c>
      <c r="AJ39" s="114"/>
      <c r="AK39" s="100">
        <f t="shared" si="17"/>
        <v>0</v>
      </c>
      <c r="AL39" s="110">
        <f t="shared" si="18"/>
        <v>0</v>
      </c>
      <c r="AM39" s="258">
        <f t="shared" si="8"/>
        <v>0</v>
      </c>
      <c r="AN39" s="110">
        <f t="shared" si="9"/>
        <v>0</v>
      </c>
      <c r="AO39" s="110">
        <f t="shared" si="19"/>
        <v>0</v>
      </c>
      <c r="AP39" s="122"/>
      <c r="AT39" s="5"/>
      <c r="AU39" s="5">
        <v>2018</v>
      </c>
      <c r="AV39" s="5">
        <v>4.95E-4</v>
      </c>
      <c r="AW39" s="5">
        <v>3.81</v>
      </c>
      <c r="AX39" s="5"/>
      <c r="AY39" s="5"/>
      <c r="AZ39" s="5">
        <v>2018</v>
      </c>
      <c r="BA39" s="5">
        <v>4.0900000000000002E-4</v>
      </c>
      <c r="BB39" s="5">
        <v>3.14</v>
      </c>
    </row>
    <row r="40" spans="1:55">
      <c r="A40" s="113"/>
      <c r="B40" s="113"/>
      <c r="C40" s="114"/>
      <c r="D40" s="115"/>
      <c r="E40" s="115"/>
      <c r="F40" s="115"/>
      <c r="G40" s="115"/>
      <c r="H40" s="116"/>
      <c r="I40" s="114"/>
      <c r="J40" s="114"/>
      <c r="K40" s="115"/>
      <c r="L40" s="117"/>
      <c r="M40" s="124"/>
      <c r="N40" s="102" t="str">
        <f t="shared" si="0"/>
        <v/>
      </c>
      <c r="O40" s="103" t="str">
        <f t="shared" si="1"/>
        <v/>
      </c>
      <c r="P40" s="104" t="str">
        <f t="shared" si="11"/>
        <v/>
      </c>
      <c r="Q40" s="248" t="str">
        <f t="shared" si="2"/>
        <v/>
      </c>
      <c r="R40" s="245" t="str">
        <f t="shared" si="3"/>
        <v/>
      </c>
      <c r="S40" s="104" t="str">
        <f t="shared" si="12"/>
        <v/>
      </c>
      <c r="T40" s="249" t="str">
        <f t="shared" si="13"/>
        <v/>
      </c>
      <c r="U40" s="118"/>
      <c r="V40" s="118"/>
      <c r="W40" s="118"/>
      <c r="X40" s="119"/>
      <c r="Y40" s="120"/>
      <c r="Z40" s="120"/>
      <c r="AA40" s="108" t="str">
        <f t="shared" si="4"/>
        <v/>
      </c>
      <c r="AB40" s="108" t="str">
        <f t="shared" si="5"/>
        <v/>
      </c>
      <c r="AC40" s="121"/>
      <c r="AD40" s="121"/>
      <c r="AE40" s="250" t="str">
        <f t="shared" si="14"/>
        <v/>
      </c>
      <c r="AF40" s="108" t="str">
        <f t="shared" si="6"/>
        <v/>
      </c>
      <c r="AG40" s="108" t="str">
        <f t="shared" si="7"/>
        <v/>
      </c>
      <c r="AH40" s="110">
        <f t="shared" si="15"/>
        <v>0</v>
      </c>
      <c r="AI40" s="110">
        <f t="shared" si="16"/>
        <v>0</v>
      </c>
      <c r="AJ40" s="114"/>
      <c r="AK40" s="100">
        <f t="shared" si="17"/>
        <v>0</v>
      </c>
      <c r="AL40" s="110">
        <f t="shared" si="18"/>
        <v>0</v>
      </c>
      <c r="AM40" s="258">
        <f t="shared" si="8"/>
        <v>0</v>
      </c>
      <c r="AN40" s="110">
        <f t="shared" si="9"/>
        <v>0</v>
      </c>
      <c r="AO40" s="110">
        <f t="shared" si="19"/>
        <v>0</v>
      </c>
      <c r="AP40" s="122"/>
      <c r="AT40" s="5"/>
      <c r="AU40" s="5" t="s">
        <v>111</v>
      </c>
      <c r="AV40" s="5">
        <v>4.95E-4</v>
      </c>
      <c r="AW40" s="5">
        <v>3.81</v>
      </c>
      <c r="AX40" s="5"/>
      <c r="AY40" s="5"/>
      <c r="AZ40" s="5" t="s">
        <v>111</v>
      </c>
      <c r="BA40" s="5">
        <v>4.0900000000000002E-4</v>
      </c>
      <c r="BB40" s="5">
        <v>3.14</v>
      </c>
    </row>
    <row r="41" spans="1:55">
      <c r="A41" s="113"/>
      <c r="B41" s="113"/>
      <c r="C41" s="114"/>
      <c r="D41" s="115"/>
      <c r="E41" s="115"/>
      <c r="F41" s="115"/>
      <c r="G41" s="115"/>
      <c r="H41" s="116"/>
      <c r="I41" s="114"/>
      <c r="J41" s="114"/>
      <c r="K41" s="115"/>
      <c r="L41" s="117"/>
      <c r="M41" s="124"/>
      <c r="N41" s="102" t="str">
        <f t="shared" si="0"/>
        <v/>
      </c>
      <c r="O41" s="103" t="str">
        <f t="shared" si="1"/>
        <v/>
      </c>
      <c r="P41" s="104" t="str">
        <f t="shared" si="11"/>
        <v/>
      </c>
      <c r="Q41" s="248" t="str">
        <f t="shared" si="2"/>
        <v/>
      </c>
      <c r="R41" s="245" t="str">
        <f t="shared" si="3"/>
        <v/>
      </c>
      <c r="S41" s="104" t="str">
        <f t="shared" si="12"/>
        <v/>
      </c>
      <c r="T41" s="249" t="str">
        <f t="shared" si="13"/>
        <v/>
      </c>
      <c r="U41" s="118"/>
      <c r="V41" s="118"/>
      <c r="W41" s="118"/>
      <c r="X41" s="119"/>
      <c r="Y41" s="120"/>
      <c r="Z41" s="120"/>
      <c r="AA41" s="108" t="str">
        <f t="shared" si="4"/>
        <v/>
      </c>
      <c r="AB41" s="108" t="str">
        <f t="shared" si="5"/>
        <v/>
      </c>
      <c r="AC41" s="121"/>
      <c r="AD41" s="121"/>
      <c r="AE41" s="250" t="str">
        <f t="shared" si="14"/>
        <v/>
      </c>
      <c r="AF41" s="108" t="str">
        <f t="shared" si="6"/>
        <v/>
      </c>
      <c r="AG41" s="108" t="str">
        <f t="shared" si="7"/>
        <v/>
      </c>
      <c r="AH41" s="110">
        <f t="shared" si="15"/>
        <v>0</v>
      </c>
      <c r="AI41" s="110">
        <f t="shared" si="16"/>
        <v>0</v>
      </c>
      <c r="AJ41" s="114"/>
      <c r="AK41" s="100">
        <f t="shared" si="17"/>
        <v>0</v>
      </c>
      <c r="AL41" s="110">
        <f t="shared" si="18"/>
        <v>0</v>
      </c>
      <c r="AM41" s="258">
        <f t="shared" si="8"/>
        <v>0</v>
      </c>
      <c r="AN41" s="110">
        <f t="shared" si="9"/>
        <v>0</v>
      </c>
      <c r="AO41" s="110">
        <f t="shared" si="19"/>
        <v>0</v>
      </c>
      <c r="AP41" s="122"/>
      <c r="AT41" s="5"/>
      <c r="AU41" s="5"/>
      <c r="AV41" s="5" t="s">
        <v>121</v>
      </c>
      <c r="AW41" s="5"/>
      <c r="AX41" s="5"/>
      <c r="AY41" s="5"/>
      <c r="AZ41" s="5"/>
      <c r="BA41" s="5" t="s">
        <v>120</v>
      </c>
      <c r="BB41" s="5"/>
    </row>
    <row r="42" spans="1:55">
      <c r="A42" s="113"/>
      <c r="B42" s="113"/>
      <c r="C42" s="114"/>
      <c r="D42" s="115"/>
      <c r="E42" s="115"/>
      <c r="F42" s="115"/>
      <c r="G42" s="115"/>
      <c r="H42" s="116"/>
      <c r="I42" s="114"/>
      <c r="J42" s="114"/>
      <c r="K42" s="115"/>
      <c r="L42" s="117"/>
      <c r="M42" s="124"/>
      <c r="N42" s="102" t="str">
        <f t="shared" si="0"/>
        <v/>
      </c>
      <c r="O42" s="103" t="str">
        <f t="shared" si="1"/>
        <v/>
      </c>
      <c r="P42" s="104" t="str">
        <f t="shared" si="11"/>
        <v/>
      </c>
      <c r="Q42" s="248" t="str">
        <f t="shared" si="2"/>
        <v/>
      </c>
      <c r="R42" s="245" t="str">
        <f t="shared" si="3"/>
        <v/>
      </c>
      <c r="S42" s="104" t="str">
        <f t="shared" si="12"/>
        <v/>
      </c>
      <c r="T42" s="249" t="str">
        <f t="shared" si="13"/>
        <v/>
      </c>
      <c r="U42" s="118"/>
      <c r="V42" s="118"/>
      <c r="W42" s="118"/>
      <c r="X42" s="119"/>
      <c r="Y42" s="120"/>
      <c r="Z42" s="120"/>
      <c r="AA42" s="108" t="str">
        <f t="shared" si="4"/>
        <v/>
      </c>
      <c r="AB42" s="108" t="str">
        <f t="shared" si="5"/>
        <v/>
      </c>
      <c r="AC42" s="121"/>
      <c r="AD42" s="121"/>
      <c r="AE42" s="250" t="str">
        <f t="shared" si="14"/>
        <v/>
      </c>
      <c r="AF42" s="108" t="str">
        <f t="shared" si="6"/>
        <v/>
      </c>
      <c r="AG42" s="108" t="str">
        <f t="shared" si="7"/>
        <v/>
      </c>
      <c r="AH42" s="110">
        <f t="shared" si="15"/>
        <v>0</v>
      </c>
      <c r="AI42" s="110">
        <f t="shared" si="16"/>
        <v>0</v>
      </c>
      <c r="AJ42" s="114"/>
      <c r="AK42" s="100">
        <f t="shared" si="17"/>
        <v>0</v>
      </c>
      <c r="AL42" s="110">
        <f t="shared" si="18"/>
        <v>0</v>
      </c>
      <c r="AM42" s="258">
        <f t="shared" si="8"/>
        <v>0</v>
      </c>
      <c r="AN42" s="110">
        <f t="shared" si="9"/>
        <v>0</v>
      </c>
      <c r="AO42" s="110">
        <f t="shared" si="19"/>
        <v>0</v>
      </c>
      <c r="AP42" s="122"/>
      <c r="AT42" s="5" t="s">
        <v>112</v>
      </c>
      <c r="AU42" s="5">
        <f>E3</f>
        <v>2014</v>
      </c>
      <c r="AV42" s="5">
        <f>VLOOKUP($AU42,$AU$26:$AW$32,2,)</f>
        <v>5.4199999999999995E-4</v>
      </c>
      <c r="AW42" s="5">
        <f>VLOOKUP($AU42,$AU$26:$AW$32,3)</f>
        <v>4.17</v>
      </c>
      <c r="AX42" s="5"/>
      <c r="AY42" s="5" t="s">
        <v>112</v>
      </c>
      <c r="AZ42" s="5">
        <f>AU42</f>
        <v>2014</v>
      </c>
      <c r="BA42" s="5">
        <f>VLOOKUP($AZ42,$AZ$26:$BB$32,2,)</f>
        <v>4.6999999999999999E-4</v>
      </c>
      <c r="BB42" s="5">
        <f>VLOOKUP($AZ42,$AZ$26:$BB$32,3)</f>
        <v>3.61</v>
      </c>
    </row>
    <row r="43" spans="1:55">
      <c r="A43" s="113"/>
      <c r="B43" s="113"/>
      <c r="C43" s="114"/>
      <c r="D43" s="115"/>
      <c r="E43" s="115"/>
      <c r="F43" s="115"/>
      <c r="G43" s="115"/>
      <c r="H43" s="116"/>
      <c r="I43" s="114"/>
      <c r="J43" s="114"/>
      <c r="K43" s="115"/>
      <c r="L43" s="117"/>
      <c r="M43" s="124"/>
      <c r="N43" s="102" t="str">
        <f t="shared" si="0"/>
        <v/>
      </c>
      <c r="O43" s="103" t="str">
        <f t="shared" si="1"/>
        <v/>
      </c>
      <c r="P43" s="104" t="str">
        <f t="shared" si="11"/>
        <v/>
      </c>
      <c r="Q43" s="248" t="str">
        <f t="shared" si="2"/>
        <v/>
      </c>
      <c r="R43" s="245" t="str">
        <f t="shared" si="3"/>
        <v/>
      </c>
      <c r="S43" s="104" t="str">
        <f t="shared" si="12"/>
        <v/>
      </c>
      <c r="T43" s="249" t="str">
        <f t="shared" si="13"/>
        <v/>
      </c>
      <c r="U43" s="118"/>
      <c r="V43" s="118"/>
      <c r="W43" s="118"/>
      <c r="X43" s="119"/>
      <c r="Y43" s="120"/>
      <c r="Z43" s="120"/>
      <c r="AA43" s="108" t="str">
        <f t="shared" si="4"/>
        <v/>
      </c>
      <c r="AB43" s="108" t="str">
        <f t="shared" si="5"/>
        <v/>
      </c>
      <c r="AC43" s="121"/>
      <c r="AD43" s="121"/>
      <c r="AE43" s="250" t="str">
        <f t="shared" si="14"/>
        <v/>
      </c>
      <c r="AF43" s="108" t="str">
        <f t="shared" si="6"/>
        <v/>
      </c>
      <c r="AG43" s="108" t="str">
        <f t="shared" si="7"/>
        <v/>
      </c>
      <c r="AH43" s="110">
        <f t="shared" si="15"/>
        <v>0</v>
      </c>
      <c r="AI43" s="110">
        <f t="shared" si="16"/>
        <v>0</v>
      </c>
      <c r="AJ43" s="114"/>
      <c r="AK43" s="100">
        <f t="shared" si="17"/>
        <v>0</v>
      </c>
      <c r="AL43" s="110">
        <f t="shared" si="18"/>
        <v>0</v>
      </c>
      <c r="AM43" s="258">
        <f t="shared" si="8"/>
        <v>0</v>
      </c>
      <c r="AN43" s="110">
        <f t="shared" si="9"/>
        <v>0</v>
      </c>
      <c r="AO43" s="110">
        <f t="shared" si="19"/>
        <v>0</v>
      </c>
      <c r="AP43" s="122"/>
      <c r="AT43" s="5" t="s">
        <v>113</v>
      </c>
      <c r="AU43" s="5">
        <f>AU42</f>
        <v>2014</v>
      </c>
      <c r="AV43" s="5">
        <f>VLOOKUP($AU43,$AU$34:$AW$40,2,)</f>
        <v>5.4199999999999995E-4</v>
      </c>
      <c r="AW43" s="5">
        <f>VLOOKUP($AU43,$AU$34:$AW$40,3)</f>
        <v>4.17</v>
      </c>
      <c r="AX43" s="5"/>
      <c r="AY43" s="5" t="s">
        <v>113</v>
      </c>
      <c r="AZ43" s="5">
        <f>AU43</f>
        <v>2014</v>
      </c>
      <c r="BA43" s="5">
        <f>VLOOKUP($AZ43,$AZ$34:$BB$40,2,)</f>
        <v>4.6999999999999999E-4</v>
      </c>
      <c r="BB43" s="5">
        <f>VLOOKUP($AZ43,$AZ$34:$BB$40,3)</f>
        <v>3.61</v>
      </c>
    </row>
    <row r="44" spans="1:55">
      <c r="A44" s="113"/>
      <c r="B44" s="113"/>
      <c r="C44" s="114"/>
      <c r="D44" s="115"/>
      <c r="E44" s="115"/>
      <c r="F44" s="115"/>
      <c r="G44" s="115"/>
      <c r="H44" s="116"/>
      <c r="I44" s="114"/>
      <c r="J44" s="114"/>
      <c r="K44" s="115"/>
      <c r="L44" s="117"/>
      <c r="M44" s="124"/>
      <c r="N44" s="102" t="str">
        <f t="shared" si="0"/>
        <v/>
      </c>
      <c r="O44" s="103" t="str">
        <f t="shared" si="1"/>
        <v/>
      </c>
      <c r="P44" s="104" t="str">
        <f t="shared" si="11"/>
        <v/>
      </c>
      <c r="Q44" s="248" t="str">
        <f t="shared" si="2"/>
        <v/>
      </c>
      <c r="R44" s="245" t="str">
        <f t="shared" si="3"/>
        <v/>
      </c>
      <c r="S44" s="104" t="str">
        <f t="shared" si="12"/>
        <v/>
      </c>
      <c r="T44" s="249" t="str">
        <f t="shared" si="13"/>
        <v/>
      </c>
      <c r="U44" s="118"/>
      <c r="V44" s="118"/>
      <c r="W44" s="118"/>
      <c r="X44" s="119"/>
      <c r="Y44" s="120"/>
      <c r="Z44" s="120"/>
      <c r="AA44" s="108" t="str">
        <f t="shared" si="4"/>
        <v/>
      </c>
      <c r="AB44" s="108" t="str">
        <f t="shared" si="5"/>
        <v/>
      </c>
      <c r="AC44" s="121"/>
      <c r="AD44" s="121"/>
      <c r="AE44" s="250" t="str">
        <f t="shared" si="14"/>
        <v/>
      </c>
      <c r="AF44" s="108" t="str">
        <f t="shared" si="6"/>
        <v/>
      </c>
      <c r="AG44" s="108" t="str">
        <f t="shared" si="7"/>
        <v/>
      </c>
      <c r="AH44" s="110">
        <f t="shared" si="15"/>
        <v>0</v>
      </c>
      <c r="AI44" s="110">
        <f t="shared" si="16"/>
        <v>0</v>
      </c>
      <c r="AJ44" s="114"/>
      <c r="AK44" s="100">
        <f t="shared" si="17"/>
        <v>0</v>
      </c>
      <c r="AL44" s="110">
        <f t="shared" si="18"/>
        <v>0</v>
      </c>
      <c r="AM44" s="258">
        <f t="shared" si="8"/>
        <v>0</v>
      </c>
      <c r="AN44" s="110">
        <f t="shared" si="9"/>
        <v>0</v>
      </c>
      <c r="AO44" s="110">
        <f t="shared" si="19"/>
        <v>0</v>
      </c>
      <c r="AP44" s="122"/>
      <c r="AT44" s="5"/>
      <c r="AU44" s="5"/>
      <c r="AV44" s="5"/>
      <c r="AW44" s="5"/>
      <c r="AX44" s="5"/>
      <c r="AY44" s="5"/>
      <c r="AZ44" s="5"/>
      <c r="BA44" s="5"/>
      <c r="BB44" s="5"/>
    </row>
    <row r="45" spans="1:55">
      <c r="A45" s="113"/>
      <c r="B45" s="113"/>
      <c r="C45" s="114"/>
      <c r="D45" s="115"/>
      <c r="E45" s="115"/>
      <c r="F45" s="115"/>
      <c r="G45" s="115"/>
      <c r="H45" s="116"/>
      <c r="I45" s="114"/>
      <c r="J45" s="114"/>
      <c r="K45" s="115"/>
      <c r="L45" s="117"/>
      <c r="M45" s="124"/>
      <c r="N45" s="102" t="str">
        <f t="shared" si="0"/>
        <v/>
      </c>
      <c r="O45" s="103" t="str">
        <f t="shared" si="1"/>
        <v/>
      </c>
      <c r="P45" s="104" t="str">
        <f t="shared" si="11"/>
        <v/>
      </c>
      <c r="Q45" s="248" t="str">
        <f t="shared" si="2"/>
        <v/>
      </c>
      <c r="R45" s="245" t="str">
        <f t="shared" si="3"/>
        <v/>
      </c>
      <c r="S45" s="104" t="str">
        <f t="shared" si="12"/>
        <v/>
      </c>
      <c r="T45" s="249" t="str">
        <f t="shared" si="13"/>
        <v/>
      </c>
      <c r="U45" s="118"/>
      <c r="V45" s="118"/>
      <c r="W45" s="118"/>
      <c r="X45" s="119"/>
      <c r="Y45" s="120"/>
      <c r="Z45" s="120"/>
      <c r="AA45" s="108" t="str">
        <f t="shared" si="4"/>
        <v/>
      </c>
      <c r="AB45" s="108" t="str">
        <f t="shared" si="5"/>
        <v/>
      </c>
      <c r="AC45" s="121"/>
      <c r="AD45" s="121"/>
      <c r="AE45" s="250" t="str">
        <f t="shared" si="14"/>
        <v/>
      </c>
      <c r="AF45" s="108" t="str">
        <f t="shared" si="6"/>
        <v/>
      </c>
      <c r="AG45" s="108" t="str">
        <f t="shared" si="7"/>
        <v/>
      </c>
      <c r="AH45" s="110">
        <f t="shared" si="15"/>
        <v>0</v>
      </c>
      <c r="AI45" s="110">
        <f t="shared" si="16"/>
        <v>0</v>
      </c>
      <c r="AJ45" s="114"/>
      <c r="AK45" s="100">
        <f t="shared" si="17"/>
        <v>0</v>
      </c>
      <c r="AL45" s="110">
        <f t="shared" si="18"/>
        <v>0</v>
      </c>
      <c r="AM45" s="258">
        <f t="shared" si="8"/>
        <v>0</v>
      </c>
      <c r="AN45" s="110">
        <f t="shared" si="9"/>
        <v>0</v>
      </c>
      <c r="AO45" s="110">
        <f t="shared" si="19"/>
        <v>0</v>
      </c>
      <c r="AP45" s="122"/>
      <c r="AT45" s="5"/>
      <c r="AU45" s="5"/>
      <c r="AV45" s="5" t="s">
        <v>118</v>
      </c>
      <c r="AW45" s="5"/>
      <c r="AX45" s="5"/>
      <c r="AY45" s="5"/>
      <c r="AZ45" s="5"/>
      <c r="BA45" s="5" t="s">
        <v>119</v>
      </c>
      <c r="BB45" s="5"/>
    </row>
    <row r="46" spans="1:55">
      <c r="A46" s="113"/>
      <c r="B46" s="113"/>
      <c r="C46" s="114"/>
      <c r="D46" s="115"/>
      <c r="E46" s="115"/>
      <c r="F46" s="115"/>
      <c r="G46" s="115"/>
      <c r="H46" s="116"/>
      <c r="I46" s="114"/>
      <c r="J46" s="114"/>
      <c r="K46" s="115"/>
      <c r="L46" s="117"/>
      <c r="M46" s="124"/>
      <c r="N46" s="102" t="str">
        <f t="shared" si="0"/>
        <v/>
      </c>
      <c r="O46" s="103" t="str">
        <f t="shared" si="1"/>
        <v/>
      </c>
      <c r="P46" s="104" t="str">
        <f t="shared" si="11"/>
        <v/>
      </c>
      <c r="Q46" s="248" t="str">
        <f t="shared" si="2"/>
        <v/>
      </c>
      <c r="R46" s="245" t="str">
        <f t="shared" si="3"/>
        <v/>
      </c>
      <c r="S46" s="104" t="str">
        <f t="shared" si="12"/>
        <v/>
      </c>
      <c r="T46" s="249" t="str">
        <f t="shared" si="13"/>
        <v/>
      </c>
      <c r="U46" s="118"/>
      <c r="V46" s="118"/>
      <c r="W46" s="118"/>
      <c r="X46" s="119"/>
      <c r="Y46" s="120"/>
      <c r="Z46" s="120"/>
      <c r="AA46" s="108" t="str">
        <f t="shared" si="4"/>
        <v/>
      </c>
      <c r="AB46" s="108" t="str">
        <f t="shared" si="5"/>
        <v/>
      </c>
      <c r="AC46" s="121"/>
      <c r="AD46" s="121"/>
      <c r="AE46" s="250" t="str">
        <f t="shared" si="14"/>
        <v/>
      </c>
      <c r="AF46" s="108" t="str">
        <f t="shared" si="6"/>
        <v/>
      </c>
      <c r="AG46" s="108" t="str">
        <f t="shared" si="7"/>
        <v/>
      </c>
      <c r="AH46" s="110">
        <f t="shared" si="15"/>
        <v>0</v>
      </c>
      <c r="AI46" s="110">
        <f t="shared" si="16"/>
        <v>0</v>
      </c>
      <c r="AJ46" s="114"/>
      <c r="AK46" s="100">
        <f t="shared" si="17"/>
        <v>0</v>
      </c>
      <c r="AL46" s="110">
        <f t="shared" si="18"/>
        <v>0</v>
      </c>
      <c r="AM46" s="258">
        <f t="shared" si="8"/>
        <v>0</v>
      </c>
      <c r="AN46" s="110">
        <f t="shared" si="9"/>
        <v>0</v>
      </c>
      <c r="AO46" s="110">
        <f t="shared" si="19"/>
        <v>0</v>
      </c>
      <c r="AP46" s="122"/>
      <c r="AT46" s="5" t="str">
        <f>IF(E6=AV25,"Alternative 1",IF(E6=AV33,"Alternative 2","error"))</f>
        <v>Alternative 2</v>
      </c>
      <c r="AU46" s="5">
        <f>VLOOKUP($AT46,$AT$42:$AW$43,2,FALSE)</f>
        <v>2014</v>
      </c>
      <c r="AV46" s="5">
        <f>VLOOKUP($AT46,$AT$42:$AW$43,3,FALSE)</f>
        <v>5.4199999999999995E-4</v>
      </c>
      <c r="AW46" s="5">
        <f>VLOOKUP($AT46,$AT$42:$AW$43,4,FALSE)</f>
        <v>4.17</v>
      </c>
      <c r="AX46" s="5"/>
      <c r="AY46" s="5" t="str">
        <f>IF(E6=AV25,"Alternative 1",IF(E6=AV33,"Alternative 2","error"))</f>
        <v>Alternative 2</v>
      </c>
      <c r="AZ46" s="5">
        <f>VLOOKUP($AY46,$AY$42:$BB$43,2,FALSE)</f>
        <v>2014</v>
      </c>
      <c r="BA46" s="5">
        <f>VLOOKUP($AY46,$AY$42:$BB$43,3,FALSE)</f>
        <v>4.6999999999999999E-4</v>
      </c>
      <c r="BB46" s="5">
        <f>VLOOKUP($AY46,$AY$42:$BB$43,4,FALSE)</f>
        <v>3.61</v>
      </c>
    </row>
    <row r="47" spans="1:55">
      <c r="A47" s="113"/>
      <c r="B47" s="113"/>
      <c r="C47" s="114"/>
      <c r="D47" s="115"/>
      <c r="E47" s="115"/>
      <c r="F47" s="115"/>
      <c r="G47" s="115"/>
      <c r="H47" s="116"/>
      <c r="I47" s="114"/>
      <c r="J47" s="114"/>
      <c r="K47" s="115"/>
      <c r="L47" s="117"/>
      <c r="M47" s="124"/>
      <c r="N47" s="102" t="str">
        <f t="shared" si="0"/>
        <v/>
      </c>
      <c r="O47" s="103" t="str">
        <f t="shared" si="1"/>
        <v/>
      </c>
      <c r="P47" s="104" t="str">
        <f t="shared" si="11"/>
        <v/>
      </c>
      <c r="Q47" s="248" t="str">
        <f t="shared" si="2"/>
        <v/>
      </c>
      <c r="R47" s="245" t="str">
        <f t="shared" si="3"/>
        <v/>
      </c>
      <c r="S47" s="104" t="str">
        <f t="shared" si="12"/>
        <v/>
      </c>
      <c r="T47" s="249" t="str">
        <f t="shared" si="13"/>
        <v/>
      </c>
      <c r="U47" s="118"/>
      <c r="V47" s="118"/>
      <c r="W47" s="118"/>
      <c r="X47" s="119"/>
      <c r="Y47" s="120"/>
      <c r="Z47" s="120"/>
      <c r="AA47" s="108" t="str">
        <f t="shared" si="4"/>
        <v/>
      </c>
      <c r="AB47" s="108" t="str">
        <f t="shared" si="5"/>
        <v/>
      </c>
      <c r="AC47" s="121"/>
      <c r="AD47" s="121"/>
      <c r="AE47" s="250" t="str">
        <f t="shared" si="14"/>
        <v/>
      </c>
      <c r="AF47" s="108" t="str">
        <f t="shared" si="6"/>
        <v/>
      </c>
      <c r="AG47" s="108" t="str">
        <f t="shared" si="7"/>
        <v/>
      </c>
      <c r="AH47" s="110">
        <f t="shared" si="15"/>
        <v>0</v>
      </c>
      <c r="AI47" s="110">
        <f t="shared" si="16"/>
        <v>0</v>
      </c>
      <c r="AJ47" s="114"/>
      <c r="AK47" s="100">
        <f t="shared" si="17"/>
        <v>0</v>
      </c>
      <c r="AL47" s="110">
        <f t="shared" si="18"/>
        <v>0</v>
      </c>
      <c r="AM47" s="258">
        <f t="shared" si="8"/>
        <v>0</v>
      </c>
      <c r="AN47" s="110">
        <f t="shared" si="9"/>
        <v>0</v>
      </c>
      <c r="AO47" s="110">
        <f t="shared" si="19"/>
        <v>0</v>
      </c>
      <c r="AP47" s="122"/>
    </row>
    <row r="48" spans="1:55">
      <c r="A48" s="113"/>
      <c r="B48" s="113"/>
      <c r="C48" s="114"/>
      <c r="D48" s="115"/>
      <c r="E48" s="115"/>
      <c r="F48" s="115"/>
      <c r="G48" s="115"/>
      <c r="H48" s="116"/>
      <c r="I48" s="114"/>
      <c r="J48" s="114"/>
      <c r="K48" s="115"/>
      <c r="L48" s="117"/>
      <c r="M48" s="124"/>
      <c r="N48" s="102" t="str">
        <f t="shared" si="0"/>
        <v/>
      </c>
      <c r="O48" s="103" t="str">
        <f t="shared" si="1"/>
        <v/>
      </c>
      <c r="P48" s="104" t="str">
        <f t="shared" si="11"/>
        <v/>
      </c>
      <c r="Q48" s="248" t="str">
        <f t="shared" si="2"/>
        <v/>
      </c>
      <c r="R48" s="245" t="str">
        <f t="shared" si="3"/>
        <v/>
      </c>
      <c r="S48" s="104" t="str">
        <f t="shared" si="12"/>
        <v/>
      </c>
      <c r="T48" s="249" t="str">
        <f t="shared" si="13"/>
        <v/>
      </c>
      <c r="U48" s="118"/>
      <c r="V48" s="118"/>
      <c r="W48" s="118"/>
      <c r="X48" s="119"/>
      <c r="Y48" s="120"/>
      <c r="Z48" s="120"/>
      <c r="AA48" s="108" t="str">
        <f t="shared" si="4"/>
        <v/>
      </c>
      <c r="AB48" s="108" t="str">
        <f t="shared" si="5"/>
        <v/>
      </c>
      <c r="AC48" s="121"/>
      <c r="AD48" s="121"/>
      <c r="AE48" s="250" t="str">
        <f t="shared" si="14"/>
        <v/>
      </c>
      <c r="AF48" s="108" t="str">
        <f t="shared" si="6"/>
        <v/>
      </c>
      <c r="AG48" s="108" t="str">
        <f t="shared" si="7"/>
        <v/>
      </c>
      <c r="AH48" s="110">
        <f t="shared" si="15"/>
        <v>0</v>
      </c>
      <c r="AI48" s="110">
        <f t="shared" si="16"/>
        <v>0</v>
      </c>
      <c r="AJ48" s="114"/>
      <c r="AK48" s="100">
        <f t="shared" si="17"/>
        <v>0</v>
      </c>
      <c r="AL48" s="110">
        <f t="shared" si="18"/>
        <v>0</v>
      </c>
      <c r="AM48" s="258">
        <f t="shared" si="8"/>
        <v>0</v>
      </c>
      <c r="AN48" s="110">
        <f t="shared" si="9"/>
        <v>0</v>
      </c>
      <c r="AO48" s="110">
        <f t="shared" si="19"/>
        <v>0</v>
      </c>
      <c r="AP48" s="122"/>
    </row>
    <row r="49" spans="1:56">
      <c r="A49" s="113"/>
      <c r="B49" s="113"/>
      <c r="C49" s="114"/>
      <c r="D49" s="115"/>
      <c r="E49" s="115"/>
      <c r="F49" s="115"/>
      <c r="G49" s="115"/>
      <c r="H49" s="116"/>
      <c r="I49" s="114"/>
      <c r="J49" s="114"/>
      <c r="K49" s="115"/>
      <c r="L49" s="117"/>
      <c r="M49" s="124"/>
      <c r="N49" s="102" t="str">
        <f t="shared" si="0"/>
        <v/>
      </c>
      <c r="O49" s="103" t="str">
        <f t="shared" si="1"/>
        <v/>
      </c>
      <c r="P49" s="104" t="str">
        <f t="shared" si="11"/>
        <v/>
      </c>
      <c r="Q49" s="248" t="str">
        <f t="shared" si="2"/>
        <v/>
      </c>
      <c r="R49" s="245" t="str">
        <f t="shared" si="3"/>
        <v/>
      </c>
      <c r="S49" s="104" t="str">
        <f t="shared" si="12"/>
        <v/>
      </c>
      <c r="T49" s="249" t="str">
        <f t="shared" si="13"/>
        <v/>
      </c>
      <c r="U49" s="118"/>
      <c r="V49" s="118"/>
      <c r="W49" s="118"/>
      <c r="X49" s="119"/>
      <c r="Y49" s="120"/>
      <c r="Z49" s="120"/>
      <c r="AA49" s="108" t="str">
        <f t="shared" si="4"/>
        <v/>
      </c>
      <c r="AB49" s="108" t="str">
        <f t="shared" si="5"/>
        <v/>
      </c>
      <c r="AC49" s="121"/>
      <c r="AD49" s="121"/>
      <c r="AE49" s="250" t="str">
        <f t="shared" si="14"/>
        <v/>
      </c>
      <c r="AF49" s="108" t="str">
        <f t="shared" si="6"/>
        <v/>
      </c>
      <c r="AG49" s="108" t="str">
        <f t="shared" si="7"/>
        <v/>
      </c>
      <c r="AH49" s="110">
        <f t="shared" si="15"/>
        <v>0</v>
      </c>
      <c r="AI49" s="110">
        <f t="shared" si="16"/>
        <v>0</v>
      </c>
      <c r="AJ49" s="114"/>
      <c r="AK49" s="100">
        <f t="shared" si="17"/>
        <v>0</v>
      </c>
      <c r="AL49" s="110">
        <f t="shared" si="18"/>
        <v>0</v>
      </c>
      <c r="AM49" s="258">
        <f t="shared" si="8"/>
        <v>0</v>
      </c>
      <c r="AN49" s="110">
        <f t="shared" si="9"/>
        <v>0</v>
      </c>
      <c r="AO49" s="110">
        <f t="shared" si="19"/>
        <v>0</v>
      </c>
      <c r="AP49" s="122"/>
    </row>
    <row r="50" spans="1:56">
      <c r="A50" s="113"/>
      <c r="B50" s="113"/>
      <c r="C50" s="114"/>
      <c r="D50" s="115"/>
      <c r="E50" s="115"/>
      <c r="F50" s="115"/>
      <c r="G50" s="115"/>
      <c r="H50" s="116"/>
      <c r="I50" s="114"/>
      <c r="J50" s="114"/>
      <c r="K50" s="115"/>
      <c r="L50" s="117"/>
      <c r="M50" s="124"/>
      <c r="N50" s="102" t="str">
        <f t="shared" si="0"/>
        <v/>
      </c>
      <c r="O50" s="103" t="str">
        <f t="shared" si="1"/>
        <v/>
      </c>
      <c r="P50" s="104" t="str">
        <f t="shared" si="11"/>
        <v/>
      </c>
      <c r="Q50" s="248" t="str">
        <f t="shared" si="2"/>
        <v/>
      </c>
      <c r="R50" s="245" t="str">
        <f t="shared" si="3"/>
        <v/>
      </c>
      <c r="S50" s="104" t="str">
        <f t="shared" si="12"/>
        <v/>
      </c>
      <c r="T50" s="249" t="str">
        <f t="shared" si="13"/>
        <v/>
      </c>
      <c r="U50" s="118"/>
      <c r="V50" s="118"/>
      <c r="W50" s="118"/>
      <c r="X50" s="119"/>
      <c r="Y50" s="120"/>
      <c r="Z50" s="120"/>
      <c r="AA50" s="108" t="str">
        <f t="shared" si="4"/>
        <v/>
      </c>
      <c r="AB50" s="108" t="str">
        <f t="shared" si="5"/>
        <v/>
      </c>
      <c r="AC50" s="121"/>
      <c r="AD50" s="121"/>
      <c r="AE50" s="250" t="str">
        <f t="shared" si="14"/>
        <v/>
      </c>
      <c r="AF50" s="108" t="str">
        <f t="shared" si="6"/>
        <v/>
      </c>
      <c r="AG50" s="108" t="str">
        <f t="shared" si="7"/>
        <v/>
      </c>
      <c r="AH50" s="110">
        <f t="shared" si="15"/>
        <v>0</v>
      </c>
      <c r="AI50" s="110">
        <f t="shared" si="16"/>
        <v>0</v>
      </c>
      <c r="AJ50" s="114"/>
      <c r="AK50" s="100">
        <f t="shared" si="17"/>
        <v>0</v>
      </c>
      <c r="AL50" s="110">
        <f t="shared" si="18"/>
        <v>0</v>
      </c>
      <c r="AM50" s="258">
        <f t="shared" si="8"/>
        <v>0</v>
      </c>
      <c r="AN50" s="110">
        <f t="shared" si="9"/>
        <v>0</v>
      </c>
      <c r="AO50" s="110">
        <f t="shared" si="19"/>
        <v>0</v>
      </c>
      <c r="AP50" s="122"/>
    </row>
    <row r="51" spans="1:56">
      <c r="A51" s="113"/>
      <c r="B51" s="113"/>
      <c r="C51" s="114"/>
      <c r="D51" s="115"/>
      <c r="E51" s="115"/>
      <c r="F51" s="115"/>
      <c r="G51" s="115"/>
      <c r="H51" s="116"/>
      <c r="I51" s="114"/>
      <c r="J51" s="114"/>
      <c r="K51" s="115"/>
      <c r="L51" s="117"/>
      <c r="M51" s="124"/>
      <c r="N51" s="102" t="str">
        <f t="shared" si="0"/>
        <v/>
      </c>
      <c r="O51" s="103" t="str">
        <f t="shared" si="1"/>
        <v/>
      </c>
      <c r="P51" s="104" t="str">
        <f t="shared" si="11"/>
        <v/>
      </c>
      <c r="Q51" s="248" t="str">
        <f t="shared" si="2"/>
        <v/>
      </c>
      <c r="R51" s="245" t="str">
        <f t="shared" si="3"/>
        <v/>
      </c>
      <c r="S51" s="104" t="str">
        <f t="shared" si="12"/>
        <v/>
      </c>
      <c r="T51" s="249" t="str">
        <f t="shared" si="13"/>
        <v/>
      </c>
      <c r="U51" s="118"/>
      <c r="V51" s="118"/>
      <c r="W51" s="118"/>
      <c r="X51" s="119"/>
      <c r="Y51" s="120"/>
      <c r="Z51" s="120"/>
      <c r="AA51" s="108" t="str">
        <f t="shared" si="4"/>
        <v/>
      </c>
      <c r="AB51" s="108" t="str">
        <f t="shared" si="5"/>
        <v/>
      </c>
      <c r="AC51" s="121"/>
      <c r="AD51" s="121"/>
      <c r="AE51" s="250" t="str">
        <f t="shared" si="14"/>
        <v/>
      </c>
      <c r="AF51" s="108" t="str">
        <f t="shared" si="6"/>
        <v/>
      </c>
      <c r="AG51" s="108" t="str">
        <f t="shared" si="7"/>
        <v/>
      </c>
      <c r="AH51" s="110">
        <f t="shared" si="15"/>
        <v>0</v>
      </c>
      <c r="AI51" s="110">
        <f t="shared" si="16"/>
        <v>0</v>
      </c>
      <c r="AJ51" s="114"/>
      <c r="AK51" s="100">
        <f t="shared" si="17"/>
        <v>0</v>
      </c>
      <c r="AL51" s="110">
        <f t="shared" si="18"/>
        <v>0</v>
      </c>
      <c r="AM51" s="258">
        <f t="shared" si="8"/>
        <v>0</v>
      </c>
      <c r="AN51" s="110">
        <f t="shared" si="9"/>
        <v>0</v>
      </c>
      <c r="AO51" s="110">
        <f t="shared" si="19"/>
        <v>0</v>
      </c>
      <c r="AP51" s="122"/>
    </row>
    <row r="52" spans="1:56">
      <c r="A52" s="113"/>
      <c r="B52" s="113"/>
      <c r="C52" s="114"/>
      <c r="D52" s="115"/>
      <c r="E52" s="115"/>
      <c r="F52" s="115"/>
      <c r="G52" s="115"/>
      <c r="H52" s="116"/>
      <c r="I52" s="114"/>
      <c r="J52" s="114"/>
      <c r="K52" s="115"/>
      <c r="L52" s="117"/>
      <c r="M52" s="124"/>
      <c r="N52" s="102" t="str">
        <f t="shared" si="0"/>
        <v/>
      </c>
      <c r="O52" s="103" t="str">
        <f t="shared" si="1"/>
        <v/>
      </c>
      <c r="P52" s="104" t="str">
        <f t="shared" si="11"/>
        <v/>
      </c>
      <c r="Q52" s="248" t="str">
        <f t="shared" si="2"/>
        <v/>
      </c>
      <c r="R52" s="245" t="str">
        <f t="shared" si="3"/>
        <v/>
      </c>
      <c r="S52" s="104" t="str">
        <f t="shared" si="12"/>
        <v/>
      </c>
      <c r="T52" s="249" t="str">
        <f t="shared" si="13"/>
        <v/>
      </c>
      <c r="U52" s="118"/>
      <c r="V52" s="118"/>
      <c r="W52" s="118"/>
      <c r="X52" s="119"/>
      <c r="Y52" s="120"/>
      <c r="Z52" s="120"/>
      <c r="AA52" s="108" t="str">
        <f t="shared" si="4"/>
        <v/>
      </c>
      <c r="AB52" s="108" t="str">
        <f t="shared" si="5"/>
        <v/>
      </c>
      <c r="AC52" s="121"/>
      <c r="AD52" s="121"/>
      <c r="AE52" s="250" t="str">
        <f t="shared" si="14"/>
        <v/>
      </c>
      <c r="AF52" s="108" t="str">
        <f t="shared" si="6"/>
        <v/>
      </c>
      <c r="AG52" s="108" t="str">
        <f t="shared" si="7"/>
        <v/>
      </c>
      <c r="AH52" s="110">
        <f t="shared" si="15"/>
        <v>0</v>
      </c>
      <c r="AI52" s="110">
        <f t="shared" si="16"/>
        <v>0</v>
      </c>
      <c r="AJ52" s="114"/>
      <c r="AK52" s="100">
        <f t="shared" si="17"/>
        <v>0</v>
      </c>
      <c r="AL52" s="110">
        <f t="shared" si="18"/>
        <v>0</v>
      </c>
      <c r="AM52" s="258">
        <f t="shared" si="8"/>
        <v>0</v>
      </c>
      <c r="AN52" s="110">
        <f t="shared" si="9"/>
        <v>0</v>
      </c>
      <c r="AO52" s="110">
        <f t="shared" si="19"/>
        <v>0</v>
      </c>
      <c r="AP52" s="122"/>
    </row>
    <row r="53" spans="1:56">
      <c r="A53" s="113"/>
      <c r="B53" s="113"/>
      <c r="C53" s="114"/>
      <c r="D53" s="115"/>
      <c r="E53" s="115"/>
      <c r="F53" s="115"/>
      <c r="G53" s="115"/>
      <c r="H53" s="116"/>
      <c r="I53" s="114"/>
      <c r="J53" s="114"/>
      <c r="K53" s="115"/>
      <c r="L53" s="117"/>
      <c r="M53" s="124"/>
      <c r="N53" s="102" t="str">
        <f t="shared" si="0"/>
        <v/>
      </c>
      <c r="O53" s="103" t="str">
        <f t="shared" si="1"/>
        <v/>
      </c>
      <c r="P53" s="104" t="str">
        <f t="shared" si="11"/>
        <v/>
      </c>
      <c r="Q53" s="248" t="str">
        <f t="shared" si="2"/>
        <v/>
      </c>
      <c r="R53" s="245" t="str">
        <f t="shared" si="3"/>
        <v/>
      </c>
      <c r="S53" s="104" t="str">
        <f t="shared" si="12"/>
        <v/>
      </c>
      <c r="T53" s="249" t="str">
        <f t="shared" si="13"/>
        <v/>
      </c>
      <c r="U53" s="118"/>
      <c r="V53" s="118"/>
      <c r="W53" s="118"/>
      <c r="X53" s="119"/>
      <c r="Y53" s="120"/>
      <c r="Z53" s="120"/>
      <c r="AA53" s="108" t="str">
        <f t="shared" si="4"/>
        <v/>
      </c>
      <c r="AB53" s="108" t="str">
        <f t="shared" si="5"/>
        <v/>
      </c>
      <c r="AC53" s="121"/>
      <c r="AD53" s="121"/>
      <c r="AE53" s="250" t="str">
        <f t="shared" si="14"/>
        <v/>
      </c>
      <c r="AF53" s="108" t="str">
        <f t="shared" si="6"/>
        <v/>
      </c>
      <c r="AG53" s="108" t="str">
        <f t="shared" si="7"/>
        <v/>
      </c>
      <c r="AH53" s="110">
        <f t="shared" si="15"/>
        <v>0</v>
      </c>
      <c r="AI53" s="110">
        <f t="shared" si="16"/>
        <v>0</v>
      </c>
      <c r="AJ53" s="114"/>
      <c r="AK53" s="100">
        <f t="shared" si="17"/>
        <v>0</v>
      </c>
      <c r="AL53" s="110">
        <f t="shared" si="18"/>
        <v>0</v>
      </c>
      <c r="AM53" s="258">
        <f t="shared" si="8"/>
        <v>0</v>
      </c>
      <c r="AN53" s="110">
        <f t="shared" si="9"/>
        <v>0</v>
      </c>
      <c r="AO53" s="110">
        <f t="shared" si="19"/>
        <v>0</v>
      </c>
      <c r="AP53" s="122"/>
    </row>
    <row r="54" spans="1:56" s="1" customFormat="1">
      <c r="A54" s="113"/>
      <c r="B54" s="113"/>
      <c r="C54" s="114"/>
      <c r="D54" s="115"/>
      <c r="E54" s="115"/>
      <c r="F54" s="115"/>
      <c r="G54" s="115"/>
      <c r="H54" s="116"/>
      <c r="I54" s="114"/>
      <c r="J54" s="114"/>
      <c r="K54" s="115"/>
      <c r="L54" s="117"/>
      <c r="M54" s="124"/>
      <c r="N54" s="102" t="str">
        <f t="shared" si="0"/>
        <v/>
      </c>
      <c r="O54" s="103" t="str">
        <f t="shared" si="1"/>
        <v/>
      </c>
      <c r="P54" s="104" t="str">
        <f t="shared" si="11"/>
        <v/>
      </c>
      <c r="Q54" s="248" t="str">
        <f t="shared" si="2"/>
        <v/>
      </c>
      <c r="R54" s="245" t="str">
        <f t="shared" si="3"/>
        <v/>
      </c>
      <c r="S54" s="104" t="str">
        <f t="shared" si="12"/>
        <v/>
      </c>
      <c r="T54" s="249" t="str">
        <f t="shared" si="13"/>
        <v/>
      </c>
      <c r="U54" s="118"/>
      <c r="V54" s="118"/>
      <c r="W54" s="118"/>
      <c r="X54" s="119"/>
      <c r="Y54" s="120"/>
      <c r="Z54" s="120"/>
      <c r="AA54" s="108" t="str">
        <f t="shared" si="4"/>
        <v/>
      </c>
      <c r="AB54" s="108" t="str">
        <f t="shared" si="5"/>
        <v/>
      </c>
      <c r="AC54" s="121"/>
      <c r="AD54" s="121"/>
      <c r="AE54" s="250" t="str">
        <f t="shared" si="14"/>
        <v/>
      </c>
      <c r="AF54" s="108" t="str">
        <f t="shared" si="6"/>
        <v/>
      </c>
      <c r="AG54" s="108" t="str">
        <f t="shared" si="7"/>
        <v/>
      </c>
      <c r="AH54" s="110">
        <f t="shared" si="15"/>
        <v>0</v>
      </c>
      <c r="AI54" s="110">
        <f t="shared" si="16"/>
        <v>0</v>
      </c>
      <c r="AJ54" s="114"/>
      <c r="AK54" s="100">
        <f t="shared" si="17"/>
        <v>0</v>
      </c>
      <c r="AL54" s="110">
        <f t="shared" si="18"/>
        <v>0</v>
      </c>
      <c r="AM54" s="258">
        <f t="shared" si="8"/>
        <v>0</v>
      </c>
      <c r="AN54" s="110">
        <f t="shared" si="9"/>
        <v>0</v>
      </c>
      <c r="AO54" s="110">
        <f t="shared" si="19"/>
        <v>0</v>
      </c>
      <c r="AP54" s="122"/>
      <c r="AQ54" s="2"/>
      <c r="AR54" s="31"/>
      <c r="AT54" s="65"/>
      <c r="AU54" s="65"/>
      <c r="AV54" s="65"/>
      <c r="AW54" s="65"/>
      <c r="AX54" s="65"/>
      <c r="AY54" s="65"/>
      <c r="AZ54" s="65"/>
      <c r="BA54" s="65"/>
      <c r="BB54" s="65"/>
      <c r="BC54" s="65"/>
      <c r="BD54" s="65"/>
    </row>
    <row r="55" spans="1:56">
      <c r="A55" s="113"/>
      <c r="B55" s="113"/>
      <c r="C55" s="114"/>
      <c r="D55" s="115"/>
      <c r="E55" s="115"/>
      <c r="F55" s="115"/>
      <c r="G55" s="115"/>
      <c r="H55" s="116"/>
      <c r="I55" s="114"/>
      <c r="J55" s="114"/>
      <c r="K55" s="115"/>
      <c r="L55" s="117"/>
      <c r="M55" s="124"/>
      <c r="N55" s="102" t="str">
        <f t="shared" si="0"/>
        <v/>
      </c>
      <c r="O55" s="103" t="str">
        <f t="shared" si="1"/>
        <v/>
      </c>
      <c r="P55" s="104" t="str">
        <f t="shared" si="11"/>
        <v/>
      </c>
      <c r="Q55" s="248" t="str">
        <f t="shared" si="2"/>
        <v/>
      </c>
      <c r="R55" s="245" t="str">
        <f t="shared" si="3"/>
        <v/>
      </c>
      <c r="S55" s="104" t="str">
        <f t="shared" si="12"/>
        <v/>
      </c>
      <c r="T55" s="249" t="str">
        <f t="shared" si="13"/>
        <v/>
      </c>
      <c r="U55" s="118"/>
      <c r="V55" s="118"/>
      <c r="W55" s="118"/>
      <c r="X55" s="119"/>
      <c r="Y55" s="120"/>
      <c r="Z55" s="120"/>
      <c r="AA55" s="108" t="str">
        <f t="shared" si="4"/>
        <v/>
      </c>
      <c r="AB55" s="108" t="str">
        <f t="shared" si="5"/>
        <v/>
      </c>
      <c r="AC55" s="121"/>
      <c r="AD55" s="121"/>
      <c r="AE55" s="250" t="str">
        <f t="shared" si="14"/>
        <v/>
      </c>
      <c r="AF55" s="108" t="str">
        <f t="shared" si="6"/>
        <v/>
      </c>
      <c r="AG55" s="108" t="str">
        <f t="shared" si="7"/>
        <v/>
      </c>
      <c r="AH55" s="110">
        <f t="shared" si="15"/>
        <v>0</v>
      </c>
      <c r="AI55" s="110">
        <f t="shared" si="16"/>
        <v>0</v>
      </c>
      <c r="AJ55" s="114"/>
      <c r="AK55" s="100">
        <f t="shared" si="17"/>
        <v>0</v>
      </c>
      <c r="AL55" s="110">
        <f t="shared" si="18"/>
        <v>0</v>
      </c>
      <c r="AM55" s="258">
        <f t="shared" si="8"/>
        <v>0</v>
      </c>
      <c r="AN55" s="110">
        <f t="shared" si="9"/>
        <v>0</v>
      </c>
      <c r="AO55" s="110">
        <f t="shared" si="19"/>
        <v>0</v>
      </c>
      <c r="AP55" s="122"/>
    </row>
    <row r="56" spans="1:56">
      <c r="A56" s="113"/>
      <c r="B56" s="113"/>
      <c r="C56" s="114"/>
      <c r="D56" s="115"/>
      <c r="E56" s="115"/>
      <c r="F56" s="115"/>
      <c r="G56" s="115"/>
      <c r="H56" s="116"/>
      <c r="I56" s="114"/>
      <c r="J56" s="114"/>
      <c r="K56" s="115"/>
      <c r="L56" s="117"/>
      <c r="M56" s="124"/>
      <c r="N56" s="102" t="str">
        <f t="shared" si="0"/>
        <v/>
      </c>
      <c r="O56" s="103" t="str">
        <f t="shared" si="1"/>
        <v/>
      </c>
      <c r="P56" s="104" t="str">
        <f t="shared" si="11"/>
        <v/>
      </c>
      <c r="Q56" s="248" t="str">
        <f t="shared" si="2"/>
        <v/>
      </c>
      <c r="R56" s="245" t="str">
        <f t="shared" si="3"/>
        <v/>
      </c>
      <c r="S56" s="104" t="str">
        <f t="shared" si="12"/>
        <v/>
      </c>
      <c r="T56" s="249" t="str">
        <f t="shared" si="13"/>
        <v/>
      </c>
      <c r="U56" s="118"/>
      <c r="V56" s="118"/>
      <c r="W56" s="118"/>
      <c r="X56" s="119"/>
      <c r="Y56" s="120"/>
      <c r="Z56" s="120"/>
      <c r="AA56" s="108" t="str">
        <f t="shared" si="4"/>
        <v/>
      </c>
      <c r="AB56" s="108" t="str">
        <f t="shared" si="5"/>
        <v/>
      </c>
      <c r="AC56" s="121"/>
      <c r="AD56" s="121"/>
      <c r="AE56" s="250" t="str">
        <f t="shared" si="14"/>
        <v/>
      </c>
      <c r="AF56" s="108" t="str">
        <f t="shared" si="6"/>
        <v/>
      </c>
      <c r="AG56" s="108" t="str">
        <f t="shared" si="7"/>
        <v/>
      </c>
      <c r="AH56" s="110">
        <f t="shared" si="15"/>
        <v>0</v>
      </c>
      <c r="AI56" s="110">
        <f t="shared" si="16"/>
        <v>0</v>
      </c>
      <c r="AJ56" s="114"/>
      <c r="AK56" s="100">
        <f t="shared" si="17"/>
        <v>0</v>
      </c>
      <c r="AL56" s="110">
        <f t="shared" si="18"/>
        <v>0</v>
      </c>
      <c r="AM56" s="258">
        <f t="shared" si="8"/>
        <v>0</v>
      </c>
      <c r="AN56" s="110">
        <f t="shared" si="9"/>
        <v>0</v>
      </c>
      <c r="AO56" s="110">
        <f t="shared" si="19"/>
        <v>0</v>
      </c>
      <c r="AP56" s="122"/>
    </row>
    <row r="57" spans="1:56">
      <c r="A57" s="113"/>
      <c r="B57" s="113"/>
      <c r="C57" s="114"/>
      <c r="D57" s="115"/>
      <c r="E57" s="115"/>
      <c r="F57" s="115"/>
      <c r="G57" s="115"/>
      <c r="H57" s="116"/>
      <c r="I57" s="114"/>
      <c r="J57" s="114"/>
      <c r="K57" s="115"/>
      <c r="L57" s="117"/>
      <c r="M57" s="124"/>
      <c r="N57" s="102" t="str">
        <f t="shared" si="0"/>
        <v/>
      </c>
      <c r="O57" s="103" t="str">
        <f t="shared" si="1"/>
        <v/>
      </c>
      <c r="P57" s="104" t="str">
        <f t="shared" si="11"/>
        <v/>
      </c>
      <c r="Q57" s="248" t="str">
        <f t="shared" si="2"/>
        <v/>
      </c>
      <c r="R57" s="245" t="str">
        <f t="shared" si="3"/>
        <v/>
      </c>
      <c r="S57" s="104" t="str">
        <f t="shared" si="12"/>
        <v/>
      </c>
      <c r="T57" s="249" t="str">
        <f t="shared" si="13"/>
        <v/>
      </c>
      <c r="U57" s="118"/>
      <c r="V57" s="118"/>
      <c r="W57" s="118"/>
      <c r="X57" s="119"/>
      <c r="Y57" s="120"/>
      <c r="Z57" s="120"/>
      <c r="AA57" s="108" t="str">
        <f t="shared" si="4"/>
        <v/>
      </c>
      <c r="AB57" s="108" t="str">
        <f t="shared" si="5"/>
        <v/>
      </c>
      <c r="AC57" s="121"/>
      <c r="AD57" s="121"/>
      <c r="AE57" s="250" t="str">
        <f t="shared" si="14"/>
        <v/>
      </c>
      <c r="AF57" s="108" t="str">
        <f t="shared" si="6"/>
        <v/>
      </c>
      <c r="AG57" s="108" t="str">
        <f t="shared" si="7"/>
        <v/>
      </c>
      <c r="AH57" s="110">
        <f t="shared" si="15"/>
        <v>0</v>
      </c>
      <c r="AI57" s="110">
        <f t="shared" si="16"/>
        <v>0</v>
      </c>
      <c r="AJ57" s="114"/>
      <c r="AK57" s="100">
        <f t="shared" si="17"/>
        <v>0</v>
      </c>
      <c r="AL57" s="110">
        <f t="shared" si="18"/>
        <v>0</v>
      </c>
      <c r="AM57" s="258">
        <f t="shared" si="8"/>
        <v>0</v>
      </c>
      <c r="AN57" s="110">
        <f t="shared" si="9"/>
        <v>0</v>
      </c>
      <c r="AO57" s="110">
        <f t="shared" si="19"/>
        <v>0</v>
      </c>
      <c r="AP57" s="122"/>
      <c r="BD57" s="1"/>
    </row>
    <row r="58" spans="1:56">
      <c r="A58" s="113"/>
      <c r="B58" s="113"/>
      <c r="C58" s="114"/>
      <c r="D58" s="115"/>
      <c r="E58" s="115"/>
      <c r="F58" s="115"/>
      <c r="G58" s="115"/>
      <c r="H58" s="116"/>
      <c r="I58" s="114"/>
      <c r="J58" s="114"/>
      <c r="K58" s="115"/>
      <c r="L58" s="117"/>
      <c r="M58" s="124"/>
      <c r="N58" s="102" t="str">
        <f t="shared" si="0"/>
        <v/>
      </c>
      <c r="O58" s="103" t="str">
        <f t="shared" si="1"/>
        <v/>
      </c>
      <c r="P58" s="104" t="str">
        <f t="shared" si="11"/>
        <v/>
      </c>
      <c r="Q58" s="248" t="str">
        <f t="shared" si="2"/>
        <v/>
      </c>
      <c r="R58" s="245" t="str">
        <f t="shared" si="3"/>
        <v/>
      </c>
      <c r="S58" s="104" t="str">
        <f t="shared" si="12"/>
        <v/>
      </c>
      <c r="T58" s="249" t="str">
        <f t="shared" si="13"/>
        <v/>
      </c>
      <c r="U58" s="118"/>
      <c r="V58" s="118"/>
      <c r="W58" s="118"/>
      <c r="X58" s="119"/>
      <c r="Y58" s="120"/>
      <c r="Z58" s="120"/>
      <c r="AA58" s="108" t="str">
        <f t="shared" si="4"/>
        <v/>
      </c>
      <c r="AB58" s="108" t="str">
        <f t="shared" si="5"/>
        <v/>
      </c>
      <c r="AC58" s="121"/>
      <c r="AD58" s="121"/>
      <c r="AE58" s="250" t="str">
        <f t="shared" si="14"/>
        <v/>
      </c>
      <c r="AF58" s="108" t="str">
        <f t="shared" si="6"/>
        <v/>
      </c>
      <c r="AG58" s="108" t="str">
        <f t="shared" si="7"/>
        <v/>
      </c>
      <c r="AH58" s="110">
        <f t="shared" si="15"/>
        <v>0</v>
      </c>
      <c r="AI58" s="110">
        <f t="shared" si="16"/>
        <v>0</v>
      </c>
      <c r="AJ58" s="114"/>
      <c r="AK58" s="100">
        <f t="shared" si="17"/>
        <v>0</v>
      </c>
      <c r="AL58" s="110">
        <f t="shared" si="18"/>
        <v>0</v>
      </c>
      <c r="AM58" s="258">
        <f t="shared" si="8"/>
        <v>0</v>
      </c>
      <c r="AN58" s="110">
        <f t="shared" si="9"/>
        <v>0</v>
      </c>
      <c r="AO58" s="110">
        <f t="shared" si="19"/>
        <v>0</v>
      </c>
      <c r="AP58" s="122"/>
      <c r="AT58" s="1"/>
      <c r="AU58" s="1"/>
      <c r="AV58" s="1"/>
      <c r="AW58" s="1"/>
      <c r="AX58" s="1"/>
      <c r="AY58" s="1"/>
      <c r="AZ58" s="1"/>
      <c r="BA58" s="1"/>
      <c r="BB58" s="1"/>
      <c r="BC58" s="1"/>
    </row>
    <row r="59" spans="1:56">
      <c r="A59" s="113"/>
      <c r="B59" s="113"/>
      <c r="C59" s="114"/>
      <c r="D59" s="115"/>
      <c r="E59" s="115"/>
      <c r="F59" s="115"/>
      <c r="G59" s="115"/>
      <c r="H59" s="116"/>
      <c r="I59" s="114"/>
      <c r="J59" s="114"/>
      <c r="K59" s="115"/>
      <c r="L59" s="117"/>
      <c r="M59" s="124"/>
      <c r="N59" s="102" t="str">
        <f t="shared" si="0"/>
        <v/>
      </c>
      <c r="O59" s="103" t="str">
        <f t="shared" si="1"/>
        <v/>
      </c>
      <c r="P59" s="104" t="str">
        <f t="shared" si="11"/>
        <v/>
      </c>
      <c r="Q59" s="248" t="str">
        <f t="shared" si="2"/>
        <v/>
      </c>
      <c r="R59" s="245" t="str">
        <f t="shared" si="3"/>
        <v/>
      </c>
      <c r="S59" s="104" t="str">
        <f t="shared" si="12"/>
        <v/>
      </c>
      <c r="T59" s="249" t="str">
        <f t="shared" si="13"/>
        <v/>
      </c>
      <c r="U59" s="118"/>
      <c r="V59" s="118"/>
      <c r="W59" s="118"/>
      <c r="X59" s="119"/>
      <c r="Y59" s="120"/>
      <c r="Z59" s="120"/>
      <c r="AA59" s="108" t="str">
        <f t="shared" si="4"/>
        <v/>
      </c>
      <c r="AB59" s="108" t="str">
        <f t="shared" si="5"/>
        <v/>
      </c>
      <c r="AC59" s="121"/>
      <c r="AD59" s="121"/>
      <c r="AE59" s="250" t="str">
        <f t="shared" si="14"/>
        <v/>
      </c>
      <c r="AF59" s="108" t="str">
        <f t="shared" si="6"/>
        <v/>
      </c>
      <c r="AG59" s="108" t="str">
        <f t="shared" si="7"/>
        <v/>
      </c>
      <c r="AH59" s="110">
        <f t="shared" si="15"/>
        <v>0</v>
      </c>
      <c r="AI59" s="110">
        <f t="shared" si="16"/>
        <v>0</v>
      </c>
      <c r="AJ59" s="114"/>
      <c r="AK59" s="100">
        <f t="shared" si="17"/>
        <v>0</v>
      </c>
      <c r="AL59" s="110">
        <f t="shared" si="18"/>
        <v>0</v>
      </c>
      <c r="AM59" s="258">
        <f t="shared" si="8"/>
        <v>0</v>
      </c>
      <c r="AN59" s="110">
        <f t="shared" si="9"/>
        <v>0</v>
      </c>
      <c r="AO59" s="110">
        <f t="shared" si="19"/>
        <v>0</v>
      </c>
      <c r="AP59" s="122"/>
    </row>
    <row r="60" spans="1:56">
      <c r="A60" s="113"/>
      <c r="B60" s="113"/>
      <c r="C60" s="114"/>
      <c r="D60" s="115"/>
      <c r="E60" s="115"/>
      <c r="F60" s="115"/>
      <c r="G60" s="115"/>
      <c r="H60" s="116"/>
      <c r="I60" s="114"/>
      <c r="J60" s="114"/>
      <c r="K60" s="115"/>
      <c r="L60" s="117"/>
      <c r="M60" s="124"/>
      <c r="N60" s="102" t="str">
        <f t="shared" si="0"/>
        <v/>
      </c>
      <c r="O60" s="103" t="str">
        <f t="shared" si="1"/>
        <v/>
      </c>
      <c r="P60" s="104" t="str">
        <f t="shared" si="11"/>
        <v/>
      </c>
      <c r="Q60" s="248" t="str">
        <f t="shared" si="2"/>
        <v/>
      </c>
      <c r="R60" s="245" t="str">
        <f t="shared" si="3"/>
        <v/>
      </c>
      <c r="S60" s="104" t="str">
        <f t="shared" si="12"/>
        <v/>
      </c>
      <c r="T60" s="249" t="str">
        <f t="shared" si="13"/>
        <v/>
      </c>
      <c r="U60" s="118"/>
      <c r="V60" s="118"/>
      <c r="W60" s="118"/>
      <c r="X60" s="119"/>
      <c r="Y60" s="120"/>
      <c r="Z60" s="120"/>
      <c r="AA60" s="108" t="str">
        <f t="shared" si="4"/>
        <v/>
      </c>
      <c r="AB60" s="108" t="str">
        <f t="shared" si="5"/>
        <v/>
      </c>
      <c r="AC60" s="121"/>
      <c r="AD60" s="121"/>
      <c r="AE60" s="250" t="str">
        <f t="shared" si="14"/>
        <v/>
      </c>
      <c r="AF60" s="108" t="str">
        <f t="shared" si="6"/>
        <v/>
      </c>
      <c r="AG60" s="108" t="str">
        <f t="shared" si="7"/>
        <v/>
      </c>
      <c r="AH60" s="110">
        <f t="shared" si="15"/>
        <v>0</v>
      </c>
      <c r="AI60" s="110">
        <f t="shared" si="16"/>
        <v>0</v>
      </c>
      <c r="AJ60" s="114"/>
      <c r="AK60" s="100">
        <f t="shared" si="17"/>
        <v>0</v>
      </c>
      <c r="AL60" s="110">
        <f t="shared" si="18"/>
        <v>0</v>
      </c>
      <c r="AM60" s="258">
        <f t="shared" si="8"/>
        <v>0</v>
      </c>
      <c r="AN60" s="110">
        <f t="shared" si="9"/>
        <v>0</v>
      </c>
      <c r="AO60" s="110">
        <f t="shared" si="19"/>
        <v>0</v>
      </c>
      <c r="AP60" s="122"/>
    </row>
    <row r="61" spans="1:56">
      <c r="A61" s="113"/>
      <c r="B61" s="113"/>
      <c r="C61" s="114"/>
      <c r="D61" s="115"/>
      <c r="E61" s="115"/>
      <c r="F61" s="115"/>
      <c r="G61" s="115"/>
      <c r="H61" s="116"/>
      <c r="I61" s="114"/>
      <c r="J61" s="114"/>
      <c r="K61" s="115"/>
      <c r="L61" s="117"/>
      <c r="M61" s="124"/>
      <c r="N61" s="102" t="str">
        <f t="shared" si="0"/>
        <v/>
      </c>
      <c r="O61" s="103" t="str">
        <f t="shared" si="1"/>
        <v/>
      </c>
      <c r="P61" s="104" t="str">
        <f t="shared" si="11"/>
        <v/>
      </c>
      <c r="Q61" s="248" t="str">
        <f t="shared" si="2"/>
        <v/>
      </c>
      <c r="R61" s="245" t="str">
        <f t="shared" si="3"/>
        <v/>
      </c>
      <c r="S61" s="104" t="str">
        <f t="shared" si="12"/>
        <v/>
      </c>
      <c r="T61" s="249" t="str">
        <f t="shared" si="13"/>
        <v/>
      </c>
      <c r="U61" s="118"/>
      <c r="V61" s="118"/>
      <c r="W61" s="118"/>
      <c r="X61" s="119"/>
      <c r="Y61" s="120"/>
      <c r="Z61" s="120"/>
      <c r="AA61" s="108" t="str">
        <f t="shared" si="4"/>
        <v/>
      </c>
      <c r="AB61" s="108" t="str">
        <f t="shared" si="5"/>
        <v/>
      </c>
      <c r="AC61" s="121"/>
      <c r="AD61" s="121"/>
      <c r="AE61" s="250" t="str">
        <f t="shared" si="14"/>
        <v/>
      </c>
      <c r="AF61" s="108" t="str">
        <f t="shared" si="6"/>
        <v/>
      </c>
      <c r="AG61" s="108" t="str">
        <f t="shared" si="7"/>
        <v/>
      </c>
      <c r="AH61" s="110">
        <f t="shared" si="15"/>
        <v>0</v>
      </c>
      <c r="AI61" s="110">
        <f t="shared" si="16"/>
        <v>0</v>
      </c>
      <c r="AJ61" s="114"/>
      <c r="AK61" s="100">
        <f t="shared" si="17"/>
        <v>0</v>
      </c>
      <c r="AL61" s="110">
        <f t="shared" si="18"/>
        <v>0</v>
      </c>
      <c r="AM61" s="258">
        <f t="shared" si="8"/>
        <v>0</v>
      </c>
      <c r="AN61" s="110">
        <f t="shared" si="9"/>
        <v>0</v>
      </c>
      <c r="AO61" s="110">
        <f t="shared" si="19"/>
        <v>0</v>
      </c>
      <c r="AP61" s="122"/>
    </row>
    <row r="62" spans="1:56">
      <c r="A62" s="113"/>
      <c r="B62" s="113"/>
      <c r="C62" s="114"/>
      <c r="D62" s="115"/>
      <c r="E62" s="115"/>
      <c r="F62" s="115"/>
      <c r="G62" s="115"/>
      <c r="H62" s="116"/>
      <c r="I62" s="114"/>
      <c r="J62" s="114"/>
      <c r="K62" s="115"/>
      <c r="L62" s="117"/>
      <c r="M62" s="124"/>
      <c r="N62" s="102" t="str">
        <f t="shared" si="0"/>
        <v/>
      </c>
      <c r="O62" s="103" t="str">
        <f t="shared" si="1"/>
        <v/>
      </c>
      <c r="P62" s="104" t="str">
        <f t="shared" si="11"/>
        <v/>
      </c>
      <c r="Q62" s="248" t="str">
        <f t="shared" si="2"/>
        <v/>
      </c>
      <c r="R62" s="245" t="str">
        <f t="shared" si="3"/>
        <v/>
      </c>
      <c r="S62" s="104" t="str">
        <f t="shared" si="12"/>
        <v/>
      </c>
      <c r="T62" s="249" t="str">
        <f t="shared" si="13"/>
        <v/>
      </c>
      <c r="U62" s="118"/>
      <c r="V62" s="118"/>
      <c r="W62" s="118"/>
      <c r="X62" s="119"/>
      <c r="Y62" s="120"/>
      <c r="Z62" s="120"/>
      <c r="AA62" s="108" t="str">
        <f t="shared" si="4"/>
        <v/>
      </c>
      <c r="AB62" s="108" t="str">
        <f t="shared" si="5"/>
        <v/>
      </c>
      <c r="AC62" s="121"/>
      <c r="AD62" s="121"/>
      <c r="AE62" s="250" t="str">
        <f t="shared" si="14"/>
        <v/>
      </c>
      <c r="AF62" s="108" t="str">
        <f t="shared" si="6"/>
        <v/>
      </c>
      <c r="AG62" s="108" t="str">
        <f t="shared" si="7"/>
        <v/>
      </c>
      <c r="AH62" s="110">
        <f t="shared" si="15"/>
        <v>0</v>
      </c>
      <c r="AI62" s="110">
        <f t="shared" si="16"/>
        <v>0</v>
      </c>
      <c r="AJ62" s="114"/>
      <c r="AK62" s="100">
        <f t="shared" si="17"/>
        <v>0</v>
      </c>
      <c r="AL62" s="110">
        <f t="shared" si="18"/>
        <v>0</v>
      </c>
      <c r="AM62" s="258">
        <f t="shared" si="8"/>
        <v>0</v>
      </c>
      <c r="AN62" s="110">
        <f t="shared" si="9"/>
        <v>0</v>
      </c>
      <c r="AO62" s="110">
        <f t="shared" si="19"/>
        <v>0</v>
      </c>
      <c r="AP62" s="122"/>
    </row>
    <row r="63" spans="1:56">
      <c r="A63" s="113"/>
      <c r="B63" s="113"/>
      <c r="C63" s="114"/>
      <c r="D63" s="115"/>
      <c r="E63" s="115"/>
      <c r="F63" s="115"/>
      <c r="G63" s="115"/>
      <c r="H63" s="116"/>
      <c r="I63" s="114"/>
      <c r="J63" s="114"/>
      <c r="K63" s="115"/>
      <c r="L63" s="117"/>
      <c r="M63" s="124"/>
      <c r="N63" s="102" t="str">
        <f t="shared" si="0"/>
        <v/>
      </c>
      <c r="O63" s="103" t="str">
        <f t="shared" si="1"/>
        <v/>
      </c>
      <c r="P63" s="104" t="str">
        <f t="shared" si="11"/>
        <v/>
      </c>
      <c r="Q63" s="248" t="str">
        <f t="shared" si="2"/>
        <v/>
      </c>
      <c r="R63" s="245" t="str">
        <f t="shared" si="3"/>
        <v/>
      </c>
      <c r="S63" s="104" t="str">
        <f t="shared" si="12"/>
        <v/>
      </c>
      <c r="T63" s="249" t="str">
        <f t="shared" si="13"/>
        <v/>
      </c>
      <c r="U63" s="118"/>
      <c r="V63" s="118"/>
      <c r="W63" s="118"/>
      <c r="X63" s="119"/>
      <c r="Y63" s="120"/>
      <c r="Z63" s="120"/>
      <c r="AA63" s="108" t="str">
        <f t="shared" si="4"/>
        <v/>
      </c>
      <c r="AB63" s="108" t="str">
        <f t="shared" si="5"/>
        <v/>
      </c>
      <c r="AC63" s="121"/>
      <c r="AD63" s="121"/>
      <c r="AE63" s="250" t="str">
        <f t="shared" si="14"/>
        <v/>
      </c>
      <c r="AF63" s="108" t="str">
        <f t="shared" si="6"/>
        <v/>
      </c>
      <c r="AG63" s="108" t="str">
        <f t="shared" si="7"/>
        <v/>
      </c>
      <c r="AH63" s="110">
        <f t="shared" si="15"/>
        <v>0</v>
      </c>
      <c r="AI63" s="110">
        <f t="shared" si="16"/>
        <v>0</v>
      </c>
      <c r="AJ63" s="114"/>
      <c r="AK63" s="100">
        <f t="shared" si="17"/>
        <v>0</v>
      </c>
      <c r="AL63" s="110">
        <f t="shared" si="18"/>
        <v>0</v>
      </c>
      <c r="AM63" s="258">
        <f t="shared" si="8"/>
        <v>0</v>
      </c>
      <c r="AN63" s="110">
        <f t="shared" si="9"/>
        <v>0</v>
      </c>
      <c r="AO63" s="110">
        <f t="shared" si="19"/>
        <v>0</v>
      </c>
      <c r="AP63" s="122"/>
    </row>
    <row r="64" spans="1:56">
      <c r="A64" s="113"/>
      <c r="B64" s="113"/>
      <c r="C64" s="114"/>
      <c r="D64" s="115"/>
      <c r="E64" s="115"/>
      <c r="F64" s="115"/>
      <c r="G64" s="115"/>
      <c r="H64" s="116"/>
      <c r="I64" s="114"/>
      <c r="J64" s="114"/>
      <c r="K64" s="115"/>
      <c r="L64" s="117"/>
      <c r="M64" s="124"/>
      <c r="N64" s="102" t="str">
        <f t="shared" si="0"/>
        <v/>
      </c>
      <c r="O64" s="103" t="str">
        <f t="shared" si="1"/>
        <v/>
      </c>
      <c r="P64" s="104" t="str">
        <f t="shared" si="11"/>
        <v/>
      </c>
      <c r="Q64" s="248" t="str">
        <f t="shared" si="2"/>
        <v/>
      </c>
      <c r="R64" s="245" t="str">
        <f t="shared" si="3"/>
        <v/>
      </c>
      <c r="S64" s="104" t="str">
        <f t="shared" si="12"/>
        <v/>
      </c>
      <c r="T64" s="249" t="str">
        <f t="shared" si="13"/>
        <v/>
      </c>
      <c r="U64" s="118"/>
      <c r="V64" s="118"/>
      <c r="W64" s="118"/>
      <c r="X64" s="119"/>
      <c r="Y64" s="120"/>
      <c r="Z64" s="120"/>
      <c r="AA64" s="108" t="str">
        <f t="shared" si="4"/>
        <v/>
      </c>
      <c r="AB64" s="108" t="str">
        <f t="shared" si="5"/>
        <v/>
      </c>
      <c r="AC64" s="121"/>
      <c r="AD64" s="121"/>
      <c r="AE64" s="250" t="str">
        <f t="shared" si="14"/>
        <v/>
      </c>
      <c r="AF64" s="108" t="str">
        <f t="shared" si="6"/>
        <v/>
      </c>
      <c r="AG64" s="108" t="str">
        <f t="shared" si="7"/>
        <v/>
      </c>
      <c r="AH64" s="110">
        <f t="shared" si="15"/>
        <v>0</v>
      </c>
      <c r="AI64" s="110">
        <f t="shared" si="16"/>
        <v>0</v>
      </c>
      <c r="AJ64" s="114"/>
      <c r="AK64" s="100">
        <f t="shared" si="17"/>
        <v>0</v>
      </c>
      <c r="AL64" s="110">
        <f t="shared" si="18"/>
        <v>0</v>
      </c>
      <c r="AM64" s="258">
        <f t="shared" si="8"/>
        <v>0</v>
      </c>
      <c r="AN64" s="110">
        <f t="shared" si="9"/>
        <v>0</v>
      </c>
      <c r="AO64" s="110">
        <f t="shared" si="19"/>
        <v>0</v>
      </c>
      <c r="AP64" s="122"/>
    </row>
    <row r="65" spans="1:56">
      <c r="A65" s="113"/>
      <c r="B65" s="113"/>
      <c r="C65" s="114"/>
      <c r="D65" s="115"/>
      <c r="E65" s="115"/>
      <c r="F65" s="115"/>
      <c r="G65" s="115"/>
      <c r="H65" s="116"/>
      <c r="I65" s="114"/>
      <c r="J65" s="114"/>
      <c r="K65" s="115"/>
      <c r="L65" s="117"/>
      <c r="M65" s="124"/>
      <c r="N65" s="102" t="str">
        <f t="shared" si="0"/>
        <v/>
      </c>
      <c r="O65" s="103" t="str">
        <f t="shared" si="1"/>
        <v/>
      </c>
      <c r="P65" s="104" t="str">
        <f t="shared" si="11"/>
        <v/>
      </c>
      <c r="Q65" s="248" t="str">
        <f t="shared" si="2"/>
        <v/>
      </c>
      <c r="R65" s="245" t="str">
        <f t="shared" si="3"/>
        <v/>
      </c>
      <c r="S65" s="104" t="str">
        <f t="shared" si="12"/>
        <v/>
      </c>
      <c r="T65" s="249" t="str">
        <f t="shared" si="13"/>
        <v/>
      </c>
      <c r="U65" s="118"/>
      <c r="V65" s="118"/>
      <c r="W65" s="118"/>
      <c r="X65" s="119"/>
      <c r="Y65" s="120"/>
      <c r="Z65" s="120"/>
      <c r="AA65" s="108" t="str">
        <f t="shared" si="4"/>
        <v/>
      </c>
      <c r="AB65" s="108" t="str">
        <f t="shared" si="5"/>
        <v/>
      </c>
      <c r="AC65" s="121"/>
      <c r="AD65" s="121"/>
      <c r="AE65" s="250" t="str">
        <f t="shared" si="14"/>
        <v/>
      </c>
      <c r="AF65" s="108" t="str">
        <f t="shared" si="6"/>
        <v/>
      </c>
      <c r="AG65" s="108" t="str">
        <f t="shared" si="7"/>
        <v/>
      </c>
      <c r="AH65" s="110">
        <f t="shared" si="15"/>
        <v>0</v>
      </c>
      <c r="AI65" s="110">
        <f t="shared" si="16"/>
        <v>0</v>
      </c>
      <c r="AJ65" s="114"/>
      <c r="AK65" s="100">
        <f t="shared" si="17"/>
        <v>0</v>
      </c>
      <c r="AL65" s="110">
        <f t="shared" si="18"/>
        <v>0</v>
      </c>
      <c r="AM65" s="258">
        <f t="shared" si="8"/>
        <v>0</v>
      </c>
      <c r="AN65" s="110">
        <f t="shared" si="9"/>
        <v>0</v>
      </c>
      <c r="AO65" s="110">
        <f t="shared" si="19"/>
        <v>0</v>
      </c>
      <c r="AP65" s="122"/>
    </row>
    <row r="66" spans="1:56">
      <c r="A66" s="113"/>
      <c r="B66" s="113"/>
      <c r="C66" s="114"/>
      <c r="D66" s="115"/>
      <c r="E66" s="115"/>
      <c r="F66" s="115"/>
      <c r="G66" s="115"/>
      <c r="H66" s="116"/>
      <c r="I66" s="114"/>
      <c r="J66" s="114"/>
      <c r="K66" s="115"/>
      <c r="L66" s="117"/>
      <c r="M66" s="124"/>
      <c r="N66" s="102" t="str">
        <f t="shared" si="0"/>
        <v/>
      </c>
      <c r="O66" s="103" t="str">
        <f t="shared" si="1"/>
        <v/>
      </c>
      <c r="P66" s="104" t="str">
        <f t="shared" si="11"/>
        <v/>
      </c>
      <c r="Q66" s="248" t="str">
        <f t="shared" si="2"/>
        <v/>
      </c>
      <c r="R66" s="245" t="str">
        <f t="shared" si="3"/>
        <v/>
      </c>
      <c r="S66" s="104" t="str">
        <f t="shared" si="12"/>
        <v/>
      </c>
      <c r="T66" s="249" t="str">
        <f t="shared" si="13"/>
        <v/>
      </c>
      <c r="U66" s="118"/>
      <c r="V66" s="118"/>
      <c r="W66" s="118"/>
      <c r="X66" s="119"/>
      <c r="Y66" s="120"/>
      <c r="Z66" s="120"/>
      <c r="AA66" s="108" t="str">
        <f t="shared" si="4"/>
        <v/>
      </c>
      <c r="AB66" s="108" t="str">
        <f t="shared" si="5"/>
        <v/>
      </c>
      <c r="AC66" s="121"/>
      <c r="AD66" s="121"/>
      <c r="AE66" s="250" t="str">
        <f t="shared" si="14"/>
        <v/>
      </c>
      <c r="AF66" s="108" t="str">
        <f t="shared" si="6"/>
        <v/>
      </c>
      <c r="AG66" s="108" t="str">
        <f t="shared" si="7"/>
        <v/>
      </c>
      <c r="AH66" s="110">
        <f t="shared" si="15"/>
        <v>0</v>
      </c>
      <c r="AI66" s="110">
        <f t="shared" si="16"/>
        <v>0</v>
      </c>
      <c r="AJ66" s="114"/>
      <c r="AK66" s="100">
        <f t="shared" si="17"/>
        <v>0</v>
      </c>
      <c r="AL66" s="110">
        <f t="shared" si="18"/>
        <v>0</v>
      </c>
      <c r="AM66" s="258">
        <f t="shared" si="8"/>
        <v>0</v>
      </c>
      <c r="AN66" s="110">
        <f t="shared" si="9"/>
        <v>0</v>
      </c>
      <c r="AO66" s="110">
        <f t="shared" si="19"/>
        <v>0</v>
      </c>
      <c r="AP66" s="122"/>
    </row>
    <row r="67" spans="1:56">
      <c r="A67" s="113"/>
      <c r="B67" s="113"/>
      <c r="C67" s="114"/>
      <c r="D67" s="115"/>
      <c r="E67" s="115"/>
      <c r="F67" s="115"/>
      <c r="G67" s="115"/>
      <c r="H67" s="116"/>
      <c r="I67" s="114"/>
      <c r="J67" s="114"/>
      <c r="K67" s="115"/>
      <c r="L67" s="117"/>
      <c r="M67" s="124"/>
      <c r="N67" s="102" t="str">
        <f t="shared" si="0"/>
        <v/>
      </c>
      <c r="O67" s="103" t="str">
        <f t="shared" si="1"/>
        <v/>
      </c>
      <c r="P67" s="104" t="str">
        <f t="shared" si="11"/>
        <v/>
      </c>
      <c r="Q67" s="248" t="str">
        <f t="shared" si="2"/>
        <v/>
      </c>
      <c r="R67" s="245" t="str">
        <f t="shared" si="3"/>
        <v/>
      </c>
      <c r="S67" s="104" t="str">
        <f t="shared" si="12"/>
        <v/>
      </c>
      <c r="T67" s="249" t="str">
        <f t="shared" si="13"/>
        <v/>
      </c>
      <c r="U67" s="118"/>
      <c r="V67" s="118"/>
      <c r="W67" s="118"/>
      <c r="X67" s="119"/>
      <c r="Y67" s="120"/>
      <c r="Z67" s="120"/>
      <c r="AA67" s="108" t="str">
        <f t="shared" si="4"/>
        <v/>
      </c>
      <c r="AB67" s="108" t="str">
        <f t="shared" si="5"/>
        <v/>
      </c>
      <c r="AC67" s="121"/>
      <c r="AD67" s="121"/>
      <c r="AE67" s="250" t="str">
        <f t="shared" si="14"/>
        <v/>
      </c>
      <c r="AF67" s="108" t="str">
        <f t="shared" si="6"/>
        <v/>
      </c>
      <c r="AG67" s="108" t="str">
        <f t="shared" si="7"/>
        <v/>
      </c>
      <c r="AH67" s="110">
        <f t="shared" si="15"/>
        <v>0</v>
      </c>
      <c r="AI67" s="110">
        <f t="shared" si="16"/>
        <v>0</v>
      </c>
      <c r="AJ67" s="114"/>
      <c r="AK67" s="100">
        <f t="shared" si="17"/>
        <v>0</v>
      </c>
      <c r="AL67" s="110">
        <f t="shared" si="18"/>
        <v>0</v>
      </c>
      <c r="AM67" s="258">
        <f t="shared" si="8"/>
        <v>0</v>
      </c>
      <c r="AN67" s="110">
        <f t="shared" si="9"/>
        <v>0</v>
      </c>
      <c r="AO67" s="110">
        <f t="shared" si="19"/>
        <v>0</v>
      </c>
      <c r="AP67" s="122"/>
    </row>
    <row r="68" spans="1:56">
      <c r="A68" s="113"/>
      <c r="B68" s="113"/>
      <c r="C68" s="114"/>
      <c r="D68" s="115"/>
      <c r="E68" s="115"/>
      <c r="F68" s="115"/>
      <c r="G68" s="115"/>
      <c r="H68" s="116"/>
      <c r="I68" s="114"/>
      <c r="J68" s="114"/>
      <c r="K68" s="115"/>
      <c r="L68" s="117"/>
      <c r="M68" s="124"/>
      <c r="N68" s="102" t="str">
        <f t="shared" si="0"/>
        <v/>
      </c>
      <c r="O68" s="103" t="str">
        <f t="shared" si="1"/>
        <v/>
      </c>
      <c r="P68" s="104" t="str">
        <f t="shared" si="11"/>
        <v/>
      </c>
      <c r="Q68" s="248" t="str">
        <f t="shared" si="2"/>
        <v/>
      </c>
      <c r="R68" s="245" t="str">
        <f t="shared" si="3"/>
        <v/>
      </c>
      <c r="S68" s="104" t="str">
        <f t="shared" si="12"/>
        <v/>
      </c>
      <c r="T68" s="249" t="str">
        <f t="shared" si="13"/>
        <v/>
      </c>
      <c r="U68" s="118"/>
      <c r="V68" s="118"/>
      <c r="W68" s="118"/>
      <c r="X68" s="119"/>
      <c r="Y68" s="120"/>
      <c r="Z68" s="120"/>
      <c r="AA68" s="108" t="str">
        <f t="shared" si="4"/>
        <v/>
      </c>
      <c r="AB68" s="108" t="str">
        <f t="shared" si="5"/>
        <v/>
      </c>
      <c r="AC68" s="121"/>
      <c r="AD68" s="121"/>
      <c r="AE68" s="250" t="str">
        <f t="shared" si="14"/>
        <v/>
      </c>
      <c r="AF68" s="108" t="str">
        <f t="shared" si="6"/>
        <v/>
      </c>
      <c r="AG68" s="108" t="str">
        <f t="shared" si="7"/>
        <v/>
      </c>
      <c r="AH68" s="110">
        <f t="shared" si="15"/>
        <v>0</v>
      </c>
      <c r="AI68" s="110">
        <f t="shared" si="16"/>
        <v>0</v>
      </c>
      <c r="AJ68" s="114"/>
      <c r="AK68" s="100">
        <f t="shared" si="17"/>
        <v>0</v>
      </c>
      <c r="AL68" s="110">
        <f t="shared" si="18"/>
        <v>0</v>
      </c>
      <c r="AM68" s="258">
        <f t="shared" si="8"/>
        <v>0</v>
      </c>
      <c r="AN68" s="110">
        <f t="shared" si="9"/>
        <v>0</v>
      </c>
      <c r="AO68" s="110">
        <f t="shared" si="19"/>
        <v>0</v>
      </c>
      <c r="AP68" s="122"/>
    </row>
    <row r="69" spans="1:56">
      <c r="A69" s="113"/>
      <c r="B69" s="113"/>
      <c r="C69" s="114"/>
      <c r="D69" s="115"/>
      <c r="E69" s="115"/>
      <c r="F69" s="115"/>
      <c r="G69" s="115"/>
      <c r="H69" s="116"/>
      <c r="I69" s="114"/>
      <c r="J69" s="114"/>
      <c r="K69" s="115"/>
      <c r="L69" s="117"/>
      <c r="M69" s="124"/>
      <c r="N69" s="102" t="str">
        <f t="shared" si="0"/>
        <v/>
      </c>
      <c r="O69" s="103" t="str">
        <f t="shared" si="1"/>
        <v/>
      </c>
      <c r="P69" s="104" t="str">
        <f t="shared" si="11"/>
        <v/>
      </c>
      <c r="Q69" s="248" t="str">
        <f t="shared" si="2"/>
        <v/>
      </c>
      <c r="R69" s="245" t="str">
        <f t="shared" si="3"/>
        <v/>
      </c>
      <c r="S69" s="104" t="str">
        <f t="shared" si="12"/>
        <v/>
      </c>
      <c r="T69" s="249" t="str">
        <f t="shared" si="13"/>
        <v/>
      </c>
      <c r="U69" s="118"/>
      <c r="V69" s="118"/>
      <c r="W69" s="118"/>
      <c r="X69" s="119"/>
      <c r="Y69" s="120"/>
      <c r="Z69" s="120"/>
      <c r="AA69" s="108" t="str">
        <f t="shared" si="4"/>
        <v/>
      </c>
      <c r="AB69" s="108" t="str">
        <f t="shared" si="5"/>
        <v/>
      </c>
      <c r="AC69" s="121"/>
      <c r="AD69" s="121"/>
      <c r="AE69" s="250" t="str">
        <f t="shared" si="14"/>
        <v/>
      </c>
      <c r="AF69" s="108" t="str">
        <f t="shared" si="6"/>
        <v/>
      </c>
      <c r="AG69" s="108" t="str">
        <f t="shared" si="7"/>
        <v/>
      </c>
      <c r="AH69" s="110">
        <f t="shared" si="15"/>
        <v>0</v>
      </c>
      <c r="AI69" s="110">
        <f t="shared" si="16"/>
        <v>0</v>
      </c>
      <c r="AJ69" s="114"/>
      <c r="AK69" s="100">
        <f t="shared" si="17"/>
        <v>0</v>
      </c>
      <c r="AL69" s="110">
        <f t="shared" si="18"/>
        <v>0</v>
      </c>
      <c r="AM69" s="258">
        <f t="shared" si="8"/>
        <v>0</v>
      </c>
      <c r="AN69" s="110">
        <f t="shared" si="9"/>
        <v>0</v>
      </c>
      <c r="AO69" s="110">
        <f t="shared" si="19"/>
        <v>0</v>
      </c>
      <c r="AP69" s="122"/>
    </row>
    <row r="70" spans="1:56">
      <c r="A70" s="113"/>
      <c r="B70" s="113"/>
      <c r="C70" s="114"/>
      <c r="D70" s="115"/>
      <c r="E70" s="115"/>
      <c r="F70" s="115"/>
      <c r="G70" s="115"/>
      <c r="H70" s="116"/>
      <c r="I70" s="114"/>
      <c r="J70" s="114"/>
      <c r="K70" s="115"/>
      <c r="L70" s="117"/>
      <c r="M70" s="124"/>
      <c r="N70" s="102" t="str">
        <f t="shared" si="0"/>
        <v/>
      </c>
      <c r="O70" s="103" t="str">
        <f t="shared" si="1"/>
        <v/>
      </c>
      <c r="P70" s="104" t="str">
        <f t="shared" si="11"/>
        <v/>
      </c>
      <c r="Q70" s="248" t="str">
        <f t="shared" si="2"/>
        <v/>
      </c>
      <c r="R70" s="245" t="str">
        <f t="shared" si="3"/>
        <v/>
      </c>
      <c r="S70" s="104" t="str">
        <f t="shared" si="12"/>
        <v/>
      </c>
      <c r="T70" s="249" t="str">
        <f t="shared" si="13"/>
        <v/>
      </c>
      <c r="U70" s="118"/>
      <c r="V70" s="118"/>
      <c r="W70" s="118"/>
      <c r="X70" s="119"/>
      <c r="Y70" s="120"/>
      <c r="Z70" s="120"/>
      <c r="AA70" s="108" t="str">
        <f t="shared" si="4"/>
        <v/>
      </c>
      <c r="AB70" s="108" t="str">
        <f t="shared" si="5"/>
        <v/>
      </c>
      <c r="AC70" s="121"/>
      <c r="AD70" s="121"/>
      <c r="AE70" s="250" t="str">
        <f t="shared" si="14"/>
        <v/>
      </c>
      <c r="AF70" s="108" t="str">
        <f t="shared" si="6"/>
        <v/>
      </c>
      <c r="AG70" s="108" t="str">
        <f t="shared" si="7"/>
        <v/>
      </c>
      <c r="AH70" s="110">
        <f t="shared" si="15"/>
        <v>0</v>
      </c>
      <c r="AI70" s="110">
        <f t="shared" si="16"/>
        <v>0</v>
      </c>
      <c r="AJ70" s="114"/>
      <c r="AK70" s="100">
        <f t="shared" si="17"/>
        <v>0</v>
      </c>
      <c r="AL70" s="110">
        <f t="shared" si="18"/>
        <v>0</v>
      </c>
      <c r="AM70" s="258">
        <f t="shared" si="8"/>
        <v>0</v>
      </c>
      <c r="AN70" s="110">
        <f t="shared" si="9"/>
        <v>0</v>
      </c>
      <c r="AO70" s="110">
        <f t="shared" si="19"/>
        <v>0</v>
      </c>
      <c r="AP70" s="122"/>
    </row>
    <row r="71" spans="1:56">
      <c r="A71" s="113"/>
      <c r="B71" s="113"/>
      <c r="C71" s="114"/>
      <c r="D71" s="115"/>
      <c r="E71" s="115"/>
      <c r="F71" s="115"/>
      <c r="G71" s="115"/>
      <c r="H71" s="116"/>
      <c r="I71" s="114"/>
      <c r="J71" s="114"/>
      <c r="K71" s="115"/>
      <c r="L71" s="117"/>
      <c r="M71" s="124"/>
      <c r="N71" s="102" t="str">
        <f t="shared" si="0"/>
        <v/>
      </c>
      <c r="O71" s="103" t="str">
        <f t="shared" si="1"/>
        <v/>
      </c>
      <c r="P71" s="104" t="str">
        <f t="shared" si="11"/>
        <v/>
      </c>
      <c r="Q71" s="248" t="str">
        <f t="shared" si="2"/>
        <v/>
      </c>
      <c r="R71" s="245" t="str">
        <f t="shared" si="3"/>
        <v/>
      </c>
      <c r="S71" s="104" t="str">
        <f t="shared" si="12"/>
        <v/>
      </c>
      <c r="T71" s="249" t="str">
        <f t="shared" si="13"/>
        <v/>
      </c>
      <c r="U71" s="118"/>
      <c r="V71" s="118"/>
      <c r="W71" s="118"/>
      <c r="X71" s="119"/>
      <c r="Y71" s="120"/>
      <c r="Z71" s="120"/>
      <c r="AA71" s="108" t="str">
        <f t="shared" si="4"/>
        <v/>
      </c>
      <c r="AB71" s="108" t="str">
        <f t="shared" si="5"/>
        <v/>
      </c>
      <c r="AC71" s="121"/>
      <c r="AD71" s="121"/>
      <c r="AE71" s="250" t="str">
        <f t="shared" si="14"/>
        <v/>
      </c>
      <c r="AF71" s="108" t="str">
        <f t="shared" si="6"/>
        <v/>
      </c>
      <c r="AG71" s="108" t="str">
        <f t="shared" si="7"/>
        <v/>
      </c>
      <c r="AH71" s="110">
        <f t="shared" si="15"/>
        <v>0</v>
      </c>
      <c r="AI71" s="110">
        <f t="shared" si="16"/>
        <v>0</v>
      </c>
      <c r="AJ71" s="114"/>
      <c r="AK71" s="100">
        <f t="shared" si="17"/>
        <v>0</v>
      </c>
      <c r="AL71" s="110">
        <f t="shared" si="18"/>
        <v>0</v>
      </c>
      <c r="AM71" s="258">
        <f t="shared" si="8"/>
        <v>0</v>
      </c>
      <c r="AN71" s="110">
        <f t="shared" si="9"/>
        <v>0</v>
      </c>
      <c r="AO71" s="110">
        <f t="shared" si="19"/>
        <v>0</v>
      </c>
      <c r="AP71" s="122"/>
    </row>
    <row r="72" spans="1:56">
      <c r="A72" s="113"/>
      <c r="B72" s="113"/>
      <c r="C72" s="114"/>
      <c r="D72" s="115"/>
      <c r="E72" s="115"/>
      <c r="F72" s="115"/>
      <c r="G72" s="115"/>
      <c r="H72" s="116"/>
      <c r="I72" s="114"/>
      <c r="J72" s="114"/>
      <c r="K72" s="115"/>
      <c r="L72" s="117"/>
      <c r="M72" s="124"/>
      <c r="N72" s="102" t="str">
        <f t="shared" si="0"/>
        <v/>
      </c>
      <c r="O72" s="103" t="str">
        <f t="shared" si="1"/>
        <v/>
      </c>
      <c r="P72" s="104" t="str">
        <f t="shared" si="11"/>
        <v/>
      </c>
      <c r="Q72" s="248" t="str">
        <f t="shared" si="2"/>
        <v/>
      </c>
      <c r="R72" s="245" t="str">
        <f t="shared" si="3"/>
        <v/>
      </c>
      <c r="S72" s="104" t="str">
        <f t="shared" si="12"/>
        <v/>
      </c>
      <c r="T72" s="249" t="str">
        <f t="shared" si="13"/>
        <v/>
      </c>
      <c r="U72" s="118"/>
      <c r="V72" s="118"/>
      <c r="W72" s="118"/>
      <c r="X72" s="119"/>
      <c r="Y72" s="120"/>
      <c r="Z72" s="120"/>
      <c r="AA72" s="108" t="str">
        <f t="shared" si="4"/>
        <v/>
      </c>
      <c r="AB72" s="108" t="str">
        <f t="shared" si="5"/>
        <v/>
      </c>
      <c r="AC72" s="121"/>
      <c r="AD72" s="121"/>
      <c r="AE72" s="250" t="str">
        <f t="shared" si="14"/>
        <v/>
      </c>
      <c r="AF72" s="108" t="str">
        <f t="shared" si="6"/>
        <v/>
      </c>
      <c r="AG72" s="108" t="str">
        <f t="shared" si="7"/>
        <v/>
      </c>
      <c r="AH72" s="110">
        <f t="shared" si="15"/>
        <v>0</v>
      </c>
      <c r="AI72" s="110">
        <f t="shared" si="16"/>
        <v>0</v>
      </c>
      <c r="AJ72" s="114"/>
      <c r="AK72" s="100">
        <f t="shared" si="17"/>
        <v>0</v>
      </c>
      <c r="AL72" s="110">
        <f t="shared" si="18"/>
        <v>0</v>
      </c>
      <c r="AM72" s="258">
        <f t="shared" si="8"/>
        <v>0</v>
      </c>
      <c r="AN72" s="110">
        <f t="shared" si="9"/>
        <v>0</v>
      </c>
      <c r="AO72" s="110">
        <f t="shared" si="19"/>
        <v>0</v>
      </c>
      <c r="AP72" s="122"/>
    </row>
    <row r="73" spans="1:56">
      <c r="A73" s="113"/>
      <c r="B73" s="113"/>
      <c r="C73" s="114"/>
      <c r="D73" s="115"/>
      <c r="E73" s="115"/>
      <c r="F73" s="115"/>
      <c r="G73" s="115"/>
      <c r="H73" s="116"/>
      <c r="I73" s="114"/>
      <c r="J73" s="114"/>
      <c r="K73" s="115"/>
      <c r="L73" s="117"/>
      <c r="M73" s="124"/>
      <c r="N73" s="102" t="str">
        <f t="shared" si="0"/>
        <v/>
      </c>
      <c r="O73" s="103" t="str">
        <f t="shared" si="1"/>
        <v/>
      </c>
      <c r="P73" s="104" t="str">
        <f t="shared" si="11"/>
        <v/>
      </c>
      <c r="Q73" s="248" t="str">
        <f t="shared" si="2"/>
        <v/>
      </c>
      <c r="R73" s="245" t="str">
        <f t="shared" si="3"/>
        <v/>
      </c>
      <c r="S73" s="104" t="str">
        <f t="shared" si="12"/>
        <v/>
      </c>
      <c r="T73" s="249" t="str">
        <f t="shared" si="13"/>
        <v/>
      </c>
      <c r="U73" s="118"/>
      <c r="V73" s="118"/>
      <c r="W73" s="118"/>
      <c r="X73" s="119"/>
      <c r="Y73" s="120"/>
      <c r="Z73" s="120"/>
      <c r="AA73" s="108" t="str">
        <f t="shared" si="4"/>
        <v/>
      </c>
      <c r="AB73" s="108" t="str">
        <f t="shared" si="5"/>
        <v/>
      </c>
      <c r="AC73" s="121"/>
      <c r="AD73" s="121"/>
      <c r="AE73" s="250" t="str">
        <f t="shared" si="14"/>
        <v/>
      </c>
      <c r="AF73" s="108" t="str">
        <f t="shared" si="6"/>
        <v/>
      </c>
      <c r="AG73" s="108" t="str">
        <f t="shared" si="7"/>
        <v/>
      </c>
      <c r="AH73" s="110">
        <f t="shared" si="15"/>
        <v>0</v>
      </c>
      <c r="AI73" s="110">
        <f t="shared" si="16"/>
        <v>0</v>
      </c>
      <c r="AJ73" s="114"/>
      <c r="AK73" s="100">
        <f t="shared" si="17"/>
        <v>0</v>
      </c>
      <c r="AL73" s="110">
        <f t="shared" si="18"/>
        <v>0</v>
      </c>
      <c r="AM73" s="258">
        <f t="shared" si="8"/>
        <v>0</v>
      </c>
      <c r="AN73" s="110">
        <f t="shared" si="9"/>
        <v>0</v>
      </c>
      <c r="AO73" s="110">
        <f t="shared" si="19"/>
        <v>0</v>
      </c>
      <c r="AP73" s="122"/>
    </row>
    <row r="74" spans="1:56">
      <c r="A74" s="113"/>
      <c r="B74" s="113"/>
      <c r="C74" s="114"/>
      <c r="D74" s="115"/>
      <c r="E74" s="115"/>
      <c r="F74" s="115"/>
      <c r="G74" s="115"/>
      <c r="H74" s="116"/>
      <c r="I74" s="114"/>
      <c r="J74" s="114"/>
      <c r="K74" s="115"/>
      <c r="L74" s="117"/>
      <c r="M74" s="124"/>
      <c r="N74" s="102" t="str">
        <f t="shared" si="0"/>
        <v/>
      </c>
      <c r="O74" s="103" t="str">
        <f t="shared" si="1"/>
        <v/>
      </c>
      <c r="P74" s="104" t="str">
        <f t="shared" si="11"/>
        <v/>
      </c>
      <c r="Q74" s="248" t="str">
        <f t="shared" si="2"/>
        <v/>
      </c>
      <c r="R74" s="245" t="str">
        <f t="shared" si="3"/>
        <v/>
      </c>
      <c r="S74" s="104" t="str">
        <f t="shared" si="12"/>
        <v/>
      </c>
      <c r="T74" s="249" t="str">
        <f t="shared" si="13"/>
        <v/>
      </c>
      <c r="U74" s="118"/>
      <c r="V74" s="118"/>
      <c r="W74" s="118"/>
      <c r="X74" s="119"/>
      <c r="Y74" s="120"/>
      <c r="Z74" s="120"/>
      <c r="AA74" s="108" t="str">
        <f t="shared" si="4"/>
        <v/>
      </c>
      <c r="AB74" s="108" t="str">
        <f t="shared" si="5"/>
        <v/>
      </c>
      <c r="AC74" s="121"/>
      <c r="AD74" s="121"/>
      <c r="AE74" s="250" t="str">
        <f t="shared" si="14"/>
        <v/>
      </c>
      <c r="AF74" s="108" t="str">
        <f t="shared" si="6"/>
        <v/>
      </c>
      <c r="AG74" s="108" t="str">
        <f t="shared" si="7"/>
        <v/>
      </c>
      <c r="AH74" s="110">
        <f t="shared" si="15"/>
        <v>0</v>
      </c>
      <c r="AI74" s="110">
        <f t="shared" si="16"/>
        <v>0</v>
      </c>
      <c r="AJ74" s="114"/>
      <c r="AK74" s="100">
        <f t="shared" si="17"/>
        <v>0</v>
      </c>
      <c r="AL74" s="110">
        <f t="shared" si="18"/>
        <v>0</v>
      </c>
      <c r="AM74" s="258">
        <f t="shared" si="8"/>
        <v>0</v>
      </c>
      <c r="AN74" s="110">
        <f t="shared" si="9"/>
        <v>0</v>
      </c>
      <c r="AO74" s="110">
        <f t="shared" si="19"/>
        <v>0</v>
      </c>
      <c r="AP74" s="122"/>
    </row>
    <row r="75" spans="1:56">
      <c r="A75" s="113"/>
      <c r="B75" s="113"/>
      <c r="C75" s="114"/>
      <c r="D75" s="115"/>
      <c r="E75" s="115"/>
      <c r="F75" s="115"/>
      <c r="G75" s="115"/>
      <c r="H75" s="116"/>
      <c r="I75" s="114"/>
      <c r="J75" s="114"/>
      <c r="K75" s="115"/>
      <c r="L75" s="117"/>
      <c r="M75" s="124"/>
      <c r="N75" s="102" t="str">
        <f t="shared" si="0"/>
        <v/>
      </c>
      <c r="O75" s="103" t="str">
        <f t="shared" si="1"/>
        <v/>
      </c>
      <c r="P75" s="104" t="str">
        <f t="shared" si="11"/>
        <v/>
      </c>
      <c r="Q75" s="248" t="str">
        <f t="shared" si="2"/>
        <v/>
      </c>
      <c r="R75" s="245" t="str">
        <f t="shared" si="3"/>
        <v/>
      </c>
      <c r="S75" s="104" t="str">
        <f t="shared" si="12"/>
        <v/>
      </c>
      <c r="T75" s="249" t="str">
        <f t="shared" si="13"/>
        <v/>
      </c>
      <c r="U75" s="118"/>
      <c r="V75" s="118"/>
      <c r="W75" s="118"/>
      <c r="X75" s="119"/>
      <c r="Y75" s="120"/>
      <c r="Z75" s="120"/>
      <c r="AA75" s="108" t="str">
        <f t="shared" si="4"/>
        <v/>
      </c>
      <c r="AB75" s="108" t="str">
        <f t="shared" si="5"/>
        <v/>
      </c>
      <c r="AC75" s="121"/>
      <c r="AD75" s="121"/>
      <c r="AE75" s="250" t="str">
        <f t="shared" si="14"/>
        <v/>
      </c>
      <c r="AF75" s="108" t="str">
        <f t="shared" si="6"/>
        <v/>
      </c>
      <c r="AG75" s="108" t="str">
        <f t="shared" si="7"/>
        <v/>
      </c>
      <c r="AH75" s="110">
        <f t="shared" si="15"/>
        <v>0</v>
      </c>
      <c r="AI75" s="110">
        <f t="shared" si="16"/>
        <v>0</v>
      </c>
      <c r="AJ75" s="114"/>
      <c r="AK75" s="100">
        <f t="shared" si="17"/>
        <v>0</v>
      </c>
      <c r="AL75" s="110">
        <f t="shared" si="18"/>
        <v>0</v>
      </c>
      <c r="AM75" s="258">
        <f t="shared" si="8"/>
        <v>0</v>
      </c>
      <c r="AN75" s="110">
        <f t="shared" si="9"/>
        <v>0</v>
      </c>
      <c r="AO75" s="110">
        <f t="shared" si="19"/>
        <v>0</v>
      </c>
      <c r="AP75" s="122"/>
    </row>
    <row r="76" spans="1:56">
      <c r="A76" s="113"/>
      <c r="B76" s="113"/>
      <c r="C76" s="114"/>
      <c r="D76" s="115"/>
      <c r="E76" s="115"/>
      <c r="F76" s="115"/>
      <c r="G76" s="115"/>
      <c r="H76" s="116"/>
      <c r="I76" s="114"/>
      <c r="J76" s="114"/>
      <c r="K76" s="115"/>
      <c r="L76" s="117"/>
      <c r="M76" s="124"/>
      <c r="N76" s="102" t="str">
        <f t="shared" si="0"/>
        <v/>
      </c>
      <c r="O76" s="103" t="str">
        <f t="shared" si="1"/>
        <v/>
      </c>
      <c r="P76" s="104" t="str">
        <f t="shared" si="11"/>
        <v/>
      </c>
      <c r="Q76" s="248" t="str">
        <f t="shared" si="2"/>
        <v/>
      </c>
      <c r="R76" s="245" t="str">
        <f t="shared" si="3"/>
        <v/>
      </c>
      <c r="S76" s="104" t="str">
        <f t="shared" si="12"/>
        <v/>
      </c>
      <c r="T76" s="249" t="str">
        <f t="shared" si="13"/>
        <v/>
      </c>
      <c r="U76" s="118"/>
      <c r="V76" s="118"/>
      <c r="W76" s="118"/>
      <c r="X76" s="119"/>
      <c r="Y76" s="120"/>
      <c r="Z76" s="120"/>
      <c r="AA76" s="108" t="str">
        <f t="shared" si="4"/>
        <v/>
      </c>
      <c r="AB76" s="108" t="str">
        <f t="shared" si="5"/>
        <v/>
      </c>
      <c r="AC76" s="121"/>
      <c r="AD76" s="121"/>
      <c r="AE76" s="250" t="str">
        <f t="shared" si="14"/>
        <v/>
      </c>
      <c r="AF76" s="108" t="str">
        <f t="shared" si="6"/>
        <v/>
      </c>
      <c r="AG76" s="108" t="str">
        <f t="shared" si="7"/>
        <v/>
      </c>
      <c r="AH76" s="110">
        <f t="shared" si="15"/>
        <v>0</v>
      </c>
      <c r="AI76" s="110">
        <f t="shared" si="16"/>
        <v>0</v>
      </c>
      <c r="AJ76" s="114"/>
      <c r="AK76" s="100">
        <f t="shared" si="17"/>
        <v>0</v>
      </c>
      <c r="AL76" s="110">
        <f t="shared" si="18"/>
        <v>0</v>
      </c>
      <c r="AM76" s="258">
        <f t="shared" si="8"/>
        <v>0</v>
      </c>
      <c r="AN76" s="110">
        <f t="shared" si="9"/>
        <v>0</v>
      </c>
      <c r="AO76" s="110">
        <f t="shared" si="19"/>
        <v>0</v>
      </c>
      <c r="AP76" s="122"/>
    </row>
    <row r="77" spans="1:56">
      <c r="A77" s="113"/>
      <c r="B77" s="113"/>
      <c r="C77" s="114"/>
      <c r="D77" s="115"/>
      <c r="E77" s="115"/>
      <c r="F77" s="115"/>
      <c r="G77" s="115"/>
      <c r="H77" s="116"/>
      <c r="I77" s="114"/>
      <c r="J77" s="114"/>
      <c r="K77" s="115"/>
      <c r="L77" s="117"/>
      <c r="M77" s="124"/>
      <c r="N77" s="102" t="str">
        <f t="shared" si="0"/>
        <v/>
      </c>
      <c r="O77" s="103" t="str">
        <f t="shared" si="1"/>
        <v/>
      </c>
      <c r="P77" s="104" t="str">
        <f t="shared" si="11"/>
        <v/>
      </c>
      <c r="Q77" s="248" t="str">
        <f t="shared" si="2"/>
        <v/>
      </c>
      <c r="R77" s="245" t="str">
        <f t="shared" si="3"/>
        <v/>
      </c>
      <c r="S77" s="104" t="str">
        <f t="shared" si="12"/>
        <v/>
      </c>
      <c r="T77" s="249" t="str">
        <f t="shared" si="13"/>
        <v/>
      </c>
      <c r="U77" s="118"/>
      <c r="V77" s="118"/>
      <c r="W77" s="118"/>
      <c r="X77" s="119"/>
      <c r="Y77" s="120"/>
      <c r="Z77" s="120"/>
      <c r="AA77" s="108" t="str">
        <f t="shared" si="4"/>
        <v/>
      </c>
      <c r="AB77" s="108" t="str">
        <f t="shared" si="5"/>
        <v/>
      </c>
      <c r="AC77" s="121"/>
      <c r="AD77" s="121"/>
      <c r="AE77" s="250" t="str">
        <f t="shared" si="14"/>
        <v/>
      </c>
      <c r="AF77" s="108" t="str">
        <f t="shared" si="6"/>
        <v/>
      </c>
      <c r="AG77" s="108" t="str">
        <f t="shared" si="7"/>
        <v/>
      </c>
      <c r="AH77" s="110">
        <f t="shared" si="15"/>
        <v>0</v>
      </c>
      <c r="AI77" s="110">
        <f t="shared" si="16"/>
        <v>0</v>
      </c>
      <c r="AJ77" s="114"/>
      <c r="AK77" s="100">
        <f t="shared" si="17"/>
        <v>0</v>
      </c>
      <c r="AL77" s="110">
        <f t="shared" si="18"/>
        <v>0</v>
      </c>
      <c r="AM77" s="258">
        <f t="shared" si="8"/>
        <v>0</v>
      </c>
      <c r="AN77" s="110">
        <f t="shared" si="9"/>
        <v>0</v>
      </c>
      <c r="AO77" s="110">
        <f t="shared" si="19"/>
        <v>0</v>
      </c>
      <c r="AP77" s="122"/>
    </row>
    <row r="78" spans="1:56" s="1" customFormat="1">
      <c r="A78" s="113"/>
      <c r="B78" s="113"/>
      <c r="C78" s="114"/>
      <c r="D78" s="115"/>
      <c r="E78" s="115"/>
      <c r="F78" s="115"/>
      <c r="G78" s="115"/>
      <c r="H78" s="116"/>
      <c r="I78" s="114"/>
      <c r="J78" s="114"/>
      <c r="K78" s="115"/>
      <c r="L78" s="117"/>
      <c r="M78" s="124"/>
      <c r="N78" s="102" t="str">
        <f t="shared" si="0"/>
        <v/>
      </c>
      <c r="O78" s="103" t="str">
        <f t="shared" si="1"/>
        <v/>
      </c>
      <c r="P78" s="104" t="str">
        <f t="shared" si="11"/>
        <v/>
      </c>
      <c r="Q78" s="248" t="str">
        <f t="shared" si="2"/>
        <v/>
      </c>
      <c r="R78" s="245" t="str">
        <f t="shared" si="3"/>
        <v/>
      </c>
      <c r="S78" s="104" t="str">
        <f t="shared" si="12"/>
        <v/>
      </c>
      <c r="T78" s="249" t="str">
        <f t="shared" si="13"/>
        <v/>
      </c>
      <c r="U78" s="118"/>
      <c r="V78" s="118"/>
      <c r="W78" s="118"/>
      <c r="X78" s="119"/>
      <c r="Y78" s="120"/>
      <c r="Z78" s="120"/>
      <c r="AA78" s="108" t="str">
        <f t="shared" si="4"/>
        <v/>
      </c>
      <c r="AB78" s="108" t="str">
        <f t="shared" si="5"/>
        <v/>
      </c>
      <c r="AC78" s="121"/>
      <c r="AD78" s="121"/>
      <c r="AE78" s="250" t="str">
        <f t="shared" si="14"/>
        <v/>
      </c>
      <c r="AF78" s="108" t="str">
        <f t="shared" si="6"/>
        <v/>
      </c>
      <c r="AG78" s="108" t="str">
        <f t="shared" si="7"/>
        <v/>
      </c>
      <c r="AH78" s="110">
        <f t="shared" si="15"/>
        <v>0</v>
      </c>
      <c r="AI78" s="110">
        <f t="shared" si="16"/>
        <v>0</v>
      </c>
      <c r="AJ78" s="114"/>
      <c r="AK78" s="100">
        <f t="shared" si="17"/>
        <v>0</v>
      </c>
      <c r="AL78" s="110">
        <f t="shared" si="18"/>
        <v>0</v>
      </c>
      <c r="AM78" s="258">
        <f t="shared" si="8"/>
        <v>0</v>
      </c>
      <c r="AN78" s="110">
        <f t="shared" si="9"/>
        <v>0</v>
      </c>
      <c r="AO78" s="110">
        <f t="shared" si="19"/>
        <v>0</v>
      </c>
      <c r="AP78" s="122"/>
      <c r="AQ78" s="2"/>
      <c r="AR78" s="31"/>
      <c r="AT78" s="65"/>
      <c r="AU78" s="65"/>
      <c r="AV78" s="65"/>
      <c r="AW78" s="65"/>
      <c r="AX78" s="65"/>
      <c r="AY78" s="65"/>
      <c r="AZ78" s="65"/>
      <c r="BA78" s="65"/>
      <c r="BB78" s="65"/>
      <c r="BC78" s="65"/>
      <c r="BD78" s="65"/>
    </row>
    <row r="79" spans="1:56">
      <c r="A79" s="113"/>
      <c r="B79" s="113"/>
      <c r="C79" s="114"/>
      <c r="D79" s="115"/>
      <c r="E79" s="115"/>
      <c r="F79" s="115"/>
      <c r="G79" s="115"/>
      <c r="H79" s="116"/>
      <c r="I79" s="114"/>
      <c r="J79" s="114"/>
      <c r="K79" s="115"/>
      <c r="L79" s="117"/>
      <c r="M79" s="124"/>
      <c r="N79" s="102" t="str">
        <f t="shared" si="0"/>
        <v/>
      </c>
      <c r="O79" s="103" t="str">
        <f t="shared" si="1"/>
        <v/>
      </c>
      <c r="P79" s="104" t="str">
        <f t="shared" si="11"/>
        <v/>
      </c>
      <c r="Q79" s="248" t="str">
        <f t="shared" si="2"/>
        <v/>
      </c>
      <c r="R79" s="245" t="str">
        <f t="shared" si="3"/>
        <v/>
      </c>
      <c r="S79" s="104" t="str">
        <f t="shared" si="12"/>
        <v/>
      </c>
      <c r="T79" s="249" t="str">
        <f t="shared" si="13"/>
        <v/>
      </c>
      <c r="U79" s="118"/>
      <c r="V79" s="118"/>
      <c r="W79" s="118"/>
      <c r="X79" s="119"/>
      <c r="Y79" s="120"/>
      <c r="Z79" s="120"/>
      <c r="AA79" s="108" t="str">
        <f t="shared" si="4"/>
        <v/>
      </c>
      <c r="AB79" s="108" t="str">
        <f t="shared" si="5"/>
        <v/>
      </c>
      <c r="AC79" s="121"/>
      <c r="AD79" s="121"/>
      <c r="AE79" s="250" t="str">
        <f t="shared" si="14"/>
        <v/>
      </c>
      <c r="AF79" s="108" t="str">
        <f t="shared" si="6"/>
        <v/>
      </c>
      <c r="AG79" s="108" t="str">
        <f t="shared" si="7"/>
        <v/>
      </c>
      <c r="AH79" s="110">
        <f t="shared" si="15"/>
        <v>0</v>
      </c>
      <c r="AI79" s="110">
        <f t="shared" si="16"/>
        <v>0</v>
      </c>
      <c r="AJ79" s="114"/>
      <c r="AK79" s="100">
        <f t="shared" si="17"/>
        <v>0</v>
      </c>
      <c r="AL79" s="110">
        <f t="shared" si="18"/>
        <v>0</v>
      </c>
      <c r="AM79" s="258">
        <f t="shared" si="8"/>
        <v>0</v>
      </c>
      <c r="AN79" s="110">
        <f t="shared" si="9"/>
        <v>0</v>
      </c>
      <c r="AO79" s="110">
        <f t="shared" si="19"/>
        <v>0</v>
      </c>
      <c r="AP79" s="122"/>
    </row>
    <row r="80" spans="1:56">
      <c r="A80" s="113"/>
      <c r="B80" s="113"/>
      <c r="C80" s="114"/>
      <c r="D80" s="115"/>
      <c r="E80" s="115"/>
      <c r="F80" s="115"/>
      <c r="G80" s="115"/>
      <c r="H80" s="116"/>
      <c r="I80" s="114"/>
      <c r="J80" s="114"/>
      <c r="K80" s="115"/>
      <c r="L80" s="117"/>
      <c r="M80" s="124"/>
      <c r="N80" s="102" t="str">
        <f t="shared" si="0"/>
        <v/>
      </c>
      <c r="O80" s="103" t="str">
        <f t="shared" si="1"/>
        <v/>
      </c>
      <c r="P80" s="104" t="str">
        <f t="shared" si="11"/>
        <v/>
      </c>
      <c r="Q80" s="248" t="str">
        <f t="shared" si="2"/>
        <v/>
      </c>
      <c r="R80" s="245" t="str">
        <f t="shared" si="3"/>
        <v/>
      </c>
      <c r="S80" s="104" t="str">
        <f t="shared" si="12"/>
        <v/>
      </c>
      <c r="T80" s="249" t="str">
        <f t="shared" si="13"/>
        <v/>
      </c>
      <c r="U80" s="118"/>
      <c r="V80" s="118"/>
      <c r="W80" s="118"/>
      <c r="X80" s="119"/>
      <c r="Y80" s="120"/>
      <c r="Z80" s="120"/>
      <c r="AA80" s="108" t="str">
        <f t="shared" si="4"/>
        <v/>
      </c>
      <c r="AB80" s="108" t="str">
        <f t="shared" si="5"/>
        <v/>
      </c>
      <c r="AC80" s="121"/>
      <c r="AD80" s="121"/>
      <c r="AE80" s="250" t="str">
        <f t="shared" si="14"/>
        <v/>
      </c>
      <c r="AF80" s="108" t="str">
        <f t="shared" si="6"/>
        <v/>
      </c>
      <c r="AG80" s="108" t="str">
        <f t="shared" si="7"/>
        <v/>
      </c>
      <c r="AH80" s="110">
        <f t="shared" si="15"/>
        <v>0</v>
      </c>
      <c r="AI80" s="110">
        <f t="shared" si="16"/>
        <v>0</v>
      </c>
      <c r="AJ80" s="114"/>
      <c r="AK80" s="100">
        <f t="shared" si="17"/>
        <v>0</v>
      </c>
      <c r="AL80" s="110">
        <f t="shared" si="18"/>
        <v>0</v>
      </c>
      <c r="AM80" s="258">
        <f t="shared" si="8"/>
        <v>0</v>
      </c>
      <c r="AN80" s="110">
        <f t="shared" si="9"/>
        <v>0</v>
      </c>
      <c r="AO80" s="110">
        <f t="shared" si="19"/>
        <v>0</v>
      </c>
      <c r="AP80" s="122"/>
    </row>
    <row r="81" spans="1:56">
      <c r="A81" s="113"/>
      <c r="B81" s="113"/>
      <c r="C81" s="114"/>
      <c r="D81" s="115"/>
      <c r="E81" s="115"/>
      <c r="F81" s="115"/>
      <c r="G81" s="115"/>
      <c r="H81" s="116"/>
      <c r="I81" s="114"/>
      <c r="J81" s="114"/>
      <c r="K81" s="115"/>
      <c r="L81" s="117"/>
      <c r="M81" s="124"/>
      <c r="N81" s="102" t="str">
        <f t="shared" si="0"/>
        <v/>
      </c>
      <c r="O81" s="103" t="str">
        <f t="shared" si="1"/>
        <v/>
      </c>
      <c r="P81" s="104" t="str">
        <f t="shared" si="11"/>
        <v/>
      </c>
      <c r="Q81" s="248" t="str">
        <f t="shared" si="2"/>
        <v/>
      </c>
      <c r="R81" s="245" t="str">
        <f t="shared" si="3"/>
        <v/>
      </c>
      <c r="S81" s="104" t="str">
        <f t="shared" si="12"/>
        <v/>
      </c>
      <c r="T81" s="249" t="str">
        <f t="shared" si="13"/>
        <v/>
      </c>
      <c r="U81" s="118"/>
      <c r="V81" s="118"/>
      <c r="W81" s="118"/>
      <c r="X81" s="119"/>
      <c r="Y81" s="120"/>
      <c r="Z81" s="120"/>
      <c r="AA81" s="108" t="str">
        <f t="shared" si="4"/>
        <v/>
      </c>
      <c r="AB81" s="108" t="str">
        <f t="shared" si="5"/>
        <v/>
      </c>
      <c r="AC81" s="121"/>
      <c r="AD81" s="121"/>
      <c r="AE81" s="250" t="str">
        <f t="shared" si="14"/>
        <v/>
      </c>
      <c r="AF81" s="108" t="str">
        <f t="shared" si="6"/>
        <v/>
      </c>
      <c r="AG81" s="108" t="str">
        <f t="shared" si="7"/>
        <v/>
      </c>
      <c r="AH81" s="110">
        <f t="shared" si="15"/>
        <v>0</v>
      </c>
      <c r="AI81" s="110">
        <f t="shared" si="16"/>
        <v>0</v>
      </c>
      <c r="AJ81" s="114"/>
      <c r="AK81" s="100">
        <f t="shared" si="17"/>
        <v>0</v>
      </c>
      <c r="AL81" s="110">
        <f t="shared" si="18"/>
        <v>0</v>
      </c>
      <c r="AM81" s="258">
        <f t="shared" si="8"/>
        <v>0</v>
      </c>
      <c r="AN81" s="110">
        <f t="shared" si="9"/>
        <v>0</v>
      </c>
      <c r="AO81" s="110">
        <f t="shared" si="19"/>
        <v>0</v>
      </c>
      <c r="AP81" s="122"/>
      <c r="BD81" s="1"/>
    </row>
    <row r="82" spans="1:56">
      <c r="A82" s="113"/>
      <c r="B82" s="113"/>
      <c r="C82" s="114"/>
      <c r="D82" s="115"/>
      <c r="E82" s="115"/>
      <c r="F82" s="115"/>
      <c r="G82" s="115"/>
      <c r="H82" s="116"/>
      <c r="I82" s="114"/>
      <c r="J82" s="114"/>
      <c r="K82" s="115"/>
      <c r="L82" s="117"/>
      <c r="M82" s="124"/>
      <c r="N82" s="102" t="str">
        <f t="shared" si="0"/>
        <v/>
      </c>
      <c r="O82" s="103" t="str">
        <f t="shared" si="1"/>
        <v/>
      </c>
      <c r="P82" s="104" t="str">
        <f t="shared" si="11"/>
        <v/>
      </c>
      <c r="Q82" s="248" t="str">
        <f t="shared" si="2"/>
        <v/>
      </c>
      <c r="R82" s="245" t="str">
        <f t="shared" si="3"/>
        <v/>
      </c>
      <c r="S82" s="104" t="str">
        <f t="shared" si="12"/>
        <v/>
      </c>
      <c r="T82" s="249" t="str">
        <f t="shared" si="13"/>
        <v/>
      </c>
      <c r="U82" s="118"/>
      <c r="V82" s="118"/>
      <c r="W82" s="118"/>
      <c r="X82" s="119"/>
      <c r="Y82" s="120"/>
      <c r="Z82" s="120"/>
      <c r="AA82" s="108" t="str">
        <f t="shared" si="4"/>
        <v/>
      </c>
      <c r="AB82" s="108" t="str">
        <f t="shared" si="5"/>
        <v/>
      </c>
      <c r="AC82" s="121"/>
      <c r="AD82" s="121"/>
      <c r="AE82" s="250" t="str">
        <f t="shared" si="14"/>
        <v/>
      </c>
      <c r="AF82" s="108" t="str">
        <f t="shared" si="6"/>
        <v/>
      </c>
      <c r="AG82" s="108" t="str">
        <f t="shared" si="7"/>
        <v/>
      </c>
      <c r="AH82" s="110">
        <f t="shared" si="15"/>
        <v>0</v>
      </c>
      <c r="AI82" s="110">
        <f t="shared" si="16"/>
        <v>0</v>
      </c>
      <c r="AJ82" s="114"/>
      <c r="AK82" s="100">
        <f t="shared" si="17"/>
        <v>0</v>
      </c>
      <c r="AL82" s="110">
        <f t="shared" si="18"/>
        <v>0</v>
      </c>
      <c r="AM82" s="258">
        <f t="shared" si="8"/>
        <v>0</v>
      </c>
      <c r="AN82" s="110">
        <f t="shared" si="9"/>
        <v>0</v>
      </c>
      <c r="AO82" s="110">
        <f t="shared" si="19"/>
        <v>0</v>
      </c>
      <c r="AP82" s="122"/>
      <c r="AT82" s="1"/>
      <c r="AU82" s="1"/>
      <c r="AV82" s="1"/>
      <c r="AW82" s="1"/>
      <c r="AX82" s="1"/>
      <c r="AY82" s="1"/>
      <c r="AZ82" s="1"/>
      <c r="BA82" s="1"/>
      <c r="BB82" s="1"/>
      <c r="BC82" s="1"/>
    </row>
    <row r="83" spans="1:56">
      <c r="A83" s="113"/>
      <c r="B83" s="113"/>
      <c r="C83" s="114"/>
      <c r="D83" s="115"/>
      <c r="E83" s="115"/>
      <c r="F83" s="115"/>
      <c r="G83" s="115"/>
      <c r="H83" s="116"/>
      <c r="I83" s="114"/>
      <c r="J83" s="114"/>
      <c r="K83" s="115"/>
      <c r="L83" s="117"/>
      <c r="M83" s="124"/>
      <c r="N83" s="102" t="str">
        <f t="shared" si="0"/>
        <v/>
      </c>
      <c r="O83" s="103" t="str">
        <f t="shared" si="1"/>
        <v/>
      </c>
      <c r="P83" s="104" t="str">
        <f t="shared" si="11"/>
        <v/>
      </c>
      <c r="Q83" s="248" t="str">
        <f t="shared" si="2"/>
        <v/>
      </c>
      <c r="R83" s="245" t="str">
        <f t="shared" si="3"/>
        <v/>
      </c>
      <c r="S83" s="104" t="str">
        <f t="shared" si="12"/>
        <v/>
      </c>
      <c r="T83" s="249" t="str">
        <f t="shared" si="13"/>
        <v/>
      </c>
      <c r="U83" s="118"/>
      <c r="V83" s="118"/>
      <c r="W83" s="118"/>
      <c r="X83" s="119"/>
      <c r="Y83" s="120"/>
      <c r="Z83" s="120"/>
      <c r="AA83" s="108" t="str">
        <f t="shared" si="4"/>
        <v/>
      </c>
      <c r="AB83" s="108" t="str">
        <f t="shared" si="5"/>
        <v/>
      </c>
      <c r="AC83" s="121"/>
      <c r="AD83" s="121"/>
      <c r="AE83" s="250" t="str">
        <f t="shared" si="14"/>
        <v/>
      </c>
      <c r="AF83" s="108" t="str">
        <f t="shared" si="6"/>
        <v/>
      </c>
      <c r="AG83" s="108" t="str">
        <f t="shared" si="7"/>
        <v/>
      </c>
      <c r="AH83" s="110">
        <f t="shared" si="15"/>
        <v>0</v>
      </c>
      <c r="AI83" s="110">
        <f t="shared" si="16"/>
        <v>0</v>
      </c>
      <c r="AJ83" s="114"/>
      <c r="AK83" s="100">
        <f t="shared" si="17"/>
        <v>0</v>
      </c>
      <c r="AL83" s="110">
        <f t="shared" si="18"/>
        <v>0</v>
      </c>
      <c r="AM83" s="258">
        <f t="shared" si="8"/>
        <v>0</v>
      </c>
      <c r="AN83" s="110">
        <f t="shared" si="9"/>
        <v>0</v>
      </c>
      <c r="AO83" s="110">
        <f t="shared" si="19"/>
        <v>0</v>
      </c>
      <c r="AP83" s="122"/>
    </row>
    <row r="84" spans="1:56">
      <c r="A84" s="113"/>
      <c r="B84" s="113"/>
      <c r="C84" s="114"/>
      <c r="D84" s="115"/>
      <c r="E84" s="115"/>
      <c r="F84" s="115"/>
      <c r="G84" s="115"/>
      <c r="H84" s="116"/>
      <c r="I84" s="114"/>
      <c r="J84" s="114"/>
      <c r="K84" s="115"/>
      <c r="L84" s="117"/>
      <c r="M84" s="124"/>
      <c r="N84" s="102" t="str">
        <f t="shared" ref="N84:N147" si="20">IF(M84="","",IF(M84="Spark Ignition",AV$22,IF(M84="Compression Ignition",BA$22,"error")))</f>
        <v/>
      </c>
      <c r="O84" s="103" t="str">
        <f t="shared" ref="O84:O147" si="21">IF(M84="","",IF(M84="Spark Ignition",AW$22,IF(M84="Compression Ignition",BB$22,"error")))</f>
        <v/>
      </c>
      <c r="P84" s="104" t="str">
        <f t="shared" si="11"/>
        <v/>
      </c>
      <c r="Q84" s="248" t="str">
        <f t="shared" ref="Q84:Q147" si="22">IF(M84="","",IF(M84="Spark Ignition",AV$46,IF(M84="Compression Ignition",BA$46,"error")))</f>
        <v/>
      </c>
      <c r="R84" s="245" t="str">
        <f t="shared" ref="R84:R147" si="23">IF(N84="","",IF(M84="Spark Ignition",AW$46,IF(M84="Compression Ignition",BB$46,"error")))</f>
        <v/>
      </c>
      <c r="S84" s="104" t="str">
        <f t="shared" si="12"/>
        <v/>
      </c>
      <c r="T84" s="249" t="str">
        <f t="shared" si="13"/>
        <v/>
      </c>
      <c r="U84" s="118"/>
      <c r="V84" s="118"/>
      <c r="W84" s="118"/>
      <c r="X84" s="119"/>
      <c r="Y84" s="120"/>
      <c r="Z84" s="120"/>
      <c r="AA84" s="108" t="str">
        <f t="shared" ref="AA84:AA147" si="24">IF(M84="","",U84*X84+V84*X84+IF(X84&lt;=P84,P84,X84)*W84)</f>
        <v/>
      </c>
      <c r="AB84" s="108" t="str">
        <f t="shared" ref="AB84:AB147" si="25">IF(M84="","",SUM(U84:W84)*P84)</f>
        <v/>
      </c>
      <c r="AC84" s="121"/>
      <c r="AD84" s="121"/>
      <c r="AE84" s="250" t="str">
        <f t="shared" si="14"/>
        <v/>
      </c>
      <c r="AF84" s="108" t="str">
        <f t="shared" ref="AF84:AF147" si="26">IF(M84="","",U84*AE84+V84*AE84+IF(AE84&lt;=T84,T84,AE84)*W84)</f>
        <v/>
      </c>
      <c r="AG84" s="108" t="str">
        <f t="shared" ref="AG84:AG147" si="27">IF(M84="","",SUM(U84:W84)*T84)</f>
        <v/>
      </c>
      <c r="AH84" s="110">
        <f t="shared" si="15"/>
        <v>0</v>
      </c>
      <c r="AI84" s="110">
        <f t="shared" si="16"/>
        <v>0</v>
      </c>
      <c r="AJ84" s="114"/>
      <c r="AK84" s="100">
        <f t="shared" si="17"/>
        <v>0</v>
      </c>
      <c r="AL84" s="110">
        <f t="shared" si="18"/>
        <v>0</v>
      </c>
      <c r="AM84" s="258">
        <f t="shared" ref="AM84:AM147" si="28">IF(AJ84="",0,AJ84/S84*100)</f>
        <v>0</v>
      </c>
      <c r="AN84" s="110">
        <f t="shared" ref="AN84:AN147" si="29">AM84/100*120000*SUM(U84:V84)</f>
        <v>0</v>
      </c>
      <c r="AO84" s="110">
        <f t="shared" si="19"/>
        <v>0</v>
      </c>
      <c r="AP84" s="122"/>
    </row>
    <row r="85" spans="1:56">
      <c r="A85" s="113"/>
      <c r="B85" s="113"/>
      <c r="C85" s="114"/>
      <c r="D85" s="115"/>
      <c r="E85" s="115"/>
      <c r="F85" s="115"/>
      <c r="G85" s="115"/>
      <c r="H85" s="116"/>
      <c r="I85" s="114"/>
      <c r="J85" s="114"/>
      <c r="K85" s="115"/>
      <c r="L85" s="117"/>
      <c r="M85" s="124"/>
      <c r="N85" s="102" t="str">
        <f t="shared" si="20"/>
        <v/>
      </c>
      <c r="O85" s="103" t="str">
        <f t="shared" si="21"/>
        <v/>
      </c>
      <c r="P85" s="104" t="str">
        <f t="shared" ref="P85:P148" si="30">IF(M85="","",N85*L85+O85)</f>
        <v/>
      </c>
      <c r="Q85" s="248" t="str">
        <f t="shared" si="22"/>
        <v/>
      </c>
      <c r="R85" s="245" t="str">
        <f t="shared" si="23"/>
        <v/>
      </c>
      <c r="S85" s="104" t="str">
        <f t="shared" ref="S85:S148" si="31">IF(M85="","",IF(M85="Spark Ignition",8887,10180))</f>
        <v/>
      </c>
      <c r="T85" s="249" t="str">
        <f t="shared" ref="T85:T148" si="32">IF(M85="","",ROUND(Q85*L85+R85,2))</f>
        <v/>
      </c>
      <c r="U85" s="118"/>
      <c r="V85" s="118"/>
      <c r="W85" s="118"/>
      <c r="X85" s="119"/>
      <c r="Y85" s="120"/>
      <c r="Z85" s="120"/>
      <c r="AA85" s="108" t="str">
        <f t="shared" si="24"/>
        <v/>
      </c>
      <c r="AB85" s="108" t="str">
        <f t="shared" si="25"/>
        <v/>
      </c>
      <c r="AC85" s="121"/>
      <c r="AD85" s="121"/>
      <c r="AE85" s="250" t="str">
        <f t="shared" ref="AE85:AE148" si="33">IF(M85="","",ROUND(X85/S85*100,2))</f>
        <v/>
      </c>
      <c r="AF85" s="108" t="str">
        <f t="shared" si="26"/>
        <v/>
      </c>
      <c r="AG85" s="108" t="str">
        <f t="shared" si="27"/>
        <v/>
      </c>
      <c r="AH85" s="110">
        <f t="shared" ref="AH85:AH148" si="34">IF(AC85&gt;0.05,-1*(AC85-0.05)*298*U85*120000/1000000,0)</f>
        <v>0</v>
      </c>
      <c r="AI85" s="110">
        <f t="shared" ref="AI85:AI148" si="35">IF(AD85&gt;0.05,-1*(AD85-0.05)*25*U85*120000/1000000,0)</f>
        <v>0</v>
      </c>
      <c r="AJ85" s="114"/>
      <c r="AK85" s="100">
        <f t="shared" ref="AK85:AK148" si="36">IF(AJ85="",0,AJ85*SUM(U85:V85)*120000/1000000)</f>
        <v>0</v>
      </c>
      <c r="AL85" s="110">
        <f t="shared" ref="AL85:AL148" si="37">AH85+AI85+AK85</f>
        <v>0</v>
      </c>
      <c r="AM85" s="258">
        <f t="shared" si="28"/>
        <v>0</v>
      </c>
      <c r="AN85" s="110">
        <f t="shared" si="29"/>
        <v>0</v>
      </c>
      <c r="AO85" s="110">
        <f t="shared" ref="AO85:AO148" si="38">AN85</f>
        <v>0</v>
      </c>
      <c r="AP85" s="122"/>
    </row>
    <row r="86" spans="1:56">
      <c r="A86" s="113"/>
      <c r="B86" s="113"/>
      <c r="C86" s="114"/>
      <c r="D86" s="115"/>
      <c r="E86" s="115"/>
      <c r="F86" s="115"/>
      <c r="G86" s="115"/>
      <c r="H86" s="116"/>
      <c r="I86" s="114"/>
      <c r="J86" s="114"/>
      <c r="K86" s="115"/>
      <c r="L86" s="117"/>
      <c r="M86" s="124"/>
      <c r="N86" s="102" t="str">
        <f t="shared" si="20"/>
        <v/>
      </c>
      <c r="O86" s="103" t="str">
        <f t="shared" si="21"/>
        <v/>
      </c>
      <c r="P86" s="104" t="str">
        <f t="shared" si="30"/>
        <v/>
      </c>
      <c r="Q86" s="248" t="str">
        <f t="shared" si="22"/>
        <v/>
      </c>
      <c r="R86" s="245" t="str">
        <f t="shared" si="23"/>
        <v/>
      </c>
      <c r="S86" s="104" t="str">
        <f t="shared" si="31"/>
        <v/>
      </c>
      <c r="T86" s="249" t="str">
        <f t="shared" si="32"/>
        <v/>
      </c>
      <c r="U86" s="118"/>
      <c r="V86" s="118"/>
      <c r="W86" s="118"/>
      <c r="X86" s="119"/>
      <c r="Y86" s="120"/>
      <c r="Z86" s="120"/>
      <c r="AA86" s="108" t="str">
        <f t="shared" si="24"/>
        <v/>
      </c>
      <c r="AB86" s="108" t="str">
        <f t="shared" si="25"/>
        <v/>
      </c>
      <c r="AC86" s="121"/>
      <c r="AD86" s="121"/>
      <c r="AE86" s="250" t="str">
        <f t="shared" si="33"/>
        <v/>
      </c>
      <c r="AF86" s="108" t="str">
        <f t="shared" si="26"/>
        <v/>
      </c>
      <c r="AG86" s="108" t="str">
        <f t="shared" si="27"/>
        <v/>
      </c>
      <c r="AH86" s="110">
        <f t="shared" si="34"/>
        <v>0</v>
      </c>
      <c r="AI86" s="110">
        <f t="shared" si="35"/>
        <v>0</v>
      </c>
      <c r="AJ86" s="114"/>
      <c r="AK86" s="100">
        <f t="shared" si="36"/>
        <v>0</v>
      </c>
      <c r="AL86" s="110">
        <f t="shared" si="37"/>
        <v>0</v>
      </c>
      <c r="AM86" s="258">
        <f t="shared" si="28"/>
        <v>0</v>
      </c>
      <c r="AN86" s="110">
        <f t="shared" si="29"/>
        <v>0</v>
      </c>
      <c r="AO86" s="110">
        <f t="shared" si="38"/>
        <v>0</v>
      </c>
      <c r="AP86" s="122"/>
    </row>
    <row r="87" spans="1:56">
      <c r="A87" s="113"/>
      <c r="B87" s="113"/>
      <c r="C87" s="114"/>
      <c r="D87" s="115"/>
      <c r="E87" s="115"/>
      <c r="F87" s="115"/>
      <c r="G87" s="115"/>
      <c r="H87" s="116"/>
      <c r="I87" s="114"/>
      <c r="J87" s="114"/>
      <c r="K87" s="115"/>
      <c r="L87" s="117"/>
      <c r="M87" s="124"/>
      <c r="N87" s="102" t="str">
        <f t="shared" si="20"/>
        <v/>
      </c>
      <c r="O87" s="103" t="str">
        <f t="shared" si="21"/>
        <v/>
      </c>
      <c r="P87" s="104" t="str">
        <f t="shared" si="30"/>
        <v/>
      </c>
      <c r="Q87" s="248" t="str">
        <f t="shared" si="22"/>
        <v/>
      </c>
      <c r="R87" s="245" t="str">
        <f t="shared" si="23"/>
        <v/>
      </c>
      <c r="S87" s="104" t="str">
        <f t="shared" si="31"/>
        <v/>
      </c>
      <c r="T87" s="249" t="str">
        <f t="shared" si="32"/>
        <v/>
      </c>
      <c r="U87" s="118"/>
      <c r="V87" s="118"/>
      <c r="W87" s="118"/>
      <c r="X87" s="119"/>
      <c r="Y87" s="120"/>
      <c r="Z87" s="120"/>
      <c r="AA87" s="108" t="str">
        <f t="shared" si="24"/>
        <v/>
      </c>
      <c r="AB87" s="108" t="str">
        <f t="shared" si="25"/>
        <v/>
      </c>
      <c r="AC87" s="121"/>
      <c r="AD87" s="121"/>
      <c r="AE87" s="250" t="str">
        <f t="shared" si="33"/>
        <v/>
      </c>
      <c r="AF87" s="108" t="str">
        <f t="shared" si="26"/>
        <v/>
      </c>
      <c r="AG87" s="108" t="str">
        <f t="shared" si="27"/>
        <v/>
      </c>
      <c r="AH87" s="110">
        <f t="shared" si="34"/>
        <v>0</v>
      </c>
      <c r="AI87" s="110">
        <f t="shared" si="35"/>
        <v>0</v>
      </c>
      <c r="AJ87" s="114"/>
      <c r="AK87" s="100">
        <f t="shared" si="36"/>
        <v>0</v>
      </c>
      <c r="AL87" s="110">
        <f t="shared" si="37"/>
        <v>0</v>
      </c>
      <c r="AM87" s="258">
        <f t="shared" si="28"/>
        <v>0</v>
      </c>
      <c r="AN87" s="110">
        <f t="shared" si="29"/>
        <v>0</v>
      </c>
      <c r="AO87" s="110">
        <f t="shared" si="38"/>
        <v>0</v>
      </c>
      <c r="AP87" s="122"/>
    </row>
    <row r="88" spans="1:56">
      <c r="A88" s="113"/>
      <c r="B88" s="113"/>
      <c r="C88" s="114"/>
      <c r="D88" s="115"/>
      <c r="E88" s="115"/>
      <c r="F88" s="115"/>
      <c r="G88" s="115"/>
      <c r="H88" s="116"/>
      <c r="I88" s="114"/>
      <c r="J88" s="114"/>
      <c r="K88" s="115"/>
      <c r="L88" s="117"/>
      <c r="M88" s="124"/>
      <c r="N88" s="102" t="str">
        <f t="shared" si="20"/>
        <v/>
      </c>
      <c r="O88" s="103" t="str">
        <f t="shared" si="21"/>
        <v/>
      </c>
      <c r="P88" s="104" t="str">
        <f t="shared" si="30"/>
        <v/>
      </c>
      <c r="Q88" s="248" t="str">
        <f t="shared" si="22"/>
        <v/>
      </c>
      <c r="R88" s="245" t="str">
        <f t="shared" si="23"/>
        <v/>
      </c>
      <c r="S88" s="104" t="str">
        <f t="shared" si="31"/>
        <v/>
      </c>
      <c r="T88" s="249" t="str">
        <f t="shared" si="32"/>
        <v/>
      </c>
      <c r="U88" s="118"/>
      <c r="V88" s="118"/>
      <c r="W88" s="118"/>
      <c r="X88" s="119"/>
      <c r="Y88" s="120"/>
      <c r="Z88" s="120"/>
      <c r="AA88" s="108" t="str">
        <f t="shared" si="24"/>
        <v/>
      </c>
      <c r="AB88" s="108" t="str">
        <f t="shared" si="25"/>
        <v/>
      </c>
      <c r="AC88" s="121"/>
      <c r="AD88" s="121"/>
      <c r="AE88" s="250" t="str">
        <f t="shared" si="33"/>
        <v/>
      </c>
      <c r="AF88" s="108" t="str">
        <f t="shared" si="26"/>
        <v/>
      </c>
      <c r="AG88" s="108" t="str">
        <f t="shared" si="27"/>
        <v/>
      </c>
      <c r="AH88" s="110">
        <f t="shared" si="34"/>
        <v>0</v>
      </c>
      <c r="AI88" s="110">
        <f t="shared" si="35"/>
        <v>0</v>
      </c>
      <c r="AJ88" s="114"/>
      <c r="AK88" s="100">
        <f t="shared" si="36"/>
        <v>0</v>
      </c>
      <c r="AL88" s="110">
        <f t="shared" si="37"/>
        <v>0</v>
      </c>
      <c r="AM88" s="258">
        <f t="shared" si="28"/>
        <v>0</v>
      </c>
      <c r="AN88" s="110">
        <f t="shared" si="29"/>
        <v>0</v>
      </c>
      <c r="AO88" s="110">
        <f t="shared" si="38"/>
        <v>0</v>
      </c>
      <c r="AP88" s="122"/>
    </row>
    <row r="89" spans="1:56">
      <c r="A89" s="113"/>
      <c r="B89" s="113"/>
      <c r="C89" s="114"/>
      <c r="D89" s="115"/>
      <c r="E89" s="115"/>
      <c r="F89" s="115"/>
      <c r="G89" s="115"/>
      <c r="H89" s="116"/>
      <c r="I89" s="114"/>
      <c r="J89" s="114"/>
      <c r="K89" s="115"/>
      <c r="L89" s="117"/>
      <c r="M89" s="124"/>
      <c r="N89" s="102" t="str">
        <f t="shared" si="20"/>
        <v/>
      </c>
      <c r="O89" s="103" t="str">
        <f t="shared" si="21"/>
        <v/>
      </c>
      <c r="P89" s="104" t="str">
        <f t="shared" si="30"/>
        <v/>
      </c>
      <c r="Q89" s="248" t="str">
        <f t="shared" si="22"/>
        <v/>
      </c>
      <c r="R89" s="245" t="str">
        <f t="shared" si="23"/>
        <v/>
      </c>
      <c r="S89" s="104" t="str">
        <f t="shared" si="31"/>
        <v/>
      </c>
      <c r="T89" s="249" t="str">
        <f t="shared" si="32"/>
        <v/>
      </c>
      <c r="U89" s="118"/>
      <c r="V89" s="118"/>
      <c r="W89" s="118"/>
      <c r="X89" s="119"/>
      <c r="Y89" s="120"/>
      <c r="Z89" s="120"/>
      <c r="AA89" s="108" t="str">
        <f t="shared" si="24"/>
        <v/>
      </c>
      <c r="AB89" s="108" t="str">
        <f t="shared" si="25"/>
        <v/>
      </c>
      <c r="AC89" s="121"/>
      <c r="AD89" s="121"/>
      <c r="AE89" s="250" t="str">
        <f t="shared" si="33"/>
        <v/>
      </c>
      <c r="AF89" s="108" t="str">
        <f t="shared" si="26"/>
        <v/>
      </c>
      <c r="AG89" s="108" t="str">
        <f t="shared" si="27"/>
        <v/>
      </c>
      <c r="AH89" s="110">
        <f t="shared" si="34"/>
        <v>0</v>
      </c>
      <c r="AI89" s="110">
        <f t="shared" si="35"/>
        <v>0</v>
      </c>
      <c r="AJ89" s="114"/>
      <c r="AK89" s="100">
        <f t="shared" si="36"/>
        <v>0</v>
      </c>
      <c r="AL89" s="110">
        <f t="shared" si="37"/>
        <v>0</v>
      </c>
      <c r="AM89" s="258">
        <f t="shared" si="28"/>
        <v>0</v>
      </c>
      <c r="AN89" s="110">
        <f t="shared" si="29"/>
        <v>0</v>
      </c>
      <c r="AO89" s="110">
        <f t="shared" si="38"/>
        <v>0</v>
      </c>
      <c r="AP89" s="122"/>
    </row>
    <row r="90" spans="1:56">
      <c r="A90" s="113"/>
      <c r="B90" s="113"/>
      <c r="C90" s="114"/>
      <c r="D90" s="115"/>
      <c r="E90" s="115"/>
      <c r="F90" s="115"/>
      <c r="G90" s="115"/>
      <c r="H90" s="116"/>
      <c r="I90" s="114"/>
      <c r="J90" s="114"/>
      <c r="K90" s="115"/>
      <c r="L90" s="117"/>
      <c r="M90" s="124"/>
      <c r="N90" s="102" t="str">
        <f t="shared" si="20"/>
        <v/>
      </c>
      <c r="O90" s="103" t="str">
        <f t="shared" si="21"/>
        <v/>
      </c>
      <c r="P90" s="104" t="str">
        <f t="shared" si="30"/>
        <v/>
      </c>
      <c r="Q90" s="248" t="str">
        <f t="shared" si="22"/>
        <v/>
      </c>
      <c r="R90" s="245" t="str">
        <f t="shared" si="23"/>
        <v/>
      </c>
      <c r="S90" s="104" t="str">
        <f t="shared" si="31"/>
        <v/>
      </c>
      <c r="T90" s="249" t="str">
        <f t="shared" si="32"/>
        <v/>
      </c>
      <c r="U90" s="118"/>
      <c r="V90" s="118"/>
      <c r="W90" s="118"/>
      <c r="X90" s="119"/>
      <c r="Y90" s="120"/>
      <c r="Z90" s="120"/>
      <c r="AA90" s="108" t="str">
        <f t="shared" si="24"/>
        <v/>
      </c>
      <c r="AB90" s="108" t="str">
        <f t="shared" si="25"/>
        <v/>
      </c>
      <c r="AC90" s="121"/>
      <c r="AD90" s="121"/>
      <c r="AE90" s="250" t="str">
        <f t="shared" si="33"/>
        <v/>
      </c>
      <c r="AF90" s="108" t="str">
        <f t="shared" si="26"/>
        <v/>
      </c>
      <c r="AG90" s="108" t="str">
        <f t="shared" si="27"/>
        <v/>
      </c>
      <c r="AH90" s="110">
        <f t="shared" si="34"/>
        <v>0</v>
      </c>
      <c r="AI90" s="110">
        <f t="shared" si="35"/>
        <v>0</v>
      </c>
      <c r="AJ90" s="114"/>
      <c r="AK90" s="100">
        <f t="shared" si="36"/>
        <v>0</v>
      </c>
      <c r="AL90" s="110">
        <f t="shared" si="37"/>
        <v>0</v>
      </c>
      <c r="AM90" s="258">
        <f t="shared" si="28"/>
        <v>0</v>
      </c>
      <c r="AN90" s="110">
        <f t="shared" si="29"/>
        <v>0</v>
      </c>
      <c r="AO90" s="110">
        <f t="shared" si="38"/>
        <v>0</v>
      </c>
      <c r="AP90" s="122"/>
    </row>
    <row r="91" spans="1:56">
      <c r="A91" s="113"/>
      <c r="B91" s="113"/>
      <c r="C91" s="114"/>
      <c r="D91" s="115"/>
      <c r="E91" s="115"/>
      <c r="F91" s="115"/>
      <c r="G91" s="115"/>
      <c r="H91" s="116"/>
      <c r="I91" s="114"/>
      <c r="J91" s="114"/>
      <c r="K91" s="115"/>
      <c r="L91" s="117"/>
      <c r="M91" s="124"/>
      <c r="N91" s="102" t="str">
        <f t="shared" si="20"/>
        <v/>
      </c>
      <c r="O91" s="103" t="str">
        <f t="shared" si="21"/>
        <v/>
      </c>
      <c r="P91" s="104" t="str">
        <f t="shared" si="30"/>
        <v/>
      </c>
      <c r="Q91" s="248" t="str">
        <f t="shared" si="22"/>
        <v/>
      </c>
      <c r="R91" s="245" t="str">
        <f t="shared" si="23"/>
        <v/>
      </c>
      <c r="S91" s="104" t="str">
        <f t="shared" si="31"/>
        <v/>
      </c>
      <c r="T91" s="249" t="str">
        <f t="shared" si="32"/>
        <v/>
      </c>
      <c r="U91" s="118"/>
      <c r="V91" s="118"/>
      <c r="W91" s="118"/>
      <c r="X91" s="119"/>
      <c r="Y91" s="120"/>
      <c r="Z91" s="120"/>
      <c r="AA91" s="108" t="str">
        <f t="shared" si="24"/>
        <v/>
      </c>
      <c r="AB91" s="108" t="str">
        <f t="shared" si="25"/>
        <v/>
      </c>
      <c r="AC91" s="121"/>
      <c r="AD91" s="121"/>
      <c r="AE91" s="250" t="str">
        <f t="shared" si="33"/>
        <v/>
      </c>
      <c r="AF91" s="108" t="str">
        <f t="shared" si="26"/>
        <v/>
      </c>
      <c r="AG91" s="108" t="str">
        <f t="shared" si="27"/>
        <v/>
      </c>
      <c r="AH91" s="110">
        <f t="shared" si="34"/>
        <v>0</v>
      </c>
      <c r="AI91" s="110">
        <f t="shared" si="35"/>
        <v>0</v>
      </c>
      <c r="AJ91" s="114"/>
      <c r="AK91" s="100">
        <f t="shared" si="36"/>
        <v>0</v>
      </c>
      <c r="AL91" s="110">
        <f t="shared" si="37"/>
        <v>0</v>
      </c>
      <c r="AM91" s="258">
        <f t="shared" si="28"/>
        <v>0</v>
      </c>
      <c r="AN91" s="110">
        <f t="shared" si="29"/>
        <v>0</v>
      </c>
      <c r="AO91" s="110">
        <f t="shared" si="38"/>
        <v>0</v>
      </c>
      <c r="AP91" s="122"/>
    </row>
    <row r="92" spans="1:56">
      <c r="A92" s="113"/>
      <c r="B92" s="113"/>
      <c r="C92" s="114"/>
      <c r="D92" s="115"/>
      <c r="E92" s="115"/>
      <c r="F92" s="115"/>
      <c r="G92" s="115"/>
      <c r="H92" s="116"/>
      <c r="I92" s="114"/>
      <c r="J92" s="114"/>
      <c r="K92" s="115"/>
      <c r="L92" s="117"/>
      <c r="M92" s="124"/>
      <c r="N92" s="102" t="str">
        <f t="shared" si="20"/>
        <v/>
      </c>
      <c r="O92" s="103" t="str">
        <f t="shared" si="21"/>
        <v/>
      </c>
      <c r="P92" s="104" t="str">
        <f t="shared" si="30"/>
        <v/>
      </c>
      <c r="Q92" s="248" t="str">
        <f t="shared" si="22"/>
        <v/>
      </c>
      <c r="R92" s="245" t="str">
        <f t="shared" si="23"/>
        <v/>
      </c>
      <c r="S92" s="104" t="str">
        <f t="shared" si="31"/>
        <v/>
      </c>
      <c r="T92" s="249" t="str">
        <f t="shared" si="32"/>
        <v/>
      </c>
      <c r="U92" s="118"/>
      <c r="V92" s="118"/>
      <c r="W92" s="118"/>
      <c r="X92" s="119"/>
      <c r="Y92" s="120"/>
      <c r="Z92" s="120"/>
      <c r="AA92" s="108" t="str">
        <f t="shared" si="24"/>
        <v/>
      </c>
      <c r="AB92" s="108" t="str">
        <f t="shared" si="25"/>
        <v/>
      </c>
      <c r="AC92" s="121"/>
      <c r="AD92" s="121"/>
      <c r="AE92" s="250" t="str">
        <f t="shared" si="33"/>
        <v/>
      </c>
      <c r="AF92" s="108" t="str">
        <f t="shared" si="26"/>
        <v/>
      </c>
      <c r="AG92" s="108" t="str">
        <f t="shared" si="27"/>
        <v/>
      </c>
      <c r="AH92" s="110">
        <f t="shared" si="34"/>
        <v>0</v>
      </c>
      <c r="AI92" s="110">
        <f t="shared" si="35"/>
        <v>0</v>
      </c>
      <c r="AJ92" s="114"/>
      <c r="AK92" s="100">
        <f t="shared" si="36"/>
        <v>0</v>
      </c>
      <c r="AL92" s="110">
        <f t="shared" si="37"/>
        <v>0</v>
      </c>
      <c r="AM92" s="258">
        <f t="shared" si="28"/>
        <v>0</v>
      </c>
      <c r="AN92" s="110">
        <f t="shared" si="29"/>
        <v>0</v>
      </c>
      <c r="AO92" s="110">
        <f t="shared" si="38"/>
        <v>0</v>
      </c>
      <c r="AP92" s="122"/>
    </row>
    <row r="93" spans="1:56">
      <c r="A93" s="113"/>
      <c r="B93" s="113"/>
      <c r="C93" s="114"/>
      <c r="D93" s="115"/>
      <c r="E93" s="115"/>
      <c r="F93" s="115"/>
      <c r="G93" s="115"/>
      <c r="H93" s="116"/>
      <c r="I93" s="114"/>
      <c r="J93" s="114"/>
      <c r="K93" s="115"/>
      <c r="L93" s="117"/>
      <c r="M93" s="124"/>
      <c r="N93" s="102" t="str">
        <f t="shared" si="20"/>
        <v/>
      </c>
      <c r="O93" s="103" t="str">
        <f t="shared" si="21"/>
        <v/>
      </c>
      <c r="P93" s="104" t="str">
        <f t="shared" si="30"/>
        <v/>
      </c>
      <c r="Q93" s="248" t="str">
        <f t="shared" si="22"/>
        <v/>
      </c>
      <c r="R93" s="245" t="str">
        <f t="shared" si="23"/>
        <v/>
      </c>
      <c r="S93" s="104" t="str">
        <f t="shared" si="31"/>
        <v/>
      </c>
      <c r="T93" s="249" t="str">
        <f t="shared" si="32"/>
        <v/>
      </c>
      <c r="U93" s="118"/>
      <c r="V93" s="118"/>
      <c r="W93" s="118"/>
      <c r="X93" s="119"/>
      <c r="Y93" s="120"/>
      <c r="Z93" s="120"/>
      <c r="AA93" s="108" t="str">
        <f t="shared" si="24"/>
        <v/>
      </c>
      <c r="AB93" s="108" t="str">
        <f t="shared" si="25"/>
        <v/>
      </c>
      <c r="AC93" s="121"/>
      <c r="AD93" s="121"/>
      <c r="AE93" s="250" t="str">
        <f t="shared" si="33"/>
        <v/>
      </c>
      <c r="AF93" s="108" t="str">
        <f t="shared" si="26"/>
        <v/>
      </c>
      <c r="AG93" s="108" t="str">
        <f t="shared" si="27"/>
        <v/>
      </c>
      <c r="AH93" s="110">
        <f t="shared" si="34"/>
        <v>0</v>
      </c>
      <c r="AI93" s="110">
        <f t="shared" si="35"/>
        <v>0</v>
      </c>
      <c r="AJ93" s="114"/>
      <c r="AK93" s="100">
        <f t="shared" si="36"/>
        <v>0</v>
      </c>
      <c r="AL93" s="110">
        <f t="shared" si="37"/>
        <v>0</v>
      </c>
      <c r="AM93" s="258">
        <f t="shared" si="28"/>
        <v>0</v>
      </c>
      <c r="AN93" s="110">
        <f t="shared" si="29"/>
        <v>0</v>
      </c>
      <c r="AO93" s="110">
        <f t="shared" si="38"/>
        <v>0</v>
      </c>
      <c r="AP93" s="122"/>
    </row>
    <row r="94" spans="1:56">
      <c r="A94" s="113"/>
      <c r="B94" s="113"/>
      <c r="C94" s="114"/>
      <c r="D94" s="115"/>
      <c r="E94" s="115"/>
      <c r="F94" s="115"/>
      <c r="G94" s="115"/>
      <c r="H94" s="116"/>
      <c r="I94" s="114"/>
      <c r="J94" s="114"/>
      <c r="K94" s="115"/>
      <c r="L94" s="117"/>
      <c r="M94" s="124"/>
      <c r="N94" s="102" t="str">
        <f t="shared" si="20"/>
        <v/>
      </c>
      <c r="O94" s="103" t="str">
        <f t="shared" si="21"/>
        <v/>
      </c>
      <c r="P94" s="104" t="str">
        <f t="shared" si="30"/>
        <v/>
      </c>
      <c r="Q94" s="248" t="str">
        <f t="shared" si="22"/>
        <v/>
      </c>
      <c r="R94" s="245" t="str">
        <f t="shared" si="23"/>
        <v/>
      </c>
      <c r="S94" s="104" t="str">
        <f t="shared" si="31"/>
        <v/>
      </c>
      <c r="T94" s="249" t="str">
        <f t="shared" si="32"/>
        <v/>
      </c>
      <c r="U94" s="118"/>
      <c r="V94" s="118"/>
      <c r="W94" s="118"/>
      <c r="X94" s="119"/>
      <c r="Y94" s="120"/>
      <c r="Z94" s="120"/>
      <c r="AA94" s="108" t="str">
        <f t="shared" si="24"/>
        <v/>
      </c>
      <c r="AB94" s="108" t="str">
        <f t="shared" si="25"/>
        <v/>
      </c>
      <c r="AC94" s="121"/>
      <c r="AD94" s="121"/>
      <c r="AE94" s="250" t="str">
        <f t="shared" si="33"/>
        <v/>
      </c>
      <c r="AF94" s="108" t="str">
        <f t="shared" si="26"/>
        <v/>
      </c>
      <c r="AG94" s="108" t="str">
        <f t="shared" si="27"/>
        <v/>
      </c>
      <c r="AH94" s="110">
        <f t="shared" si="34"/>
        <v>0</v>
      </c>
      <c r="AI94" s="110">
        <f t="shared" si="35"/>
        <v>0</v>
      </c>
      <c r="AJ94" s="114"/>
      <c r="AK94" s="100">
        <f t="shared" si="36"/>
        <v>0</v>
      </c>
      <c r="AL94" s="110">
        <f t="shared" si="37"/>
        <v>0</v>
      </c>
      <c r="AM94" s="258">
        <f t="shared" si="28"/>
        <v>0</v>
      </c>
      <c r="AN94" s="110">
        <f t="shared" si="29"/>
        <v>0</v>
      </c>
      <c r="AO94" s="110">
        <f t="shared" si="38"/>
        <v>0</v>
      </c>
      <c r="AP94" s="122"/>
    </row>
    <row r="95" spans="1:56">
      <c r="A95" s="113"/>
      <c r="B95" s="113"/>
      <c r="C95" s="114"/>
      <c r="D95" s="115"/>
      <c r="E95" s="115"/>
      <c r="F95" s="115"/>
      <c r="G95" s="115"/>
      <c r="H95" s="116"/>
      <c r="I95" s="114"/>
      <c r="J95" s="114"/>
      <c r="K95" s="115"/>
      <c r="L95" s="117"/>
      <c r="M95" s="124"/>
      <c r="N95" s="102" t="str">
        <f t="shared" si="20"/>
        <v/>
      </c>
      <c r="O95" s="103" t="str">
        <f t="shared" si="21"/>
        <v/>
      </c>
      <c r="P95" s="104" t="str">
        <f t="shared" si="30"/>
        <v/>
      </c>
      <c r="Q95" s="248" t="str">
        <f t="shared" si="22"/>
        <v/>
      </c>
      <c r="R95" s="245" t="str">
        <f t="shared" si="23"/>
        <v/>
      </c>
      <c r="S95" s="104" t="str">
        <f t="shared" si="31"/>
        <v/>
      </c>
      <c r="T95" s="249" t="str">
        <f t="shared" si="32"/>
        <v/>
      </c>
      <c r="U95" s="118"/>
      <c r="V95" s="118"/>
      <c r="W95" s="118"/>
      <c r="X95" s="119"/>
      <c r="Y95" s="120"/>
      <c r="Z95" s="120"/>
      <c r="AA95" s="108" t="str">
        <f t="shared" si="24"/>
        <v/>
      </c>
      <c r="AB95" s="108" t="str">
        <f t="shared" si="25"/>
        <v/>
      </c>
      <c r="AC95" s="121"/>
      <c r="AD95" s="121"/>
      <c r="AE95" s="250" t="str">
        <f t="shared" si="33"/>
        <v/>
      </c>
      <c r="AF95" s="108" t="str">
        <f t="shared" si="26"/>
        <v/>
      </c>
      <c r="AG95" s="108" t="str">
        <f t="shared" si="27"/>
        <v/>
      </c>
      <c r="AH95" s="110">
        <f t="shared" si="34"/>
        <v>0</v>
      </c>
      <c r="AI95" s="110">
        <f t="shared" si="35"/>
        <v>0</v>
      </c>
      <c r="AJ95" s="114"/>
      <c r="AK95" s="100">
        <f t="shared" si="36"/>
        <v>0</v>
      </c>
      <c r="AL95" s="110">
        <f t="shared" si="37"/>
        <v>0</v>
      </c>
      <c r="AM95" s="258">
        <f t="shared" si="28"/>
        <v>0</v>
      </c>
      <c r="AN95" s="110">
        <f t="shared" si="29"/>
        <v>0</v>
      </c>
      <c r="AO95" s="110">
        <f t="shared" si="38"/>
        <v>0</v>
      </c>
      <c r="AP95" s="122"/>
    </row>
    <row r="96" spans="1:56">
      <c r="A96" s="113"/>
      <c r="B96" s="113"/>
      <c r="C96" s="114"/>
      <c r="D96" s="115"/>
      <c r="E96" s="115"/>
      <c r="F96" s="115"/>
      <c r="G96" s="115"/>
      <c r="H96" s="116"/>
      <c r="I96" s="114"/>
      <c r="J96" s="114"/>
      <c r="K96" s="115"/>
      <c r="L96" s="117"/>
      <c r="M96" s="124"/>
      <c r="N96" s="102" t="str">
        <f t="shared" si="20"/>
        <v/>
      </c>
      <c r="O96" s="103" t="str">
        <f t="shared" si="21"/>
        <v/>
      </c>
      <c r="P96" s="104" t="str">
        <f t="shared" si="30"/>
        <v/>
      </c>
      <c r="Q96" s="248" t="str">
        <f t="shared" si="22"/>
        <v/>
      </c>
      <c r="R96" s="245" t="str">
        <f t="shared" si="23"/>
        <v/>
      </c>
      <c r="S96" s="104" t="str">
        <f t="shared" si="31"/>
        <v/>
      </c>
      <c r="T96" s="249" t="str">
        <f t="shared" si="32"/>
        <v/>
      </c>
      <c r="U96" s="118"/>
      <c r="V96" s="118"/>
      <c r="W96" s="118"/>
      <c r="X96" s="119"/>
      <c r="Y96" s="120"/>
      <c r="Z96" s="120"/>
      <c r="AA96" s="108" t="str">
        <f t="shared" si="24"/>
        <v/>
      </c>
      <c r="AB96" s="108" t="str">
        <f t="shared" si="25"/>
        <v/>
      </c>
      <c r="AC96" s="121"/>
      <c r="AD96" s="121"/>
      <c r="AE96" s="250" t="str">
        <f t="shared" si="33"/>
        <v/>
      </c>
      <c r="AF96" s="108" t="str">
        <f t="shared" si="26"/>
        <v/>
      </c>
      <c r="AG96" s="108" t="str">
        <f t="shared" si="27"/>
        <v/>
      </c>
      <c r="AH96" s="110">
        <f t="shared" si="34"/>
        <v>0</v>
      </c>
      <c r="AI96" s="110">
        <f t="shared" si="35"/>
        <v>0</v>
      </c>
      <c r="AJ96" s="114"/>
      <c r="AK96" s="100">
        <f t="shared" si="36"/>
        <v>0</v>
      </c>
      <c r="AL96" s="110">
        <f t="shared" si="37"/>
        <v>0</v>
      </c>
      <c r="AM96" s="258">
        <f t="shared" si="28"/>
        <v>0</v>
      </c>
      <c r="AN96" s="110">
        <f t="shared" si="29"/>
        <v>0</v>
      </c>
      <c r="AO96" s="110">
        <f t="shared" si="38"/>
        <v>0</v>
      </c>
      <c r="AP96" s="122"/>
    </row>
    <row r="97" spans="1:56">
      <c r="A97" s="113"/>
      <c r="B97" s="113"/>
      <c r="C97" s="114"/>
      <c r="D97" s="115"/>
      <c r="E97" s="115"/>
      <c r="F97" s="115"/>
      <c r="G97" s="115"/>
      <c r="H97" s="116"/>
      <c r="I97" s="114"/>
      <c r="J97" s="114"/>
      <c r="K97" s="115"/>
      <c r="L97" s="117"/>
      <c r="M97" s="124"/>
      <c r="N97" s="102" t="str">
        <f t="shared" si="20"/>
        <v/>
      </c>
      <c r="O97" s="103" t="str">
        <f t="shared" si="21"/>
        <v/>
      </c>
      <c r="P97" s="104" t="str">
        <f t="shared" si="30"/>
        <v/>
      </c>
      <c r="Q97" s="248" t="str">
        <f t="shared" si="22"/>
        <v/>
      </c>
      <c r="R97" s="245" t="str">
        <f t="shared" si="23"/>
        <v/>
      </c>
      <c r="S97" s="104" t="str">
        <f t="shared" si="31"/>
        <v/>
      </c>
      <c r="T97" s="249" t="str">
        <f t="shared" si="32"/>
        <v/>
      </c>
      <c r="U97" s="118"/>
      <c r="V97" s="118"/>
      <c r="W97" s="118"/>
      <c r="X97" s="119"/>
      <c r="Y97" s="120"/>
      <c r="Z97" s="120"/>
      <c r="AA97" s="108" t="str">
        <f t="shared" si="24"/>
        <v/>
      </c>
      <c r="AB97" s="108" t="str">
        <f t="shared" si="25"/>
        <v/>
      </c>
      <c r="AC97" s="121"/>
      <c r="AD97" s="121"/>
      <c r="AE97" s="250" t="str">
        <f t="shared" si="33"/>
        <v/>
      </c>
      <c r="AF97" s="108" t="str">
        <f t="shared" si="26"/>
        <v/>
      </c>
      <c r="AG97" s="108" t="str">
        <f t="shared" si="27"/>
        <v/>
      </c>
      <c r="AH97" s="110">
        <f t="shared" si="34"/>
        <v>0</v>
      </c>
      <c r="AI97" s="110">
        <f t="shared" si="35"/>
        <v>0</v>
      </c>
      <c r="AJ97" s="114"/>
      <c r="AK97" s="100">
        <f t="shared" si="36"/>
        <v>0</v>
      </c>
      <c r="AL97" s="110">
        <f t="shared" si="37"/>
        <v>0</v>
      </c>
      <c r="AM97" s="258">
        <f t="shared" si="28"/>
        <v>0</v>
      </c>
      <c r="AN97" s="110">
        <f t="shared" si="29"/>
        <v>0</v>
      </c>
      <c r="AO97" s="110">
        <f t="shared" si="38"/>
        <v>0</v>
      </c>
      <c r="AP97" s="122"/>
    </row>
    <row r="98" spans="1:56">
      <c r="A98" s="113"/>
      <c r="B98" s="113"/>
      <c r="C98" s="114"/>
      <c r="D98" s="115"/>
      <c r="E98" s="115"/>
      <c r="F98" s="115"/>
      <c r="G98" s="115"/>
      <c r="H98" s="116"/>
      <c r="I98" s="114"/>
      <c r="J98" s="114"/>
      <c r="K98" s="115"/>
      <c r="L98" s="117"/>
      <c r="M98" s="124"/>
      <c r="N98" s="102" t="str">
        <f t="shared" si="20"/>
        <v/>
      </c>
      <c r="O98" s="103" t="str">
        <f t="shared" si="21"/>
        <v/>
      </c>
      <c r="P98" s="104" t="str">
        <f t="shared" si="30"/>
        <v/>
      </c>
      <c r="Q98" s="248" t="str">
        <f t="shared" si="22"/>
        <v/>
      </c>
      <c r="R98" s="245" t="str">
        <f t="shared" si="23"/>
        <v/>
      </c>
      <c r="S98" s="104" t="str">
        <f t="shared" si="31"/>
        <v/>
      </c>
      <c r="T98" s="249" t="str">
        <f t="shared" si="32"/>
        <v/>
      </c>
      <c r="U98" s="118"/>
      <c r="V98" s="118"/>
      <c r="W98" s="118"/>
      <c r="X98" s="119"/>
      <c r="Y98" s="120"/>
      <c r="Z98" s="120"/>
      <c r="AA98" s="108" t="str">
        <f t="shared" si="24"/>
        <v/>
      </c>
      <c r="AB98" s="108" t="str">
        <f t="shared" si="25"/>
        <v/>
      </c>
      <c r="AC98" s="121"/>
      <c r="AD98" s="121"/>
      <c r="AE98" s="250" t="str">
        <f t="shared" si="33"/>
        <v/>
      </c>
      <c r="AF98" s="108" t="str">
        <f t="shared" si="26"/>
        <v/>
      </c>
      <c r="AG98" s="108" t="str">
        <f t="shared" si="27"/>
        <v/>
      </c>
      <c r="AH98" s="110">
        <f t="shared" si="34"/>
        <v>0</v>
      </c>
      <c r="AI98" s="110">
        <f t="shared" si="35"/>
        <v>0</v>
      </c>
      <c r="AJ98" s="114"/>
      <c r="AK98" s="100">
        <f t="shared" si="36"/>
        <v>0</v>
      </c>
      <c r="AL98" s="110">
        <f t="shared" si="37"/>
        <v>0</v>
      </c>
      <c r="AM98" s="258">
        <f t="shared" si="28"/>
        <v>0</v>
      </c>
      <c r="AN98" s="110">
        <f t="shared" si="29"/>
        <v>0</v>
      </c>
      <c r="AO98" s="110">
        <f t="shared" si="38"/>
        <v>0</v>
      </c>
      <c r="AP98" s="122"/>
    </row>
    <row r="99" spans="1:56">
      <c r="A99" s="113"/>
      <c r="B99" s="113"/>
      <c r="C99" s="114"/>
      <c r="D99" s="115"/>
      <c r="E99" s="115"/>
      <c r="F99" s="115"/>
      <c r="G99" s="115"/>
      <c r="H99" s="116"/>
      <c r="I99" s="114"/>
      <c r="J99" s="114"/>
      <c r="K99" s="115"/>
      <c r="L99" s="117"/>
      <c r="M99" s="124"/>
      <c r="N99" s="102" t="str">
        <f t="shared" si="20"/>
        <v/>
      </c>
      <c r="O99" s="103" t="str">
        <f t="shared" si="21"/>
        <v/>
      </c>
      <c r="P99" s="104" t="str">
        <f t="shared" si="30"/>
        <v/>
      </c>
      <c r="Q99" s="248" t="str">
        <f t="shared" si="22"/>
        <v/>
      </c>
      <c r="R99" s="245" t="str">
        <f t="shared" si="23"/>
        <v/>
      </c>
      <c r="S99" s="104" t="str">
        <f t="shared" si="31"/>
        <v/>
      </c>
      <c r="T99" s="249" t="str">
        <f t="shared" si="32"/>
        <v/>
      </c>
      <c r="U99" s="118"/>
      <c r="V99" s="118"/>
      <c r="W99" s="118"/>
      <c r="X99" s="119"/>
      <c r="Y99" s="120"/>
      <c r="Z99" s="120"/>
      <c r="AA99" s="108" t="str">
        <f t="shared" si="24"/>
        <v/>
      </c>
      <c r="AB99" s="108" t="str">
        <f t="shared" si="25"/>
        <v/>
      </c>
      <c r="AC99" s="121"/>
      <c r="AD99" s="121"/>
      <c r="AE99" s="250" t="str">
        <f t="shared" si="33"/>
        <v/>
      </c>
      <c r="AF99" s="108" t="str">
        <f t="shared" si="26"/>
        <v/>
      </c>
      <c r="AG99" s="108" t="str">
        <f t="shared" si="27"/>
        <v/>
      </c>
      <c r="AH99" s="110">
        <f t="shared" si="34"/>
        <v>0</v>
      </c>
      <c r="AI99" s="110">
        <f t="shared" si="35"/>
        <v>0</v>
      </c>
      <c r="AJ99" s="114"/>
      <c r="AK99" s="100">
        <f t="shared" si="36"/>
        <v>0</v>
      </c>
      <c r="AL99" s="110">
        <f t="shared" si="37"/>
        <v>0</v>
      </c>
      <c r="AM99" s="258">
        <f t="shared" si="28"/>
        <v>0</v>
      </c>
      <c r="AN99" s="110">
        <f t="shared" si="29"/>
        <v>0</v>
      </c>
      <c r="AO99" s="110">
        <f t="shared" si="38"/>
        <v>0</v>
      </c>
      <c r="AP99" s="122"/>
    </row>
    <row r="100" spans="1:56">
      <c r="A100" s="113"/>
      <c r="B100" s="113"/>
      <c r="C100" s="114"/>
      <c r="D100" s="115"/>
      <c r="E100" s="115"/>
      <c r="F100" s="115"/>
      <c r="G100" s="115"/>
      <c r="H100" s="116"/>
      <c r="I100" s="114"/>
      <c r="J100" s="114"/>
      <c r="K100" s="115"/>
      <c r="L100" s="117"/>
      <c r="M100" s="124"/>
      <c r="N100" s="102" t="str">
        <f t="shared" si="20"/>
        <v/>
      </c>
      <c r="O100" s="103" t="str">
        <f t="shared" si="21"/>
        <v/>
      </c>
      <c r="P100" s="104" t="str">
        <f t="shared" si="30"/>
        <v/>
      </c>
      <c r="Q100" s="248" t="str">
        <f t="shared" si="22"/>
        <v/>
      </c>
      <c r="R100" s="245" t="str">
        <f t="shared" si="23"/>
        <v/>
      </c>
      <c r="S100" s="104" t="str">
        <f t="shared" si="31"/>
        <v/>
      </c>
      <c r="T100" s="249" t="str">
        <f t="shared" si="32"/>
        <v/>
      </c>
      <c r="U100" s="118"/>
      <c r="V100" s="118"/>
      <c r="W100" s="118"/>
      <c r="X100" s="119"/>
      <c r="Y100" s="120"/>
      <c r="Z100" s="120"/>
      <c r="AA100" s="108" t="str">
        <f t="shared" si="24"/>
        <v/>
      </c>
      <c r="AB100" s="108" t="str">
        <f t="shared" si="25"/>
        <v/>
      </c>
      <c r="AC100" s="121"/>
      <c r="AD100" s="121"/>
      <c r="AE100" s="250" t="str">
        <f t="shared" si="33"/>
        <v/>
      </c>
      <c r="AF100" s="108" t="str">
        <f t="shared" si="26"/>
        <v/>
      </c>
      <c r="AG100" s="108" t="str">
        <f t="shared" si="27"/>
        <v/>
      </c>
      <c r="AH100" s="110">
        <f t="shared" si="34"/>
        <v>0</v>
      </c>
      <c r="AI100" s="110">
        <f t="shared" si="35"/>
        <v>0</v>
      </c>
      <c r="AJ100" s="114"/>
      <c r="AK100" s="100">
        <f t="shared" si="36"/>
        <v>0</v>
      </c>
      <c r="AL100" s="110">
        <f t="shared" si="37"/>
        <v>0</v>
      </c>
      <c r="AM100" s="258">
        <f t="shared" si="28"/>
        <v>0</v>
      </c>
      <c r="AN100" s="110">
        <f t="shared" si="29"/>
        <v>0</v>
      </c>
      <c r="AO100" s="110">
        <f t="shared" si="38"/>
        <v>0</v>
      </c>
      <c r="AP100" s="122"/>
    </row>
    <row r="101" spans="1:56">
      <c r="A101" s="113"/>
      <c r="B101" s="113"/>
      <c r="C101" s="114"/>
      <c r="D101" s="115"/>
      <c r="E101" s="115"/>
      <c r="F101" s="115"/>
      <c r="G101" s="115"/>
      <c r="H101" s="116"/>
      <c r="I101" s="114"/>
      <c r="J101" s="114"/>
      <c r="K101" s="115"/>
      <c r="L101" s="117"/>
      <c r="M101" s="124"/>
      <c r="N101" s="102" t="str">
        <f t="shared" si="20"/>
        <v/>
      </c>
      <c r="O101" s="103" t="str">
        <f t="shared" si="21"/>
        <v/>
      </c>
      <c r="P101" s="104" t="str">
        <f t="shared" si="30"/>
        <v/>
      </c>
      <c r="Q101" s="248" t="str">
        <f t="shared" si="22"/>
        <v/>
      </c>
      <c r="R101" s="245" t="str">
        <f t="shared" si="23"/>
        <v/>
      </c>
      <c r="S101" s="104" t="str">
        <f t="shared" si="31"/>
        <v/>
      </c>
      <c r="T101" s="249" t="str">
        <f t="shared" si="32"/>
        <v/>
      </c>
      <c r="U101" s="118"/>
      <c r="V101" s="118"/>
      <c r="W101" s="118"/>
      <c r="X101" s="119"/>
      <c r="Y101" s="120"/>
      <c r="Z101" s="120"/>
      <c r="AA101" s="108" t="str">
        <f t="shared" si="24"/>
        <v/>
      </c>
      <c r="AB101" s="108" t="str">
        <f t="shared" si="25"/>
        <v/>
      </c>
      <c r="AC101" s="121"/>
      <c r="AD101" s="121"/>
      <c r="AE101" s="250" t="str">
        <f t="shared" si="33"/>
        <v/>
      </c>
      <c r="AF101" s="108" t="str">
        <f t="shared" si="26"/>
        <v/>
      </c>
      <c r="AG101" s="108" t="str">
        <f t="shared" si="27"/>
        <v/>
      </c>
      <c r="AH101" s="110">
        <f t="shared" si="34"/>
        <v>0</v>
      </c>
      <c r="AI101" s="110">
        <f t="shared" si="35"/>
        <v>0</v>
      </c>
      <c r="AJ101" s="114"/>
      <c r="AK101" s="100">
        <f t="shared" si="36"/>
        <v>0</v>
      </c>
      <c r="AL101" s="110">
        <f t="shared" si="37"/>
        <v>0</v>
      </c>
      <c r="AM101" s="258">
        <f t="shared" si="28"/>
        <v>0</v>
      </c>
      <c r="AN101" s="110">
        <f t="shared" si="29"/>
        <v>0</v>
      </c>
      <c r="AO101" s="110">
        <f t="shared" si="38"/>
        <v>0</v>
      </c>
      <c r="AP101" s="122"/>
    </row>
    <row r="102" spans="1:56" s="1" customFormat="1">
      <c r="A102" s="113"/>
      <c r="B102" s="113"/>
      <c r="C102" s="114"/>
      <c r="D102" s="115"/>
      <c r="E102" s="115"/>
      <c r="F102" s="115"/>
      <c r="G102" s="115"/>
      <c r="H102" s="116"/>
      <c r="I102" s="114"/>
      <c r="J102" s="114"/>
      <c r="K102" s="115"/>
      <c r="L102" s="117"/>
      <c r="M102" s="124"/>
      <c r="N102" s="102" t="str">
        <f t="shared" si="20"/>
        <v/>
      </c>
      <c r="O102" s="103" t="str">
        <f t="shared" si="21"/>
        <v/>
      </c>
      <c r="P102" s="104" t="str">
        <f t="shared" si="30"/>
        <v/>
      </c>
      <c r="Q102" s="248" t="str">
        <f t="shared" si="22"/>
        <v/>
      </c>
      <c r="R102" s="245" t="str">
        <f t="shared" si="23"/>
        <v/>
      </c>
      <c r="S102" s="104" t="str">
        <f t="shared" si="31"/>
        <v/>
      </c>
      <c r="T102" s="249" t="str">
        <f t="shared" si="32"/>
        <v/>
      </c>
      <c r="U102" s="118"/>
      <c r="V102" s="118"/>
      <c r="W102" s="118"/>
      <c r="X102" s="119"/>
      <c r="Y102" s="120"/>
      <c r="Z102" s="120"/>
      <c r="AA102" s="108" t="str">
        <f t="shared" si="24"/>
        <v/>
      </c>
      <c r="AB102" s="108" t="str">
        <f t="shared" si="25"/>
        <v/>
      </c>
      <c r="AC102" s="121"/>
      <c r="AD102" s="121"/>
      <c r="AE102" s="250" t="str">
        <f t="shared" si="33"/>
        <v/>
      </c>
      <c r="AF102" s="108" t="str">
        <f t="shared" si="26"/>
        <v/>
      </c>
      <c r="AG102" s="108" t="str">
        <f t="shared" si="27"/>
        <v/>
      </c>
      <c r="AH102" s="110">
        <f t="shared" si="34"/>
        <v>0</v>
      </c>
      <c r="AI102" s="110">
        <f t="shared" si="35"/>
        <v>0</v>
      </c>
      <c r="AJ102" s="114"/>
      <c r="AK102" s="100">
        <f t="shared" si="36"/>
        <v>0</v>
      </c>
      <c r="AL102" s="110">
        <f t="shared" si="37"/>
        <v>0</v>
      </c>
      <c r="AM102" s="258">
        <f t="shared" si="28"/>
        <v>0</v>
      </c>
      <c r="AN102" s="110">
        <f t="shared" si="29"/>
        <v>0</v>
      </c>
      <c r="AO102" s="110">
        <f t="shared" si="38"/>
        <v>0</v>
      </c>
      <c r="AP102" s="122"/>
      <c r="AQ102" s="2"/>
      <c r="AR102" s="31"/>
      <c r="AT102" s="65"/>
      <c r="AU102" s="65"/>
      <c r="AV102" s="65"/>
      <c r="AW102" s="65"/>
      <c r="AX102" s="65"/>
      <c r="AY102" s="65"/>
      <c r="AZ102" s="65"/>
      <c r="BA102" s="65"/>
      <c r="BB102" s="65"/>
      <c r="BC102" s="65"/>
      <c r="BD102" s="65"/>
    </row>
    <row r="103" spans="1:56">
      <c r="A103" s="113"/>
      <c r="B103" s="113"/>
      <c r="C103" s="114"/>
      <c r="D103" s="115"/>
      <c r="E103" s="115"/>
      <c r="F103" s="115"/>
      <c r="G103" s="115"/>
      <c r="H103" s="116"/>
      <c r="I103" s="114"/>
      <c r="J103" s="114"/>
      <c r="K103" s="115"/>
      <c r="L103" s="117"/>
      <c r="M103" s="124"/>
      <c r="N103" s="102" t="str">
        <f t="shared" si="20"/>
        <v/>
      </c>
      <c r="O103" s="103" t="str">
        <f t="shared" si="21"/>
        <v/>
      </c>
      <c r="P103" s="104" t="str">
        <f t="shared" si="30"/>
        <v/>
      </c>
      <c r="Q103" s="248" t="str">
        <f t="shared" si="22"/>
        <v/>
      </c>
      <c r="R103" s="245" t="str">
        <f t="shared" si="23"/>
        <v/>
      </c>
      <c r="S103" s="104" t="str">
        <f t="shared" si="31"/>
        <v/>
      </c>
      <c r="T103" s="249" t="str">
        <f t="shared" si="32"/>
        <v/>
      </c>
      <c r="U103" s="118"/>
      <c r="V103" s="118"/>
      <c r="W103" s="118"/>
      <c r="X103" s="119"/>
      <c r="Y103" s="120"/>
      <c r="Z103" s="120"/>
      <c r="AA103" s="108" t="str">
        <f t="shared" si="24"/>
        <v/>
      </c>
      <c r="AB103" s="108" t="str">
        <f t="shared" si="25"/>
        <v/>
      </c>
      <c r="AC103" s="121"/>
      <c r="AD103" s="121"/>
      <c r="AE103" s="250" t="str">
        <f t="shared" si="33"/>
        <v/>
      </c>
      <c r="AF103" s="108" t="str">
        <f t="shared" si="26"/>
        <v/>
      </c>
      <c r="AG103" s="108" t="str">
        <f t="shared" si="27"/>
        <v/>
      </c>
      <c r="AH103" s="110">
        <f t="shared" si="34"/>
        <v>0</v>
      </c>
      <c r="AI103" s="110">
        <f t="shared" si="35"/>
        <v>0</v>
      </c>
      <c r="AJ103" s="114"/>
      <c r="AK103" s="100">
        <f t="shared" si="36"/>
        <v>0</v>
      </c>
      <c r="AL103" s="110">
        <f t="shared" si="37"/>
        <v>0</v>
      </c>
      <c r="AM103" s="258">
        <f t="shared" si="28"/>
        <v>0</v>
      </c>
      <c r="AN103" s="110">
        <f t="shared" si="29"/>
        <v>0</v>
      </c>
      <c r="AO103" s="110">
        <f t="shared" si="38"/>
        <v>0</v>
      </c>
      <c r="AP103" s="122"/>
    </row>
    <row r="104" spans="1:56">
      <c r="A104" s="113"/>
      <c r="B104" s="113"/>
      <c r="C104" s="114"/>
      <c r="D104" s="115"/>
      <c r="E104" s="115"/>
      <c r="F104" s="115"/>
      <c r="G104" s="115"/>
      <c r="H104" s="116"/>
      <c r="I104" s="114"/>
      <c r="J104" s="114"/>
      <c r="K104" s="115"/>
      <c r="L104" s="117"/>
      <c r="M104" s="124"/>
      <c r="N104" s="102" t="str">
        <f t="shared" si="20"/>
        <v/>
      </c>
      <c r="O104" s="103" t="str">
        <f t="shared" si="21"/>
        <v/>
      </c>
      <c r="P104" s="104" t="str">
        <f t="shared" si="30"/>
        <v/>
      </c>
      <c r="Q104" s="248" t="str">
        <f t="shared" si="22"/>
        <v/>
      </c>
      <c r="R104" s="245" t="str">
        <f t="shared" si="23"/>
        <v/>
      </c>
      <c r="S104" s="104" t="str">
        <f t="shared" si="31"/>
        <v/>
      </c>
      <c r="T104" s="249" t="str">
        <f t="shared" si="32"/>
        <v/>
      </c>
      <c r="U104" s="118"/>
      <c r="V104" s="118"/>
      <c r="W104" s="118"/>
      <c r="X104" s="119"/>
      <c r="Y104" s="120"/>
      <c r="Z104" s="120"/>
      <c r="AA104" s="108" t="str">
        <f t="shared" si="24"/>
        <v/>
      </c>
      <c r="AB104" s="108" t="str">
        <f t="shared" si="25"/>
        <v/>
      </c>
      <c r="AC104" s="121"/>
      <c r="AD104" s="121"/>
      <c r="AE104" s="250" t="str">
        <f t="shared" si="33"/>
        <v/>
      </c>
      <c r="AF104" s="108" t="str">
        <f t="shared" si="26"/>
        <v/>
      </c>
      <c r="AG104" s="108" t="str">
        <f t="shared" si="27"/>
        <v/>
      </c>
      <c r="AH104" s="110">
        <f t="shared" si="34"/>
        <v>0</v>
      </c>
      <c r="AI104" s="110">
        <f t="shared" si="35"/>
        <v>0</v>
      </c>
      <c r="AJ104" s="114"/>
      <c r="AK104" s="100">
        <f t="shared" si="36"/>
        <v>0</v>
      </c>
      <c r="AL104" s="110">
        <f t="shared" si="37"/>
        <v>0</v>
      </c>
      <c r="AM104" s="258">
        <f t="shared" si="28"/>
        <v>0</v>
      </c>
      <c r="AN104" s="110">
        <f t="shared" si="29"/>
        <v>0</v>
      </c>
      <c r="AO104" s="110">
        <f t="shared" si="38"/>
        <v>0</v>
      </c>
      <c r="AP104" s="122"/>
    </row>
    <row r="105" spans="1:56">
      <c r="A105" s="113"/>
      <c r="B105" s="113"/>
      <c r="C105" s="114"/>
      <c r="D105" s="115"/>
      <c r="E105" s="115"/>
      <c r="F105" s="115"/>
      <c r="G105" s="115"/>
      <c r="H105" s="116"/>
      <c r="I105" s="114"/>
      <c r="J105" s="114"/>
      <c r="K105" s="115"/>
      <c r="L105" s="117"/>
      <c r="M105" s="124"/>
      <c r="N105" s="102" t="str">
        <f t="shared" si="20"/>
        <v/>
      </c>
      <c r="O105" s="103" t="str">
        <f t="shared" si="21"/>
        <v/>
      </c>
      <c r="P105" s="104" t="str">
        <f t="shared" si="30"/>
        <v/>
      </c>
      <c r="Q105" s="248" t="str">
        <f t="shared" si="22"/>
        <v/>
      </c>
      <c r="R105" s="245" t="str">
        <f t="shared" si="23"/>
        <v/>
      </c>
      <c r="S105" s="104" t="str">
        <f t="shared" si="31"/>
        <v/>
      </c>
      <c r="T105" s="249" t="str">
        <f t="shared" si="32"/>
        <v/>
      </c>
      <c r="U105" s="118"/>
      <c r="V105" s="118"/>
      <c r="W105" s="118"/>
      <c r="X105" s="119"/>
      <c r="Y105" s="120"/>
      <c r="Z105" s="120"/>
      <c r="AA105" s="108" t="str">
        <f t="shared" si="24"/>
        <v/>
      </c>
      <c r="AB105" s="108" t="str">
        <f t="shared" si="25"/>
        <v/>
      </c>
      <c r="AC105" s="121"/>
      <c r="AD105" s="121"/>
      <c r="AE105" s="250" t="str">
        <f t="shared" si="33"/>
        <v/>
      </c>
      <c r="AF105" s="108" t="str">
        <f t="shared" si="26"/>
        <v/>
      </c>
      <c r="AG105" s="108" t="str">
        <f t="shared" si="27"/>
        <v/>
      </c>
      <c r="AH105" s="110">
        <f t="shared" si="34"/>
        <v>0</v>
      </c>
      <c r="AI105" s="110">
        <f t="shared" si="35"/>
        <v>0</v>
      </c>
      <c r="AJ105" s="114"/>
      <c r="AK105" s="100">
        <f t="shared" si="36"/>
        <v>0</v>
      </c>
      <c r="AL105" s="110">
        <f t="shared" si="37"/>
        <v>0</v>
      </c>
      <c r="AM105" s="258">
        <f t="shared" si="28"/>
        <v>0</v>
      </c>
      <c r="AN105" s="110">
        <f t="shared" si="29"/>
        <v>0</v>
      </c>
      <c r="AO105" s="110">
        <f t="shared" si="38"/>
        <v>0</v>
      </c>
      <c r="AP105" s="122"/>
      <c r="BD105" s="1"/>
    </row>
    <row r="106" spans="1:56">
      <c r="A106" s="113"/>
      <c r="B106" s="113"/>
      <c r="C106" s="114"/>
      <c r="D106" s="115"/>
      <c r="E106" s="115"/>
      <c r="F106" s="115"/>
      <c r="G106" s="115"/>
      <c r="H106" s="116"/>
      <c r="I106" s="114"/>
      <c r="J106" s="114"/>
      <c r="K106" s="115"/>
      <c r="L106" s="117"/>
      <c r="M106" s="124"/>
      <c r="N106" s="102" t="str">
        <f t="shared" si="20"/>
        <v/>
      </c>
      <c r="O106" s="103" t="str">
        <f t="shared" si="21"/>
        <v/>
      </c>
      <c r="P106" s="104" t="str">
        <f t="shared" si="30"/>
        <v/>
      </c>
      <c r="Q106" s="248" t="str">
        <f t="shared" si="22"/>
        <v/>
      </c>
      <c r="R106" s="245" t="str">
        <f t="shared" si="23"/>
        <v/>
      </c>
      <c r="S106" s="104" t="str">
        <f t="shared" si="31"/>
        <v/>
      </c>
      <c r="T106" s="249" t="str">
        <f t="shared" si="32"/>
        <v/>
      </c>
      <c r="U106" s="118"/>
      <c r="V106" s="118"/>
      <c r="W106" s="118"/>
      <c r="X106" s="119"/>
      <c r="Y106" s="120"/>
      <c r="Z106" s="120"/>
      <c r="AA106" s="108" t="str">
        <f t="shared" si="24"/>
        <v/>
      </c>
      <c r="AB106" s="108" t="str">
        <f t="shared" si="25"/>
        <v/>
      </c>
      <c r="AC106" s="121"/>
      <c r="AD106" s="121"/>
      <c r="AE106" s="250" t="str">
        <f t="shared" si="33"/>
        <v/>
      </c>
      <c r="AF106" s="108" t="str">
        <f t="shared" si="26"/>
        <v/>
      </c>
      <c r="AG106" s="108" t="str">
        <f t="shared" si="27"/>
        <v/>
      </c>
      <c r="AH106" s="110">
        <f t="shared" si="34"/>
        <v>0</v>
      </c>
      <c r="AI106" s="110">
        <f t="shared" si="35"/>
        <v>0</v>
      </c>
      <c r="AJ106" s="114"/>
      <c r="AK106" s="100">
        <f t="shared" si="36"/>
        <v>0</v>
      </c>
      <c r="AL106" s="110">
        <f t="shared" si="37"/>
        <v>0</v>
      </c>
      <c r="AM106" s="258">
        <f t="shared" si="28"/>
        <v>0</v>
      </c>
      <c r="AN106" s="110">
        <f t="shared" si="29"/>
        <v>0</v>
      </c>
      <c r="AO106" s="110">
        <f t="shared" si="38"/>
        <v>0</v>
      </c>
      <c r="AP106" s="122"/>
      <c r="AT106" s="1"/>
      <c r="AU106" s="1"/>
      <c r="AV106" s="1"/>
      <c r="AW106" s="1"/>
      <c r="AX106" s="1"/>
      <c r="AY106" s="1"/>
      <c r="AZ106" s="1"/>
      <c r="BA106" s="1"/>
      <c r="BB106" s="1"/>
      <c r="BC106" s="1"/>
    </row>
    <row r="107" spans="1:56">
      <c r="A107" s="113"/>
      <c r="B107" s="113"/>
      <c r="C107" s="114"/>
      <c r="D107" s="115"/>
      <c r="E107" s="115"/>
      <c r="F107" s="115"/>
      <c r="G107" s="115"/>
      <c r="H107" s="116"/>
      <c r="I107" s="114"/>
      <c r="J107" s="114"/>
      <c r="K107" s="115"/>
      <c r="L107" s="117"/>
      <c r="M107" s="124"/>
      <c r="N107" s="102" t="str">
        <f t="shared" si="20"/>
        <v/>
      </c>
      <c r="O107" s="103" t="str">
        <f t="shared" si="21"/>
        <v/>
      </c>
      <c r="P107" s="104" t="str">
        <f t="shared" si="30"/>
        <v/>
      </c>
      <c r="Q107" s="248" t="str">
        <f t="shared" si="22"/>
        <v/>
      </c>
      <c r="R107" s="245" t="str">
        <f t="shared" si="23"/>
        <v/>
      </c>
      <c r="S107" s="104" t="str">
        <f t="shared" si="31"/>
        <v/>
      </c>
      <c r="T107" s="249" t="str">
        <f t="shared" si="32"/>
        <v/>
      </c>
      <c r="U107" s="118"/>
      <c r="V107" s="118"/>
      <c r="W107" s="118"/>
      <c r="X107" s="119"/>
      <c r="Y107" s="120"/>
      <c r="Z107" s="120"/>
      <c r="AA107" s="108" t="str">
        <f t="shared" si="24"/>
        <v/>
      </c>
      <c r="AB107" s="108" t="str">
        <f t="shared" si="25"/>
        <v/>
      </c>
      <c r="AC107" s="121"/>
      <c r="AD107" s="121"/>
      <c r="AE107" s="250" t="str">
        <f t="shared" si="33"/>
        <v/>
      </c>
      <c r="AF107" s="108" t="str">
        <f t="shared" si="26"/>
        <v/>
      </c>
      <c r="AG107" s="108" t="str">
        <f t="shared" si="27"/>
        <v/>
      </c>
      <c r="AH107" s="110">
        <f t="shared" si="34"/>
        <v>0</v>
      </c>
      <c r="AI107" s="110">
        <f t="shared" si="35"/>
        <v>0</v>
      </c>
      <c r="AJ107" s="114"/>
      <c r="AK107" s="100">
        <f t="shared" si="36"/>
        <v>0</v>
      </c>
      <c r="AL107" s="110">
        <f t="shared" si="37"/>
        <v>0</v>
      </c>
      <c r="AM107" s="258">
        <f t="shared" si="28"/>
        <v>0</v>
      </c>
      <c r="AN107" s="110">
        <f t="shared" si="29"/>
        <v>0</v>
      </c>
      <c r="AO107" s="110">
        <f t="shared" si="38"/>
        <v>0</v>
      </c>
      <c r="AP107" s="122"/>
    </row>
    <row r="108" spans="1:56">
      <c r="A108" s="113"/>
      <c r="B108" s="113"/>
      <c r="C108" s="114"/>
      <c r="D108" s="115"/>
      <c r="E108" s="115"/>
      <c r="F108" s="115"/>
      <c r="G108" s="115"/>
      <c r="H108" s="116"/>
      <c r="I108" s="114"/>
      <c r="J108" s="114"/>
      <c r="K108" s="115"/>
      <c r="L108" s="117"/>
      <c r="M108" s="124"/>
      <c r="N108" s="102" t="str">
        <f t="shared" si="20"/>
        <v/>
      </c>
      <c r="O108" s="103" t="str">
        <f t="shared" si="21"/>
        <v/>
      </c>
      <c r="P108" s="104" t="str">
        <f t="shared" si="30"/>
        <v/>
      </c>
      <c r="Q108" s="248" t="str">
        <f t="shared" si="22"/>
        <v/>
      </c>
      <c r="R108" s="245" t="str">
        <f t="shared" si="23"/>
        <v/>
      </c>
      <c r="S108" s="104" t="str">
        <f t="shared" si="31"/>
        <v/>
      </c>
      <c r="T108" s="249" t="str">
        <f t="shared" si="32"/>
        <v/>
      </c>
      <c r="U108" s="118"/>
      <c r="V108" s="118"/>
      <c r="W108" s="118"/>
      <c r="X108" s="119"/>
      <c r="Y108" s="120"/>
      <c r="Z108" s="120"/>
      <c r="AA108" s="108" t="str">
        <f t="shared" si="24"/>
        <v/>
      </c>
      <c r="AB108" s="108" t="str">
        <f t="shared" si="25"/>
        <v/>
      </c>
      <c r="AC108" s="121"/>
      <c r="AD108" s="121"/>
      <c r="AE108" s="250" t="str">
        <f t="shared" si="33"/>
        <v/>
      </c>
      <c r="AF108" s="108" t="str">
        <f t="shared" si="26"/>
        <v/>
      </c>
      <c r="AG108" s="108" t="str">
        <f t="shared" si="27"/>
        <v/>
      </c>
      <c r="AH108" s="110">
        <f t="shared" si="34"/>
        <v>0</v>
      </c>
      <c r="AI108" s="110">
        <f t="shared" si="35"/>
        <v>0</v>
      </c>
      <c r="AJ108" s="114"/>
      <c r="AK108" s="100">
        <f t="shared" si="36"/>
        <v>0</v>
      </c>
      <c r="AL108" s="110">
        <f t="shared" si="37"/>
        <v>0</v>
      </c>
      <c r="AM108" s="258">
        <f t="shared" si="28"/>
        <v>0</v>
      </c>
      <c r="AN108" s="110">
        <f t="shared" si="29"/>
        <v>0</v>
      </c>
      <c r="AO108" s="110">
        <f t="shared" si="38"/>
        <v>0</v>
      </c>
      <c r="AP108" s="122"/>
    </row>
    <row r="109" spans="1:56">
      <c r="A109" s="113"/>
      <c r="B109" s="113"/>
      <c r="C109" s="114"/>
      <c r="D109" s="115"/>
      <c r="E109" s="115"/>
      <c r="F109" s="115"/>
      <c r="G109" s="115"/>
      <c r="H109" s="116"/>
      <c r="I109" s="114"/>
      <c r="J109" s="114"/>
      <c r="K109" s="115"/>
      <c r="L109" s="117"/>
      <c r="M109" s="124"/>
      <c r="N109" s="102" t="str">
        <f t="shared" si="20"/>
        <v/>
      </c>
      <c r="O109" s="103" t="str">
        <f t="shared" si="21"/>
        <v/>
      </c>
      <c r="P109" s="104" t="str">
        <f t="shared" si="30"/>
        <v/>
      </c>
      <c r="Q109" s="248" t="str">
        <f t="shared" si="22"/>
        <v/>
      </c>
      <c r="R109" s="245" t="str">
        <f t="shared" si="23"/>
        <v/>
      </c>
      <c r="S109" s="104" t="str">
        <f t="shared" si="31"/>
        <v/>
      </c>
      <c r="T109" s="249" t="str">
        <f t="shared" si="32"/>
        <v/>
      </c>
      <c r="U109" s="118"/>
      <c r="V109" s="118"/>
      <c r="W109" s="118"/>
      <c r="X109" s="119"/>
      <c r="Y109" s="120"/>
      <c r="Z109" s="120"/>
      <c r="AA109" s="108" t="str">
        <f t="shared" si="24"/>
        <v/>
      </c>
      <c r="AB109" s="108" t="str">
        <f t="shared" si="25"/>
        <v/>
      </c>
      <c r="AC109" s="121"/>
      <c r="AD109" s="121"/>
      <c r="AE109" s="250" t="str">
        <f t="shared" si="33"/>
        <v/>
      </c>
      <c r="AF109" s="108" t="str">
        <f t="shared" si="26"/>
        <v/>
      </c>
      <c r="AG109" s="108" t="str">
        <f t="shared" si="27"/>
        <v/>
      </c>
      <c r="AH109" s="110">
        <f t="shared" si="34"/>
        <v>0</v>
      </c>
      <c r="AI109" s="110">
        <f t="shared" si="35"/>
        <v>0</v>
      </c>
      <c r="AJ109" s="114"/>
      <c r="AK109" s="100">
        <f t="shared" si="36"/>
        <v>0</v>
      </c>
      <c r="AL109" s="110">
        <f t="shared" si="37"/>
        <v>0</v>
      </c>
      <c r="AM109" s="258">
        <f t="shared" si="28"/>
        <v>0</v>
      </c>
      <c r="AN109" s="110">
        <f t="shared" si="29"/>
        <v>0</v>
      </c>
      <c r="AO109" s="110">
        <f t="shared" si="38"/>
        <v>0</v>
      </c>
      <c r="AP109" s="122"/>
    </row>
    <row r="110" spans="1:56">
      <c r="A110" s="113"/>
      <c r="B110" s="113"/>
      <c r="C110" s="114"/>
      <c r="D110" s="115"/>
      <c r="E110" s="115"/>
      <c r="F110" s="115"/>
      <c r="G110" s="115"/>
      <c r="H110" s="116"/>
      <c r="I110" s="114"/>
      <c r="J110" s="114"/>
      <c r="K110" s="115"/>
      <c r="L110" s="117"/>
      <c r="M110" s="124"/>
      <c r="N110" s="102" t="str">
        <f t="shared" si="20"/>
        <v/>
      </c>
      <c r="O110" s="103" t="str">
        <f t="shared" si="21"/>
        <v/>
      </c>
      <c r="P110" s="104" t="str">
        <f t="shared" si="30"/>
        <v/>
      </c>
      <c r="Q110" s="248" t="str">
        <f t="shared" si="22"/>
        <v/>
      </c>
      <c r="R110" s="245" t="str">
        <f t="shared" si="23"/>
        <v/>
      </c>
      <c r="S110" s="104" t="str">
        <f t="shared" si="31"/>
        <v/>
      </c>
      <c r="T110" s="249" t="str">
        <f t="shared" si="32"/>
        <v/>
      </c>
      <c r="U110" s="118"/>
      <c r="V110" s="118"/>
      <c r="W110" s="118"/>
      <c r="X110" s="119"/>
      <c r="Y110" s="120"/>
      <c r="Z110" s="120"/>
      <c r="AA110" s="108" t="str">
        <f t="shared" si="24"/>
        <v/>
      </c>
      <c r="AB110" s="108" t="str">
        <f t="shared" si="25"/>
        <v/>
      </c>
      <c r="AC110" s="121"/>
      <c r="AD110" s="121"/>
      <c r="AE110" s="250" t="str">
        <f t="shared" si="33"/>
        <v/>
      </c>
      <c r="AF110" s="108" t="str">
        <f t="shared" si="26"/>
        <v/>
      </c>
      <c r="AG110" s="108" t="str">
        <f t="shared" si="27"/>
        <v/>
      </c>
      <c r="AH110" s="110">
        <f t="shared" si="34"/>
        <v>0</v>
      </c>
      <c r="AI110" s="110">
        <f t="shared" si="35"/>
        <v>0</v>
      </c>
      <c r="AJ110" s="114"/>
      <c r="AK110" s="100">
        <f t="shared" si="36"/>
        <v>0</v>
      </c>
      <c r="AL110" s="110">
        <f t="shared" si="37"/>
        <v>0</v>
      </c>
      <c r="AM110" s="258">
        <f t="shared" si="28"/>
        <v>0</v>
      </c>
      <c r="AN110" s="110">
        <f t="shared" si="29"/>
        <v>0</v>
      </c>
      <c r="AO110" s="110">
        <f t="shared" si="38"/>
        <v>0</v>
      </c>
      <c r="AP110" s="122"/>
    </row>
    <row r="111" spans="1:56">
      <c r="A111" s="113"/>
      <c r="B111" s="113"/>
      <c r="C111" s="114"/>
      <c r="D111" s="115"/>
      <c r="E111" s="115"/>
      <c r="F111" s="115"/>
      <c r="G111" s="115"/>
      <c r="H111" s="116"/>
      <c r="I111" s="114"/>
      <c r="J111" s="114"/>
      <c r="K111" s="115"/>
      <c r="L111" s="117"/>
      <c r="M111" s="124"/>
      <c r="N111" s="102" t="str">
        <f t="shared" si="20"/>
        <v/>
      </c>
      <c r="O111" s="103" t="str">
        <f t="shared" si="21"/>
        <v/>
      </c>
      <c r="P111" s="104" t="str">
        <f t="shared" si="30"/>
        <v/>
      </c>
      <c r="Q111" s="248" t="str">
        <f t="shared" si="22"/>
        <v/>
      </c>
      <c r="R111" s="245" t="str">
        <f t="shared" si="23"/>
        <v/>
      </c>
      <c r="S111" s="104" t="str">
        <f t="shared" si="31"/>
        <v/>
      </c>
      <c r="T111" s="249" t="str">
        <f t="shared" si="32"/>
        <v/>
      </c>
      <c r="U111" s="118"/>
      <c r="V111" s="118"/>
      <c r="W111" s="118"/>
      <c r="X111" s="119"/>
      <c r="Y111" s="120"/>
      <c r="Z111" s="120"/>
      <c r="AA111" s="108" t="str">
        <f t="shared" si="24"/>
        <v/>
      </c>
      <c r="AB111" s="108" t="str">
        <f t="shared" si="25"/>
        <v/>
      </c>
      <c r="AC111" s="121"/>
      <c r="AD111" s="121"/>
      <c r="AE111" s="250" t="str">
        <f t="shared" si="33"/>
        <v/>
      </c>
      <c r="AF111" s="108" t="str">
        <f t="shared" si="26"/>
        <v/>
      </c>
      <c r="AG111" s="108" t="str">
        <f t="shared" si="27"/>
        <v/>
      </c>
      <c r="AH111" s="110">
        <f t="shared" si="34"/>
        <v>0</v>
      </c>
      <c r="AI111" s="110">
        <f t="shared" si="35"/>
        <v>0</v>
      </c>
      <c r="AJ111" s="114"/>
      <c r="AK111" s="100">
        <f t="shared" si="36"/>
        <v>0</v>
      </c>
      <c r="AL111" s="110">
        <f t="shared" si="37"/>
        <v>0</v>
      </c>
      <c r="AM111" s="258">
        <f t="shared" si="28"/>
        <v>0</v>
      </c>
      <c r="AN111" s="110">
        <f t="shared" si="29"/>
        <v>0</v>
      </c>
      <c r="AO111" s="110">
        <f t="shared" si="38"/>
        <v>0</v>
      </c>
      <c r="AP111" s="122"/>
    </row>
    <row r="112" spans="1:56">
      <c r="A112" s="113"/>
      <c r="B112" s="113"/>
      <c r="C112" s="114"/>
      <c r="D112" s="115"/>
      <c r="E112" s="115"/>
      <c r="F112" s="115"/>
      <c r="G112" s="115"/>
      <c r="H112" s="116"/>
      <c r="I112" s="114"/>
      <c r="J112" s="114"/>
      <c r="K112" s="115"/>
      <c r="L112" s="117"/>
      <c r="M112" s="124"/>
      <c r="N112" s="102" t="str">
        <f t="shared" si="20"/>
        <v/>
      </c>
      <c r="O112" s="103" t="str">
        <f t="shared" si="21"/>
        <v/>
      </c>
      <c r="P112" s="104" t="str">
        <f t="shared" si="30"/>
        <v/>
      </c>
      <c r="Q112" s="248" t="str">
        <f t="shared" si="22"/>
        <v/>
      </c>
      <c r="R112" s="245" t="str">
        <f t="shared" si="23"/>
        <v/>
      </c>
      <c r="S112" s="104" t="str">
        <f t="shared" si="31"/>
        <v/>
      </c>
      <c r="T112" s="249" t="str">
        <f t="shared" si="32"/>
        <v/>
      </c>
      <c r="U112" s="118"/>
      <c r="V112" s="118"/>
      <c r="W112" s="118"/>
      <c r="X112" s="119"/>
      <c r="Y112" s="120"/>
      <c r="Z112" s="120"/>
      <c r="AA112" s="108" t="str">
        <f t="shared" si="24"/>
        <v/>
      </c>
      <c r="AB112" s="108" t="str">
        <f t="shared" si="25"/>
        <v/>
      </c>
      <c r="AC112" s="121"/>
      <c r="AD112" s="121"/>
      <c r="AE112" s="250" t="str">
        <f t="shared" si="33"/>
        <v/>
      </c>
      <c r="AF112" s="108" t="str">
        <f t="shared" si="26"/>
        <v/>
      </c>
      <c r="AG112" s="108" t="str">
        <f t="shared" si="27"/>
        <v/>
      </c>
      <c r="AH112" s="110">
        <f t="shared" si="34"/>
        <v>0</v>
      </c>
      <c r="AI112" s="110">
        <f t="shared" si="35"/>
        <v>0</v>
      </c>
      <c r="AJ112" s="114"/>
      <c r="AK112" s="100">
        <f t="shared" si="36"/>
        <v>0</v>
      </c>
      <c r="AL112" s="110">
        <f t="shared" si="37"/>
        <v>0</v>
      </c>
      <c r="AM112" s="258">
        <f t="shared" si="28"/>
        <v>0</v>
      </c>
      <c r="AN112" s="110">
        <f t="shared" si="29"/>
        <v>0</v>
      </c>
      <c r="AO112" s="110">
        <f t="shared" si="38"/>
        <v>0</v>
      </c>
      <c r="AP112" s="122"/>
    </row>
    <row r="113" spans="1:56">
      <c r="A113" s="113"/>
      <c r="B113" s="113"/>
      <c r="C113" s="114"/>
      <c r="D113" s="115"/>
      <c r="E113" s="115"/>
      <c r="F113" s="115"/>
      <c r="G113" s="115"/>
      <c r="H113" s="116"/>
      <c r="I113" s="114"/>
      <c r="J113" s="114"/>
      <c r="K113" s="115"/>
      <c r="L113" s="117"/>
      <c r="M113" s="124"/>
      <c r="N113" s="102" t="str">
        <f t="shared" si="20"/>
        <v/>
      </c>
      <c r="O113" s="103" t="str">
        <f t="shared" si="21"/>
        <v/>
      </c>
      <c r="P113" s="104" t="str">
        <f t="shared" si="30"/>
        <v/>
      </c>
      <c r="Q113" s="248" t="str">
        <f t="shared" si="22"/>
        <v/>
      </c>
      <c r="R113" s="245" t="str">
        <f t="shared" si="23"/>
        <v/>
      </c>
      <c r="S113" s="104" t="str">
        <f t="shared" si="31"/>
        <v/>
      </c>
      <c r="T113" s="249" t="str">
        <f t="shared" si="32"/>
        <v/>
      </c>
      <c r="U113" s="118"/>
      <c r="V113" s="118"/>
      <c r="W113" s="118"/>
      <c r="X113" s="119"/>
      <c r="Y113" s="120"/>
      <c r="Z113" s="120"/>
      <c r="AA113" s="108" t="str">
        <f t="shared" si="24"/>
        <v/>
      </c>
      <c r="AB113" s="108" t="str">
        <f t="shared" si="25"/>
        <v/>
      </c>
      <c r="AC113" s="121"/>
      <c r="AD113" s="121"/>
      <c r="AE113" s="250" t="str">
        <f t="shared" si="33"/>
        <v/>
      </c>
      <c r="AF113" s="108" t="str">
        <f t="shared" si="26"/>
        <v/>
      </c>
      <c r="AG113" s="108" t="str">
        <f t="shared" si="27"/>
        <v/>
      </c>
      <c r="AH113" s="110">
        <f t="shared" si="34"/>
        <v>0</v>
      </c>
      <c r="AI113" s="110">
        <f t="shared" si="35"/>
        <v>0</v>
      </c>
      <c r="AJ113" s="114"/>
      <c r="AK113" s="100">
        <f t="shared" si="36"/>
        <v>0</v>
      </c>
      <c r="AL113" s="110">
        <f t="shared" si="37"/>
        <v>0</v>
      </c>
      <c r="AM113" s="258">
        <f t="shared" si="28"/>
        <v>0</v>
      </c>
      <c r="AN113" s="110">
        <f t="shared" si="29"/>
        <v>0</v>
      </c>
      <c r="AO113" s="110">
        <f t="shared" si="38"/>
        <v>0</v>
      </c>
      <c r="AP113" s="122"/>
    </row>
    <row r="114" spans="1:56">
      <c r="A114" s="113"/>
      <c r="B114" s="113"/>
      <c r="C114" s="114"/>
      <c r="D114" s="115"/>
      <c r="E114" s="115"/>
      <c r="F114" s="115"/>
      <c r="G114" s="115"/>
      <c r="H114" s="116"/>
      <c r="I114" s="114"/>
      <c r="J114" s="114"/>
      <c r="K114" s="115"/>
      <c r="L114" s="117"/>
      <c r="M114" s="124"/>
      <c r="N114" s="102" t="str">
        <f t="shared" si="20"/>
        <v/>
      </c>
      <c r="O114" s="103" t="str">
        <f t="shared" si="21"/>
        <v/>
      </c>
      <c r="P114" s="104" t="str">
        <f t="shared" si="30"/>
        <v/>
      </c>
      <c r="Q114" s="248" t="str">
        <f t="shared" si="22"/>
        <v/>
      </c>
      <c r="R114" s="245" t="str">
        <f t="shared" si="23"/>
        <v/>
      </c>
      <c r="S114" s="104" t="str">
        <f t="shared" si="31"/>
        <v/>
      </c>
      <c r="T114" s="249" t="str">
        <f t="shared" si="32"/>
        <v/>
      </c>
      <c r="U114" s="118"/>
      <c r="V114" s="118"/>
      <c r="W114" s="118"/>
      <c r="X114" s="119"/>
      <c r="Y114" s="120"/>
      <c r="Z114" s="120"/>
      <c r="AA114" s="108" t="str">
        <f t="shared" si="24"/>
        <v/>
      </c>
      <c r="AB114" s="108" t="str">
        <f t="shared" si="25"/>
        <v/>
      </c>
      <c r="AC114" s="121"/>
      <c r="AD114" s="121"/>
      <c r="AE114" s="250" t="str">
        <f t="shared" si="33"/>
        <v/>
      </c>
      <c r="AF114" s="108" t="str">
        <f t="shared" si="26"/>
        <v/>
      </c>
      <c r="AG114" s="108" t="str">
        <f t="shared" si="27"/>
        <v/>
      </c>
      <c r="AH114" s="110">
        <f t="shared" si="34"/>
        <v>0</v>
      </c>
      <c r="AI114" s="110">
        <f t="shared" si="35"/>
        <v>0</v>
      </c>
      <c r="AJ114" s="114"/>
      <c r="AK114" s="100">
        <f t="shared" si="36"/>
        <v>0</v>
      </c>
      <c r="AL114" s="110">
        <f t="shared" si="37"/>
        <v>0</v>
      </c>
      <c r="AM114" s="258">
        <f t="shared" si="28"/>
        <v>0</v>
      </c>
      <c r="AN114" s="110">
        <f t="shared" si="29"/>
        <v>0</v>
      </c>
      <c r="AO114" s="110">
        <f t="shared" si="38"/>
        <v>0</v>
      </c>
      <c r="AP114" s="122"/>
    </row>
    <row r="115" spans="1:56">
      <c r="A115" s="113"/>
      <c r="B115" s="113"/>
      <c r="C115" s="114"/>
      <c r="D115" s="115"/>
      <c r="E115" s="115"/>
      <c r="F115" s="115"/>
      <c r="G115" s="115"/>
      <c r="H115" s="116"/>
      <c r="I115" s="114"/>
      <c r="J115" s="114"/>
      <c r="K115" s="115"/>
      <c r="L115" s="117"/>
      <c r="M115" s="124"/>
      <c r="N115" s="102" t="str">
        <f t="shared" si="20"/>
        <v/>
      </c>
      <c r="O115" s="103" t="str">
        <f t="shared" si="21"/>
        <v/>
      </c>
      <c r="P115" s="104" t="str">
        <f t="shared" si="30"/>
        <v/>
      </c>
      <c r="Q115" s="248" t="str">
        <f t="shared" si="22"/>
        <v/>
      </c>
      <c r="R115" s="245" t="str">
        <f t="shared" si="23"/>
        <v/>
      </c>
      <c r="S115" s="104" t="str">
        <f t="shared" si="31"/>
        <v/>
      </c>
      <c r="T115" s="249" t="str">
        <f t="shared" si="32"/>
        <v/>
      </c>
      <c r="U115" s="118"/>
      <c r="V115" s="118"/>
      <c r="W115" s="118"/>
      <c r="X115" s="119"/>
      <c r="Y115" s="120"/>
      <c r="Z115" s="120"/>
      <c r="AA115" s="108" t="str">
        <f t="shared" si="24"/>
        <v/>
      </c>
      <c r="AB115" s="108" t="str">
        <f t="shared" si="25"/>
        <v/>
      </c>
      <c r="AC115" s="121"/>
      <c r="AD115" s="121"/>
      <c r="AE115" s="250" t="str">
        <f t="shared" si="33"/>
        <v/>
      </c>
      <c r="AF115" s="108" t="str">
        <f t="shared" si="26"/>
        <v/>
      </c>
      <c r="AG115" s="108" t="str">
        <f t="shared" si="27"/>
        <v/>
      </c>
      <c r="AH115" s="110">
        <f t="shared" si="34"/>
        <v>0</v>
      </c>
      <c r="AI115" s="110">
        <f t="shared" si="35"/>
        <v>0</v>
      </c>
      <c r="AJ115" s="114"/>
      <c r="AK115" s="100">
        <f t="shared" si="36"/>
        <v>0</v>
      </c>
      <c r="AL115" s="110">
        <f t="shared" si="37"/>
        <v>0</v>
      </c>
      <c r="AM115" s="258">
        <f t="shared" si="28"/>
        <v>0</v>
      </c>
      <c r="AN115" s="110">
        <f t="shared" si="29"/>
        <v>0</v>
      </c>
      <c r="AO115" s="110">
        <f t="shared" si="38"/>
        <v>0</v>
      </c>
      <c r="AP115" s="122"/>
    </row>
    <row r="116" spans="1:56">
      <c r="A116" s="113"/>
      <c r="B116" s="113"/>
      <c r="C116" s="114"/>
      <c r="D116" s="115"/>
      <c r="E116" s="115"/>
      <c r="F116" s="115"/>
      <c r="G116" s="115"/>
      <c r="H116" s="116"/>
      <c r="I116" s="114"/>
      <c r="J116" s="114"/>
      <c r="K116" s="115"/>
      <c r="L116" s="117"/>
      <c r="M116" s="124"/>
      <c r="N116" s="102" t="str">
        <f t="shared" si="20"/>
        <v/>
      </c>
      <c r="O116" s="103" t="str">
        <f t="shared" si="21"/>
        <v/>
      </c>
      <c r="P116" s="104" t="str">
        <f t="shared" si="30"/>
        <v/>
      </c>
      <c r="Q116" s="248" t="str">
        <f t="shared" si="22"/>
        <v/>
      </c>
      <c r="R116" s="245" t="str">
        <f t="shared" si="23"/>
        <v/>
      </c>
      <c r="S116" s="104" t="str">
        <f t="shared" si="31"/>
        <v/>
      </c>
      <c r="T116" s="249" t="str">
        <f t="shared" si="32"/>
        <v/>
      </c>
      <c r="U116" s="118"/>
      <c r="V116" s="118"/>
      <c r="W116" s="118"/>
      <c r="X116" s="119"/>
      <c r="Y116" s="120"/>
      <c r="Z116" s="120"/>
      <c r="AA116" s="108" t="str">
        <f t="shared" si="24"/>
        <v/>
      </c>
      <c r="AB116" s="108" t="str">
        <f t="shared" si="25"/>
        <v/>
      </c>
      <c r="AC116" s="121"/>
      <c r="AD116" s="121"/>
      <c r="AE116" s="250" t="str">
        <f t="shared" si="33"/>
        <v/>
      </c>
      <c r="AF116" s="108" t="str">
        <f t="shared" si="26"/>
        <v/>
      </c>
      <c r="AG116" s="108" t="str">
        <f t="shared" si="27"/>
        <v/>
      </c>
      <c r="AH116" s="110">
        <f t="shared" si="34"/>
        <v>0</v>
      </c>
      <c r="AI116" s="110">
        <f t="shared" si="35"/>
        <v>0</v>
      </c>
      <c r="AJ116" s="114"/>
      <c r="AK116" s="100">
        <f t="shared" si="36"/>
        <v>0</v>
      </c>
      <c r="AL116" s="110">
        <f t="shared" si="37"/>
        <v>0</v>
      </c>
      <c r="AM116" s="258">
        <f t="shared" si="28"/>
        <v>0</v>
      </c>
      <c r="AN116" s="110">
        <f t="shared" si="29"/>
        <v>0</v>
      </c>
      <c r="AO116" s="110">
        <f t="shared" si="38"/>
        <v>0</v>
      </c>
      <c r="AP116" s="122"/>
    </row>
    <row r="117" spans="1:56">
      <c r="A117" s="113"/>
      <c r="B117" s="113"/>
      <c r="C117" s="114"/>
      <c r="D117" s="115"/>
      <c r="E117" s="115"/>
      <c r="F117" s="115"/>
      <c r="G117" s="115"/>
      <c r="H117" s="116"/>
      <c r="I117" s="114"/>
      <c r="J117" s="114"/>
      <c r="K117" s="115"/>
      <c r="L117" s="117"/>
      <c r="M117" s="124"/>
      <c r="N117" s="102" t="str">
        <f t="shared" si="20"/>
        <v/>
      </c>
      <c r="O117" s="103" t="str">
        <f t="shared" si="21"/>
        <v/>
      </c>
      <c r="P117" s="104" t="str">
        <f t="shared" si="30"/>
        <v/>
      </c>
      <c r="Q117" s="248" t="str">
        <f t="shared" si="22"/>
        <v/>
      </c>
      <c r="R117" s="245" t="str">
        <f t="shared" si="23"/>
        <v/>
      </c>
      <c r="S117" s="104" t="str">
        <f t="shared" si="31"/>
        <v/>
      </c>
      <c r="T117" s="249" t="str">
        <f t="shared" si="32"/>
        <v/>
      </c>
      <c r="U117" s="118"/>
      <c r="V117" s="118"/>
      <c r="W117" s="118"/>
      <c r="X117" s="119"/>
      <c r="Y117" s="120"/>
      <c r="Z117" s="120"/>
      <c r="AA117" s="108" t="str">
        <f t="shared" si="24"/>
        <v/>
      </c>
      <c r="AB117" s="108" t="str">
        <f t="shared" si="25"/>
        <v/>
      </c>
      <c r="AC117" s="121"/>
      <c r="AD117" s="121"/>
      <c r="AE117" s="250" t="str">
        <f t="shared" si="33"/>
        <v/>
      </c>
      <c r="AF117" s="108" t="str">
        <f t="shared" si="26"/>
        <v/>
      </c>
      <c r="AG117" s="108" t="str">
        <f t="shared" si="27"/>
        <v/>
      </c>
      <c r="AH117" s="110">
        <f t="shared" si="34"/>
        <v>0</v>
      </c>
      <c r="AI117" s="110">
        <f t="shared" si="35"/>
        <v>0</v>
      </c>
      <c r="AJ117" s="114"/>
      <c r="AK117" s="100">
        <f t="shared" si="36"/>
        <v>0</v>
      </c>
      <c r="AL117" s="110">
        <f t="shared" si="37"/>
        <v>0</v>
      </c>
      <c r="AM117" s="258">
        <f t="shared" si="28"/>
        <v>0</v>
      </c>
      <c r="AN117" s="110">
        <f t="shared" si="29"/>
        <v>0</v>
      </c>
      <c r="AO117" s="110">
        <f t="shared" si="38"/>
        <v>0</v>
      </c>
      <c r="AP117" s="122"/>
    </row>
    <row r="118" spans="1:56">
      <c r="A118" s="113"/>
      <c r="B118" s="113"/>
      <c r="C118" s="114"/>
      <c r="D118" s="115"/>
      <c r="E118" s="115"/>
      <c r="F118" s="115"/>
      <c r="G118" s="115"/>
      <c r="H118" s="116"/>
      <c r="I118" s="114"/>
      <c r="J118" s="114"/>
      <c r="K118" s="115"/>
      <c r="L118" s="117"/>
      <c r="M118" s="124"/>
      <c r="N118" s="102" t="str">
        <f t="shared" si="20"/>
        <v/>
      </c>
      <c r="O118" s="103" t="str">
        <f t="shared" si="21"/>
        <v/>
      </c>
      <c r="P118" s="104" t="str">
        <f t="shared" si="30"/>
        <v/>
      </c>
      <c r="Q118" s="248" t="str">
        <f t="shared" si="22"/>
        <v/>
      </c>
      <c r="R118" s="245" t="str">
        <f t="shared" si="23"/>
        <v/>
      </c>
      <c r="S118" s="104" t="str">
        <f t="shared" si="31"/>
        <v/>
      </c>
      <c r="T118" s="249" t="str">
        <f t="shared" si="32"/>
        <v/>
      </c>
      <c r="U118" s="118"/>
      <c r="V118" s="118"/>
      <c r="W118" s="118"/>
      <c r="X118" s="119"/>
      <c r="Y118" s="120"/>
      <c r="Z118" s="120"/>
      <c r="AA118" s="108" t="str">
        <f t="shared" si="24"/>
        <v/>
      </c>
      <c r="AB118" s="108" t="str">
        <f t="shared" si="25"/>
        <v/>
      </c>
      <c r="AC118" s="121"/>
      <c r="AD118" s="121"/>
      <c r="AE118" s="250" t="str">
        <f t="shared" si="33"/>
        <v/>
      </c>
      <c r="AF118" s="108" t="str">
        <f t="shared" si="26"/>
        <v/>
      </c>
      <c r="AG118" s="108" t="str">
        <f t="shared" si="27"/>
        <v/>
      </c>
      <c r="AH118" s="110">
        <f t="shared" si="34"/>
        <v>0</v>
      </c>
      <c r="AI118" s="110">
        <f t="shared" si="35"/>
        <v>0</v>
      </c>
      <c r="AJ118" s="114"/>
      <c r="AK118" s="100">
        <f t="shared" si="36"/>
        <v>0</v>
      </c>
      <c r="AL118" s="110">
        <f t="shared" si="37"/>
        <v>0</v>
      </c>
      <c r="AM118" s="258">
        <f t="shared" si="28"/>
        <v>0</v>
      </c>
      <c r="AN118" s="110">
        <f t="shared" si="29"/>
        <v>0</v>
      </c>
      <c r="AO118" s="110">
        <f t="shared" si="38"/>
        <v>0</v>
      </c>
      <c r="AP118" s="122"/>
    </row>
    <row r="119" spans="1:56">
      <c r="A119" s="113"/>
      <c r="B119" s="113"/>
      <c r="C119" s="114"/>
      <c r="D119" s="115"/>
      <c r="E119" s="115"/>
      <c r="F119" s="115"/>
      <c r="G119" s="115"/>
      <c r="H119" s="116"/>
      <c r="I119" s="114"/>
      <c r="J119" s="114"/>
      <c r="K119" s="115"/>
      <c r="L119" s="117"/>
      <c r="M119" s="124"/>
      <c r="N119" s="102" t="str">
        <f t="shared" si="20"/>
        <v/>
      </c>
      <c r="O119" s="103" t="str">
        <f t="shared" si="21"/>
        <v/>
      </c>
      <c r="P119" s="104" t="str">
        <f t="shared" si="30"/>
        <v/>
      </c>
      <c r="Q119" s="248" t="str">
        <f t="shared" si="22"/>
        <v/>
      </c>
      <c r="R119" s="245" t="str">
        <f t="shared" si="23"/>
        <v/>
      </c>
      <c r="S119" s="104" t="str">
        <f t="shared" si="31"/>
        <v/>
      </c>
      <c r="T119" s="249" t="str">
        <f t="shared" si="32"/>
        <v/>
      </c>
      <c r="U119" s="118"/>
      <c r="V119" s="118"/>
      <c r="W119" s="118"/>
      <c r="X119" s="119"/>
      <c r="Y119" s="120"/>
      <c r="Z119" s="120"/>
      <c r="AA119" s="108" t="str">
        <f t="shared" si="24"/>
        <v/>
      </c>
      <c r="AB119" s="108" t="str">
        <f t="shared" si="25"/>
        <v/>
      </c>
      <c r="AC119" s="121"/>
      <c r="AD119" s="121"/>
      <c r="AE119" s="250" t="str">
        <f t="shared" si="33"/>
        <v/>
      </c>
      <c r="AF119" s="108" t="str">
        <f t="shared" si="26"/>
        <v/>
      </c>
      <c r="AG119" s="108" t="str">
        <f t="shared" si="27"/>
        <v/>
      </c>
      <c r="AH119" s="110">
        <f t="shared" si="34"/>
        <v>0</v>
      </c>
      <c r="AI119" s="110">
        <f t="shared" si="35"/>
        <v>0</v>
      </c>
      <c r="AJ119" s="114"/>
      <c r="AK119" s="100">
        <f t="shared" si="36"/>
        <v>0</v>
      </c>
      <c r="AL119" s="110">
        <f t="shared" si="37"/>
        <v>0</v>
      </c>
      <c r="AM119" s="258">
        <f t="shared" si="28"/>
        <v>0</v>
      </c>
      <c r="AN119" s="110">
        <f t="shared" si="29"/>
        <v>0</v>
      </c>
      <c r="AO119" s="110">
        <f t="shared" si="38"/>
        <v>0</v>
      </c>
      <c r="AP119" s="122"/>
    </row>
    <row r="120" spans="1:56">
      <c r="A120" s="113"/>
      <c r="B120" s="113"/>
      <c r="C120" s="114"/>
      <c r="D120" s="115"/>
      <c r="E120" s="115"/>
      <c r="F120" s="115"/>
      <c r="G120" s="115"/>
      <c r="H120" s="116"/>
      <c r="I120" s="114"/>
      <c r="J120" s="114"/>
      <c r="K120" s="115"/>
      <c r="L120" s="117"/>
      <c r="M120" s="124"/>
      <c r="N120" s="102" t="str">
        <f t="shared" si="20"/>
        <v/>
      </c>
      <c r="O120" s="103" t="str">
        <f t="shared" si="21"/>
        <v/>
      </c>
      <c r="P120" s="104" t="str">
        <f t="shared" si="30"/>
        <v/>
      </c>
      <c r="Q120" s="248" t="str">
        <f t="shared" si="22"/>
        <v/>
      </c>
      <c r="R120" s="245" t="str">
        <f t="shared" si="23"/>
        <v/>
      </c>
      <c r="S120" s="104" t="str">
        <f t="shared" si="31"/>
        <v/>
      </c>
      <c r="T120" s="249" t="str">
        <f t="shared" si="32"/>
        <v/>
      </c>
      <c r="U120" s="118"/>
      <c r="V120" s="118"/>
      <c r="W120" s="118"/>
      <c r="X120" s="119"/>
      <c r="Y120" s="120"/>
      <c r="Z120" s="120"/>
      <c r="AA120" s="108" t="str">
        <f t="shared" si="24"/>
        <v/>
      </c>
      <c r="AB120" s="108" t="str">
        <f t="shared" si="25"/>
        <v/>
      </c>
      <c r="AC120" s="121"/>
      <c r="AD120" s="121"/>
      <c r="AE120" s="250" t="str">
        <f t="shared" si="33"/>
        <v/>
      </c>
      <c r="AF120" s="108" t="str">
        <f t="shared" si="26"/>
        <v/>
      </c>
      <c r="AG120" s="108" t="str">
        <f t="shared" si="27"/>
        <v/>
      </c>
      <c r="AH120" s="110">
        <f t="shared" si="34"/>
        <v>0</v>
      </c>
      <c r="AI120" s="110">
        <f t="shared" si="35"/>
        <v>0</v>
      </c>
      <c r="AJ120" s="114"/>
      <c r="AK120" s="100">
        <f t="shared" si="36"/>
        <v>0</v>
      </c>
      <c r="AL120" s="110">
        <f t="shared" si="37"/>
        <v>0</v>
      </c>
      <c r="AM120" s="258">
        <f t="shared" si="28"/>
        <v>0</v>
      </c>
      <c r="AN120" s="110">
        <f t="shared" si="29"/>
        <v>0</v>
      </c>
      <c r="AO120" s="110">
        <f t="shared" si="38"/>
        <v>0</v>
      </c>
      <c r="AP120" s="122"/>
    </row>
    <row r="121" spans="1:56">
      <c r="A121" s="113"/>
      <c r="B121" s="113"/>
      <c r="C121" s="114"/>
      <c r="D121" s="115"/>
      <c r="E121" s="115"/>
      <c r="F121" s="115"/>
      <c r="G121" s="115"/>
      <c r="H121" s="116"/>
      <c r="I121" s="114"/>
      <c r="J121" s="114"/>
      <c r="K121" s="115"/>
      <c r="L121" s="117"/>
      <c r="M121" s="124"/>
      <c r="N121" s="102" t="str">
        <f t="shared" si="20"/>
        <v/>
      </c>
      <c r="O121" s="103" t="str">
        <f t="shared" si="21"/>
        <v/>
      </c>
      <c r="P121" s="104" t="str">
        <f t="shared" si="30"/>
        <v/>
      </c>
      <c r="Q121" s="248" t="str">
        <f t="shared" si="22"/>
        <v/>
      </c>
      <c r="R121" s="245" t="str">
        <f t="shared" si="23"/>
        <v/>
      </c>
      <c r="S121" s="104" t="str">
        <f t="shared" si="31"/>
        <v/>
      </c>
      <c r="T121" s="249" t="str">
        <f t="shared" si="32"/>
        <v/>
      </c>
      <c r="U121" s="118"/>
      <c r="V121" s="118"/>
      <c r="W121" s="118"/>
      <c r="X121" s="119"/>
      <c r="Y121" s="120"/>
      <c r="Z121" s="120"/>
      <c r="AA121" s="108" t="str">
        <f t="shared" si="24"/>
        <v/>
      </c>
      <c r="AB121" s="108" t="str">
        <f t="shared" si="25"/>
        <v/>
      </c>
      <c r="AC121" s="121"/>
      <c r="AD121" s="121"/>
      <c r="AE121" s="250" t="str">
        <f t="shared" si="33"/>
        <v/>
      </c>
      <c r="AF121" s="108" t="str">
        <f t="shared" si="26"/>
        <v/>
      </c>
      <c r="AG121" s="108" t="str">
        <f t="shared" si="27"/>
        <v/>
      </c>
      <c r="AH121" s="110">
        <f t="shared" si="34"/>
        <v>0</v>
      </c>
      <c r="AI121" s="110">
        <f t="shared" si="35"/>
        <v>0</v>
      </c>
      <c r="AJ121" s="114"/>
      <c r="AK121" s="100">
        <f t="shared" si="36"/>
        <v>0</v>
      </c>
      <c r="AL121" s="110">
        <f t="shared" si="37"/>
        <v>0</v>
      </c>
      <c r="AM121" s="258">
        <f t="shared" si="28"/>
        <v>0</v>
      </c>
      <c r="AN121" s="110">
        <f t="shared" si="29"/>
        <v>0</v>
      </c>
      <c r="AO121" s="110">
        <f t="shared" si="38"/>
        <v>0</v>
      </c>
      <c r="AP121" s="122"/>
    </row>
    <row r="122" spans="1:56">
      <c r="A122" s="113"/>
      <c r="B122" s="113"/>
      <c r="C122" s="114"/>
      <c r="D122" s="115"/>
      <c r="E122" s="115"/>
      <c r="F122" s="115"/>
      <c r="G122" s="115"/>
      <c r="H122" s="116"/>
      <c r="I122" s="114"/>
      <c r="J122" s="114"/>
      <c r="K122" s="115"/>
      <c r="L122" s="117"/>
      <c r="M122" s="124"/>
      <c r="N122" s="102" t="str">
        <f t="shared" si="20"/>
        <v/>
      </c>
      <c r="O122" s="103" t="str">
        <f t="shared" si="21"/>
        <v/>
      </c>
      <c r="P122" s="104" t="str">
        <f t="shared" si="30"/>
        <v/>
      </c>
      <c r="Q122" s="248" t="str">
        <f t="shared" si="22"/>
        <v/>
      </c>
      <c r="R122" s="245" t="str">
        <f t="shared" si="23"/>
        <v/>
      </c>
      <c r="S122" s="104" t="str">
        <f t="shared" si="31"/>
        <v/>
      </c>
      <c r="T122" s="249" t="str">
        <f t="shared" si="32"/>
        <v/>
      </c>
      <c r="U122" s="118"/>
      <c r="V122" s="118"/>
      <c r="W122" s="118"/>
      <c r="X122" s="119"/>
      <c r="Y122" s="120"/>
      <c r="Z122" s="120"/>
      <c r="AA122" s="108" t="str">
        <f t="shared" si="24"/>
        <v/>
      </c>
      <c r="AB122" s="108" t="str">
        <f t="shared" si="25"/>
        <v/>
      </c>
      <c r="AC122" s="121"/>
      <c r="AD122" s="121"/>
      <c r="AE122" s="250" t="str">
        <f t="shared" si="33"/>
        <v/>
      </c>
      <c r="AF122" s="108" t="str">
        <f t="shared" si="26"/>
        <v/>
      </c>
      <c r="AG122" s="108" t="str">
        <f t="shared" si="27"/>
        <v/>
      </c>
      <c r="AH122" s="110">
        <f t="shared" si="34"/>
        <v>0</v>
      </c>
      <c r="AI122" s="110">
        <f t="shared" si="35"/>
        <v>0</v>
      </c>
      <c r="AJ122" s="114"/>
      <c r="AK122" s="100">
        <f t="shared" si="36"/>
        <v>0</v>
      </c>
      <c r="AL122" s="110">
        <f t="shared" si="37"/>
        <v>0</v>
      </c>
      <c r="AM122" s="258">
        <f t="shared" si="28"/>
        <v>0</v>
      </c>
      <c r="AN122" s="110">
        <f t="shared" si="29"/>
        <v>0</v>
      </c>
      <c r="AO122" s="110">
        <f t="shared" si="38"/>
        <v>0</v>
      </c>
      <c r="AP122" s="122"/>
    </row>
    <row r="123" spans="1:56">
      <c r="A123" s="113"/>
      <c r="B123" s="113"/>
      <c r="C123" s="114"/>
      <c r="D123" s="115"/>
      <c r="E123" s="115"/>
      <c r="F123" s="115"/>
      <c r="G123" s="115"/>
      <c r="H123" s="116"/>
      <c r="I123" s="114"/>
      <c r="J123" s="114"/>
      <c r="K123" s="115"/>
      <c r="L123" s="117"/>
      <c r="M123" s="124"/>
      <c r="N123" s="102" t="str">
        <f t="shared" si="20"/>
        <v/>
      </c>
      <c r="O123" s="103" t="str">
        <f t="shared" si="21"/>
        <v/>
      </c>
      <c r="P123" s="104" t="str">
        <f t="shared" si="30"/>
        <v/>
      </c>
      <c r="Q123" s="248" t="str">
        <f t="shared" si="22"/>
        <v/>
      </c>
      <c r="R123" s="245" t="str">
        <f t="shared" si="23"/>
        <v/>
      </c>
      <c r="S123" s="104" t="str">
        <f t="shared" si="31"/>
        <v/>
      </c>
      <c r="T123" s="249" t="str">
        <f t="shared" si="32"/>
        <v/>
      </c>
      <c r="U123" s="118"/>
      <c r="V123" s="118"/>
      <c r="W123" s="118"/>
      <c r="X123" s="119"/>
      <c r="Y123" s="120"/>
      <c r="Z123" s="120"/>
      <c r="AA123" s="108" t="str">
        <f t="shared" si="24"/>
        <v/>
      </c>
      <c r="AB123" s="108" t="str">
        <f t="shared" si="25"/>
        <v/>
      </c>
      <c r="AC123" s="121"/>
      <c r="AD123" s="121"/>
      <c r="AE123" s="250" t="str">
        <f t="shared" si="33"/>
        <v/>
      </c>
      <c r="AF123" s="108" t="str">
        <f t="shared" si="26"/>
        <v/>
      </c>
      <c r="AG123" s="108" t="str">
        <f t="shared" si="27"/>
        <v/>
      </c>
      <c r="AH123" s="110">
        <f t="shared" si="34"/>
        <v>0</v>
      </c>
      <c r="AI123" s="110">
        <f t="shared" si="35"/>
        <v>0</v>
      </c>
      <c r="AJ123" s="114"/>
      <c r="AK123" s="100">
        <f t="shared" si="36"/>
        <v>0</v>
      </c>
      <c r="AL123" s="110">
        <f t="shared" si="37"/>
        <v>0</v>
      </c>
      <c r="AM123" s="258">
        <f t="shared" si="28"/>
        <v>0</v>
      </c>
      <c r="AN123" s="110">
        <f t="shared" si="29"/>
        <v>0</v>
      </c>
      <c r="AO123" s="110">
        <f t="shared" si="38"/>
        <v>0</v>
      </c>
      <c r="AP123" s="122"/>
    </row>
    <row r="124" spans="1:56">
      <c r="A124" s="113"/>
      <c r="B124" s="113"/>
      <c r="C124" s="114"/>
      <c r="D124" s="115"/>
      <c r="E124" s="115"/>
      <c r="F124" s="115"/>
      <c r="G124" s="115"/>
      <c r="H124" s="116"/>
      <c r="I124" s="114"/>
      <c r="J124" s="114"/>
      <c r="K124" s="115"/>
      <c r="L124" s="117"/>
      <c r="M124" s="124"/>
      <c r="N124" s="102" t="str">
        <f t="shared" si="20"/>
        <v/>
      </c>
      <c r="O124" s="103" t="str">
        <f t="shared" si="21"/>
        <v/>
      </c>
      <c r="P124" s="104" t="str">
        <f t="shared" si="30"/>
        <v/>
      </c>
      <c r="Q124" s="248" t="str">
        <f t="shared" si="22"/>
        <v/>
      </c>
      <c r="R124" s="245" t="str">
        <f t="shared" si="23"/>
        <v/>
      </c>
      <c r="S124" s="104" t="str">
        <f t="shared" si="31"/>
        <v/>
      </c>
      <c r="T124" s="249" t="str">
        <f t="shared" si="32"/>
        <v/>
      </c>
      <c r="U124" s="118"/>
      <c r="V124" s="118"/>
      <c r="W124" s="118"/>
      <c r="X124" s="119"/>
      <c r="Y124" s="120"/>
      <c r="Z124" s="120"/>
      <c r="AA124" s="108" t="str">
        <f t="shared" si="24"/>
        <v/>
      </c>
      <c r="AB124" s="108" t="str">
        <f t="shared" si="25"/>
        <v/>
      </c>
      <c r="AC124" s="121"/>
      <c r="AD124" s="121"/>
      <c r="AE124" s="250" t="str">
        <f t="shared" si="33"/>
        <v/>
      </c>
      <c r="AF124" s="108" t="str">
        <f t="shared" si="26"/>
        <v/>
      </c>
      <c r="AG124" s="108" t="str">
        <f t="shared" si="27"/>
        <v/>
      </c>
      <c r="AH124" s="110">
        <f t="shared" si="34"/>
        <v>0</v>
      </c>
      <c r="AI124" s="110">
        <f t="shared" si="35"/>
        <v>0</v>
      </c>
      <c r="AJ124" s="114"/>
      <c r="AK124" s="100">
        <f t="shared" si="36"/>
        <v>0</v>
      </c>
      <c r="AL124" s="110">
        <f t="shared" si="37"/>
        <v>0</v>
      </c>
      <c r="AM124" s="258">
        <f t="shared" si="28"/>
        <v>0</v>
      </c>
      <c r="AN124" s="110">
        <f t="shared" si="29"/>
        <v>0</v>
      </c>
      <c r="AO124" s="110">
        <f t="shared" si="38"/>
        <v>0</v>
      </c>
      <c r="AP124" s="122"/>
    </row>
    <row r="125" spans="1:56">
      <c r="A125" s="113"/>
      <c r="B125" s="113"/>
      <c r="C125" s="114"/>
      <c r="D125" s="115"/>
      <c r="E125" s="115"/>
      <c r="F125" s="115"/>
      <c r="G125" s="115"/>
      <c r="H125" s="116"/>
      <c r="I125" s="114"/>
      <c r="J125" s="114"/>
      <c r="K125" s="115"/>
      <c r="L125" s="117"/>
      <c r="M125" s="124"/>
      <c r="N125" s="102" t="str">
        <f t="shared" si="20"/>
        <v/>
      </c>
      <c r="O125" s="103" t="str">
        <f t="shared" si="21"/>
        <v/>
      </c>
      <c r="P125" s="104" t="str">
        <f t="shared" si="30"/>
        <v/>
      </c>
      <c r="Q125" s="248" t="str">
        <f t="shared" si="22"/>
        <v/>
      </c>
      <c r="R125" s="245" t="str">
        <f t="shared" si="23"/>
        <v/>
      </c>
      <c r="S125" s="104" t="str">
        <f t="shared" si="31"/>
        <v/>
      </c>
      <c r="T125" s="249" t="str">
        <f t="shared" si="32"/>
        <v/>
      </c>
      <c r="U125" s="118"/>
      <c r="V125" s="118"/>
      <c r="W125" s="118"/>
      <c r="X125" s="119"/>
      <c r="Y125" s="120"/>
      <c r="Z125" s="120"/>
      <c r="AA125" s="108" t="str">
        <f t="shared" si="24"/>
        <v/>
      </c>
      <c r="AB125" s="108" t="str">
        <f t="shared" si="25"/>
        <v/>
      </c>
      <c r="AC125" s="121"/>
      <c r="AD125" s="121"/>
      <c r="AE125" s="250" t="str">
        <f t="shared" si="33"/>
        <v/>
      </c>
      <c r="AF125" s="108" t="str">
        <f t="shared" si="26"/>
        <v/>
      </c>
      <c r="AG125" s="108" t="str">
        <f t="shared" si="27"/>
        <v/>
      </c>
      <c r="AH125" s="110">
        <f t="shared" si="34"/>
        <v>0</v>
      </c>
      <c r="AI125" s="110">
        <f t="shared" si="35"/>
        <v>0</v>
      </c>
      <c r="AJ125" s="114"/>
      <c r="AK125" s="100">
        <f t="shared" si="36"/>
        <v>0</v>
      </c>
      <c r="AL125" s="110">
        <f t="shared" si="37"/>
        <v>0</v>
      </c>
      <c r="AM125" s="258">
        <f t="shared" si="28"/>
        <v>0</v>
      </c>
      <c r="AN125" s="110">
        <f t="shared" si="29"/>
        <v>0</v>
      </c>
      <c r="AO125" s="110">
        <f t="shared" si="38"/>
        <v>0</v>
      </c>
      <c r="AP125" s="122"/>
    </row>
    <row r="126" spans="1:56" s="1" customFormat="1">
      <c r="A126" s="113"/>
      <c r="B126" s="113"/>
      <c r="C126" s="114"/>
      <c r="D126" s="115"/>
      <c r="E126" s="115"/>
      <c r="F126" s="115"/>
      <c r="G126" s="115"/>
      <c r="H126" s="116"/>
      <c r="I126" s="114"/>
      <c r="J126" s="114"/>
      <c r="K126" s="115"/>
      <c r="L126" s="117"/>
      <c r="M126" s="124"/>
      <c r="N126" s="102" t="str">
        <f t="shared" si="20"/>
        <v/>
      </c>
      <c r="O126" s="103" t="str">
        <f t="shared" si="21"/>
        <v/>
      </c>
      <c r="P126" s="104" t="str">
        <f t="shared" si="30"/>
        <v/>
      </c>
      <c r="Q126" s="248" t="str">
        <f t="shared" si="22"/>
        <v/>
      </c>
      <c r="R126" s="245" t="str">
        <f t="shared" si="23"/>
        <v/>
      </c>
      <c r="S126" s="104" t="str">
        <f t="shared" si="31"/>
        <v/>
      </c>
      <c r="T126" s="249" t="str">
        <f t="shared" si="32"/>
        <v/>
      </c>
      <c r="U126" s="118"/>
      <c r="V126" s="118"/>
      <c r="W126" s="118"/>
      <c r="X126" s="119"/>
      <c r="Y126" s="120"/>
      <c r="Z126" s="120"/>
      <c r="AA126" s="108" t="str">
        <f t="shared" si="24"/>
        <v/>
      </c>
      <c r="AB126" s="108" t="str">
        <f t="shared" si="25"/>
        <v/>
      </c>
      <c r="AC126" s="121"/>
      <c r="AD126" s="121"/>
      <c r="AE126" s="250" t="str">
        <f t="shared" si="33"/>
        <v/>
      </c>
      <c r="AF126" s="108" t="str">
        <f t="shared" si="26"/>
        <v/>
      </c>
      <c r="AG126" s="108" t="str">
        <f t="shared" si="27"/>
        <v/>
      </c>
      <c r="AH126" s="110">
        <f t="shared" si="34"/>
        <v>0</v>
      </c>
      <c r="AI126" s="110">
        <f t="shared" si="35"/>
        <v>0</v>
      </c>
      <c r="AJ126" s="114"/>
      <c r="AK126" s="100">
        <f t="shared" si="36"/>
        <v>0</v>
      </c>
      <c r="AL126" s="110">
        <f t="shared" si="37"/>
        <v>0</v>
      </c>
      <c r="AM126" s="258">
        <f t="shared" si="28"/>
        <v>0</v>
      </c>
      <c r="AN126" s="110">
        <f t="shared" si="29"/>
        <v>0</v>
      </c>
      <c r="AO126" s="110">
        <f t="shared" si="38"/>
        <v>0</v>
      </c>
      <c r="AP126" s="122"/>
      <c r="AQ126" s="2"/>
      <c r="AR126" s="31"/>
      <c r="AT126" s="65"/>
      <c r="AU126" s="65"/>
      <c r="AV126" s="65"/>
      <c r="AW126" s="65"/>
      <c r="AX126" s="65"/>
      <c r="AY126" s="65"/>
      <c r="AZ126" s="65"/>
      <c r="BA126" s="65"/>
      <c r="BB126" s="65"/>
      <c r="BC126" s="65"/>
      <c r="BD126" s="65"/>
    </row>
    <row r="127" spans="1:56">
      <c r="A127" s="113"/>
      <c r="B127" s="113"/>
      <c r="C127" s="114"/>
      <c r="D127" s="115"/>
      <c r="E127" s="115"/>
      <c r="F127" s="115"/>
      <c r="G127" s="115"/>
      <c r="H127" s="116"/>
      <c r="I127" s="114"/>
      <c r="J127" s="114"/>
      <c r="K127" s="115"/>
      <c r="L127" s="117"/>
      <c r="M127" s="124"/>
      <c r="N127" s="102" t="str">
        <f t="shared" si="20"/>
        <v/>
      </c>
      <c r="O127" s="103" t="str">
        <f t="shared" si="21"/>
        <v/>
      </c>
      <c r="P127" s="104" t="str">
        <f t="shared" si="30"/>
        <v/>
      </c>
      <c r="Q127" s="248" t="str">
        <f t="shared" si="22"/>
        <v/>
      </c>
      <c r="R127" s="245" t="str">
        <f t="shared" si="23"/>
        <v/>
      </c>
      <c r="S127" s="104" t="str">
        <f t="shared" si="31"/>
        <v/>
      </c>
      <c r="T127" s="249" t="str">
        <f t="shared" si="32"/>
        <v/>
      </c>
      <c r="U127" s="118"/>
      <c r="V127" s="118"/>
      <c r="W127" s="118"/>
      <c r="X127" s="119"/>
      <c r="Y127" s="120"/>
      <c r="Z127" s="120"/>
      <c r="AA127" s="108" t="str">
        <f t="shared" si="24"/>
        <v/>
      </c>
      <c r="AB127" s="108" t="str">
        <f t="shared" si="25"/>
        <v/>
      </c>
      <c r="AC127" s="121"/>
      <c r="AD127" s="121"/>
      <c r="AE127" s="250" t="str">
        <f t="shared" si="33"/>
        <v/>
      </c>
      <c r="AF127" s="108" t="str">
        <f t="shared" si="26"/>
        <v/>
      </c>
      <c r="AG127" s="108" t="str">
        <f t="shared" si="27"/>
        <v/>
      </c>
      <c r="AH127" s="110">
        <f t="shared" si="34"/>
        <v>0</v>
      </c>
      <c r="AI127" s="110">
        <f t="shared" si="35"/>
        <v>0</v>
      </c>
      <c r="AJ127" s="114"/>
      <c r="AK127" s="100">
        <f t="shared" si="36"/>
        <v>0</v>
      </c>
      <c r="AL127" s="110">
        <f t="shared" si="37"/>
        <v>0</v>
      </c>
      <c r="AM127" s="258">
        <f t="shared" si="28"/>
        <v>0</v>
      </c>
      <c r="AN127" s="110">
        <f t="shared" si="29"/>
        <v>0</v>
      </c>
      <c r="AO127" s="110">
        <f t="shared" si="38"/>
        <v>0</v>
      </c>
      <c r="AP127" s="122"/>
    </row>
    <row r="128" spans="1:56">
      <c r="A128" s="113"/>
      <c r="B128" s="113"/>
      <c r="C128" s="114"/>
      <c r="D128" s="115"/>
      <c r="E128" s="115"/>
      <c r="F128" s="115"/>
      <c r="G128" s="115"/>
      <c r="H128" s="116"/>
      <c r="I128" s="114"/>
      <c r="J128" s="114"/>
      <c r="K128" s="115"/>
      <c r="L128" s="117"/>
      <c r="M128" s="124"/>
      <c r="N128" s="102" t="str">
        <f t="shared" si="20"/>
        <v/>
      </c>
      <c r="O128" s="103" t="str">
        <f t="shared" si="21"/>
        <v/>
      </c>
      <c r="P128" s="104" t="str">
        <f t="shared" si="30"/>
        <v/>
      </c>
      <c r="Q128" s="248" t="str">
        <f t="shared" si="22"/>
        <v/>
      </c>
      <c r="R128" s="245" t="str">
        <f t="shared" si="23"/>
        <v/>
      </c>
      <c r="S128" s="104" t="str">
        <f t="shared" si="31"/>
        <v/>
      </c>
      <c r="T128" s="249" t="str">
        <f t="shared" si="32"/>
        <v/>
      </c>
      <c r="U128" s="118"/>
      <c r="V128" s="118"/>
      <c r="W128" s="118"/>
      <c r="X128" s="119"/>
      <c r="Y128" s="120"/>
      <c r="Z128" s="120"/>
      <c r="AA128" s="108" t="str">
        <f t="shared" si="24"/>
        <v/>
      </c>
      <c r="AB128" s="108" t="str">
        <f t="shared" si="25"/>
        <v/>
      </c>
      <c r="AC128" s="121"/>
      <c r="AD128" s="121"/>
      <c r="AE128" s="250" t="str">
        <f t="shared" si="33"/>
        <v/>
      </c>
      <c r="AF128" s="108" t="str">
        <f t="shared" si="26"/>
        <v/>
      </c>
      <c r="AG128" s="108" t="str">
        <f t="shared" si="27"/>
        <v/>
      </c>
      <c r="AH128" s="110">
        <f t="shared" si="34"/>
        <v>0</v>
      </c>
      <c r="AI128" s="110">
        <f t="shared" si="35"/>
        <v>0</v>
      </c>
      <c r="AJ128" s="114"/>
      <c r="AK128" s="100">
        <f t="shared" si="36"/>
        <v>0</v>
      </c>
      <c r="AL128" s="110">
        <f t="shared" si="37"/>
        <v>0</v>
      </c>
      <c r="AM128" s="258">
        <f t="shared" si="28"/>
        <v>0</v>
      </c>
      <c r="AN128" s="110">
        <f t="shared" si="29"/>
        <v>0</v>
      </c>
      <c r="AO128" s="110">
        <f t="shared" si="38"/>
        <v>0</v>
      </c>
      <c r="AP128" s="122"/>
    </row>
    <row r="129" spans="1:56">
      <c r="A129" s="113"/>
      <c r="B129" s="113"/>
      <c r="C129" s="114"/>
      <c r="D129" s="115"/>
      <c r="E129" s="115"/>
      <c r="F129" s="115"/>
      <c r="G129" s="115"/>
      <c r="H129" s="116"/>
      <c r="I129" s="114"/>
      <c r="J129" s="114"/>
      <c r="K129" s="115"/>
      <c r="L129" s="117"/>
      <c r="M129" s="124"/>
      <c r="N129" s="102" t="str">
        <f t="shared" si="20"/>
        <v/>
      </c>
      <c r="O129" s="103" t="str">
        <f t="shared" si="21"/>
        <v/>
      </c>
      <c r="P129" s="104" t="str">
        <f t="shared" si="30"/>
        <v/>
      </c>
      <c r="Q129" s="248" t="str">
        <f t="shared" si="22"/>
        <v/>
      </c>
      <c r="R129" s="245" t="str">
        <f t="shared" si="23"/>
        <v/>
      </c>
      <c r="S129" s="104" t="str">
        <f t="shared" si="31"/>
        <v/>
      </c>
      <c r="T129" s="249" t="str">
        <f t="shared" si="32"/>
        <v/>
      </c>
      <c r="U129" s="118"/>
      <c r="V129" s="118"/>
      <c r="W129" s="118"/>
      <c r="X129" s="119"/>
      <c r="Y129" s="120"/>
      <c r="Z129" s="120"/>
      <c r="AA129" s="108" t="str">
        <f t="shared" si="24"/>
        <v/>
      </c>
      <c r="AB129" s="108" t="str">
        <f t="shared" si="25"/>
        <v/>
      </c>
      <c r="AC129" s="121"/>
      <c r="AD129" s="121"/>
      <c r="AE129" s="250" t="str">
        <f t="shared" si="33"/>
        <v/>
      </c>
      <c r="AF129" s="108" t="str">
        <f t="shared" si="26"/>
        <v/>
      </c>
      <c r="AG129" s="108" t="str">
        <f t="shared" si="27"/>
        <v/>
      </c>
      <c r="AH129" s="110">
        <f t="shared" si="34"/>
        <v>0</v>
      </c>
      <c r="AI129" s="110">
        <f t="shared" si="35"/>
        <v>0</v>
      </c>
      <c r="AJ129" s="114"/>
      <c r="AK129" s="100">
        <f t="shared" si="36"/>
        <v>0</v>
      </c>
      <c r="AL129" s="110">
        <f t="shared" si="37"/>
        <v>0</v>
      </c>
      <c r="AM129" s="258">
        <f t="shared" si="28"/>
        <v>0</v>
      </c>
      <c r="AN129" s="110">
        <f t="shared" si="29"/>
        <v>0</v>
      </c>
      <c r="AO129" s="110">
        <f t="shared" si="38"/>
        <v>0</v>
      </c>
      <c r="AP129" s="122"/>
      <c r="BD129" s="1"/>
    </row>
    <row r="130" spans="1:56">
      <c r="A130" s="113"/>
      <c r="B130" s="113"/>
      <c r="C130" s="114"/>
      <c r="D130" s="115"/>
      <c r="E130" s="115"/>
      <c r="F130" s="115"/>
      <c r="G130" s="115"/>
      <c r="H130" s="116"/>
      <c r="I130" s="114"/>
      <c r="J130" s="114"/>
      <c r="K130" s="115"/>
      <c r="L130" s="117"/>
      <c r="M130" s="124"/>
      <c r="N130" s="102" t="str">
        <f t="shared" si="20"/>
        <v/>
      </c>
      <c r="O130" s="103" t="str">
        <f t="shared" si="21"/>
        <v/>
      </c>
      <c r="P130" s="104" t="str">
        <f t="shared" si="30"/>
        <v/>
      </c>
      <c r="Q130" s="248" t="str">
        <f t="shared" si="22"/>
        <v/>
      </c>
      <c r="R130" s="245" t="str">
        <f t="shared" si="23"/>
        <v/>
      </c>
      <c r="S130" s="104" t="str">
        <f t="shared" si="31"/>
        <v/>
      </c>
      <c r="T130" s="249" t="str">
        <f t="shared" si="32"/>
        <v/>
      </c>
      <c r="U130" s="118"/>
      <c r="V130" s="118"/>
      <c r="W130" s="118"/>
      <c r="X130" s="119"/>
      <c r="Y130" s="120"/>
      <c r="Z130" s="120"/>
      <c r="AA130" s="108" t="str">
        <f t="shared" si="24"/>
        <v/>
      </c>
      <c r="AB130" s="108" t="str">
        <f t="shared" si="25"/>
        <v/>
      </c>
      <c r="AC130" s="121"/>
      <c r="AD130" s="121"/>
      <c r="AE130" s="250" t="str">
        <f t="shared" si="33"/>
        <v/>
      </c>
      <c r="AF130" s="108" t="str">
        <f t="shared" si="26"/>
        <v/>
      </c>
      <c r="AG130" s="108" t="str">
        <f t="shared" si="27"/>
        <v/>
      </c>
      <c r="AH130" s="110">
        <f t="shared" si="34"/>
        <v>0</v>
      </c>
      <c r="AI130" s="110">
        <f t="shared" si="35"/>
        <v>0</v>
      </c>
      <c r="AJ130" s="114"/>
      <c r="AK130" s="100">
        <f t="shared" si="36"/>
        <v>0</v>
      </c>
      <c r="AL130" s="110">
        <f t="shared" si="37"/>
        <v>0</v>
      </c>
      <c r="AM130" s="258">
        <f t="shared" si="28"/>
        <v>0</v>
      </c>
      <c r="AN130" s="110">
        <f t="shared" si="29"/>
        <v>0</v>
      </c>
      <c r="AO130" s="110">
        <f t="shared" si="38"/>
        <v>0</v>
      </c>
      <c r="AP130" s="122"/>
      <c r="AT130" s="1"/>
      <c r="AU130" s="1"/>
      <c r="AV130" s="1"/>
      <c r="AW130" s="1"/>
      <c r="AX130" s="1"/>
      <c r="AY130" s="1"/>
      <c r="AZ130" s="1"/>
      <c r="BA130" s="1"/>
      <c r="BB130" s="1"/>
      <c r="BC130" s="1"/>
    </row>
    <row r="131" spans="1:56">
      <c r="A131" s="113"/>
      <c r="B131" s="113"/>
      <c r="C131" s="114"/>
      <c r="D131" s="115"/>
      <c r="E131" s="115"/>
      <c r="F131" s="115"/>
      <c r="G131" s="115"/>
      <c r="H131" s="116"/>
      <c r="I131" s="114"/>
      <c r="J131" s="114"/>
      <c r="K131" s="115"/>
      <c r="L131" s="117"/>
      <c r="M131" s="124"/>
      <c r="N131" s="102" t="str">
        <f t="shared" si="20"/>
        <v/>
      </c>
      <c r="O131" s="103" t="str">
        <f t="shared" si="21"/>
        <v/>
      </c>
      <c r="P131" s="104" t="str">
        <f t="shared" si="30"/>
        <v/>
      </c>
      <c r="Q131" s="248" t="str">
        <f t="shared" si="22"/>
        <v/>
      </c>
      <c r="R131" s="245" t="str">
        <f t="shared" si="23"/>
        <v/>
      </c>
      <c r="S131" s="104" t="str">
        <f t="shared" si="31"/>
        <v/>
      </c>
      <c r="T131" s="249" t="str">
        <f t="shared" si="32"/>
        <v/>
      </c>
      <c r="U131" s="118"/>
      <c r="V131" s="118"/>
      <c r="W131" s="118"/>
      <c r="X131" s="119"/>
      <c r="Y131" s="120"/>
      <c r="Z131" s="120"/>
      <c r="AA131" s="108" t="str">
        <f t="shared" si="24"/>
        <v/>
      </c>
      <c r="AB131" s="108" t="str">
        <f t="shared" si="25"/>
        <v/>
      </c>
      <c r="AC131" s="121"/>
      <c r="AD131" s="121"/>
      <c r="AE131" s="250" t="str">
        <f t="shared" si="33"/>
        <v/>
      </c>
      <c r="AF131" s="108" t="str">
        <f t="shared" si="26"/>
        <v/>
      </c>
      <c r="AG131" s="108" t="str">
        <f t="shared" si="27"/>
        <v/>
      </c>
      <c r="AH131" s="110">
        <f t="shared" si="34"/>
        <v>0</v>
      </c>
      <c r="AI131" s="110">
        <f t="shared" si="35"/>
        <v>0</v>
      </c>
      <c r="AJ131" s="114"/>
      <c r="AK131" s="100">
        <f t="shared" si="36"/>
        <v>0</v>
      </c>
      <c r="AL131" s="110">
        <f t="shared" si="37"/>
        <v>0</v>
      </c>
      <c r="AM131" s="258">
        <f t="shared" si="28"/>
        <v>0</v>
      </c>
      <c r="AN131" s="110">
        <f t="shared" si="29"/>
        <v>0</v>
      </c>
      <c r="AO131" s="110">
        <f t="shared" si="38"/>
        <v>0</v>
      </c>
      <c r="AP131" s="122"/>
    </row>
    <row r="132" spans="1:56">
      <c r="A132" s="113"/>
      <c r="B132" s="113"/>
      <c r="C132" s="114"/>
      <c r="D132" s="115"/>
      <c r="E132" s="115"/>
      <c r="F132" s="115"/>
      <c r="G132" s="115"/>
      <c r="H132" s="116"/>
      <c r="I132" s="114"/>
      <c r="J132" s="114"/>
      <c r="K132" s="115"/>
      <c r="L132" s="117"/>
      <c r="M132" s="124"/>
      <c r="N132" s="102" t="str">
        <f t="shared" si="20"/>
        <v/>
      </c>
      <c r="O132" s="103" t="str">
        <f t="shared" si="21"/>
        <v/>
      </c>
      <c r="P132" s="104" t="str">
        <f t="shared" si="30"/>
        <v/>
      </c>
      <c r="Q132" s="248" t="str">
        <f t="shared" si="22"/>
        <v/>
      </c>
      <c r="R132" s="245" t="str">
        <f t="shared" si="23"/>
        <v/>
      </c>
      <c r="S132" s="104" t="str">
        <f t="shared" si="31"/>
        <v/>
      </c>
      <c r="T132" s="249" t="str">
        <f t="shared" si="32"/>
        <v/>
      </c>
      <c r="U132" s="118"/>
      <c r="V132" s="118"/>
      <c r="W132" s="118"/>
      <c r="X132" s="119"/>
      <c r="Y132" s="120"/>
      <c r="Z132" s="120"/>
      <c r="AA132" s="108" t="str">
        <f t="shared" si="24"/>
        <v/>
      </c>
      <c r="AB132" s="108" t="str">
        <f t="shared" si="25"/>
        <v/>
      </c>
      <c r="AC132" s="121"/>
      <c r="AD132" s="121"/>
      <c r="AE132" s="250" t="str">
        <f t="shared" si="33"/>
        <v/>
      </c>
      <c r="AF132" s="108" t="str">
        <f t="shared" si="26"/>
        <v/>
      </c>
      <c r="AG132" s="108" t="str">
        <f t="shared" si="27"/>
        <v/>
      </c>
      <c r="AH132" s="110">
        <f t="shared" si="34"/>
        <v>0</v>
      </c>
      <c r="AI132" s="110">
        <f t="shared" si="35"/>
        <v>0</v>
      </c>
      <c r="AJ132" s="114"/>
      <c r="AK132" s="100">
        <f t="shared" si="36"/>
        <v>0</v>
      </c>
      <c r="AL132" s="110">
        <f t="shared" si="37"/>
        <v>0</v>
      </c>
      <c r="AM132" s="258">
        <f t="shared" si="28"/>
        <v>0</v>
      </c>
      <c r="AN132" s="110">
        <f t="shared" si="29"/>
        <v>0</v>
      </c>
      <c r="AO132" s="110">
        <f t="shared" si="38"/>
        <v>0</v>
      </c>
      <c r="AP132" s="122"/>
    </row>
    <row r="133" spans="1:56">
      <c r="A133" s="113"/>
      <c r="B133" s="113"/>
      <c r="C133" s="114"/>
      <c r="D133" s="115"/>
      <c r="E133" s="115"/>
      <c r="F133" s="115"/>
      <c r="G133" s="115"/>
      <c r="H133" s="116"/>
      <c r="I133" s="114"/>
      <c r="J133" s="114"/>
      <c r="K133" s="115"/>
      <c r="L133" s="117"/>
      <c r="M133" s="124"/>
      <c r="N133" s="102" t="str">
        <f t="shared" si="20"/>
        <v/>
      </c>
      <c r="O133" s="103" t="str">
        <f t="shared" si="21"/>
        <v/>
      </c>
      <c r="P133" s="104" t="str">
        <f t="shared" si="30"/>
        <v/>
      </c>
      <c r="Q133" s="248" t="str">
        <f t="shared" si="22"/>
        <v/>
      </c>
      <c r="R133" s="245" t="str">
        <f t="shared" si="23"/>
        <v/>
      </c>
      <c r="S133" s="104" t="str">
        <f t="shared" si="31"/>
        <v/>
      </c>
      <c r="T133" s="249" t="str">
        <f t="shared" si="32"/>
        <v/>
      </c>
      <c r="U133" s="118"/>
      <c r="V133" s="118"/>
      <c r="W133" s="118"/>
      <c r="X133" s="119"/>
      <c r="Y133" s="120"/>
      <c r="Z133" s="120"/>
      <c r="AA133" s="108" t="str">
        <f t="shared" si="24"/>
        <v/>
      </c>
      <c r="AB133" s="108" t="str">
        <f t="shared" si="25"/>
        <v/>
      </c>
      <c r="AC133" s="121"/>
      <c r="AD133" s="121"/>
      <c r="AE133" s="250" t="str">
        <f t="shared" si="33"/>
        <v/>
      </c>
      <c r="AF133" s="108" t="str">
        <f t="shared" si="26"/>
        <v/>
      </c>
      <c r="AG133" s="108" t="str">
        <f t="shared" si="27"/>
        <v/>
      </c>
      <c r="AH133" s="110">
        <f t="shared" si="34"/>
        <v>0</v>
      </c>
      <c r="AI133" s="110">
        <f t="shared" si="35"/>
        <v>0</v>
      </c>
      <c r="AJ133" s="114"/>
      <c r="AK133" s="100">
        <f t="shared" si="36"/>
        <v>0</v>
      </c>
      <c r="AL133" s="110">
        <f t="shared" si="37"/>
        <v>0</v>
      </c>
      <c r="AM133" s="258">
        <f t="shared" si="28"/>
        <v>0</v>
      </c>
      <c r="AN133" s="110">
        <f t="shared" si="29"/>
        <v>0</v>
      </c>
      <c r="AO133" s="110">
        <f t="shared" si="38"/>
        <v>0</v>
      </c>
      <c r="AP133" s="122"/>
    </row>
    <row r="134" spans="1:56">
      <c r="A134" s="113"/>
      <c r="B134" s="113"/>
      <c r="C134" s="114"/>
      <c r="D134" s="115"/>
      <c r="E134" s="115"/>
      <c r="F134" s="115"/>
      <c r="G134" s="115"/>
      <c r="H134" s="116"/>
      <c r="I134" s="114"/>
      <c r="J134" s="114"/>
      <c r="K134" s="115"/>
      <c r="L134" s="117"/>
      <c r="M134" s="124"/>
      <c r="N134" s="102" t="str">
        <f t="shared" si="20"/>
        <v/>
      </c>
      <c r="O134" s="103" t="str">
        <f t="shared" si="21"/>
        <v/>
      </c>
      <c r="P134" s="104" t="str">
        <f t="shared" si="30"/>
        <v/>
      </c>
      <c r="Q134" s="248" t="str">
        <f t="shared" si="22"/>
        <v/>
      </c>
      <c r="R134" s="245" t="str">
        <f t="shared" si="23"/>
        <v/>
      </c>
      <c r="S134" s="104" t="str">
        <f t="shared" si="31"/>
        <v/>
      </c>
      <c r="T134" s="249" t="str">
        <f t="shared" si="32"/>
        <v/>
      </c>
      <c r="U134" s="118"/>
      <c r="V134" s="118"/>
      <c r="W134" s="118"/>
      <c r="X134" s="119"/>
      <c r="Y134" s="120"/>
      <c r="Z134" s="120"/>
      <c r="AA134" s="108" t="str">
        <f t="shared" si="24"/>
        <v/>
      </c>
      <c r="AB134" s="108" t="str">
        <f t="shared" si="25"/>
        <v/>
      </c>
      <c r="AC134" s="121"/>
      <c r="AD134" s="121"/>
      <c r="AE134" s="250" t="str">
        <f t="shared" si="33"/>
        <v/>
      </c>
      <c r="AF134" s="108" t="str">
        <f t="shared" si="26"/>
        <v/>
      </c>
      <c r="AG134" s="108" t="str">
        <f t="shared" si="27"/>
        <v/>
      </c>
      <c r="AH134" s="110">
        <f t="shared" si="34"/>
        <v>0</v>
      </c>
      <c r="AI134" s="110">
        <f t="shared" si="35"/>
        <v>0</v>
      </c>
      <c r="AJ134" s="114"/>
      <c r="AK134" s="100">
        <f t="shared" si="36"/>
        <v>0</v>
      </c>
      <c r="AL134" s="110">
        <f t="shared" si="37"/>
        <v>0</v>
      </c>
      <c r="AM134" s="258">
        <f t="shared" si="28"/>
        <v>0</v>
      </c>
      <c r="AN134" s="110">
        <f t="shared" si="29"/>
        <v>0</v>
      </c>
      <c r="AO134" s="110">
        <f t="shared" si="38"/>
        <v>0</v>
      </c>
      <c r="AP134" s="122"/>
    </row>
    <row r="135" spans="1:56">
      <c r="A135" s="113"/>
      <c r="B135" s="113"/>
      <c r="C135" s="114"/>
      <c r="D135" s="115"/>
      <c r="E135" s="115"/>
      <c r="F135" s="115"/>
      <c r="G135" s="115"/>
      <c r="H135" s="116"/>
      <c r="I135" s="114"/>
      <c r="J135" s="114"/>
      <c r="K135" s="115"/>
      <c r="L135" s="117"/>
      <c r="M135" s="124"/>
      <c r="N135" s="102" t="str">
        <f t="shared" si="20"/>
        <v/>
      </c>
      <c r="O135" s="103" t="str">
        <f t="shared" si="21"/>
        <v/>
      </c>
      <c r="P135" s="104" t="str">
        <f t="shared" si="30"/>
        <v/>
      </c>
      <c r="Q135" s="248" t="str">
        <f t="shared" si="22"/>
        <v/>
      </c>
      <c r="R135" s="245" t="str">
        <f t="shared" si="23"/>
        <v/>
      </c>
      <c r="S135" s="104" t="str">
        <f t="shared" si="31"/>
        <v/>
      </c>
      <c r="T135" s="249" t="str">
        <f t="shared" si="32"/>
        <v/>
      </c>
      <c r="U135" s="118"/>
      <c r="V135" s="118"/>
      <c r="W135" s="118"/>
      <c r="X135" s="119"/>
      <c r="Y135" s="120"/>
      <c r="Z135" s="120"/>
      <c r="AA135" s="108" t="str">
        <f t="shared" si="24"/>
        <v/>
      </c>
      <c r="AB135" s="108" t="str">
        <f t="shared" si="25"/>
        <v/>
      </c>
      <c r="AC135" s="121"/>
      <c r="AD135" s="121"/>
      <c r="AE135" s="250" t="str">
        <f t="shared" si="33"/>
        <v/>
      </c>
      <c r="AF135" s="108" t="str">
        <f t="shared" si="26"/>
        <v/>
      </c>
      <c r="AG135" s="108" t="str">
        <f t="shared" si="27"/>
        <v/>
      </c>
      <c r="AH135" s="110">
        <f t="shared" si="34"/>
        <v>0</v>
      </c>
      <c r="AI135" s="110">
        <f t="shared" si="35"/>
        <v>0</v>
      </c>
      <c r="AJ135" s="114"/>
      <c r="AK135" s="100">
        <f t="shared" si="36"/>
        <v>0</v>
      </c>
      <c r="AL135" s="110">
        <f t="shared" si="37"/>
        <v>0</v>
      </c>
      <c r="AM135" s="258">
        <f t="shared" si="28"/>
        <v>0</v>
      </c>
      <c r="AN135" s="110">
        <f t="shared" si="29"/>
        <v>0</v>
      </c>
      <c r="AO135" s="110">
        <f t="shared" si="38"/>
        <v>0</v>
      </c>
      <c r="AP135" s="122"/>
    </row>
    <row r="136" spans="1:56">
      <c r="A136" s="113"/>
      <c r="B136" s="113"/>
      <c r="C136" s="114"/>
      <c r="D136" s="115"/>
      <c r="E136" s="115"/>
      <c r="F136" s="115"/>
      <c r="G136" s="115"/>
      <c r="H136" s="116"/>
      <c r="I136" s="114"/>
      <c r="J136" s="114"/>
      <c r="K136" s="115"/>
      <c r="L136" s="117"/>
      <c r="M136" s="124"/>
      <c r="N136" s="102" t="str">
        <f t="shared" si="20"/>
        <v/>
      </c>
      <c r="O136" s="103" t="str">
        <f t="shared" si="21"/>
        <v/>
      </c>
      <c r="P136" s="104" t="str">
        <f t="shared" si="30"/>
        <v/>
      </c>
      <c r="Q136" s="248" t="str">
        <f t="shared" si="22"/>
        <v/>
      </c>
      <c r="R136" s="245" t="str">
        <f t="shared" si="23"/>
        <v/>
      </c>
      <c r="S136" s="104" t="str">
        <f t="shared" si="31"/>
        <v/>
      </c>
      <c r="T136" s="249" t="str">
        <f t="shared" si="32"/>
        <v/>
      </c>
      <c r="U136" s="118"/>
      <c r="V136" s="118"/>
      <c r="W136" s="118"/>
      <c r="X136" s="119"/>
      <c r="Y136" s="120"/>
      <c r="Z136" s="120"/>
      <c r="AA136" s="108" t="str">
        <f t="shared" si="24"/>
        <v/>
      </c>
      <c r="AB136" s="108" t="str">
        <f t="shared" si="25"/>
        <v/>
      </c>
      <c r="AC136" s="121"/>
      <c r="AD136" s="121"/>
      <c r="AE136" s="250" t="str">
        <f t="shared" si="33"/>
        <v/>
      </c>
      <c r="AF136" s="108" t="str">
        <f t="shared" si="26"/>
        <v/>
      </c>
      <c r="AG136" s="108" t="str">
        <f t="shared" si="27"/>
        <v/>
      </c>
      <c r="AH136" s="110">
        <f t="shared" si="34"/>
        <v>0</v>
      </c>
      <c r="AI136" s="110">
        <f t="shared" si="35"/>
        <v>0</v>
      </c>
      <c r="AJ136" s="114"/>
      <c r="AK136" s="100">
        <f t="shared" si="36"/>
        <v>0</v>
      </c>
      <c r="AL136" s="110">
        <f t="shared" si="37"/>
        <v>0</v>
      </c>
      <c r="AM136" s="258">
        <f t="shared" si="28"/>
        <v>0</v>
      </c>
      <c r="AN136" s="110">
        <f t="shared" si="29"/>
        <v>0</v>
      </c>
      <c r="AO136" s="110">
        <f t="shared" si="38"/>
        <v>0</v>
      </c>
      <c r="AP136" s="122"/>
    </row>
    <row r="137" spans="1:56">
      <c r="A137" s="113"/>
      <c r="B137" s="113"/>
      <c r="C137" s="114"/>
      <c r="D137" s="115"/>
      <c r="E137" s="115"/>
      <c r="F137" s="115"/>
      <c r="G137" s="115"/>
      <c r="H137" s="116"/>
      <c r="I137" s="114"/>
      <c r="J137" s="114"/>
      <c r="K137" s="115"/>
      <c r="L137" s="117"/>
      <c r="M137" s="124"/>
      <c r="N137" s="102" t="str">
        <f t="shared" si="20"/>
        <v/>
      </c>
      <c r="O137" s="103" t="str">
        <f t="shared" si="21"/>
        <v/>
      </c>
      <c r="P137" s="104" t="str">
        <f t="shared" si="30"/>
        <v/>
      </c>
      <c r="Q137" s="248" t="str">
        <f t="shared" si="22"/>
        <v/>
      </c>
      <c r="R137" s="245" t="str">
        <f t="shared" si="23"/>
        <v/>
      </c>
      <c r="S137" s="104" t="str">
        <f t="shared" si="31"/>
        <v/>
      </c>
      <c r="T137" s="249" t="str">
        <f t="shared" si="32"/>
        <v/>
      </c>
      <c r="U137" s="118"/>
      <c r="V137" s="118"/>
      <c r="W137" s="118"/>
      <c r="X137" s="119"/>
      <c r="Y137" s="120"/>
      <c r="Z137" s="120"/>
      <c r="AA137" s="108" t="str">
        <f t="shared" si="24"/>
        <v/>
      </c>
      <c r="AB137" s="108" t="str">
        <f t="shared" si="25"/>
        <v/>
      </c>
      <c r="AC137" s="121"/>
      <c r="AD137" s="121"/>
      <c r="AE137" s="250" t="str">
        <f t="shared" si="33"/>
        <v/>
      </c>
      <c r="AF137" s="108" t="str">
        <f t="shared" si="26"/>
        <v/>
      </c>
      <c r="AG137" s="108" t="str">
        <f t="shared" si="27"/>
        <v/>
      </c>
      <c r="AH137" s="110">
        <f t="shared" si="34"/>
        <v>0</v>
      </c>
      <c r="AI137" s="110">
        <f t="shared" si="35"/>
        <v>0</v>
      </c>
      <c r="AJ137" s="114"/>
      <c r="AK137" s="100">
        <f t="shared" si="36"/>
        <v>0</v>
      </c>
      <c r="AL137" s="110">
        <f t="shared" si="37"/>
        <v>0</v>
      </c>
      <c r="AM137" s="258">
        <f t="shared" si="28"/>
        <v>0</v>
      </c>
      <c r="AN137" s="110">
        <f t="shared" si="29"/>
        <v>0</v>
      </c>
      <c r="AO137" s="110">
        <f t="shared" si="38"/>
        <v>0</v>
      </c>
      <c r="AP137" s="122"/>
    </row>
    <row r="138" spans="1:56">
      <c r="A138" s="113"/>
      <c r="B138" s="113"/>
      <c r="C138" s="114"/>
      <c r="D138" s="115"/>
      <c r="E138" s="115"/>
      <c r="F138" s="115"/>
      <c r="G138" s="115"/>
      <c r="H138" s="116"/>
      <c r="I138" s="114"/>
      <c r="J138" s="114"/>
      <c r="K138" s="115"/>
      <c r="L138" s="117"/>
      <c r="M138" s="124"/>
      <c r="N138" s="102" t="str">
        <f t="shared" si="20"/>
        <v/>
      </c>
      <c r="O138" s="103" t="str">
        <f t="shared" si="21"/>
        <v/>
      </c>
      <c r="P138" s="104" t="str">
        <f t="shared" si="30"/>
        <v/>
      </c>
      <c r="Q138" s="248" t="str">
        <f t="shared" si="22"/>
        <v/>
      </c>
      <c r="R138" s="245" t="str">
        <f t="shared" si="23"/>
        <v/>
      </c>
      <c r="S138" s="104" t="str">
        <f t="shared" si="31"/>
        <v/>
      </c>
      <c r="T138" s="249" t="str">
        <f t="shared" si="32"/>
        <v/>
      </c>
      <c r="U138" s="118"/>
      <c r="V138" s="118"/>
      <c r="W138" s="118"/>
      <c r="X138" s="119"/>
      <c r="Y138" s="120"/>
      <c r="Z138" s="120"/>
      <c r="AA138" s="108" t="str">
        <f t="shared" si="24"/>
        <v/>
      </c>
      <c r="AB138" s="108" t="str">
        <f t="shared" si="25"/>
        <v/>
      </c>
      <c r="AC138" s="121"/>
      <c r="AD138" s="121"/>
      <c r="AE138" s="250" t="str">
        <f t="shared" si="33"/>
        <v/>
      </c>
      <c r="AF138" s="108" t="str">
        <f t="shared" si="26"/>
        <v/>
      </c>
      <c r="AG138" s="108" t="str">
        <f t="shared" si="27"/>
        <v/>
      </c>
      <c r="AH138" s="110">
        <f t="shared" si="34"/>
        <v>0</v>
      </c>
      <c r="AI138" s="110">
        <f t="shared" si="35"/>
        <v>0</v>
      </c>
      <c r="AJ138" s="114"/>
      <c r="AK138" s="100">
        <f t="shared" si="36"/>
        <v>0</v>
      </c>
      <c r="AL138" s="110">
        <f t="shared" si="37"/>
        <v>0</v>
      </c>
      <c r="AM138" s="258">
        <f t="shared" si="28"/>
        <v>0</v>
      </c>
      <c r="AN138" s="110">
        <f t="shared" si="29"/>
        <v>0</v>
      </c>
      <c r="AO138" s="110">
        <f t="shared" si="38"/>
        <v>0</v>
      </c>
      <c r="AP138" s="122"/>
    </row>
    <row r="139" spans="1:56">
      <c r="A139" s="113"/>
      <c r="B139" s="113"/>
      <c r="C139" s="114"/>
      <c r="D139" s="115"/>
      <c r="E139" s="115"/>
      <c r="F139" s="115"/>
      <c r="G139" s="115"/>
      <c r="H139" s="116"/>
      <c r="I139" s="114"/>
      <c r="J139" s="114"/>
      <c r="K139" s="115"/>
      <c r="L139" s="117"/>
      <c r="M139" s="124"/>
      <c r="N139" s="102" t="str">
        <f t="shared" si="20"/>
        <v/>
      </c>
      <c r="O139" s="103" t="str">
        <f t="shared" si="21"/>
        <v/>
      </c>
      <c r="P139" s="104" t="str">
        <f t="shared" si="30"/>
        <v/>
      </c>
      <c r="Q139" s="248" t="str">
        <f t="shared" si="22"/>
        <v/>
      </c>
      <c r="R139" s="245" t="str">
        <f t="shared" si="23"/>
        <v/>
      </c>
      <c r="S139" s="104" t="str">
        <f t="shared" si="31"/>
        <v/>
      </c>
      <c r="T139" s="249" t="str">
        <f t="shared" si="32"/>
        <v/>
      </c>
      <c r="U139" s="118"/>
      <c r="V139" s="118"/>
      <c r="W139" s="118"/>
      <c r="X139" s="119"/>
      <c r="Y139" s="120"/>
      <c r="Z139" s="120"/>
      <c r="AA139" s="108" t="str">
        <f t="shared" si="24"/>
        <v/>
      </c>
      <c r="AB139" s="108" t="str">
        <f t="shared" si="25"/>
        <v/>
      </c>
      <c r="AC139" s="121"/>
      <c r="AD139" s="121"/>
      <c r="AE139" s="250" t="str">
        <f t="shared" si="33"/>
        <v/>
      </c>
      <c r="AF139" s="108" t="str">
        <f t="shared" si="26"/>
        <v/>
      </c>
      <c r="AG139" s="108" t="str">
        <f t="shared" si="27"/>
        <v/>
      </c>
      <c r="AH139" s="110">
        <f t="shared" si="34"/>
        <v>0</v>
      </c>
      <c r="AI139" s="110">
        <f t="shared" si="35"/>
        <v>0</v>
      </c>
      <c r="AJ139" s="114"/>
      <c r="AK139" s="100">
        <f t="shared" si="36"/>
        <v>0</v>
      </c>
      <c r="AL139" s="110">
        <f t="shared" si="37"/>
        <v>0</v>
      </c>
      <c r="AM139" s="258">
        <f t="shared" si="28"/>
        <v>0</v>
      </c>
      <c r="AN139" s="110">
        <f t="shared" si="29"/>
        <v>0</v>
      </c>
      <c r="AO139" s="110">
        <f t="shared" si="38"/>
        <v>0</v>
      </c>
      <c r="AP139" s="122"/>
    </row>
    <row r="140" spans="1:56">
      <c r="A140" s="113"/>
      <c r="B140" s="113"/>
      <c r="C140" s="114"/>
      <c r="D140" s="115"/>
      <c r="E140" s="115"/>
      <c r="F140" s="115"/>
      <c r="G140" s="115"/>
      <c r="H140" s="116"/>
      <c r="I140" s="114"/>
      <c r="J140" s="114"/>
      <c r="K140" s="115"/>
      <c r="L140" s="117"/>
      <c r="M140" s="124"/>
      <c r="N140" s="102" t="str">
        <f t="shared" si="20"/>
        <v/>
      </c>
      <c r="O140" s="103" t="str">
        <f t="shared" si="21"/>
        <v/>
      </c>
      <c r="P140" s="104" t="str">
        <f t="shared" si="30"/>
        <v/>
      </c>
      <c r="Q140" s="248" t="str">
        <f t="shared" si="22"/>
        <v/>
      </c>
      <c r="R140" s="245" t="str">
        <f t="shared" si="23"/>
        <v/>
      </c>
      <c r="S140" s="104" t="str">
        <f t="shared" si="31"/>
        <v/>
      </c>
      <c r="T140" s="249" t="str">
        <f t="shared" si="32"/>
        <v/>
      </c>
      <c r="U140" s="118"/>
      <c r="V140" s="118"/>
      <c r="W140" s="118"/>
      <c r="X140" s="119"/>
      <c r="Y140" s="120"/>
      <c r="Z140" s="120"/>
      <c r="AA140" s="108" t="str">
        <f t="shared" si="24"/>
        <v/>
      </c>
      <c r="AB140" s="108" t="str">
        <f t="shared" si="25"/>
        <v/>
      </c>
      <c r="AC140" s="121"/>
      <c r="AD140" s="121"/>
      <c r="AE140" s="250" t="str">
        <f t="shared" si="33"/>
        <v/>
      </c>
      <c r="AF140" s="108" t="str">
        <f t="shared" si="26"/>
        <v/>
      </c>
      <c r="AG140" s="108" t="str">
        <f t="shared" si="27"/>
        <v/>
      </c>
      <c r="AH140" s="110">
        <f t="shared" si="34"/>
        <v>0</v>
      </c>
      <c r="AI140" s="110">
        <f t="shared" si="35"/>
        <v>0</v>
      </c>
      <c r="AJ140" s="114"/>
      <c r="AK140" s="100">
        <f t="shared" si="36"/>
        <v>0</v>
      </c>
      <c r="AL140" s="110">
        <f t="shared" si="37"/>
        <v>0</v>
      </c>
      <c r="AM140" s="258">
        <f t="shared" si="28"/>
        <v>0</v>
      </c>
      <c r="AN140" s="110">
        <f t="shared" si="29"/>
        <v>0</v>
      </c>
      <c r="AO140" s="110">
        <f t="shared" si="38"/>
        <v>0</v>
      </c>
      <c r="AP140" s="122"/>
    </row>
    <row r="141" spans="1:56">
      <c r="A141" s="113"/>
      <c r="B141" s="113"/>
      <c r="C141" s="114"/>
      <c r="D141" s="115"/>
      <c r="E141" s="115"/>
      <c r="F141" s="115"/>
      <c r="G141" s="115"/>
      <c r="H141" s="116"/>
      <c r="I141" s="114"/>
      <c r="J141" s="114"/>
      <c r="K141" s="115"/>
      <c r="L141" s="117"/>
      <c r="M141" s="124"/>
      <c r="N141" s="102" t="str">
        <f t="shared" si="20"/>
        <v/>
      </c>
      <c r="O141" s="103" t="str">
        <f t="shared" si="21"/>
        <v/>
      </c>
      <c r="P141" s="104" t="str">
        <f t="shared" si="30"/>
        <v/>
      </c>
      <c r="Q141" s="248" t="str">
        <f t="shared" si="22"/>
        <v/>
      </c>
      <c r="R141" s="245" t="str">
        <f t="shared" si="23"/>
        <v/>
      </c>
      <c r="S141" s="104" t="str">
        <f t="shared" si="31"/>
        <v/>
      </c>
      <c r="T141" s="249" t="str">
        <f t="shared" si="32"/>
        <v/>
      </c>
      <c r="U141" s="118"/>
      <c r="V141" s="118"/>
      <c r="W141" s="118"/>
      <c r="X141" s="119"/>
      <c r="Y141" s="120"/>
      <c r="Z141" s="120"/>
      <c r="AA141" s="108" t="str">
        <f t="shared" si="24"/>
        <v/>
      </c>
      <c r="AB141" s="108" t="str">
        <f t="shared" si="25"/>
        <v/>
      </c>
      <c r="AC141" s="121"/>
      <c r="AD141" s="121"/>
      <c r="AE141" s="250" t="str">
        <f t="shared" si="33"/>
        <v/>
      </c>
      <c r="AF141" s="108" t="str">
        <f t="shared" si="26"/>
        <v/>
      </c>
      <c r="AG141" s="108" t="str">
        <f t="shared" si="27"/>
        <v/>
      </c>
      <c r="AH141" s="110">
        <f t="shared" si="34"/>
        <v>0</v>
      </c>
      <c r="AI141" s="110">
        <f t="shared" si="35"/>
        <v>0</v>
      </c>
      <c r="AJ141" s="114"/>
      <c r="AK141" s="100">
        <f t="shared" si="36"/>
        <v>0</v>
      </c>
      <c r="AL141" s="110">
        <f t="shared" si="37"/>
        <v>0</v>
      </c>
      <c r="AM141" s="258">
        <f t="shared" si="28"/>
        <v>0</v>
      </c>
      <c r="AN141" s="110">
        <f t="shared" si="29"/>
        <v>0</v>
      </c>
      <c r="AO141" s="110">
        <f t="shared" si="38"/>
        <v>0</v>
      </c>
      <c r="AP141" s="122"/>
    </row>
    <row r="142" spans="1:56">
      <c r="A142" s="113"/>
      <c r="B142" s="113"/>
      <c r="C142" s="114"/>
      <c r="D142" s="115"/>
      <c r="E142" s="115"/>
      <c r="F142" s="115"/>
      <c r="G142" s="115"/>
      <c r="H142" s="116"/>
      <c r="I142" s="114"/>
      <c r="J142" s="114"/>
      <c r="K142" s="115"/>
      <c r="L142" s="117"/>
      <c r="M142" s="124"/>
      <c r="N142" s="102" t="str">
        <f t="shared" si="20"/>
        <v/>
      </c>
      <c r="O142" s="103" t="str">
        <f t="shared" si="21"/>
        <v/>
      </c>
      <c r="P142" s="104" t="str">
        <f t="shared" si="30"/>
        <v/>
      </c>
      <c r="Q142" s="248" t="str">
        <f t="shared" si="22"/>
        <v/>
      </c>
      <c r="R142" s="245" t="str">
        <f t="shared" si="23"/>
        <v/>
      </c>
      <c r="S142" s="104" t="str">
        <f t="shared" si="31"/>
        <v/>
      </c>
      <c r="T142" s="249" t="str">
        <f t="shared" si="32"/>
        <v/>
      </c>
      <c r="U142" s="118"/>
      <c r="V142" s="118"/>
      <c r="W142" s="118"/>
      <c r="X142" s="119"/>
      <c r="Y142" s="120"/>
      <c r="Z142" s="120"/>
      <c r="AA142" s="108" t="str">
        <f t="shared" si="24"/>
        <v/>
      </c>
      <c r="AB142" s="108" t="str">
        <f t="shared" si="25"/>
        <v/>
      </c>
      <c r="AC142" s="121"/>
      <c r="AD142" s="121"/>
      <c r="AE142" s="250" t="str">
        <f t="shared" si="33"/>
        <v/>
      </c>
      <c r="AF142" s="108" t="str">
        <f t="shared" si="26"/>
        <v/>
      </c>
      <c r="AG142" s="108" t="str">
        <f t="shared" si="27"/>
        <v/>
      </c>
      <c r="AH142" s="110">
        <f t="shared" si="34"/>
        <v>0</v>
      </c>
      <c r="AI142" s="110">
        <f t="shared" si="35"/>
        <v>0</v>
      </c>
      <c r="AJ142" s="114"/>
      <c r="AK142" s="100">
        <f t="shared" si="36"/>
        <v>0</v>
      </c>
      <c r="AL142" s="110">
        <f t="shared" si="37"/>
        <v>0</v>
      </c>
      <c r="AM142" s="258">
        <f t="shared" si="28"/>
        <v>0</v>
      </c>
      <c r="AN142" s="110">
        <f t="shared" si="29"/>
        <v>0</v>
      </c>
      <c r="AO142" s="110">
        <f t="shared" si="38"/>
        <v>0</v>
      </c>
      <c r="AP142" s="122"/>
    </row>
    <row r="143" spans="1:56">
      <c r="A143" s="113"/>
      <c r="B143" s="113"/>
      <c r="C143" s="114"/>
      <c r="D143" s="115"/>
      <c r="E143" s="115"/>
      <c r="F143" s="115"/>
      <c r="G143" s="115"/>
      <c r="H143" s="116"/>
      <c r="I143" s="114"/>
      <c r="J143" s="114"/>
      <c r="K143" s="115"/>
      <c r="L143" s="117"/>
      <c r="M143" s="124"/>
      <c r="N143" s="102" t="str">
        <f t="shared" si="20"/>
        <v/>
      </c>
      <c r="O143" s="103" t="str">
        <f t="shared" si="21"/>
        <v/>
      </c>
      <c r="P143" s="104" t="str">
        <f t="shared" si="30"/>
        <v/>
      </c>
      <c r="Q143" s="248" t="str">
        <f t="shared" si="22"/>
        <v/>
      </c>
      <c r="R143" s="245" t="str">
        <f t="shared" si="23"/>
        <v/>
      </c>
      <c r="S143" s="104" t="str">
        <f t="shared" si="31"/>
        <v/>
      </c>
      <c r="T143" s="249" t="str">
        <f t="shared" si="32"/>
        <v/>
      </c>
      <c r="U143" s="118"/>
      <c r="V143" s="118"/>
      <c r="W143" s="118"/>
      <c r="X143" s="119"/>
      <c r="Y143" s="120"/>
      <c r="Z143" s="120"/>
      <c r="AA143" s="108" t="str">
        <f t="shared" si="24"/>
        <v/>
      </c>
      <c r="AB143" s="108" t="str">
        <f t="shared" si="25"/>
        <v/>
      </c>
      <c r="AC143" s="121"/>
      <c r="AD143" s="121"/>
      <c r="AE143" s="250" t="str">
        <f t="shared" si="33"/>
        <v/>
      </c>
      <c r="AF143" s="108" t="str">
        <f t="shared" si="26"/>
        <v/>
      </c>
      <c r="AG143" s="108" t="str">
        <f t="shared" si="27"/>
        <v/>
      </c>
      <c r="AH143" s="110">
        <f t="shared" si="34"/>
        <v>0</v>
      </c>
      <c r="AI143" s="110">
        <f t="shared" si="35"/>
        <v>0</v>
      </c>
      <c r="AJ143" s="114"/>
      <c r="AK143" s="100">
        <f t="shared" si="36"/>
        <v>0</v>
      </c>
      <c r="AL143" s="110">
        <f t="shared" si="37"/>
        <v>0</v>
      </c>
      <c r="AM143" s="258">
        <f t="shared" si="28"/>
        <v>0</v>
      </c>
      <c r="AN143" s="110">
        <f t="shared" si="29"/>
        <v>0</v>
      </c>
      <c r="AO143" s="110">
        <f t="shared" si="38"/>
        <v>0</v>
      </c>
      <c r="AP143" s="122"/>
    </row>
    <row r="144" spans="1:56">
      <c r="A144" s="113"/>
      <c r="B144" s="113"/>
      <c r="C144" s="114"/>
      <c r="D144" s="115"/>
      <c r="E144" s="115"/>
      <c r="F144" s="115"/>
      <c r="G144" s="115"/>
      <c r="H144" s="116"/>
      <c r="I144" s="114"/>
      <c r="J144" s="114"/>
      <c r="K144" s="115"/>
      <c r="L144" s="117"/>
      <c r="M144" s="124"/>
      <c r="N144" s="102" t="str">
        <f t="shared" si="20"/>
        <v/>
      </c>
      <c r="O144" s="103" t="str">
        <f t="shared" si="21"/>
        <v/>
      </c>
      <c r="P144" s="104" t="str">
        <f t="shared" si="30"/>
        <v/>
      </c>
      <c r="Q144" s="248" t="str">
        <f t="shared" si="22"/>
        <v/>
      </c>
      <c r="R144" s="245" t="str">
        <f t="shared" si="23"/>
        <v/>
      </c>
      <c r="S144" s="104" t="str">
        <f t="shared" si="31"/>
        <v/>
      </c>
      <c r="T144" s="249" t="str">
        <f t="shared" si="32"/>
        <v/>
      </c>
      <c r="U144" s="118"/>
      <c r="V144" s="118"/>
      <c r="W144" s="118"/>
      <c r="X144" s="119"/>
      <c r="Y144" s="120"/>
      <c r="Z144" s="120"/>
      <c r="AA144" s="108" t="str">
        <f t="shared" si="24"/>
        <v/>
      </c>
      <c r="AB144" s="108" t="str">
        <f t="shared" si="25"/>
        <v/>
      </c>
      <c r="AC144" s="121"/>
      <c r="AD144" s="121"/>
      <c r="AE144" s="250" t="str">
        <f t="shared" si="33"/>
        <v/>
      </c>
      <c r="AF144" s="108" t="str">
        <f t="shared" si="26"/>
        <v/>
      </c>
      <c r="AG144" s="108" t="str">
        <f t="shared" si="27"/>
        <v/>
      </c>
      <c r="AH144" s="110">
        <f t="shared" si="34"/>
        <v>0</v>
      </c>
      <c r="AI144" s="110">
        <f t="shared" si="35"/>
        <v>0</v>
      </c>
      <c r="AJ144" s="114"/>
      <c r="AK144" s="100">
        <f t="shared" si="36"/>
        <v>0</v>
      </c>
      <c r="AL144" s="110">
        <f t="shared" si="37"/>
        <v>0</v>
      </c>
      <c r="AM144" s="258">
        <f t="shared" si="28"/>
        <v>0</v>
      </c>
      <c r="AN144" s="110">
        <f t="shared" si="29"/>
        <v>0</v>
      </c>
      <c r="AO144" s="110">
        <f t="shared" si="38"/>
        <v>0</v>
      </c>
      <c r="AP144" s="122"/>
    </row>
    <row r="145" spans="1:56">
      <c r="A145" s="113"/>
      <c r="B145" s="113"/>
      <c r="C145" s="114"/>
      <c r="D145" s="115"/>
      <c r="E145" s="115"/>
      <c r="F145" s="115"/>
      <c r="G145" s="115"/>
      <c r="H145" s="116"/>
      <c r="I145" s="114"/>
      <c r="J145" s="114"/>
      <c r="K145" s="115"/>
      <c r="L145" s="117"/>
      <c r="M145" s="124"/>
      <c r="N145" s="102" t="str">
        <f t="shared" si="20"/>
        <v/>
      </c>
      <c r="O145" s="103" t="str">
        <f t="shared" si="21"/>
        <v/>
      </c>
      <c r="P145" s="104" t="str">
        <f t="shared" si="30"/>
        <v/>
      </c>
      <c r="Q145" s="248" t="str">
        <f t="shared" si="22"/>
        <v/>
      </c>
      <c r="R145" s="245" t="str">
        <f t="shared" si="23"/>
        <v/>
      </c>
      <c r="S145" s="104" t="str">
        <f t="shared" si="31"/>
        <v/>
      </c>
      <c r="T145" s="249" t="str">
        <f t="shared" si="32"/>
        <v/>
      </c>
      <c r="U145" s="118"/>
      <c r="V145" s="118"/>
      <c r="W145" s="118"/>
      <c r="X145" s="119"/>
      <c r="Y145" s="120"/>
      <c r="Z145" s="120"/>
      <c r="AA145" s="108" t="str">
        <f t="shared" si="24"/>
        <v/>
      </c>
      <c r="AB145" s="108" t="str">
        <f t="shared" si="25"/>
        <v/>
      </c>
      <c r="AC145" s="121"/>
      <c r="AD145" s="121"/>
      <c r="AE145" s="250" t="str">
        <f t="shared" si="33"/>
        <v/>
      </c>
      <c r="AF145" s="108" t="str">
        <f t="shared" si="26"/>
        <v/>
      </c>
      <c r="AG145" s="108" t="str">
        <f t="shared" si="27"/>
        <v/>
      </c>
      <c r="AH145" s="110">
        <f t="shared" si="34"/>
        <v>0</v>
      </c>
      <c r="AI145" s="110">
        <f t="shared" si="35"/>
        <v>0</v>
      </c>
      <c r="AJ145" s="114"/>
      <c r="AK145" s="100">
        <f t="shared" si="36"/>
        <v>0</v>
      </c>
      <c r="AL145" s="110">
        <f t="shared" si="37"/>
        <v>0</v>
      </c>
      <c r="AM145" s="258">
        <f t="shared" si="28"/>
        <v>0</v>
      </c>
      <c r="AN145" s="110">
        <f t="shared" si="29"/>
        <v>0</v>
      </c>
      <c r="AO145" s="110">
        <f t="shared" si="38"/>
        <v>0</v>
      </c>
      <c r="AP145" s="122"/>
    </row>
    <row r="146" spans="1:56">
      <c r="A146" s="113"/>
      <c r="B146" s="113"/>
      <c r="C146" s="114"/>
      <c r="D146" s="115"/>
      <c r="E146" s="115"/>
      <c r="F146" s="115"/>
      <c r="G146" s="115"/>
      <c r="H146" s="116"/>
      <c r="I146" s="114"/>
      <c r="J146" s="114"/>
      <c r="K146" s="115"/>
      <c r="L146" s="117"/>
      <c r="M146" s="124"/>
      <c r="N146" s="102" t="str">
        <f t="shared" si="20"/>
        <v/>
      </c>
      <c r="O146" s="103" t="str">
        <f t="shared" si="21"/>
        <v/>
      </c>
      <c r="P146" s="104" t="str">
        <f t="shared" si="30"/>
        <v/>
      </c>
      <c r="Q146" s="248" t="str">
        <f t="shared" si="22"/>
        <v/>
      </c>
      <c r="R146" s="245" t="str">
        <f t="shared" si="23"/>
        <v/>
      </c>
      <c r="S146" s="104" t="str">
        <f t="shared" si="31"/>
        <v/>
      </c>
      <c r="T146" s="249" t="str">
        <f t="shared" si="32"/>
        <v/>
      </c>
      <c r="U146" s="118"/>
      <c r="V146" s="118"/>
      <c r="W146" s="118"/>
      <c r="X146" s="119"/>
      <c r="Y146" s="120"/>
      <c r="Z146" s="120"/>
      <c r="AA146" s="108" t="str">
        <f t="shared" si="24"/>
        <v/>
      </c>
      <c r="AB146" s="108" t="str">
        <f t="shared" si="25"/>
        <v/>
      </c>
      <c r="AC146" s="121"/>
      <c r="AD146" s="121"/>
      <c r="AE146" s="250" t="str">
        <f t="shared" si="33"/>
        <v/>
      </c>
      <c r="AF146" s="108" t="str">
        <f t="shared" si="26"/>
        <v/>
      </c>
      <c r="AG146" s="108" t="str">
        <f t="shared" si="27"/>
        <v/>
      </c>
      <c r="AH146" s="110">
        <f t="shared" si="34"/>
        <v>0</v>
      </c>
      <c r="AI146" s="110">
        <f t="shared" si="35"/>
        <v>0</v>
      </c>
      <c r="AJ146" s="114"/>
      <c r="AK146" s="100">
        <f t="shared" si="36"/>
        <v>0</v>
      </c>
      <c r="AL146" s="110">
        <f t="shared" si="37"/>
        <v>0</v>
      </c>
      <c r="AM146" s="258">
        <f t="shared" si="28"/>
        <v>0</v>
      </c>
      <c r="AN146" s="110">
        <f t="shared" si="29"/>
        <v>0</v>
      </c>
      <c r="AO146" s="110">
        <f t="shared" si="38"/>
        <v>0</v>
      </c>
      <c r="AP146" s="122"/>
    </row>
    <row r="147" spans="1:56">
      <c r="A147" s="113"/>
      <c r="B147" s="113"/>
      <c r="C147" s="114"/>
      <c r="D147" s="115"/>
      <c r="E147" s="115"/>
      <c r="F147" s="115"/>
      <c r="G147" s="115"/>
      <c r="H147" s="116"/>
      <c r="I147" s="114"/>
      <c r="J147" s="114"/>
      <c r="K147" s="115"/>
      <c r="L147" s="117"/>
      <c r="M147" s="124"/>
      <c r="N147" s="102" t="str">
        <f t="shared" si="20"/>
        <v/>
      </c>
      <c r="O147" s="103" t="str">
        <f t="shared" si="21"/>
        <v/>
      </c>
      <c r="P147" s="104" t="str">
        <f t="shared" si="30"/>
        <v/>
      </c>
      <c r="Q147" s="248" t="str">
        <f t="shared" si="22"/>
        <v/>
      </c>
      <c r="R147" s="245" t="str">
        <f t="shared" si="23"/>
        <v/>
      </c>
      <c r="S147" s="104" t="str">
        <f t="shared" si="31"/>
        <v/>
      </c>
      <c r="T147" s="249" t="str">
        <f t="shared" si="32"/>
        <v/>
      </c>
      <c r="U147" s="118"/>
      <c r="V147" s="118"/>
      <c r="W147" s="118"/>
      <c r="X147" s="119"/>
      <c r="Y147" s="120"/>
      <c r="Z147" s="120"/>
      <c r="AA147" s="108" t="str">
        <f t="shared" si="24"/>
        <v/>
      </c>
      <c r="AB147" s="108" t="str">
        <f t="shared" si="25"/>
        <v/>
      </c>
      <c r="AC147" s="121"/>
      <c r="AD147" s="121"/>
      <c r="AE147" s="250" t="str">
        <f t="shared" si="33"/>
        <v/>
      </c>
      <c r="AF147" s="108" t="str">
        <f t="shared" si="26"/>
        <v/>
      </c>
      <c r="AG147" s="108" t="str">
        <f t="shared" si="27"/>
        <v/>
      </c>
      <c r="AH147" s="110">
        <f t="shared" si="34"/>
        <v>0</v>
      </c>
      <c r="AI147" s="110">
        <f t="shared" si="35"/>
        <v>0</v>
      </c>
      <c r="AJ147" s="114"/>
      <c r="AK147" s="100">
        <f t="shared" si="36"/>
        <v>0</v>
      </c>
      <c r="AL147" s="110">
        <f t="shared" si="37"/>
        <v>0</v>
      </c>
      <c r="AM147" s="258">
        <f t="shared" si="28"/>
        <v>0</v>
      </c>
      <c r="AN147" s="110">
        <f t="shared" si="29"/>
        <v>0</v>
      </c>
      <c r="AO147" s="110">
        <f t="shared" si="38"/>
        <v>0</v>
      </c>
      <c r="AP147" s="122"/>
    </row>
    <row r="148" spans="1:56">
      <c r="A148" s="113"/>
      <c r="B148" s="113"/>
      <c r="C148" s="114"/>
      <c r="D148" s="115"/>
      <c r="E148" s="115"/>
      <c r="F148" s="115"/>
      <c r="G148" s="115"/>
      <c r="H148" s="116"/>
      <c r="I148" s="114"/>
      <c r="J148" s="114"/>
      <c r="K148" s="115"/>
      <c r="L148" s="117"/>
      <c r="M148" s="124"/>
      <c r="N148" s="102" t="str">
        <f t="shared" ref="N148:N211" si="39">IF(M148="","",IF(M148="Spark Ignition",AV$22,IF(M148="Compression Ignition",BA$22,"error")))</f>
        <v/>
      </c>
      <c r="O148" s="103" t="str">
        <f t="shared" ref="O148:O211" si="40">IF(M148="","",IF(M148="Spark Ignition",AW$22,IF(M148="Compression Ignition",BB$22,"error")))</f>
        <v/>
      </c>
      <c r="P148" s="104" t="str">
        <f t="shared" si="30"/>
        <v/>
      </c>
      <c r="Q148" s="248" t="str">
        <f t="shared" ref="Q148:Q211" si="41">IF(M148="","",IF(M148="Spark Ignition",AV$46,IF(M148="Compression Ignition",BA$46,"error")))</f>
        <v/>
      </c>
      <c r="R148" s="245" t="str">
        <f t="shared" ref="R148:R211" si="42">IF(N148="","",IF(M148="Spark Ignition",AW$46,IF(M148="Compression Ignition",BB$46,"error")))</f>
        <v/>
      </c>
      <c r="S148" s="104" t="str">
        <f t="shared" si="31"/>
        <v/>
      </c>
      <c r="T148" s="249" t="str">
        <f t="shared" si="32"/>
        <v/>
      </c>
      <c r="U148" s="118"/>
      <c r="V148" s="118"/>
      <c r="W148" s="118"/>
      <c r="X148" s="119"/>
      <c r="Y148" s="120"/>
      <c r="Z148" s="120"/>
      <c r="AA148" s="108" t="str">
        <f t="shared" ref="AA148:AA211" si="43">IF(M148="","",U148*X148+V148*X148+IF(X148&lt;=P148,P148,X148)*W148)</f>
        <v/>
      </c>
      <c r="AB148" s="108" t="str">
        <f t="shared" ref="AB148:AB211" si="44">IF(M148="","",SUM(U148:W148)*P148)</f>
        <v/>
      </c>
      <c r="AC148" s="121"/>
      <c r="AD148" s="121"/>
      <c r="AE148" s="250" t="str">
        <f t="shared" si="33"/>
        <v/>
      </c>
      <c r="AF148" s="108" t="str">
        <f t="shared" ref="AF148:AF211" si="45">IF(M148="","",U148*AE148+V148*AE148+IF(AE148&lt;=T148,T148,AE148)*W148)</f>
        <v/>
      </c>
      <c r="AG148" s="108" t="str">
        <f t="shared" ref="AG148:AG211" si="46">IF(M148="","",SUM(U148:W148)*T148)</f>
        <v/>
      </c>
      <c r="AH148" s="110">
        <f t="shared" si="34"/>
        <v>0</v>
      </c>
      <c r="AI148" s="110">
        <f t="shared" si="35"/>
        <v>0</v>
      </c>
      <c r="AJ148" s="114"/>
      <c r="AK148" s="100">
        <f t="shared" si="36"/>
        <v>0</v>
      </c>
      <c r="AL148" s="110">
        <f t="shared" si="37"/>
        <v>0</v>
      </c>
      <c r="AM148" s="258">
        <f t="shared" ref="AM148:AM211" si="47">IF(AJ148="",0,AJ148/S148*100)</f>
        <v>0</v>
      </c>
      <c r="AN148" s="110">
        <f t="shared" ref="AN148:AN211" si="48">AM148/100*120000*SUM(U148:V148)</f>
        <v>0</v>
      </c>
      <c r="AO148" s="110">
        <f t="shared" si="38"/>
        <v>0</v>
      </c>
      <c r="AP148" s="122"/>
    </row>
    <row r="149" spans="1:56">
      <c r="A149" s="113"/>
      <c r="B149" s="113"/>
      <c r="C149" s="114"/>
      <c r="D149" s="115"/>
      <c r="E149" s="115"/>
      <c r="F149" s="115"/>
      <c r="G149" s="115"/>
      <c r="H149" s="116"/>
      <c r="I149" s="114"/>
      <c r="J149" s="114"/>
      <c r="K149" s="115"/>
      <c r="L149" s="117"/>
      <c r="M149" s="124"/>
      <c r="N149" s="102" t="str">
        <f t="shared" si="39"/>
        <v/>
      </c>
      <c r="O149" s="103" t="str">
        <f t="shared" si="40"/>
        <v/>
      </c>
      <c r="P149" s="104" t="str">
        <f t="shared" ref="P149:P212" si="49">IF(M149="","",N149*L149+O149)</f>
        <v/>
      </c>
      <c r="Q149" s="248" t="str">
        <f t="shared" si="41"/>
        <v/>
      </c>
      <c r="R149" s="245" t="str">
        <f t="shared" si="42"/>
        <v/>
      </c>
      <c r="S149" s="104" t="str">
        <f t="shared" ref="S149:S212" si="50">IF(M149="","",IF(M149="Spark Ignition",8887,10180))</f>
        <v/>
      </c>
      <c r="T149" s="249" t="str">
        <f t="shared" ref="T149:T212" si="51">IF(M149="","",ROUND(Q149*L149+R149,2))</f>
        <v/>
      </c>
      <c r="U149" s="118"/>
      <c r="V149" s="118"/>
      <c r="W149" s="118"/>
      <c r="X149" s="119"/>
      <c r="Y149" s="120"/>
      <c r="Z149" s="120"/>
      <c r="AA149" s="108" t="str">
        <f t="shared" si="43"/>
        <v/>
      </c>
      <c r="AB149" s="108" t="str">
        <f t="shared" si="44"/>
        <v/>
      </c>
      <c r="AC149" s="121"/>
      <c r="AD149" s="121"/>
      <c r="AE149" s="250" t="str">
        <f t="shared" ref="AE149:AE212" si="52">IF(M149="","",ROUND(X149/S149*100,2))</f>
        <v/>
      </c>
      <c r="AF149" s="108" t="str">
        <f t="shared" si="45"/>
        <v/>
      </c>
      <c r="AG149" s="108" t="str">
        <f t="shared" si="46"/>
        <v/>
      </c>
      <c r="AH149" s="110">
        <f t="shared" ref="AH149:AH212" si="53">IF(AC149&gt;0.05,-1*(AC149-0.05)*298*U149*120000/1000000,0)</f>
        <v>0</v>
      </c>
      <c r="AI149" s="110">
        <f t="shared" ref="AI149:AI212" si="54">IF(AD149&gt;0.05,-1*(AD149-0.05)*25*U149*120000/1000000,0)</f>
        <v>0</v>
      </c>
      <c r="AJ149" s="114"/>
      <c r="AK149" s="100">
        <f t="shared" ref="AK149:AK212" si="55">IF(AJ149="",0,AJ149*SUM(U149:V149)*120000/1000000)</f>
        <v>0</v>
      </c>
      <c r="AL149" s="110">
        <f t="shared" ref="AL149:AL212" si="56">AH149+AI149+AK149</f>
        <v>0</v>
      </c>
      <c r="AM149" s="258">
        <f t="shared" si="47"/>
        <v>0</v>
      </c>
      <c r="AN149" s="110">
        <f t="shared" si="48"/>
        <v>0</v>
      </c>
      <c r="AO149" s="110">
        <f t="shared" ref="AO149:AO212" si="57">AN149</f>
        <v>0</v>
      </c>
      <c r="AP149" s="122"/>
    </row>
    <row r="150" spans="1:56" s="1" customFormat="1">
      <c r="A150" s="113"/>
      <c r="B150" s="113"/>
      <c r="C150" s="114"/>
      <c r="D150" s="115"/>
      <c r="E150" s="115"/>
      <c r="F150" s="115"/>
      <c r="G150" s="115"/>
      <c r="H150" s="116"/>
      <c r="I150" s="114"/>
      <c r="J150" s="114"/>
      <c r="K150" s="115"/>
      <c r="L150" s="117"/>
      <c r="M150" s="124"/>
      <c r="N150" s="102" t="str">
        <f t="shared" si="39"/>
        <v/>
      </c>
      <c r="O150" s="103" t="str">
        <f t="shared" si="40"/>
        <v/>
      </c>
      <c r="P150" s="104" t="str">
        <f t="shared" si="49"/>
        <v/>
      </c>
      <c r="Q150" s="248" t="str">
        <f t="shared" si="41"/>
        <v/>
      </c>
      <c r="R150" s="245" t="str">
        <f t="shared" si="42"/>
        <v/>
      </c>
      <c r="S150" s="104" t="str">
        <f t="shared" si="50"/>
        <v/>
      </c>
      <c r="T150" s="249" t="str">
        <f t="shared" si="51"/>
        <v/>
      </c>
      <c r="U150" s="118"/>
      <c r="V150" s="118"/>
      <c r="W150" s="118"/>
      <c r="X150" s="119"/>
      <c r="Y150" s="120"/>
      <c r="Z150" s="120"/>
      <c r="AA150" s="108" t="str">
        <f t="shared" si="43"/>
        <v/>
      </c>
      <c r="AB150" s="108" t="str">
        <f t="shared" si="44"/>
        <v/>
      </c>
      <c r="AC150" s="121"/>
      <c r="AD150" s="121"/>
      <c r="AE150" s="250" t="str">
        <f t="shared" si="52"/>
        <v/>
      </c>
      <c r="AF150" s="108" t="str">
        <f t="shared" si="45"/>
        <v/>
      </c>
      <c r="AG150" s="108" t="str">
        <f t="shared" si="46"/>
        <v/>
      </c>
      <c r="AH150" s="110">
        <f t="shared" si="53"/>
        <v>0</v>
      </c>
      <c r="AI150" s="110">
        <f t="shared" si="54"/>
        <v>0</v>
      </c>
      <c r="AJ150" s="114"/>
      <c r="AK150" s="100">
        <f t="shared" si="55"/>
        <v>0</v>
      </c>
      <c r="AL150" s="110">
        <f t="shared" si="56"/>
        <v>0</v>
      </c>
      <c r="AM150" s="258">
        <f t="shared" si="47"/>
        <v>0</v>
      </c>
      <c r="AN150" s="110">
        <f t="shared" si="48"/>
        <v>0</v>
      </c>
      <c r="AO150" s="110">
        <f t="shared" si="57"/>
        <v>0</v>
      </c>
      <c r="AP150" s="122"/>
      <c r="AQ150" s="2"/>
      <c r="AR150" s="31"/>
      <c r="AT150" s="65"/>
      <c r="AU150" s="65"/>
      <c r="AV150" s="65"/>
      <c r="AW150" s="65"/>
      <c r="AX150" s="65"/>
      <c r="AY150" s="65"/>
      <c r="AZ150" s="65"/>
      <c r="BA150" s="65"/>
      <c r="BB150" s="65"/>
      <c r="BC150" s="65"/>
      <c r="BD150" s="65"/>
    </row>
    <row r="151" spans="1:56">
      <c r="A151" s="113"/>
      <c r="B151" s="113"/>
      <c r="C151" s="114"/>
      <c r="D151" s="115"/>
      <c r="E151" s="115"/>
      <c r="F151" s="115"/>
      <c r="G151" s="115"/>
      <c r="H151" s="116"/>
      <c r="I151" s="114"/>
      <c r="J151" s="114"/>
      <c r="K151" s="115"/>
      <c r="L151" s="117"/>
      <c r="M151" s="124"/>
      <c r="N151" s="102" t="str">
        <f t="shared" si="39"/>
        <v/>
      </c>
      <c r="O151" s="103" t="str">
        <f t="shared" si="40"/>
        <v/>
      </c>
      <c r="P151" s="104" t="str">
        <f t="shared" si="49"/>
        <v/>
      </c>
      <c r="Q151" s="248" t="str">
        <f t="shared" si="41"/>
        <v/>
      </c>
      <c r="R151" s="245" t="str">
        <f t="shared" si="42"/>
        <v/>
      </c>
      <c r="S151" s="104" t="str">
        <f t="shared" si="50"/>
        <v/>
      </c>
      <c r="T151" s="249" t="str">
        <f t="shared" si="51"/>
        <v/>
      </c>
      <c r="U151" s="118"/>
      <c r="V151" s="118"/>
      <c r="W151" s="118"/>
      <c r="X151" s="119"/>
      <c r="Y151" s="120"/>
      <c r="Z151" s="120"/>
      <c r="AA151" s="108" t="str">
        <f t="shared" si="43"/>
        <v/>
      </c>
      <c r="AB151" s="108" t="str">
        <f t="shared" si="44"/>
        <v/>
      </c>
      <c r="AC151" s="121"/>
      <c r="AD151" s="121"/>
      <c r="AE151" s="250" t="str">
        <f t="shared" si="52"/>
        <v/>
      </c>
      <c r="AF151" s="108" t="str">
        <f t="shared" si="45"/>
        <v/>
      </c>
      <c r="AG151" s="108" t="str">
        <f t="shared" si="46"/>
        <v/>
      </c>
      <c r="AH151" s="110">
        <f t="shared" si="53"/>
        <v>0</v>
      </c>
      <c r="AI151" s="110">
        <f t="shared" si="54"/>
        <v>0</v>
      </c>
      <c r="AJ151" s="114"/>
      <c r="AK151" s="100">
        <f t="shared" si="55"/>
        <v>0</v>
      </c>
      <c r="AL151" s="110">
        <f t="shared" si="56"/>
        <v>0</v>
      </c>
      <c r="AM151" s="258">
        <f t="shared" si="47"/>
        <v>0</v>
      </c>
      <c r="AN151" s="110">
        <f t="shared" si="48"/>
        <v>0</v>
      </c>
      <c r="AO151" s="110">
        <f t="shared" si="57"/>
        <v>0</v>
      </c>
      <c r="AP151" s="122"/>
    </row>
    <row r="152" spans="1:56">
      <c r="A152" s="113"/>
      <c r="B152" s="113"/>
      <c r="C152" s="114"/>
      <c r="D152" s="115"/>
      <c r="E152" s="115"/>
      <c r="F152" s="115"/>
      <c r="G152" s="115"/>
      <c r="H152" s="116"/>
      <c r="I152" s="114"/>
      <c r="J152" s="114"/>
      <c r="K152" s="115"/>
      <c r="L152" s="117"/>
      <c r="M152" s="124"/>
      <c r="N152" s="102" t="str">
        <f t="shared" si="39"/>
        <v/>
      </c>
      <c r="O152" s="103" t="str">
        <f t="shared" si="40"/>
        <v/>
      </c>
      <c r="P152" s="104" t="str">
        <f t="shared" si="49"/>
        <v/>
      </c>
      <c r="Q152" s="248" t="str">
        <f t="shared" si="41"/>
        <v/>
      </c>
      <c r="R152" s="245" t="str">
        <f t="shared" si="42"/>
        <v/>
      </c>
      <c r="S152" s="104" t="str">
        <f t="shared" si="50"/>
        <v/>
      </c>
      <c r="T152" s="249" t="str">
        <f t="shared" si="51"/>
        <v/>
      </c>
      <c r="U152" s="118"/>
      <c r="V152" s="118"/>
      <c r="W152" s="118"/>
      <c r="X152" s="119"/>
      <c r="Y152" s="120"/>
      <c r="Z152" s="120"/>
      <c r="AA152" s="108" t="str">
        <f t="shared" si="43"/>
        <v/>
      </c>
      <c r="AB152" s="108" t="str">
        <f t="shared" si="44"/>
        <v/>
      </c>
      <c r="AC152" s="121"/>
      <c r="AD152" s="121"/>
      <c r="AE152" s="250" t="str">
        <f t="shared" si="52"/>
        <v/>
      </c>
      <c r="AF152" s="108" t="str">
        <f t="shared" si="45"/>
        <v/>
      </c>
      <c r="AG152" s="108" t="str">
        <f t="shared" si="46"/>
        <v/>
      </c>
      <c r="AH152" s="110">
        <f t="shared" si="53"/>
        <v>0</v>
      </c>
      <c r="AI152" s="110">
        <f t="shared" si="54"/>
        <v>0</v>
      </c>
      <c r="AJ152" s="114"/>
      <c r="AK152" s="100">
        <f t="shared" si="55"/>
        <v>0</v>
      </c>
      <c r="AL152" s="110">
        <f t="shared" si="56"/>
        <v>0</v>
      </c>
      <c r="AM152" s="258">
        <f t="shared" si="47"/>
        <v>0</v>
      </c>
      <c r="AN152" s="110">
        <f t="shared" si="48"/>
        <v>0</v>
      </c>
      <c r="AO152" s="110">
        <f t="shared" si="57"/>
        <v>0</v>
      </c>
      <c r="AP152" s="122"/>
    </row>
    <row r="153" spans="1:56">
      <c r="A153" s="113"/>
      <c r="B153" s="113"/>
      <c r="C153" s="114"/>
      <c r="D153" s="115"/>
      <c r="E153" s="115"/>
      <c r="F153" s="115"/>
      <c r="G153" s="115"/>
      <c r="H153" s="116"/>
      <c r="I153" s="114"/>
      <c r="J153" s="114"/>
      <c r="K153" s="115"/>
      <c r="L153" s="117"/>
      <c r="M153" s="124"/>
      <c r="N153" s="102" t="str">
        <f t="shared" si="39"/>
        <v/>
      </c>
      <c r="O153" s="103" t="str">
        <f t="shared" si="40"/>
        <v/>
      </c>
      <c r="P153" s="104" t="str">
        <f t="shared" si="49"/>
        <v/>
      </c>
      <c r="Q153" s="248" t="str">
        <f t="shared" si="41"/>
        <v/>
      </c>
      <c r="R153" s="245" t="str">
        <f t="shared" si="42"/>
        <v/>
      </c>
      <c r="S153" s="104" t="str">
        <f t="shared" si="50"/>
        <v/>
      </c>
      <c r="T153" s="249" t="str">
        <f t="shared" si="51"/>
        <v/>
      </c>
      <c r="U153" s="118"/>
      <c r="V153" s="118"/>
      <c r="W153" s="118"/>
      <c r="X153" s="119"/>
      <c r="Y153" s="120"/>
      <c r="Z153" s="120"/>
      <c r="AA153" s="108" t="str">
        <f t="shared" si="43"/>
        <v/>
      </c>
      <c r="AB153" s="108" t="str">
        <f t="shared" si="44"/>
        <v/>
      </c>
      <c r="AC153" s="121"/>
      <c r="AD153" s="121"/>
      <c r="AE153" s="250" t="str">
        <f t="shared" si="52"/>
        <v/>
      </c>
      <c r="AF153" s="108" t="str">
        <f t="shared" si="45"/>
        <v/>
      </c>
      <c r="AG153" s="108" t="str">
        <f t="shared" si="46"/>
        <v/>
      </c>
      <c r="AH153" s="110">
        <f t="shared" si="53"/>
        <v>0</v>
      </c>
      <c r="AI153" s="110">
        <f t="shared" si="54"/>
        <v>0</v>
      </c>
      <c r="AJ153" s="114"/>
      <c r="AK153" s="100">
        <f t="shared" si="55"/>
        <v>0</v>
      </c>
      <c r="AL153" s="110">
        <f t="shared" si="56"/>
        <v>0</v>
      </c>
      <c r="AM153" s="258">
        <f t="shared" si="47"/>
        <v>0</v>
      </c>
      <c r="AN153" s="110">
        <f t="shared" si="48"/>
        <v>0</v>
      </c>
      <c r="AO153" s="110">
        <f t="shared" si="57"/>
        <v>0</v>
      </c>
      <c r="AP153" s="122"/>
      <c r="BD153" s="1"/>
    </row>
    <row r="154" spans="1:56">
      <c r="A154" s="113"/>
      <c r="B154" s="113"/>
      <c r="C154" s="114"/>
      <c r="D154" s="115"/>
      <c r="E154" s="115"/>
      <c r="F154" s="115"/>
      <c r="G154" s="115"/>
      <c r="H154" s="116"/>
      <c r="I154" s="114"/>
      <c r="J154" s="114"/>
      <c r="K154" s="115"/>
      <c r="L154" s="117"/>
      <c r="M154" s="124"/>
      <c r="N154" s="102" t="str">
        <f t="shared" si="39"/>
        <v/>
      </c>
      <c r="O154" s="103" t="str">
        <f t="shared" si="40"/>
        <v/>
      </c>
      <c r="P154" s="104" t="str">
        <f t="shared" si="49"/>
        <v/>
      </c>
      <c r="Q154" s="248" t="str">
        <f t="shared" si="41"/>
        <v/>
      </c>
      <c r="R154" s="245" t="str">
        <f t="shared" si="42"/>
        <v/>
      </c>
      <c r="S154" s="104" t="str">
        <f t="shared" si="50"/>
        <v/>
      </c>
      <c r="T154" s="249" t="str">
        <f t="shared" si="51"/>
        <v/>
      </c>
      <c r="U154" s="118"/>
      <c r="V154" s="118"/>
      <c r="W154" s="118"/>
      <c r="X154" s="119"/>
      <c r="Y154" s="120"/>
      <c r="Z154" s="120"/>
      <c r="AA154" s="108" t="str">
        <f t="shared" si="43"/>
        <v/>
      </c>
      <c r="AB154" s="108" t="str">
        <f t="shared" si="44"/>
        <v/>
      </c>
      <c r="AC154" s="121"/>
      <c r="AD154" s="121"/>
      <c r="AE154" s="250" t="str">
        <f t="shared" si="52"/>
        <v/>
      </c>
      <c r="AF154" s="108" t="str">
        <f t="shared" si="45"/>
        <v/>
      </c>
      <c r="AG154" s="108" t="str">
        <f t="shared" si="46"/>
        <v/>
      </c>
      <c r="AH154" s="110">
        <f t="shared" si="53"/>
        <v>0</v>
      </c>
      <c r="AI154" s="110">
        <f t="shared" si="54"/>
        <v>0</v>
      </c>
      <c r="AJ154" s="114"/>
      <c r="AK154" s="100">
        <f t="shared" si="55"/>
        <v>0</v>
      </c>
      <c r="AL154" s="110">
        <f t="shared" si="56"/>
        <v>0</v>
      </c>
      <c r="AM154" s="258">
        <f t="shared" si="47"/>
        <v>0</v>
      </c>
      <c r="AN154" s="110">
        <f t="shared" si="48"/>
        <v>0</v>
      </c>
      <c r="AO154" s="110">
        <f t="shared" si="57"/>
        <v>0</v>
      </c>
      <c r="AP154" s="122"/>
      <c r="AT154" s="1"/>
      <c r="AU154" s="1"/>
      <c r="AV154" s="1"/>
      <c r="AW154" s="1"/>
      <c r="AX154" s="1"/>
      <c r="AY154" s="1"/>
      <c r="AZ154" s="1"/>
      <c r="BA154" s="1"/>
      <c r="BB154" s="1"/>
      <c r="BC154" s="1"/>
    </row>
    <row r="155" spans="1:56">
      <c r="A155" s="113"/>
      <c r="B155" s="113"/>
      <c r="C155" s="114"/>
      <c r="D155" s="115"/>
      <c r="E155" s="115"/>
      <c r="F155" s="115"/>
      <c r="G155" s="115"/>
      <c r="H155" s="116"/>
      <c r="I155" s="114"/>
      <c r="J155" s="114"/>
      <c r="K155" s="115"/>
      <c r="L155" s="117"/>
      <c r="M155" s="124"/>
      <c r="N155" s="102" t="str">
        <f t="shared" si="39"/>
        <v/>
      </c>
      <c r="O155" s="103" t="str">
        <f t="shared" si="40"/>
        <v/>
      </c>
      <c r="P155" s="104" t="str">
        <f t="shared" si="49"/>
        <v/>
      </c>
      <c r="Q155" s="248" t="str">
        <f t="shared" si="41"/>
        <v/>
      </c>
      <c r="R155" s="245" t="str">
        <f t="shared" si="42"/>
        <v/>
      </c>
      <c r="S155" s="104" t="str">
        <f t="shared" si="50"/>
        <v/>
      </c>
      <c r="T155" s="249" t="str">
        <f t="shared" si="51"/>
        <v/>
      </c>
      <c r="U155" s="118"/>
      <c r="V155" s="118"/>
      <c r="W155" s="118"/>
      <c r="X155" s="119"/>
      <c r="Y155" s="120"/>
      <c r="Z155" s="120"/>
      <c r="AA155" s="108" t="str">
        <f t="shared" si="43"/>
        <v/>
      </c>
      <c r="AB155" s="108" t="str">
        <f t="shared" si="44"/>
        <v/>
      </c>
      <c r="AC155" s="121"/>
      <c r="AD155" s="121"/>
      <c r="AE155" s="250" t="str">
        <f t="shared" si="52"/>
        <v/>
      </c>
      <c r="AF155" s="108" t="str">
        <f t="shared" si="45"/>
        <v/>
      </c>
      <c r="AG155" s="108" t="str">
        <f t="shared" si="46"/>
        <v/>
      </c>
      <c r="AH155" s="110">
        <f t="shared" si="53"/>
        <v>0</v>
      </c>
      <c r="AI155" s="110">
        <f t="shared" si="54"/>
        <v>0</v>
      </c>
      <c r="AJ155" s="114"/>
      <c r="AK155" s="100">
        <f t="shared" si="55"/>
        <v>0</v>
      </c>
      <c r="AL155" s="110">
        <f t="shared" si="56"/>
        <v>0</v>
      </c>
      <c r="AM155" s="258">
        <f t="shared" si="47"/>
        <v>0</v>
      </c>
      <c r="AN155" s="110">
        <f t="shared" si="48"/>
        <v>0</v>
      </c>
      <c r="AO155" s="110">
        <f t="shared" si="57"/>
        <v>0</v>
      </c>
      <c r="AP155" s="122"/>
    </row>
    <row r="156" spans="1:56">
      <c r="A156" s="113"/>
      <c r="B156" s="113"/>
      <c r="C156" s="114"/>
      <c r="D156" s="115"/>
      <c r="E156" s="115"/>
      <c r="F156" s="115"/>
      <c r="G156" s="115"/>
      <c r="H156" s="116"/>
      <c r="I156" s="114"/>
      <c r="J156" s="114"/>
      <c r="K156" s="115"/>
      <c r="L156" s="117"/>
      <c r="M156" s="124"/>
      <c r="N156" s="102" t="str">
        <f t="shared" si="39"/>
        <v/>
      </c>
      <c r="O156" s="103" t="str">
        <f t="shared" si="40"/>
        <v/>
      </c>
      <c r="P156" s="104" t="str">
        <f t="shared" si="49"/>
        <v/>
      </c>
      <c r="Q156" s="248" t="str">
        <f t="shared" si="41"/>
        <v/>
      </c>
      <c r="R156" s="245" t="str">
        <f t="shared" si="42"/>
        <v/>
      </c>
      <c r="S156" s="104" t="str">
        <f t="shared" si="50"/>
        <v/>
      </c>
      <c r="T156" s="249" t="str">
        <f t="shared" si="51"/>
        <v/>
      </c>
      <c r="U156" s="118"/>
      <c r="V156" s="118"/>
      <c r="W156" s="118"/>
      <c r="X156" s="119"/>
      <c r="Y156" s="120"/>
      <c r="Z156" s="120"/>
      <c r="AA156" s="108" t="str">
        <f t="shared" si="43"/>
        <v/>
      </c>
      <c r="AB156" s="108" t="str">
        <f t="shared" si="44"/>
        <v/>
      </c>
      <c r="AC156" s="121"/>
      <c r="AD156" s="121"/>
      <c r="AE156" s="250" t="str">
        <f t="shared" si="52"/>
        <v/>
      </c>
      <c r="AF156" s="108" t="str">
        <f t="shared" si="45"/>
        <v/>
      </c>
      <c r="AG156" s="108" t="str">
        <f t="shared" si="46"/>
        <v/>
      </c>
      <c r="AH156" s="110">
        <f t="shared" si="53"/>
        <v>0</v>
      </c>
      <c r="AI156" s="110">
        <f t="shared" si="54"/>
        <v>0</v>
      </c>
      <c r="AJ156" s="114"/>
      <c r="AK156" s="100">
        <f t="shared" si="55"/>
        <v>0</v>
      </c>
      <c r="AL156" s="110">
        <f t="shared" si="56"/>
        <v>0</v>
      </c>
      <c r="AM156" s="258">
        <f t="shared" si="47"/>
        <v>0</v>
      </c>
      <c r="AN156" s="110">
        <f t="shared" si="48"/>
        <v>0</v>
      </c>
      <c r="AO156" s="110">
        <f t="shared" si="57"/>
        <v>0</v>
      </c>
      <c r="AP156" s="122"/>
    </row>
    <row r="157" spans="1:56">
      <c r="A157" s="113"/>
      <c r="B157" s="113"/>
      <c r="C157" s="114"/>
      <c r="D157" s="115"/>
      <c r="E157" s="115"/>
      <c r="F157" s="115"/>
      <c r="G157" s="115"/>
      <c r="H157" s="116"/>
      <c r="I157" s="114"/>
      <c r="J157" s="114"/>
      <c r="K157" s="115"/>
      <c r="L157" s="117"/>
      <c r="M157" s="124"/>
      <c r="N157" s="102" t="str">
        <f t="shared" si="39"/>
        <v/>
      </c>
      <c r="O157" s="103" t="str">
        <f t="shared" si="40"/>
        <v/>
      </c>
      <c r="P157" s="104" t="str">
        <f t="shared" si="49"/>
        <v/>
      </c>
      <c r="Q157" s="248" t="str">
        <f t="shared" si="41"/>
        <v/>
      </c>
      <c r="R157" s="245" t="str">
        <f t="shared" si="42"/>
        <v/>
      </c>
      <c r="S157" s="104" t="str">
        <f t="shared" si="50"/>
        <v/>
      </c>
      <c r="T157" s="249" t="str">
        <f t="shared" si="51"/>
        <v/>
      </c>
      <c r="U157" s="118"/>
      <c r="V157" s="118"/>
      <c r="W157" s="118"/>
      <c r="X157" s="119"/>
      <c r="Y157" s="120"/>
      <c r="Z157" s="120"/>
      <c r="AA157" s="108" t="str">
        <f t="shared" si="43"/>
        <v/>
      </c>
      <c r="AB157" s="108" t="str">
        <f t="shared" si="44"/>
        <v/>
      </c>
      <c r="AC157" s="121"/>
      <c r="AD157" s="121"/>
      <c r="AE157" s="250" t="str">
        <f t="shared" si="52"/>
        <v/>
      </c>
      <c r="AF157" s="108" t="str">
        <f t="shared" si="45"/>
        <v/>
      </c>
      <c r="AG157" s="108" t="str">
        <f t="shared" si="46"/>
        <v/>
      </c>
      <c r="AH157" s="110">
        <f t="shared" si="53"/>
        <v>0</v>
      </c>
      <c r="AI157" s="110">
        <f t="shared" si="54"/>
        <v>0</v>
      </c>
      <c r="AJ157" s="114"/>
      <c r="AK157" s="100">
        <f t="shared" si="55"/>
        <v>0</v>
      </c>
      <c r="AL157" s="110">
        <f t="shared" si="56"/>
        <v>0</v>
      </c>
      <c r="AM157" s="258">
        <f t="shared" si="47"/>
        <v>0</v>
      </c>
      <c r="AN157" s="110">
        <f t="shared" si="48"/>
        <v>0</v>
      </c>
      <c r="AO157" s="110">
        <f t="shared" si="57"/>
        <v>0</v>
      </c>
      <c r="AP157" s="122"/>
    </row>
    <row r="158" spans="1:56">
      <c r="A158" s="113"/>
      <c r="B158" s="113"/>
      <c r="C158" s="114"/>
      <c r="D158" s="115"/>
      <c r="E158" s="115"/>
      <c r="F158" s="115"/>
      <c r="G158" s="115"/>
      <c r="H158" s="116"/>
      <c r="I158" s="114"/>
      <c r="J158" s="114"/>
      <c r="K158" s="115"/>
      <c r="L158" s="117"/>
      <c r="M158" s="124"/>
      <c r="N158" s="102" t="str">
        <f t="shared" si="39"/>
        <v/>
      </c>
      <c r="O158" s="103" t="str">
        <f t="shared" si="40"/>
        <v/>
      </c>
      <c r="P158" s="104" t="str">
        <f t="shared" si="49"/>
        <v/>
      </c>
      <c r="Q158" s="248" t="str">
        <f t="shared" si="41"/>
        <v/>
      </c>
      <c r="R158" s="245" t="str">
        <f t="shared" si="42"/>
        <v/>
      </c>
      <c r="S158" s="104" t="str">
        <f t="shared" si="50"/>
        <v/>
      </c>
      <c r="T158" s="249" t="str">
        <f t="shared" si="51"/>
        <v/>
      </c>
      <c r="U158" s="118"/>
      <c r="V158" s="118"/>
      <c r="W158" s="118"/>
      <c r="X158" s="119"/>
      <c r="Y158" s="120"/>
      <c r="Z158" s="120"/>
      <c r="AA158" s="108" t="str">
        <f t="shared" si="43"/>
        <v/>
      </c>
      <c r="AB158" s="108" t="str">
        <f t="shared" si="44"/>
        <v/>
      </c>
      <c r="AC158" s="121"/>
      <c r="AD158" s="121"/>
      <c r="AE158" s="250" t="str">
        <f t="shared" si="52"/>
        <v/>
      </c>
      <c r="AF158" s="108" t="str">
        <f t="shared" si="45"/>
        <v/>
      </c>
      <c r="AG158" s="108" t="str">
        <f t="shared" si="46"/>
        <v/>
      </c>
      <c r="AH158" s="110">
        <f t="shared" si="53"/>
        <v>0</v>
      </c>
      <c r="AI158" s="110">
        <f t="shared" si="54"/>
        <v>0</v>
      </c>
      <c r="AJ158" s="114"/>
      <c r="AK158" s="100">
        <f t="shared" si="55"/>
        <v>0</v>
      </c>
      <c r="AL158" s="110">
        <f t="shared" si="56"/>
        <v>0</v>
      </c>
      <c r="AM158" s="258">
        <f t="shared" si="47"/>
        <v>0</v>
      </c>
      <c r="AN158" s="110">
        <f t="shared" si="48"/>
        <v>0</v>
      </c>
      <c r="AO158" s="110">
        <f t="shared" si="57"/>
        <v>0</v>
      </c>
      <c r="AP158" s="122"/>
    </row>
    <row r="159" spans="1:56">
      <c r="A159" s="113"/>
      <c r="B159" s="113"/>
      <c r="C159" s="114"/>
      <c r="D159" s="115"/>
      <c r="E159" s="115"/>
      <c r="F159" s="115"/>
      <c r="G159" s="115"/>
      <c r="H159" s="116"/>
      <c r="I159" s="114"/>
      <c r="J159" s="114"/>
      <c r="K159" s="115"/>
      <c r="L159" s="117"/>
      <c r="M159" s="124"/>
      <c r="N159" s="102" t="str">
        <f t="shared" si="39"/>
        <v/>
      </c>
      <c r="O159" s="103" t="str">
        <f t="shared" si="40"/>
        <v/>
      </c>
      <c r="P159" s="104" t="str">
        <f t="shared" si="49"/>
        <v/>
      </c>
      <c r="Q159" s="248" t="str">
        <f t="shared" si="41"/>
        <v/>
      </c>
      <c r="R159" s="245" t="str">
        <f t="shared" si="42"/>
        <v/>
      </c>
      <c r="S159" s="104" t="str">
        <f t="shared" si="50"/>
        <v/>
      </c>
      <c r="T159" s="249" t="str">
        <f t="shared" si="51"/>
        <v/>
      </c>
      <c r="U159" s="118"/>
      <c r="V159" s="118"/>
      <c r="W159" s="118"/>
      <c r="X159" s="119"/>
      <c r="Y159" s="120"/>
      <c r="Z159" s="120"/>
      <c r="AA159" s="108" t="str">
        <f t="shared" si="43"/>
        <v/>
      </c>
      <c r="AB159" s="108" t="str">
        <f t="shared" si="44"/>
        <v/>
      </c>
      <c r="AC159" s="121"/>
      <c r="AD159" s="121"/>
      <c r="AE159" s="250" t="str">
        <f t="shared" si="52"/>
        <v/>
      </c>
      <c r="AF159" s="108" t="str">
        <f t="shared" si="45"/>
        <v/>
      </c>
      <c r="AG159" s="108" t="str">
        <f t="shared" si="46"/>
        <v/>
      </c>
      <c r="AH159" s="110">
        <f t="shared" si="53"/>
        <v>0</v>
      </c>
      <c r="AI159" s="110">
        <f t="shared" si="54"/>
        <v>0</v>
      </c>
      <c r="AJ159" s="114"/>
      <c r="AK159" s="100">
        <f t="shared" si="55"/>
        <v>0</v>
      </c>
      <c r="AL159" s="110">
        <f t="shared" si="56"/>
        <v>0</v>
      </c>
      <c r="AM159" s="258">
        <f t="shared" si="47"/>
        <v>0</v>
      </c>
      <c r="AN159" s="110">
        <f t="shared" si="48"/>
        <v>0</v>
      </c>
      <c r="AO159" s="110">
        <f t="shared" si="57"/>
        <v>0</v>
      </c>
      <c r="AP159" s="122"/>
    </row>
    <row r="160" spans="1:56">
      <c r="A160" s="113"/>
      <c r="B160" s="113"/>
      <c r="C160" s="114"/>
      <c r="D160" s="115"/>
      <c r="E160" s="115"/>
      <c r="F160" s="115"/>
      <c r="G160" s="115"/>
      <c r="H160" s="116"/>
      <c r="I160" s="114"/>
      <c r="J160" s="114"/>
      <c r="K160" s="115"/>
      <c r="L160" s="117"/>
      <c r="M160" s="124"/>
      <c r="N160" s="102" t="str">
        <f t="shared" si="39"/>
        <v/>
      </c>
      <c r="O160" s="103" t="str">
        <f t="shared" si="40"/>
        <v/>
      </c>
      <c r="P160" s="104" t="str">
        <f t="shared" si="49"/>
        <v/>
      </c>
      <c r="Q160" s="248" t="str">
        <f t="shared" si="41"/>
        <v/>
      </c>
      <c r="R160" s="245" t="str">
        <f t="shared" si="42"/>
        <v/>
      </c>
      <c r="S160" s="104" t="str">
        <f t="shared" si="50"/>
        <v/>
      </c>
      <c r="T160" s="249" t="str">
        <f t="shared" si="51"/>
        <v/>
      </c>
      <c r="U160" s="118"/>
      <c r="V160" s="118"/>
      <c r="W160" s="118"/>
      <c r="X160" s="119"/>
      <c r="Y160" s="120"/>
      <c r="Z160" s="120"/>
      <c r="AA160" s="108" t="str">
        <f t="shared" si="43"/>
        <v/>
      </c>
      <c r="AB160" s="108" t="str">
        <f t="shared" si="44"/>
        <v/>
      </c>
      <c r="AC160" s="121"/>
      <c r="AD160" s="121"/>
      <c r="AE160" s="250" t="str">
        <f t="shared" si="52"/>
        <v/>
      </c>
      <c r="AF160" s="108" t="str">
        <f t="shared" si="45"/>
        <v/>
      </c>
      <c r="AG160" s="108" t="str">
        <f t="shared" si="46"/>
        <v/>
      </c>
      <c r="AH160" s="110">
        <f t="shared" si="53"/>
        <v>0</v>
      </c>
      <c r="AI160" s="110">
        <f t="shared" si="54"/>
        <v>0</v>
      </c>
      <c r="AJ160" s="114"/>
      <c r="AK160" s="100">
        <f t="shared" si="55"/>
        <v>0</v>
      </c>
      <c r="AL160" s="110">
        <f t="shared" si="56"/>
        <v>0</v>
      </c>
      <c r="AM160" s="258">
        <f t="shared" si="47"/>
        <v>0</v>
      </c>
      <c r="AN160" s="110">
        <f t="shared" si="48"/>
        <v>0</v>
      </c>
      <c r="AO160" s="110">
        <f t="shared" si="57"/>
        <v>0</v>
      </c>
      <c r="AP160" s="122"/>
    </row>
    <row r="161" spans="1:56">
      <c r="A161" s="113"/>
      <c r="B161" s="113"/>
      <c r="C161" s="114"/>
      <c r="D161" s="115"/>
      <c r="E161" s="115"/>
      <c r="F161" s="115"/>
      <c r="G161" s="115"/>
      <c r="H161" s="116"/>
      <c r="I161" s="114"/>
      <c r="J161" s="114"/>
      <c r="K161" s="115"/>
      <c r="L161" s="117"/>
      <c r="M161" s="124"/>
      <c r="N161" s="102" t="str">
        <f t="shared" si="39"/>
        <v/>
      </c>
      <c r="O161" s="103" t="str">
        <f t="shared" si="40"/>
        <v/>
      </c>
      <c r="P161" s="104" t="str">
        <f t="shared" si="49"/>
        <v/>
      </c>
      <c r="Q161" s="248" t="str">
        <f t="shared" si="41"/>
        <v/>
      </c>
      <c r="R161" s="245" t="str">
        <f t="shared" si="42"/>
        <v/>
      </c>
      <c r="S161" s="104" t="str">
        <f t="shared" si="50"/>
        <v/>
      </c>
      <c r="T161" s="249" t="str">
        <f t="shared" si="51"/>
        <v/>
      </c>
      <c r="U161" s="118"/>
      <c r="V161" s="118"/>
      <c r="W161" s="118"/>
      <c r="X161" s="119"/>
      <c r="Y161" s="120"/>
      <c r="Z161" s="120"/>
      <c r="AA161" s="108" t="str">
        <f t="shared" si="43"/>
        <v/>
      </c>
      <c r="AB161" s="108" t="str">
        <f t="shared" si="44"/>
        <v/>
      </c>
      <c r="AC161" s="121"/>
      <c r="AD161" s="121"/>
      <c r="AE161" s="250" t="str">
        <f t="shared" si="52"/>
        <v/>
      </c>
      <c r="AF161" s="108" t="str">
        <f t="shared" si="45"/>
        <v/>
      </c>
      <c r="AG161" s="108" t="str">
        <f t="shared" si="46"/>
        <v/>
      </c>
      <c r="AH161" s="110">
        <f t="shared" si="53"/>
        <v>0</v>
      </c>
      <c r="AI161" s="110">
        <f t="shared" si="54"/>
        <v>0</v>
      </c>
      <c r="AJ161" s="114"/>
      <c r="AK161" s="100">
        <f t="shared" si="55"/>
        <v>0</v>
      </c>
      <c r="AL161" s="110">
        <f t="shared" si="56"/>
        <v>0</v>
      </c>
      <c r="AM161" s="258">
        <f t="shared" si="47"/>
        <v>0</v>
      </c>
      <c r="AN161" s="110">
        <f t="shared" si="48"/>
        <v>0</v>
      </c>
      <c r="AO161" s="110">
        <f t="shared" si="57"/>
        <v>0</v>
      </c>
      <c r="AP161" s="122"/>
    </row>
    <row r="162" spans="1:56">
      <c r="A162" s="113"/>
      <c r="B162" s="113"/>
      <c r="C162" s="114"/>
      <c r="D162" s="115"/>
      <c r="E162" s="115"/>
      <c r="F162" s="115"/>
      <c r="G162" s="115"/>
      <c r="H162" s="116"/>
      <c r="I162" s="114"/>
      <c r="J162" s="114"/>
      <c r="K162" s="115"/>
      <c r="L162" s="117"/>
      <c r="M162" s="124"/>
      <c r="N162" s="102" t="str">
        <f t="shared" si="39"/>
        <v/>
      </c>
      <c r="O162" s="103" t="str">
        <f t="shared" si="40"/>
        <v/>
      </c>
      <c r="P162" s="104" t="str">
        <f t="shared" si="49"/>
        <v/>
      </c>
      <c r="Q162" s="248" t="str">
        <f t="shared" si="41"/>
        <v/>
      </c>
      <c r="R162" s="245" t="str">
        <f t="shared" si="42"/>
        <v/>
      </c>
      <c r="S162" s="104" t="str">
        <f t="shared" si="50"/>
        <v/>
      </c>
      <c r="T162" s="249" t="str">
        <f t="shared" si="51"/>
        <v/>
      </c>
      <c r="U162" s="118"/>
      <c r="V162" s="118"/>
      <c r="W162" s="118"/>
      <c r="X162" s="119"/>
      <c r="Y162" s="120"/>
      <c r="Z162" s="120"/>
      <c r="AA162" s="108" t="str">
        <f t="shared" si="43"/>
        <v/>
      </c>
      <c r="AB162" s="108" t="str">
        <f t="shared" si="44"/>
        <v/>
      </c>
      <c r="AC162" s="121"/>
      <c r="AD162" s="121"/>
      <c r="AE162" s="250" t="str">
        <f t="shared" si="52"/>
        <v/>
      </c>
      <c r="AF162" s="108" t="str">
        <f t="shared" si="45"/>
        <v/>
      </c>
      <c r="AG162" s="108" t="str">
        <f t="shared" si="46"/>
        <v/>
      </c>
      <c r="AH162" s="110">
        <f t="shared" si="53"/>
        <v>0</v>
      </c>
      <c r="AI162" s="110">
        <f t="shared" si="54"/>
        <v>0</v>
      </c>
      <c r="AJ162" s="114"/>
      <c r="AK162" s="100">
        <f t="shared" si="55"/>
        <v>0</v>
      </c>
      <c r="AL162" s="110">
        <f t="shared" si="56"/>
        <v>0</v>
      </c>
      <c r="AM162" s="258">
        <f t="shared" si="47"/>
        <v>0</v>
      </c>
      <c r="AN162" s="110">
        <f t="shared" si="48"/>
        <v>0</v>
      </c>
      <c r="AO162" s="110">
        <f t="shared" si="57"/>
        <v>0</v>
      </c>
      <c r="AP162" s="122"/>
    </row>
    <row r="163" spans="1:56">
      <c r="A163" s="113"/>
      <c r="B163" s="113"/>
      <c r="C163" s="114"/>
      <c r="D163" s="115"/>
      <c r="E163" s="115"/>
      <c r="F163" s="115"/>
      <c r="G163" s="115"/>
      <c r="H163" s="116"/>
      <c r="I163" s="114"/>
      <c r="J163" s="114"/>
      <c r="K163" s="115"/>
      <c r="L163" s="117"/>
      <c r="M163" s="124"/>
      <c r="N163" s="102" t="str">
        <f t="shared" si="39"/>
        <v/>
      </c>
      <c r="O163" s="103" t="str">
        <f t="shared" si="40"/>
        <v/>
      </c>
      <c r="P163" s="104" t="str">
        <f t="shared" si="49"/>
        <v/>
      </c>
      <c r="Q163" s="248" t="str">
        <f t="shared" si="41"/>
        <v/>
      </c>
      <c r="R163" s="245" t="str">
        <f t="shared" si="42"/>
        <v/>
      </c>
      <c r="S163" s="104" t="str">
        <f t="shared" si="50"/>
        <v/>
      </c>
      <c r="T163" s="249" t="str">
        <f t="shared" si="51"/>
        <v/>
      </c>
      <c r="U163" s="118"/>
      <c r="V163" s="118"/>
      <c r="W163" s="118"/>
      <c r="X163" s="119"/>
      <c r="Y163" s="120"/>
      <c r="Z163" s="120"/>
      <c r="AA163" s="108" t="str">
        <f t="shared" si="43"/>
        <v/>
      </c>
      <c r="AB163" s="108" t="str">
        <f t="shared" si="44"/>
        <v/>
      </c>
      <c r="AC163" s="121"/>
      <c r="AD163" s="121"/>
      <c r="AE163" s="250" t="str">
        <f t="shared" si="52"/>
        <v/>
      </c>
      <c r="AF163" s="108" t="str">
        <f t="shared" si="45"/>
        <v/>
      </c>
      <c r="AG163" s="108" t="str">
        <f t="shared" si="46"/>
        <v/>
      </c>
      <c r="AH163" s="110">
        <f t="shared" si="53"/>
        <v>0</v>
      </c>
      <c r="AI163" s="110">
        <f t="shared" si="54"/>
        <v>0</v>
      </c>
      <c r="AJ163" s="114"/>
      <c r="AK163" s="100">
        <f t="shared" si="55"/>
        <v>0</v>
      </c>
      <c r="AL163" s="110">
        <f t="shared" si="56"/>
        <v>0</v>
      </c>
      <c r="AM163" s="258">
        <f t="shared" si="47"/>
        <v>0</v>
      </c>
      <c r="AN163" s="110">
        <f t="shared" si="48"/>
        <v>0</v>
      </c>
      <c r="AO163" s="110">
        <f t="shared" si="57"/>
        <v>0</v>
      </c>
      <c r="AP163" s="122"/>
    </row>
    <row r="164" spans="1:56">
      <c r="A164" s="113"/>
      <c r="B164" s="113"/>
      <c r="C164" s="114"/>
      <c r="D164" s="115"/>
      <c r="E164" s="115"/>
      <c r="F164" s="115"/>
      <c r="G164" s="115"/>
      <c r="H164" s="116"/>
      <c r="I164" s="114"/>
      <c r="J164" s="114"/>
      <c r="K164" s="115"/>
      <c r="L164" s="117"/>
      <c r="M164" s="124"/>
      <c r="N164" s="102" t="str">
        <f t="shared" si="39"/>
        <v/>
      </c>
      <c r="O164" s="103" t="str">
        <f t="shared" si="40"/>
        <v/>
      </c>
      <c r="P164" s="104" t="str">
        <f t="shared" si="49"/>
        <v/>
      </c>
      <c r="Q164" s="248" t="str">
        <f t="shared" si="41"/>
        <v/>
      </c>
      <c r="R164" s="245" t="str">
        <f t="shared" si="42"/>
        <v/>
      </c>
      <c r="S164" s="104" t="str">
        <f t="shared" si="50"/>
        <v/>
      </c>
      <c r="T164" s="249" t="str">
        <f t="shared" si="51"/>
        <v/>
      </c>
      <c r="U164" s="118"/>
      <c r="V164" s="118"/>
      <c r="W164" s="118"/>
      <c r="X164" s="119"/>
      <c r="Y164" s="120"/>
      <c r="Z164" s="120"/>
      <c r="AA164" s="108" t="str">
        <f t="shared" si="43"/>
        <v/>
      </c>
      <c r="AB164" s="108" t="str">
        <f t="shared" si="44"/>
        <v/>
      </c>
      <c r="AC164" s="121"/>
      <c r="AD164" s="121"/>
      <c r="AE164" s="250" t="str">
        <f t="shared" si="52"/>
        <v/>
      </c>
      <c r="AF164" s="108" t="str">
        <f t="shared" si="45"/>
        <v/>
      </c>
      <c r="AG164" s="108" t="str">
        <f t="shared" si="46"/>
        <v/>
      </c>
      <c r="AH164" s="110">
        <f t="shared" si="53"/>
        <v>0</v>
      </c>
      <c r="AI164" s="110">
        <f t="shared" si="54"/>
        <v>0</v>
      </c>
      <c r="AJ164" s="114"/>
      <c r="AK164" s="100">
        <f t="shared" si="55"/>
        <v>0</v>
      </c>
      <c r="AL164" s="110">
        <f t="shared" si="56"/>
        <v>0</v>
      </c>
      <c r="AM164" s="258">
        <f t="shared" si="47"/>
        <v>0</v>
      </c>
      <c r="AN164" s="110">
        <f t="shared" si="48"/>
        <v>0</v>
      </c>
      <c r="AO164" s="110">
        <f t="shared" si="57"/>
        <v>0</v>
      </c>
      <c r="AP164" s="122"/>
    </row>
    <row r="165" spans="1:56">
      <c r="A165" s="113"/>
      <c r="B165" s="113"/>
      <c r="C165" s="114"/>
      <c r="D165" s="115"/>
      <c r="E165" s="115"/>
      <c r="F165" s="115"/>
      <c r="G165" s="115"/>
      <c r="H165" s="116"/>
      <c r="I165" s="114"/>
      <c r="J165" s="114"/>
      <c r="K165" s="115"/>
      <c r="L165" s="117"/>
      <c r="M165" s="124"/>
      <c r="N165" s="102" t="str">
        <f t="shared" si="39"/>
        <v/>
      </c>
      <c r="O165" s="103" t="str">
        <f t="shared" si="40"/>
        <v/>
      </c>
      <c r="P165" s="104" t="str">
        <f t="shared" si="49"/>
        <v/>
      </c>
      <c r="Q165" s="248" t="str">
        <f t="shared" si="41"/>
        <v/>
      </c>
      <c r="R165" s="245" t="str">
        <f t="shared" si="42"/>
        <v/>
      </c>
      <c r="S165" s="104" t="str">
        <f t="shared" si="50"/>
        <v/>
      </c>
      <c r="T165" s="249" t="str">
        <f t="shared" si="51"/>
        <v/>
      </c>
      <c r="U165" s="118"/>
      <c r="V165" s="118"/>
      <c r="W165" s="118"/>
      <c r="X165" s="119"/>
      <c r="Y165" s="120"/>
      <c r="Z165" s="120"/>
      <c r="AA165" s="108" t="str">
        <f t="shared" si="43"/>
        <v/>
      </c>
      <c r="AB165" s="108" t="str">
        <f t="shared" si="44"/>
        <v/>
      </c>
      <c r="AC165" s="121"/>
      <c r="AD165" s="121"/>
      <c r="AE165" s="250" t="str">
        <f t="shared" si="52"/>
        <v/>
      </c>
      <c r="AF165" s="108" t="str">
        <f t="shared" si="45"/>
        <v/>
      </c>
      <c r="AG165" s="108" t="str">
        <f t="shared" si="46"/>
        <v/>
      </c>
      <c r="AH165" s="110">
        <f t="shared" si="53"/>
        <v>0</v>
      </c>
      <c r="AI165" s="110">
        <f t="shared" si="54"/>
        <v>0</v>
      </c>
      <c r="AJ165" s="114"/>
      <c r="AK165" s="100">
        <f t="shared" si="55"/>
        <v>0</v>
      </c>
      <c r="AL165" s="110">
        <f t="shared" si="56"/>
        <v>0</v>
      </c>
      <c r="AM165" s="258">
        <f t="shared" si="47"/>
        <v>0</v>
      </c>
      <c r="AN165" s="110">
        <f t="shared" si="48"/>
        <v>0</v>
      </c>
      <c r="AO165" s="110">
        <f t="shared" si="57"/>
        <v>0</v>
      </c>
      <c r="AP165" s="122"/>
    </row>
    <row r="166" spans="1:56">
      <c r="A166" s="113"/>
      <c r="B166" s="113"/>
      <c r="C166" s="114"/>
      <c r="D166" s="115"/>
      <c r="E166" s="115"/>
      <c r="F166" s="115"/>
      <c r="G166" s="115"/>
      <c r="H166" s="116"/>
      <c r="I166" s="114"/>
      <c r="J166" s="114"/>
      <c r="K166" s="115"/>
      <c r="L166" s="117"/>
      <c r="M166" s="124"/>
      <c r="N166" s="102" t="str">
        <f t="shared" si="39"/>
        <v/>
      </c>
      <c r="O166" s="103" t="str">
        <f t="shared" si="40"/>
        <v/>
      </c>
      <c r="P166" s="104" t="str">
        <f t="shared" si="49"/>
        <v/>
      </c>
      <c r="Q166" s="248" t="str">
        <f t="shared" si="41"/>
        <v/>
      </c>
      <c r="R166" s="245" t="str">
        <f t="shared" si="42"/>
        <v/>
      </c>
      <c r="S166" s="104" t="str">
        <f t="shared" si="50"/>
        <v/>
      </c>
      <c r="T166" s="249" t="str">
        <f t="shared" si="51"/>
        <v/>
      </c>
      <c r="U166" s="118"/>
      <c r="V166" s="118"/>
      <c r="W166" s="118"/>
      <c r="X166" s="119"/>
      <c r="Y166" s="120"/>
      <c r="Z166" s="120"/>
      <c r="AA166" s="108" t="str">
        <f t="shared" si="43"/>
        <v/>
      </c>
      <c r="AB166" s="108" t="str">
        <f t="shared" si="44"/>
        <v/>
      </c>
      <c r="AC166" s="121"/>
      <c r="AD166" s="121"/>
      <c r="AE166" s="250" t="str">
        <f t="shared" si="52"/>
        <v/>
      </c>
      <c r="AF166" s="108" t="str">
        <f t="shared" si="45"/>
        <v/>
      </c>
      <c r="AG166" s="108" t="str">
        <f t="shared" si="46"/>
        <v/>
      </c>
      <c r="AH166" s="110">
        <f t="shared" si="53"/>
        <v>0</v>
      </c>
      <c r="AI166" s="110">
        <f t="shared" si="54"/>
        <v>0</v>
      </c>
      <c r="AJ166" s="114"/>
      <c r="AK166" s="100">
        <f t="shared" si="55"/>
        <v>0</v>
      </c>
      <c r="AL166" s="110">
        <f t="shared" si="56"/>
        <v>0</v>
      </c>
      <c r="AM166" s="258">
        <f t="shared" si="47"/>
        <v>0</v>
      </c>
      <c r="AN166" s="110">
        <f t="shared" si="48"/>
        <v>0</v>
      </c>
      <c r="AO166" s="110">
        <f t="shared" si="57"/>
        <v>0</v>
      </c>
      <c r="AP166" s="122"/>
    </row>
    <row r="167" spans="1:56">
      <c r="A167" s="113"/>
      <c r="B167" s="113"/>
      <c r="C167" s="114"/>
      <c r="D167" s="115"/>
      <c r="E167" s="115"/>
      <c r="F167" s="115"/>
      <c r="G167" s="115"/>
      <c r="H167" s="116"/>
      <c r="I167" s="114"/>
      <c r="J167" s="114"/>
      <c r="K167" s="115"/>
      <c r="L167" s="117"/>
      <c r="M167" s="124"/>
      <c r="N167" s="102" t="str">
        <f t="shared" si="39"/>
        <v/>
      </c>
      <c r="O167" s="103" t="str">
        <f t="shared" si="40"/>
        <v/>
      </c>
      <c r="P167" s="104" t="str">
        <f t="shared" si="49"/>
        <v/>
      </c>
      <c r="Q167" s="248" t="str">
        <f t="shared" si="41"/>
        <v/>
      </c>
      <c r="R167" s="245" t="str">
        <f t="shared" si="42"/>
        <v/>
      </c>
      <c r="S167" s="104" t="str">
        <f t="shared" si="50"/>
        <v/>
      </c>
      <c r="T167" s="249" t="str">
        <f t="shared" si="51"/>
        <v/>
      </c>
      <c r="U167" s="118"/>
      <c r="V167" s="118"/>
      <c r="W167" s="118"/>
      <c r="X167" s="119"/>
      <c r="Y167" s="120"/>
      <c r="Z167" s="120"/>
      <c r="AA167" s="108" t="str">
        <f t="shared" si="43"/>
        <v/>
      </c>
      <c r="AB167" s="108" t="str">
        <f t="shared" si="44"/>
        <v/>
      </c>
      <c r="AC167" s="121"/>
      <c r="AD167" s="121"/>
      <c r="AE167" s="250" t="str">
        <f t="shared" si="52"/>
        <v/>
      </c>
      <c r="AF167" s="108" t="str">
        <f t="shared" si="45"/>
        <v/>
      </c>
      <c r="AG167" s="108" t="str">
        <f t="shared" si="46"/>
        <v/>
      </c>
      <c r="AH167" s="110">
        <f t="shared" si="53"/>
        <v>0</v>
      </c>
      <c r="AI167" s="110">
        <f t="shared" si="54"/>
        <v>0</v>
      </c>
      <c r="AJ167" s="114"/>
      <c r="AK167" s="100">
        <f t="shared" si="55"/>
        <v>0</v>
      </c>
      <c r="AL167" s="110">
        <f t="shared" si="56"/>
        <v>0</v>
      </c>
      <c r="AM167" s="258">
        <f t="shared" si="47"/>
        <v>0</v>
      </c>
      <c r="AN167" s="110">
        <f t="shared" si="48"/>
        <v>0</v>
      </c>
      <c r="AO167" s="110">
        <f t="shared" si="57"/>
        <v>0</v>
      </c>
      <c r="AP167" s="122"/>
    </row>
    <row r="168" spans="1:56">
      <c r="A168" s="113"/>
      <c r="B168" s="113"/>
      <c r="C168" s="114"/>
      <c r="D168" s="115"/>
      <c r="E168" s="115"/>
      <c r="F168" s="115"/>
      <c r="G168" s="115"/>
      <c r="H168" s="116"/>
      <c r="I168" s="114"/>
      <c r="J168" s="114"/>
      <c r="K168" s="115"/>
      <c r="L168" s="117"/>
      <c r="M168" s="124"/>
      <c r="N168" s="102" t="str">
        <f t="shared" si="39"/>
        <v/>
      </c>
      <c r="O168" s="103" t="str">
        <f t="shared" si="40"/>
        <v/>
      </c>
      <c r="P168" s="104" t="str">
        <f t="shared" si="49"/>
        <v/>
      </c>
      <c r="Q168" s="248" t="str">
        <f t="shared" si="41"/>
        <v/>
      </c>
      <c r="R168" s="245" t="str">
        <f t="shared" si="42"/>
        <v/>
      </c>
      <c r="S168" s="104" t="str">
        <f t="shared" si="50"/>
        <v/>
      </c>
      <c r="T168" s="249" t="str">
        <f t="shared" si="51"/>
        <v/>
      </c>
      <c r="U168" s="118"/>
      <c r="V168" s="118"/>
      <c r="W168" s="118"/>
      <c r="X168" s="119"/>
      <c r="Y168" s="120"/>
      <c r="Z168" s="120"/>
      <c r="AA168" s="108" t="str">
        <f t="shared" si="43"/>
        <v/>
      </c>
      <c r="AB168" s="108" t="str">
        <f t="shared" si="44"/>
        <v/>
      </c>
      <c r="AC168" s="121"/>
      <c r="AD168" s="121"/>
      <c r="AE168" s="250" t="str">
        <f t="shared" si="52"/>
        <v/>
      </c>
      <c r="AF168" s="108" t="str">
        <f t="shared" si="45"/>
        <v/>
      </c>
      <c r="AG168" s="108" t="str">
        <f t="shared" si="46"/>
        <v/>
      </c>
      <c r="AH168" s="110">
        <f t="shared" si="53"/>
        <v>0</v>
      </c>
      <c r="AI168" s="110">
        <f t="shared" si="54"/>
        <v>0</v>
      </c>
      <c r="AJ168" s="114"/>
      <c r="AK168" s="100">
        <f t="shared" si="55"/>
        <v>0</v>
      </c>
      <c r="AL168" s="110">
        <f t="shared" si="56"/>
        <v>0</v>
      </c>
      <c r="AM168" s="258">
        <f t="shared" si="47"/>
        <v>0</v>
      </c>
      <c r="AN168" s="110">
        <f t="shared" si="48"/>
        <v>0</v>
      </c>
      <c r="AO168" s="110">
        <f t="shared" si="57"/>
        <v>0</v>
      </c>
      <c r="AP168" s="122"/>
    </row>
    <row r="169" spans="1:56">
      <c r="A169" s="113"/>
      <c r="B169" s="113"/>
      <c r="C169" s="114"/>
      <c r="D169" s="115"/>
      <c r="E169" s="115"/>
      <c r="F169" s="115"/>
      <c r="G169" s="115"/>
      <c r="H169" s="116"/>
      <c r="I169" s="114"/>
      <c r="J169" s="114"/>
      <c r="K169" s="115"/>
      <c r="L169" s="117"/>
      <c r="M169" s="124"/>
      <c r="N169" s="102" t="str">
        <f t="shared" si="39"/>
        <v/>
      </c>
      <c r="O169" s="103" t="str">
        <f t="shared" si="40"/>
        <v/>
      </c>
      <c r="P169" s="104" t="str">
        <f t="shared" si="49"/>
        <v/>
      </c>
      <c r="Q169" s="248" t="str">
        <f t="shared" si="41"/>
        <v/>
      </c>
      <c r="R169" s="245" t="str">
        <f t="shared" si="42"/>
        <v/>
      </c>
      <c r="S169" s="104" t="str">
        <f t="shared" si="50"/>
        <v/>
      </c>
      <c r="T169" s="249" t="str">
        <f t="shared" si="51"/>
        <v/>
      </c>
      <c r="U169" s="118"/>
      <c r="V169" s="118"/>
      <c r="W169" s="118"/>
      <c r="X169" s="119"/>
      <c r="Y169" s="120"/>
      <c r="Z169" s="120"/>
      <c r="AA169" s="108" t="str">
        <f t="shared" si="43"/>
        <v/>
      </c>
      <c r="AB169" s="108" t="str">
        <f t="shared" si="44"/>
        <v/>
      </c>
      <c r="AC169" s="121"/>
      <c r="AD169" s="121"/>
      <c r="AE169" s="250" t="str">
        <f t="shared" si="52"/>
        <v/>
      </c>
      <c r="AF169" s="108" t="str">
        <f t="shared" si="45"/>
        <v/>
      </c>
      <c r="AG169" s="108" t="str">
        <f t="shared" si="46"/>
        <v/>
      </c>
      <c r="AH169" s="110">
        <f t="shared" si="53"/>
        <v>0</v>
      </c>
      <c r="AI169" s="110">
        <f t="shared" si="54"/>
        <v>0</v>
      </c>
      <c r="AJ169" s="114"/>
      <c r="AK169" s="100">
        <f t="shared" si="55"/>
        <v>0</v>
      </c>
      <c r="AL169" s="110">
        <f t="shared" si="56"/>
        <v>0</v>
      </c>
      <c r="AM169" s="258">
        <f t="shared" si="47"/>
        <v>0</v>
      </c>
      <c r="AN169" s="110">
        <f t="shared" si="48"/>
        <v>0</v>
      </c>
      <c r="AO169" s="110">
        <f t="shared" si="57"/>
        <v>0</v>
      </c>
      <c r="AP169" s="122"/>
    </row>
    <row r="170" spans="1:56">
      <c r="A170" s="113"/>
      <c r="B170" s="113"/>
      <c r="C170" s="114"/>
      <c r="D170" s="115"/>
      <c r="E170" s="115"/>
      <c r="F170" s="115"/>
      <c r="G170" s="115"/>
      <c r="H170" s="116"/>
      <c r="I170" s="114"/>
      <c r="J170" s="114"/>
      <c r="K170" s="115"/>
      <c r="L170" s="117"/>
      <c r="M170" s="124"/>
      <c r="N170" s="102" t="str">
        <f t="shared" si="39"/>
        <v/>
      </c>
      <c r="O170" s="103" t="str">
        <f t="shared" si="40"/>
        <v/>
      </c>
      <c r="P170" s="104" t="str">
        <f t="shared" si="49"/>
        <v/>
      </c>
      <c r="Q170" s="248" t="str">
        <f t="shared" si="41"/>
        <v/>
      </c>
      <c r="R170" s="245" t="str">
        <f t="shared" si="42"/>
        <v/>
      </c>
      <c r="S170" s="104" t="str">
        <f t="shared" si="50"/>
        <v/>
      </c>
      <c r="T170" s="249" t="str">
        <f t="shared" si="51"/>
        <v/>
      </c>
      <c r="U170" s="118"/>
      <c r="V170" s="118"/>
      <c r="W170" s="118"/>
      <c r="X170" s="119"/>
      <c r="Y170" s="120"/>
      <c r="Z170" s="120"/>
      <c r="AA170" s="108" t="str">
        <f t="shared" si="43"/>
        <v/>
      </c>
      <c r="AB170" s="108" t="str">
        <f t="shared" si="44"/>
        <v/>
      </c>
      <c r="AC170" s="121"/>
      <c r="AD170" s="121"/>
      <c r="AE170" s="250" t="str">
        <f t="shared" si="52"/>
        <v/>
      </c>
      <c r="AF170" s="108" t="str">
        <f t="shared" si="45"/>
        <v/>
      </c>
      <c r="AG170" s="108" t="str">
        <f t="shared" si="46"/>
        <v/>
      </c>
      <c r="AH170" s="110">
        <f t="shared" si="53"/>
        <v>0</v>
      </c>
      <c r="AI170" s="110">
        <f t="shared" si="54"/>
        <v>0</v>
      </c>
      <c r="AJ170" s="114"/>
      <c r="AK170" s="100">
        <f t="shared" si="55"/>
        <v>0</v>
      </c>
      <c r="AL170" s="110">
        <f t="shared" si="56"/>
        <v>0</v>
      </c>
      <c r="AM170" s="258">
        <f t="shared" si="47"/>
        <v>0</v>
      </c>
      <c r="AN170" s="110">
        <f t="shared" si="48"/>
        <v>0</v>
      </c>
      <c r="AO170" s="110">
        <f t="shared" si="57"/>
        <v>0</v>
      </c>
      <c r="AP170" s="122"/>
    </row>
    <row r="171" spans="1:56">
      <c r="A171" s="113"/>
      <c r="B171" s="113"/>
      <c r="C171" s="114"/>
      <c r="D171" s="115"/>
      <c r="E171" s="115"/>
      <c r="F171" s="115"/>
      <c r="G171" s="115"/>
      <c r="H171" s="116"/>
      <c r="I171" s="114"/>
      <c r="J171" s="114"/>
      <c r="K171" s="115"/>
      <c r="L171" s="117"/>
      <c r="M171" s="124"/>
      <c r="N171" s="102" t="str">
        <f t="shared" si="39"/>
        <v/>
      </c>
      <c r="O171" s="103" t="str">
        <f t="shared" si="40"/>
        <v/>
      </c>
      <c r="P171" s="104" t="str">
        <f t="shared" si="49"/>
        <v/>
      </c>
      <c r="Q171" s="248" t="str">
        <f t="shared" si="41"/>
        <v/>
      </c>
      <c r="R171" s="245" t="str">
        <f t="shared" si="42"/>
        <v/>
      </c>
      <c r="S171" s="104" t="str">
        <f t="shared" si="50"/>
        <v/>
      </c>
      <c r="T171" s="249" t="str">
        <f t="shared" si="51"/>
        <v/>
      </c>
      <c r="U171" s="118"/>
      <c r="V171" s="118"/>
      <c r="W171" s="118"/>
      <c r="X171" s="119"/>
      <c r="Y171" s="120"/>
      <c r="Z171" s="120"/>
      <c r="AA171" s="108" t="str">
        <f t="shared" si="43"/>
        <v/>
      </c>
      <c r="AB171" s="108" t="str">
        <f t="shared" si="44"/>
        <v/>
      </c>
      <c r="AC171" s="121"/>
      <c r="AD171" s="121"/>
      <c r="AE171" s="250" t="str">
        <f t="shared" si="52"/>
        <v/>
      </c>
      <c r="AF171" s="108" t="str">
        <f t="shared" si="45"/>
        <v/>
      </c>
      <c r="AG171" s="108" t="str">
        <f t="shared" si="46"/>
        <v/>
      </c>
      <c r="AH171" s="110">
        <f t="shared" si="53"/>
        <v>0</v>
      </c>
      <c r="AI171" s="110">
        <f t="shared" si="54"/>
        <v>0</v>
      </c>
      <c r="AJ171" s="114"/>
      <c r="AK171" s="100">
        <f t="shared" si="55"/>
        <v>0</v>
      </c>
      <c r="AL171" s="110">
        <f t="shared" si="56"/>
        <v>0</v>
      </c>
      <c r="AM171" s="258">
        <f t="shared" si="47"/>
        <v>0</v>
      </c>
      <c r="AN171" s="110">
        <f t="shared" si="48"/>
        <v>0</v>
      </c>
      <c r="AO171" s="110">
        <f t="shared" si="57"/>
        <v>0</v>
      </c>
      <c r="AP171" s="122"/>
    </row>
    <row r="172" spans="1:56">
      <c r="A172" s="113"/>
      <c r="B172" s="113"/>
      <c r="C172" s="114"/>
      <c r="D172" s="115"/>
      <c r="E172" s="115"/>
      <c r="F172" s="115"/>
      <c r="G172" s="115"/>
      <c r="H172" s="116"/>
      <c r="I172" s="114"/>
      <c r="J172" s="114"/>
      <c r="K172" s="115"/>
      <c r="L172" s="117"/>
      <c r="M172" s="124"/>
      <c r="N172" s="102" t="str">
        <f t="shared" si="39"/>
        <v/>
      </c>
      <c r="O172" s="103" t="str">
        <f t="shared" si="40"/>
        <v/>
      </c>
      <c r="P172" s="104" t="str">
        <f t="shared" si="49"/>
        <v/>
      </c>
      <c r="Q172" s="248" t="str">
        <f t="shared" si="41"/>
        <v/>
      </c>
      <c r="R172" s="245" t="str">
        <f t="shared" si="42"/>
        <v/>
      </c>
      <c r="S172" s="104" t="str">
        <f t="shared" si="50"/>
        <v/>
      </c>
      <c r="T172" s="249" t="str">
        <f t="shared" si="51"/>
        <v/>
      </c>
      <c r="U172" s="118"/>
      <c r="V172" s="118"/>
      <c r="W172" s="118"/>
      <c r="X172" s="119"/>
      <c r="Y172" s="120"/>
      <c r="Z172" s="120"/>
      <c r="AA172" s="108" t="str">
        <f t="shared" si="43"/>
        <v/>
      </c>
      <c r="AB172" s="108" t="str">
        <f t="shared" si="44"/>
        <v/>
      </c>
      <c r="AC172" s="121"/>
      <c r="AD172" s="121"/>
      <c r="AE172" s="250" t="str">
        <f t="shared" si="52"/>
        <v/>
      </c>
      <c r="AF172" s="108" t="str">
        <f t="shared" si="45"/>
        <v/>
      </c>
      <c r="AG172" s="108" t="str">
        <f t="shared" si="46"/>
        <v/>
      </c>
      <c r="AH172" s="110">
        <f t="shared" si="53"/>
        <v>0</v>
      </c>
      <c r="AI172" s="110">
        <f t="shared" si="54"/>
        <v>0</v>
      </c>
      <c r="AJ172" s="114"/>
      <c r="AK172" s="100">
        <f t="shared" si="55"/>
        <v>0</v>
      </c>
      <c r="AL172" s="110">
        <f t="shared" si="56"/>
        <v>0</v>
      </c>
      <c r="AM172" s="258">
        <f t="shared" si="47"/>
        <v>0</v>
      </c>
      <c r="AN172" s="110">
        <f t="shared" si="48"/>
        <v>0</v>
      </c>
      <c r="AO172" s="110">
        <f t="shared" si="57"/>
        <v>0</v>
      </c>
      <c r="AP172" s="122"/>
    </row>
    <row r="173" spans="1:56">
      <c r="A173" s="113"/>
      <c r="B173" s="113"/>
      <c r="C173" s="114"/>
      <c r="D173" s="115"/>
      <c r="E173" s="115"/>
      <c r="F173" s="115"/>
      <c r="G173" s="115"/>
      <c r="H173" s="116"/>
      <c r="I173" s="114"/>
      <c r="J173" s="114"/>
      <c r="K173" s="115"/>
      <c r="L173" s="117"/>
      <c r="M173" s="124"/>
      <c r="N173" s="102" t="str">
        <f t="shared" si="39"/>
        <v/>
      </c>
      <c r="O173" s="103" t="str">
        <f t="shared" si="40"/>
        <v/>
      </c>
      <c r="P173" s="104" t="str">
        <f t="shared" si="49"/>
        <v/>
      </c>
      <c r="Q173" s="248" t="str">
        <f t="shared" si="41"/>
        <v/>
      </c>
      <c r="R173" s="245" t="str">
        <f t="shared" si="42"/>
        <v/>
      </c>
      <c r="S173" s="104" t="str">
        <f t="shared" si="50"/>
        <v/>
      </c>
      <c r="T173" s="249" t="str">
        <f t="shared" si="51"/>
        <v/>
      </c>
      <c r="U173" s="118"/>
      <c r="V173" s="118"/>
      <c r="W173" s="118"/>
      <c r="X173" s="119"/>
      <c r="Y173" s="120"/>
      <c r="Z173" s="120"/>
      <c r="AA173" s="108" t="str">
        <f t="shared" si="43"/>
        <v/>
      </c>
      <c r="AB173" s="108" t="str">
        <f t="shared" si="44"/>
        <v/>
      </c>
      <c r="AC173" s="121"/>
      <c r="AD173" s="121"/>
      <c r="AE173" s="250" t="str">
        <f t="shared" si="52"/>
        <v/>
      </c>
      <c r="AF173" s="108" t="str">
        <f t="shared" si="45"/>
        <v/>
      </c>
      <c r="AG173" s="108" t="str">
        <f t="shared" si="46"/>
        <v/>
      </c>
      <c r="AH173" s="110">
        <f t="shared" si="53"/>
        <v>0</v>
      </c>
      <c r="AI173" s="110">
        <f t="shared" si="54"/>
        <v>0</v>
      </c>
      <c r="AJ173" s="114"/>
      <c r="AK173" s="100">
        <f t="shared" si="55"/>
        <v>0</v>
      </c>
      <c r="AL173" s="110">
        <f t="shared" si="56"/>
        <v>0</v>
      </c>
      <c r="AM173" s="258">
        <f t="shared" si="47"/>
        <v>0</v>
      </c>
      <c r="AN173" s="110">
        <f t="shared" si="48"/>
        <v>0</v>
      </c>
      <c r="AO173" s="110">
        <f t="shared" si="57"/>
        <v>0</v>
      </c>
      <c r="AP173" s="122"/>
    </row>
    <row r="174" spans="1:56" s="1" customFormat="1">
      <c r="A174" s="113"/>
      <c r="B174" s="113"/>
      <c r="C174" s="114"/>
      <c r="D174" s="115"/>
      <c r="E174" s="115"/>
      <c r="F174" s="115"/>
      <c r="G174" s="115"/>
      <c r="H174" s="116"/>
      <c r="I174" s="114"/>
      <c r="J174" s="114"/>
      <c r="K174" s="115"/>
      <c r="L174" s="117"/>
      <c r="M174" s="124"/>
      <c r="N174" s="102" t="str">
        <f t="shared" si="39"/>
        <v/>
      </c>
      <c r="O174" s="103" t="str">
        <f t="shared" si="40"/>
        <v/>
      </c>
      <c r="P174" s="104" t="str">
        <f t="shared" si="49"/>
        <v/>
      </c>
      <c r="Q174" s="248" t="str">
        <f t="shared" si="41"/>
        <v/>
      </c>
      <c r="R174" s="245" t="str">
        <f t="shared" si="42"/>
        <v/>
      </c>
      <c r="S174" s="104" t="str">
        <f t="shared" si="50"/>
        <v/>
      </c>
      <c r="T174" s="249" t="str">
        <f t="shared" si="51"/>
        <v/>
      </c>
      <c r="U174" s="118"/>
      <c r="V174" s="118"/>
      <c r="W174" s="118"/>
      <c r="X174" s="119"/>
      <c r="Y174" s="120"/>
      <c r="Z174" s="120"/>
      <c r="AA174" s="108" t="str">
        <f t="shared" si="43"/>
        <v/>
      </c>
      <c r="AB174" s="108" t="str">
        <f t="shared" si="44"/>
        <v/>
      </c>
      <c r="AC174" s="121"/>
      <c r="AD174" s="121"/>
      <c r="AE174" s="250" t="str">
        <f t="shared" si="52"/>
        <v/>
      </c>
      <c r="AF174" s="108" t="str">
        <f t="shared" si="45"/>
        <v/>
      </c>
      <c r="AG174" s="108" t="str">
        <f t="shared" si="46"/>
        <v/>
      </c>
      <c r="AH174" s="110">
        <f t="shared" si="53"/>
        <v>0</v>
      </c>
      <c r="AI174" s="110">
        <f t="shared" si="54"/>
        <v>0</v>
      </c>
      <c r="AJ174" s="114"/>
      <c r="AK174" s="100">
        <f t="shared" si="55"/>
        <v>0</v>
      </c>
      <c r="AL174" s="110">
        <f t="shared" si="56"/>
        <v>0</v>
      </c>
      <c r="AM174" s="258">
        <f t="shared" si="47"/>
        <v>0</v>
      </c>
      <c r="AN174" s="110">
        <f t="shared" si="48"/>
        <v>0</v>
      </c>
      <c r="AO174" s="110">
        <f t="shared" si="57"/>
        <v>0</v>
      </c>
      <c r="AP174" s="122"/>
      <c r="AQ174" s="2"/>
      <c r="AR174" s="31"/>
      <c r="AT174" s="65"/>
      <c r="AU174" s="65"/>
      <c r="AV174" s="65"/>
      <c r="AW174" s="65"/>
      <c r="AX174" s="65"/>
      <c r="AY174" s="65"/>
      <c r="AZ174" s="65"/>
      <c r="BA174" s="65"/>
      <c r="BB174" s="65"/>
      <c r="BC174" s="65"/>
      <c r="BD174" s="65"/>
    </row>
    <row r="175" spans="1:56">
      <c r="A175" s="113"/>
      <c r="B175" s="113"/>
      <c r="C175" s="114"/>
      <c r="D175" s="115"/>
      <c r="E175" s="115"/>
      <c r="F175" s="115"/>
      <c r="G175" s="115"/>
      <c r="H175" s="116"/>
      <c r="I175" s="114"/>
      <c r="J175" s="114"/>
      <c r="K175" s="115"/>
      <c r="L175" s="117"/>
      <c r="M175" s="124"/>
      <c r="N175" s="102" t="str">
        <f t="shared" si="39"/>
        <v/>
      </c>
      <c r="O175" s="103" t="str">
        <f t="shared" si="40"/>
        <v/>
      </c>
      <c r="P175" s="104" t="str">
        <f t="shared" si="49"/>
        <v/>
      </c>
      <c r="Q175" s="248" t="str">
        <f t="shared" si="41"/>
        <v/>
      </c>
      <c r="R175" s="245" t="str">
        <f t="shared" si="42"/>
        <v/>
      </c>
      <c r="S175" s="104" t="str">
        <f t="shared" si="50"/>
        <v/>
      </c>
      <c r="T175" s="249" t="str">
        <f t="shared" si="51"/>
        <v/>
      </c>
      <c r="U175" s="118"/>
      <c r="V175" s="118"/>
      <c r="W175" s="118"/>
      <c r="X175" s="119"/>
      <c r="Y175" s="120"/>
      <c r="Z175" s="120"/>
      <c r="AA175" s="108" t="str">
        <f t="shared" si="43"/>
        <v/>
      </c>
      <c r="AB175" s="108" t="str">
        <f t="shared" si="44"/>
        <v/>
      </c>
      <c r="AC175" s="121"/>
      <c r="AD175" s="121"/>
      <c r="AE175" s="250" t="str">
        <f t="shared" si="52"/>
        <v/>
      </c>
      <c r="AF175" s="108" t="str">
        <f t="shared" si="45"/>
        <v/>
      </c>
      <c r="AG175" s="108" t="str">
        <f t="shared" si="46"/>
        <v/>
      </c>
      <c r="AH175" s="110">
        <f t="shared" si="53"/>
        <v>0</v>
      </c>
      <c r="AI175" s="110">
        <f t="shared" si="54"/>
        <v>0</v>
      </c>
      <c r="AJ175" s="114"/>
      <c r="AK175" s="100">
        <f t="shared" si="55"/>
        <v>0</v>
      </c>
      <c r="AL175" s="110">
        <f t="shared" si="56"/>
        <v>0</v>
      </c>
      <c r="AM175" s="258">
        <f t="shared" si="47"/>
        <v>0</v>
      </c>
      <c r="AN175" s="110">
        <f t="shared" si="48"/>
        <v>0</v>
      </c>
      <c r="AO175" s="110">
        <f t="shared" si="57"/>
        <v>0</v>
      </c>
      <c r="AP175" s="122"/>
    </row>
    <row r="176" spans="1:56">
      <c r="A176" s="113"/>
      <c r="B176" s="113"/>
      <c r="C176" s="114"/>
      <c r="D176" s="115"/>
      <c r="E176" s="115"/>
      <c r="F176" s="115"/>
      <c r="G176" s="115"/>
      <c r="H176" s="116"/>
      <c r="I176" s="114"/>
      <c r="J176" s="114"/>
      <c r="K176" s="115"/>
      <c r="L176" s="117"/>
      <c r="M176" s="124"/>
      <c r="N176" s="102" t="str">
        <f t="shared" si="39"/>
        <v/>
      </c>
      <c r="O176" s="103" t="str">
        <f t="shared" si="40"/>
        <v/>
      </c>
      <c r="P176" s="104" t="str">
        <f t="shared" si="49"/>
        <v/>
      </c>
      <c r="Q176" s="248" t="str">
        <f t="shared" si="41"/>
        <v/>
      </c>
      <c r="R176" s="245" t="str">
        <f t="shared" si="42"/>
        <v/>
      </c>
      <c r="S176" s="104" t="str">
        <f t="shared" si="50"/>
        <v/>
      </c>
      <c r="T176" s="249" t="str">
        <f t="shared" si="51"/>
        <v/>
      </c>
      <c r="U176" s="118"/>
      <c r="V176" s="118"/>
      <c r="W176" s="118"/>
      <c r="X176" s="119"/>
      <c r="Y176" s="120"/>
      <c r="Z176" s="120"/>
      <c r="AA176" s="108" t="str">
        <f t="shared" si="43"/>
        <v/>
      </c>
      <c r="AB176" s="108" t="str">
        <f t="shared" si="44"/>
        <v/>
      </c>
      <c r="AC176" s="121"/>
      <c r="AD176" s="121"/>
      <c r="AE176" s="250" t="str">
        <f t="shared" si="52"/>
        <v/>
      </c>
      <c r="AF176" s="108" t="str">
        <f t="shared" si="45"/>
        <v/>
      </c>
      <c r="AG176" s="108" t="str">
        <f t="shared" si="46"/>
        <v/>
      </c>
      <c r="AH176" s="110">
        <f t="shared" si="53"/>
        <v>0</v>
      </c>
      <c r="AI176" s="110">
        <f t="shared" si="54"/>
        <v>0</v>
      </c>
      <c r="AJ176" s="114"/>
      <c r="AK176" s="100">
        <f t="shared" si="55"/>
        <v>0</v>
      </c>
      <c r="AL176" s="110">
        <f t="shared" si="56"/>
        <v>0</v>
      </c>
      <c r="AM176" s="258">
        <f t="shared" si="47"/>
        <v>0</v>
      </c>
      <c r="AN176" s="110">
        <f t="shared" si="48"/>
        <v>0</v>
      </c>
      <c r="AO176" s="110">
        <f t="shared" si="57"/>
        <v>0</v>
      </c>
      <c r="AP176" s="122"/>
    </row>
    <row r="177" spans="1:56">
      <c r="A177" s="113"/>
      <c r="B177" s="113"/>
      <c r="C177" s="114"/>
      <c r="D177" s="115"/>
      <c r="E177" s="115"/>
      <c r="F177" s="115"/>
      <c r="G177" s="115"/>
      <c r="H177" s="116"/>
      <c r="I177" s="114"/>
      <c r="J177" s="114"/>
      <c r="K177" s="115"/>
      <c r="L177" s="117"/>
      <c r="M177" s="124"/>
      <c r="N177" s="102" t="str">
        <f t="shared" si="39"/>
        <v/>
      </c>
      <c r="O177" s="103" t="str">
        <f t="shared" si="40"/>
        <v/>
      </c>
      <c r="P177" s="104" t="str">
        <f t="shared" si="49"/>
        <v/>
      </c>
      <c r="Q177" s="248" t="str">
        <f t="shared" si="41"/>
        <v/>
      </c>
      <c r="R177" s="245" t="str">
        <f t="shared" si="42"/>
        <v/>
      </c>
      <c r="S177" s="104" t="str">
        <f t="shared" si="50"/>
        <v/>
      </c>
      <c r="T177" s="249" t="str">
        <f t="shared" si="51"/>
        <v/>
      </c>
      <c r="U177" s="118"/>
      <c r="V177" s="118"/>
      <c r="W177" s="118"/>
      <c r="X177" s="119"/>
      <c r="Y177" s="120"/>
      <c r="Z177" s="120"/>
      <c r="AA177" s="108" t="str">
        <f t="shared" si="43"/>
        <v/>
      </c>
      <c r="AB177" s="108" t="str">
        <f t="shared" si="44"/>
        <v/>
      </c>
      <c r="AC177" s="121"/>
      <c r="AD177" s="121"/>
      <c r="AE177" s="250" t="str">
        <f t="shared" si="52"/>
        <v/>
      </c>
      <c r="AF177" s="108" t="str">
        <f t="shared" si="45"/>
        <v/>
      </c>
      <c r="AG177" s="108" t="str">
        <f t="shared" si="46"/>
        <v/>
      </c>
      <c r="AH177" s="110">
        <f t="shared" si="53"/>
        <v>0</v>
      </c>
      <c r="AI177" s="110">
        <f t="shared" si="54"/>
        <v>0</v>
      </c>
      <c r="AJ177" s="114"/>
      <c r="AK177" s="100">
        <f t="shared" si="55"/>
        <v>0</v>
      </c>
      <c r="AL177" s="110">
        <f t="shared" si="56"/>
        <v>0</v>
      </c>
      <c r="AM177" s="258">
        <f t="shared" si="47"/>
        <v>0</v>
      </c>
      <c r="AN177" s="110">
        <f t="shared" si="48"/>
        <v>0</v>
      </c>
      <c r="AO177" s="110">
        <f t="shared" si="57"/>
        <v>0</v>
      </c>
      <c r="AP177" s="122"/>
      <c r="BD177" s="1"/>
    </row>
    <row r="178" spans="1:56">
      <c r="A178" s="113"/>
      <c r="B178" s="113"/>
      <c r="C178" s="114"/>
      <c r="D178" s="115"/>
      <c r="E178" s="115"/>
      <c r="F178" s="115"/>
      <c r="G178" s="115"/>
      <c r="H178" s="116"/>
      <c r="I178" s="114"/>
      <c r="J178" s="114"/>
      <c r="K178" s="115"/>
      <c r="L178" s="117"/>
      <c r="M178" s="124"/>
      <c r="N178" s="102" t="str">
        <f t="shared" si="39"/>
        <v/>
      </c>
      <c r="O178" s="103" t="str">
        <f t="shared" si="40"/>
        <v/>
      </c>
      <c r="P178" s="104" t="str">
        <f t="shared" si="49"/>
        <v/>
      </c>
      <c r="Q178" s="248" t="str">
        <f t="shared" si="41"/>
        <v/>
      </c>
      <c r="R178" s="245" t="str">
        <f t="shared" si="42"/>
        <v/>
      </c>
      <c r="S178" s="104" t="str">
        <f t="shared" si="50"/>
        <v/>
      </c>
      <c r="T178" s="249" t="str">
        <f t="shared" si="51"/>
        <v/>
      </c>
      <c r="U178" s="118"/>
      <c r="V178" s="118"/>
      <c r="W178" s="118"/>
      <c r="X178" s="119"/>
      <c r="Y178" s="120"/>
      <c r="Z178" s="120"/>
      <c r="AA178" s="108" t="str">
        <f t="shared" si="43"/>
        <v/>
      </c>
      <c r="AB178" s="108" t="str">
        <f t="shared" si="44"/>
        <v/>
      </c>
      <c r="AC178" s="121"/>
      <c r="AD178" s="121"/>
      <c r="AE178" s="250" t="str">
        <f t="shared" si="52"/>
        <v/>
      </c>
      <c r="AF178" s="108" t="str">
        <f t="shared" si="45"/>
        <v/>
      </c>
      <c r="AG178" s="108" t="str">
        <f t="shared" si="46"/>
        <v/>
      </c>
      <c r="AH178" s="110">
        <f t="shared" si="53"/>
        <v>0</v>
      </c>
      <c r="AI178" s="110">
        <f t="shared" si="54"/>
        <v>0</v>
      </c>
      <c r="AJ178" s="114"/>
      <c r="AK178" s="100">
        <f t="shared" si="55"/>
        <v>0</v>
      </c>
      <c r="AL178" s="110">
        <f t="shared" si="56"/>
        <v>0</v>
      </c>
      <c r="AM178" s="258">
        <f t="shared" si="47"/>
        <v>0</v>
      </c>
      <c r="AN178" s="110">
        <f t="shared" si="48"/>
        <v>0</v>
      </c>
      <c r="AO178" s="110">
        <f t="shared" si="57"/>
        <v>0</v>
      </c>
      <c r="AP178" s="122"/>
      <c r="AT178" s="1"/>
      <c r="AU178" s="1"/>
      <c r="AV178" s="1"/>
      <c r="AW178" s="1"/>
      <c r="AX178" s="1"/>
      <c r="AY178" s="1"/>
      <c r="AZ178" s="1"/>
      <c r="BA178" s="1"/>
      <c r="BB178" s="1"/>
      <c r="BC178" s="1"/>
    </row>
    <row r="179" spans="1:56">
      <c r="A179" s="113"/>
      <c r="B179" s="113"/>
      <c r="C179" s="114"/>
      <c r="D179" s="115"/>
      <c r="E179" s="115"/>
      <c r="F179" s="115"/>
      <c r="G179" s="115"/>
      <c r="H179" s="116"/>
      <c r="I179" s="114"/>
      <c r="J179" s="114"/>
      <c r="K179" s="115"/>
      <c r="L179" s="117"/>
      <c r="M179" s="124"/>
      <c r="N179" s="102" t="str">
        <f t="shared" si="39"/>
        <v/>
      </c>
      <c r="O179" s="103" t="str">
        <f t="shared" si="40"/>
        <v/>
      </c>
      <c r="P179" s="104" t="str">
        <f t="shared" si="49"/>
        <v/>
      </c>
      <c r="Q179" s="248" t="str">
        <f t="shared" si="41"/>
        <v/>
      </c>
      <c r="R179" s="245" t="str">
        <f t="shared" si="42"/>
        <v/>
      </c>
      <c r="S179" s="104" t="str">
        <f t="shared" si="50"/>
        <v/>
      </c>
      <c r="T179" s="249" t="str">
        <f t="shared" si="51"/>
        <v/>
      </c>
      <c r="U179" s="118"/>
      <c r="V179" s="118"/>
      <c r="W179" s="118"/>
      <c r="X179" s="119"/>
      <c r="Y179" s="120"/>
      <c r="Z179" s="120"/>
      <c r="AA179" s="108" t="str">
        <f t="shared" si="43"/>
        <v/>
      </c>
      <c r="AB179" s="108" t="str">
        <f t="shared" si="44"/>
        <v/>
      </c>
      <c r="AC179" s="121"/>
      <c r="AD179" s="121"/>
      <c r="AE179" s="250" t="str">
        <f t="shared" si="52"/>
        <v/>
      </c>
      <c r="AF179" s="108" t="str">
        <f t="shared" si="45"/>
        <v/>
      </c>
      <c r="AG179" s="108" t="str">
        <f t="shared" si="46"/>
        <v/>
      </c>
      <c r="AH179" s="110">
        <f t="shared" si="53"/>
        <v>0</v>
      </c>
      <c r="AI179" s="110">
        <f t="shared" si="54"/>
        <v>0</v>
      </c>
      <c r="AJ179" s="114"/>
      <c r="AK179" s="100">
        <f t="shared" si="55"/>
        <v>0</v>
      </c>
      <c r="AL179" s="110">
        <f t="shared" si="56"/>
        <v>0</v>
      </c>
      <c r="AM179" s="258">
        <f t="shared" si="47"/>
        <v>0</v>
      </c>
      <c r="AN179" s="110">
        <f t="shared" si="48"/>
        <v>0</v>
      </c>
      <c r="AO179" s="110">
        <f t="shared" si="57"/>
        <v>0</v>
      </c>
      <c r="AP179" s="122"/>
    </row>
    <row r="180" spans="1:56">
      <c r="A180" s="113"/>
      <c r="B180" s="113"/>
      <c r="C180" s="114"/>
      <c r="D180" s="115"/>
      <c r="E180" s="115"/>
      <c r="F180" s="115"/>
      <c r="G180" s="115"/>
      <c r="H180" s="116"/>
      <c r="I180" s="114"/>
      <c r="J180" s="114"/>
      <c r="K180" s="115"/>
      <c r="L180" s="117"/>
      <c r="M180" s="124"/>
      <c r="N180" s="102" t="str">
        <f t="shared" si="39"/>
        <v/>
      </c>
      <c r="O180" s="103" t="str">
        <f t="shared" si="40"/>
        <v/>
      </c>
      <c r="P180" s="104" t="str">
        <f t="shared" si="49"/>
        <v/>
      </c>
      <c r="Q180" s="248" t="str">
        <f t="shared" si="41"/>
        <v/>
      </c>
      <c r="R180" s="245" t="str">
        <f t="shared" si="42"/>
        <v/>
      </c>
      <c r="S180" s="104" t="str">
        <f t="shared" si="50"/>
        <v/>
      </c>
      <c r="T180" s="249" t="str">
        <f t="shared" si="51"/>
        <v/>
      </c>
      <c r="U180" s="118"/>
      <c r="V180" s="118"/>
      <c r="W180" s="118"/>
      <c r="X180" s="119"/>
      <c r="Y180" s="120"/>
      <c r="Z180" s="120"/>
      <c r="AA180" s="108" t="str">
        <f t="shared" si="43"/>
        <v/>
      </c>
      <c r="AB180" s="108" t="str">
        <f t="shared" si="44"/>
        <v/>
      </c>
      <c r="AC180" s="121"/>
      <c r="AD180" s="121"/>
      <c r="AE180" s="250" t="str">
        <f t="shared" si="52"/>
        <v/>
      </c>
      <c r="AF180" s="108" t="str">
        <f t="shared" si="45"/>
        <v/>
      </c>
      <c r="AG180" s="108" t="str">
        <f t="shared" si="46"/>
        <v/>
      </c>
      <c r="AH180" s="110">
        <f t="shared" si="53"/>
        <v>0</v>
      </c>
      <c r="AI180" s="110">
        <f t="shared" si="54"/>
        <v>0</v>
      </c>
      <c r="AJ180" s="114"/>
      <c r="AK180" s="100">
        <f t="shared" si="55"/>
        <v>0</v>
      </c>
      <c r="AL180" s="110">
        <f t="shared" si="56"/>
        <v>0</v>
      </c>
      <c r="AM180" s="258">
        <f t="shared" si="47"/>
        <v>0</v>
      </c>
      <c r="AN180" s="110">
        <f t="shared" si="48"/>
        <v>0</v>
      </c>
      <c r="AO180" s="110">
        <f t="shared" si="57"/>
        <v>0</v>
      </c>
      <c r="AP180" s="122"/>
    </row>
    <row r="181" spans="1:56">
      <c r="A181" s="113"/>
      <c r="B181" s="113"/>
      <c r="C181" s="114"/>
      <c r="D181" s="115"/>
      <c r="E181" s="115"/>
      <c r="F181" s="115"/>
      <c r="G181" s="115"/>
      <c r="H181" s="116"/>
      <c r="I181" s="114"/>
      <c r="J181" s="114"/>
      <c r="K181" s="115"/>
      <c r="L181" s="117"/>
      <c r="M181" s="124"/>
      <c r="N181" s="102" t="str">
        <f t="shared" si="39"/>
        <v/>
      </c>
      <c r="O181" s="103" t="str">
        <f t="shared" si="40"/>
        <v/>
      </c>
      <c r="P181" s="104" t="str">
        <f t="shared" si="49"/>
        <v/>
      </c>
      <c r="Q181" s="248" t="str">
        <f t="shared" si="41"/>
        <v/>
      </c>
      <c r="R181" s="245" t="str">
        <f t="shared" si="42"/>
        <v/>
      </c>
      <c r="S181" s="104" t="str">
        <f t="shared" si="50"/>
        <v/>
      </c>
      <c r="T181" s="249" t="str">
        <f t="shared" si="51"/>
        <v/>
      </c>
      <c r="U181" s="118"/>
      <c r="V181" s="118"/>
      <c r="W181" s="118"/>
      <c r="X181" s="119"/>
      <c r="Y181" s="120"/>
      <c r="Z181" s="120"/>
      <c r="AA181" s="108" t="str">
        <f t="shared" si="43"/>
        <v/>
      </c>
      <c r="AB181" s="108" t="str">
        <f t="shared" si="44"/>
        <v/>
      </c>
      <c r="AC181" s="121"/>
      <c r="AD181" s="121"/>
      <c r="AE181" s="250" t="str">
        <f t="shared" si="52"/>
        <v/>
      </c>
      <c r="AF181" s="108" t="str">
        <f t="shared" si="45"/>
        <v/>
      </c>
      <c r="AG181" s="108" t="str">
        <f t="shared" si="46"/>
        <v/>
      </c>
      <c r="AH181" s="110">
        <f t="shared" si="53"/>
        <v>0</v>
      </c>
      <c r="AI181" s="110">
        <f t="shared" si="54"/>
        <v>0</v>
      </c>
      <c r="AJ181" s="114"/>
      <c r="AK181" s="100">
        <f t="shared" si="55"/>
        <v>0</v>
      </c>
      <c r="AL181" s="110">
        <f t="shared" si="56"/>
        <v>0</v>
      </c>
      <c r="AM181" s="258">
        <f t="shared" si="47"/>
        <v>0</v>
      </c>
      <c r="AN181" s="110">
        <f t="shared" si="48"/>
        <v>0</v>
      </c>
      <c r="AO181" s="110">
        <f t="shared" si="57"/>
        <v>0</v>
      </c>
      <c r="AP181" s="122"/>
    </row>
    <row r="182" spans="1:56">
      <c r="A182" s="113"/>
      <c r="B182" s="113"/>
      <c r="C182" s="114"/>
      <c r="D182" s="115"/>
      <c r="E182" s="115"/>
      <c r="F182" s="115"/>
      <c r="G182" s="115"/>
      <c r="H182" s="116"/>
      <c r="I182" s="114"/>
      <c r="J182" s="114"/>
      <c r="K182" s="115"/>
      <c r="L182" s="117"/>
      <c r="M182" s="124"/>
      <c r="N182" s="102" t="str">
        <f t="shared" si="39"/>
        <v/>
      </c>
      <c r="O182" s="103" t="str">
        <f t="shared" si="40"/>
        <v/>
      </c>
      <c r="P182" s="104" t="str">
        <f t="shared" si="49"/>
        <v/>
      </c>
      <c r="Q182" s="248" t="str">
        <f t="shared" si="41"/>
        <v/>
      </c>
      <c r="R182" s="245" t="str">
        <f t="shared" si="42"/>
        <v/>
      </c>
      <c r="S182" s="104" t="str">
        <f t="shared" si="50"/>
        <v/>
      </c>
      <c r="T182" s="249" t="str">
        <f t="shared" si="51"/>
        <v/>
      </c>
      <c r="U182" s="118"/>
      <c r="V182" s="118"/>
      <c r="W182" s="118"/>
      <c r="X182" s="119"/>
      <c r="Y182" s="120"/>
      <c r="Z182" s="120"/>
      <c r="AA182" s="108" t="str">
        <f t="shared" si="43"/>
        <v/>
      </c>
      <c r="AB182" s="108" t="str">
        <f t="shared" si="44"/>
        <v/>
      </c>
      <c r="AC182" s="121"/>
      <c r="AD182" s="121"/>
      <c r="AE182" s="250" t="str">
        <f t="shared" si="52"/>
        <v/>
      </c>
      <c r="AF182" s="108" t="str">
        <f t="shared" si="45"/>
        <v/>
      </c>
      <c r="AG182" s="108" t="str">
        <f t="shared" si="46"/>
        <v/>
      </c>
      <c r="AH182" s="110">
        <f t="shared" si="53"/>
        <v>0</v>
      </c>
      <c r="AI182" s="110">
        <f t="shared" si="54"/>
        <v>0</v>
      </c>
      <c r="AJ182" s="114"/>
      <c r="AK182" s="100">
        <f t="shared" si="55"/>
        <v>0</v>
      </c>
      <c r="AL182" s="110">
        <f t="shared" si="56"/>
        <v>0</v>
      </c>
      <c r="AM182" s="258">
        <f t="shared" si="47"/>
        <v>0</v>
      </c>
      <c r="AN182" s="110">
        <f t="shared" si="48"/>
        <v>0</v>
      </c>
      <c r="AO182" s="110">
        <f t="shared" si="57"/>
        <v>0</v>
      </c>
      <c r="AP182" s="122"/>
    </row>
    <row r="183" spans="1:56">
      <c r="A183" s="113"/>
      <c r="B183" s="113"/>
      <c r="C183" s="114"/>
      <c r="D183" s="115"/>
      <c r="E183" s="115"/>
      <c r="F183" s="115"/>
      <c r="G183" s="115"/>
      <c r="H183" s="116"/>
      <c r="I183" s="114"/>
      <c r="J183" s="114"/>
      <c r="K183" s="115"/>
      <c r="L183" s="117"/>
      <c r="M183" s="124"/>
      <c r="N183" s="102" t="str">
        <f t="shared" si="39"/>
        <v/>
      </c>
      <c r="O183" s="103" t="str">
        <f t="shared" si="40"/>
        <v/>
      </c>
      <c r="P183" s="104" t="str">
        <f t="shared" si="49"/>
        <v/>
      </c>
      <c r="Q183" s="248" t="str">
        <f t="shared" si="41"/>
        <v/>
      </c>
      <c r="R183" s="245" t="str">
        <f t="shared" si="42"/>
        <v/>
      </c>
      <c r="S183" s="104" t="str">
        <f t="shared" si="50"/>
        <v/>
      </c>
      <c r="T183" s="249" t="str">
        <f t="shared" si="51"/>
        <v/>
      </c>
      <c r="U183" s="118"/>
      <c r="V183" s="118"/>
      <c r="W183" s="118"/>
      <c r="X183" s="119"/>
      <c r="Y183" s="120"/>
      <c r="Z183" s="120"/>
      <c r="AA183" s="108" t="str">
        <f t="shared" si="43"/>
        <v/>
      </c>
      <c r="AB183" s="108" t="str">
        <f t="shared" si="44"/>
        <v/>
      </c>
      <c r="AC183" s="121"/>
      <c r="AD183" s="121"/>
      <c r="AE183" s="250" t="str">
        <f t="shared" si="52"/>
        <v/>
      </c>
      <c r="AF183" s="108" t="str">
        <f t="shared" si="45"/>
        <v/>
      </c>
      <c r="AG183" s="108" t="str">
        <f t="shared" si="46"/>
        <v/>
      </c>
      <c r="AH183" s="110">
        <f t="shared" si="53"/>
        <v>0</v>
      </c>
      <c r="AI183" s="110">
        <f t="shared" si="54"/>
        <v>0</v>
      </c>
      <c r="AJ183" s="114"/>
      <c r="AK183" s="100">
        <f t="shared" si="55"/>
        <v>0</v>
      </c>
      <c r="AL183" s="110">
        <f t="shared" si="56"/>
        <v>0</v>
      </c>
      <c r="AM183" s="258">
        <f t="shared" si="47"/>
        <v>0</v>
      </c>
      <c r="AN183" s="110">
        <f t="shared" si="48"/>
        <v>0</v>
      </c>
      <c r="AO183" s="110">
        <f t="shared" si="57"/>
        <v>0</v>
      </c>
      <c r="AP183" s="122"/>
    </row>
    <row r="184" spans="1:56">
      <c r="A184" s="113"/>
      <c r="B184" s="113"/>
      <c r="C184" s="114"/>
      <c r="D184" s="115"/>
      <c r="E184" s="115"/>
      <c r="F184" s="115"/>
      <c r="G184" s="115"/>
      <c r="H184" s="116"/>
      <c r="I184" s="114"/>
      <c r="J184" s="114"/>
      <c r="K184" s="115"/>
      <c r="L184" s="117"/>
      <c r="M184" s="124"/>
      <c r="N184" s="102" t="str">
        <f t="shared" si="39"/>
        <v/>
      </c>
      <c r="O184" s="103" t="str">
        <f t="shared" si="40"/>
        <v/>
      </c>
      <c r="P184" s="104" t="str">
        <f t="shared" si="49"/>
        <v/>
      </c>
      <c r="Q184" s="248" t="str">
        <f t="shared" si="41"/>
        <v/>
      </c>
      <c r="R184" s="245" t="str">
        <f t="shared" si="42"/>
        <v/>
      </c>
      <c r="S184" s="104" t="str">
        <f t="shared" si="50"/>
        <v/>
      </c>
      <c r="T184" s="249" t="str">
        <f t="shared" si="51"/>
        <v/>
      </c>
      <c r="U184" s="118"/>
      <c r="V184" s="118"/>
      <c r="W184" s="118"/>
      <c r="X184" s="119"/>
      <c r="Y184" s="120"/>
      <c r="Z184" s="120"/>
      <c r="AA184" s="108" t="str">
        <f t="shared" si="43"/>
        <v/>
      </c>
      <c r="AB184" s="108" t="str">
        <f t="shared" si="44"/>
        <v/>
      </c>
      <c r="AC184" s="121"/>
      <c r="AD184" s="121"/>
      <c r="AE184" s="250" t="str">
        <f t="shared" si="52"/>
        <v/>
      </c>
      <c r="AF184" s="108" t="str">
        <f t="shared" si="45"/>
        <v/>
      </c>
      <c r="AG184" s="108" t="str">
        <f t="shared" si="46"/>
        <v/>
      </c>
      <c r="AH184" s="110">
        <f t="shared" si="53"/>
        <v>0</v>
      </c>
      <c r="AI184" s="110">
        <f t="shared" si="54"/>
        <v>0</v>
      </c>
      <c r="AJ184" s="114"/>
      <c r="AK184" s="100">
        <f t="shared" si="55"/>
        <v>0</v>
      </c>
      <c r="AL184" s="110">
        <f t="shared" si="56"/>
        <v>0</v>
      </c>
      <c r="AM184" s="258">
        <f t="shared" si="47"/>
        <v>0</v>
      </c>
      <c r="AN184" s="110">
        <f t="shared" si="48"/>
        <v>0</v>
      </c>
      <c r="AO184" s="110">
        <f t="shared" si="57"/>
        <v>0</v>
      </c>
      <c r="AP184" s="122"/>
    </row>
    <row r="185" spans="1:56">
      <c r="A185" s="113"/>
      <c r="B185" s="113"/>
      <c r="C185" s="114"/>
      <c r="D185" s="115"/>
      <c r="E185" s="115"/>
      <c r="F185" s="115"/>
      <c r="G185" s="115"/>
      <c r="H185" s="116"/>
      <c r="I185" s="114"/>
      <c r="J185" s="114"/>
      <c r="K185" s="115"/>
      <c r="L185" s="117"/>
      <c r="M185" s="124"/>
      <c r="N185" s="102" t="str">
        <f t="shared" si="39"/>
        <v/>
      </c>
      <c r="O185" s="103" t="str">
        <f t="shared" si="40"/>
        <v/>
      </c>
      <c r="P185" s="104" t="str">
        <f t="shared" si="49"/>
        <v/>
      </c>
      <c r="Q185" s="248" t="str">
        <f t="shared" si="41"/>
        <v/>
      </c>
      <c r="R185" s="245" t="str">
        <f t="shared" si="42"/>
        <v/>
      </c>
      <c r="S185" s="104" t="str">
        <f t="shared" si="50"/>
        <v/>
      </c>
      <c r="T185" s="249" t="str">
        <f t="shared" si="51"/>
        <v/>
      </c>
      <c r="U185" s="118"/>
      <c r="V185" s="118"/>
      <c r="W185" s="118"/>
      <c r="X185" s="119"/>
      <c r="Y185" s="120"/>
      <c r="Z185" s="120"/>
      <c r="AA185" s="108" t="str">
        <f t="shared" si="43"/>
        <v/>
      </c>
      <c r="AB185" s="108" t="str">
        <f t="shared" si="44"/>
        <v/>
      </c>
      <c r="AC185" s="121"/>
      <c r="AD185" s="121"/>
      <c r="AE185" s="250" t="str">
        <f t="shared" si="52"/>
        <v/>
      </c>
      <c r="AF185" s="108" t="str">
        <f t="shared" si="45"/>
        <v/>
      </c>
      <c r="AG185" s="108" t="str">
        <f t="shared" si="46"/>
        <v/>
      </c>
      <c r="AH185" s="110">
        <f t="shared" si="53"/>
        <v>0</v>
      </c>
      <c r="AI185" s="110">
        <f t="shared" si="54"/>
        <v>0</v>
      </c>
      <c r="AJ185" s="114"/>
      <c r="AK185" s="100">
        <f t="shared" si="55"/>
        <v>0</v>
      </c>
      <c r="AL185" s="110">
        <f t="shared" si="56"/>
        <v>0</v>
      </c>
      <c r="AM185" s="258">
        <f t="shared" si="47"/>
        <v>0</v>
      </c>
      <c r="AN185" s="110">
        <f t="shared" si="48"/>
        <v>0</v>
      </c>
      <c r="AO185" s="110">
        <f t="shared" si="57"/>
        <v>0</v>
      </c>
      <c r="AP185" s="122"/>
    </row>
    <row r="186" spans="1:56">
      <c r="A186" s="113"/>
      <c r="B186" s="113"/>
      <c r="C186" s="114"/>
      <c r="D186" s="115"/>
      <c r="E186" s="115"/>
      <c r="F186" s="115"/>
      <c r="G186" s="115"/>
      <c r="H186" s="116"/>
      <c r="I186" s="114"/>
      <c r="J186" s="114"/>
      <c r="K186" s="115"/>
      <c r="L186" s="117"/>
      <c r="M186" s="124"/>
      <c r="N186" s="102" t="str">
        <f t="shared" si="39"/>
        <v/>
      </c>
      <c r="O186" s="103" t="str">
        <f t="shared" si="40"/>
        <v/>
      </c>
      <c r="P186" s="104" t="str">
        <f t="shared" si="49"/>
        <v/>
      </c>
      <c r="Q186" s="248" t="str">
        <f t="shared" si="41"/>
        <v/>
      </c>
      <c r="R186" s="245" t="str">
        <f t="shared" si="42"/>
        <v/>
      </c>
      <c r="S186" s="104" t="str">
        <f t="shared" si="50"/>
        <v/>
      </c>
      <c r="T186" s="249" t="str">
        <f t="shared" si="51"/>
        <v/>
      </c>
      <c r="U186" s="118"/>
      <c r="V186" s="118"/>
      <c r="W186" s="118"/>
      <c r="X186" s="119"/>
      <c r="Y186" s="120"/>
      <c r="Z186" s="120"/>
      <c r="AA186" s="108" t="str">
        <f t="shared" si="43"/>
        <v/>
      </c>
      <c r="AB186" s="108" t="str">
        <f t="shared" si="44"/>
        <v/>
      </c>
      <c r="AC186" s="121"/>
      <c r="AD186" s="121"/>
      <c r="AE186" s="250" t="str">
        <f t="shared" si="52"/>
        <v/>
      </c>
      <c r="AF186" s="108" t="str">
        <f t="shared" si="45"/>
        <v/>
      </c>
      <c r="AG186" s="108" t="str">
        <f t="shared" si="46"/>
        <v/>
      </c>
      <c r="AH186" s="110">
        <f t="shared" si="53"/>
        <v>0</v>
      </c>
      <c r="AI186" s="110">
        <f t="shared" si="54"/>
        <v>0</v>
      </c>
      <c r="AJ186" s="114"/>
      <c r="AK186" s="100">
        <f t="shared" si="55"/>
        <v>0</v>
      </c>
      <c r="AL186" s="110">
        <f t="shared" si="56"/>
        <v>0</v>
      </c>
      <c r="AM186" s="258">
        <f t="shared" si="47"/>
        <v>0</v>
      </c>
      <c r="AN186" s="110">
        <f t="shared" si="48"/>
        <v>0</v>
      </c>
      <c r="AO186" s="110">
        <f t="shared" si="57"/>
        <v>0</v>
      </c>
      <c r="AP186" s="122"/>
    </row>
    <row r="187" spans="1:56">
      <c r="A187" s="113"/>
      <c r="B187" s="113"/>
      <c r="C187" s="114"/>
      <c r="D187" s="115"/>
      <c r="E187" s="115"/>
      <c r="F187" s="115"/>
      <c r="G187" s="115"/>
      <c r="H187" s="116"/>
      <c r="I187" s="114"/>
      <c r="J187" s="114"/>
      <c r="K187" s="115"/>
      <c r="L187" s="117"/>
      <c r="M187" s="124"/>
      <c r="N187" s="102" t="str">
        <f t="shared" si="39"/>
        <v/>
      </c>
      <c r="O187" s="103" t="str">
        <f t="shared" si="40"/>
        <v/>
      </c>
      <c r="P187" s="104" t="str">
        <f t="shared" si="49"/>
        <v/>
      </c>
      <c r="Q187" s="248" t="str">
        <f t="shared" si="41"/>
        <v/>
      </c>
      <c r="R187" s="245" t="str">
        <f t="shared" si="42"/>
        <v/>
      </c>
      <c r="S187" s="104" t="str">
        <f t="shared" si="50"/>
        <v/>
      </c>
      <c r="T187" s="249" t="str">
        <f t="shared" si="51"/>
        <v/>
      </c>
      <c r="U187" s="118"/>
      <c r="V187" s="118"/>
      <c r="W187" s="118"/>
      <c r="X187" s="119"/>
      <c r="Y187" s="120"/>
      <c r="Z187" s="120"/>
      <c r="AA187" s="108" t="str">
        <f t="shared" si="43"/>
        <v/>
      </c>
      <c r="AB187" s="108" t="str">
        <f t="shared" si="44"/>
        <v/>
      </c>
      <c r="AC187" s="121"/>
      <c r="AD187" s="121"/>
      <c r="AE187" s="250" t="str">
        <f t="shared" si="52"/>
        <v/>
      </c>
      <c r="AF187" s="108" t="str">
        <f t="shared" si="45"/>
        <v/>
      </c>
      <c r="AG187" s="108" t="str">
        <f t="shared" si="46"/>
        <v/>
      </c>
      <c r="AH187" s="110">
        <f t="shared" si="53"/>
        <v>0</v>
      </c>
      <c r="AI187" s="110">
        <f t="shared" si="54"/>
        <v>0</v>
      </c>
      <c r="AJ187" s="114"/>
      <c r="AK187" s="100">
        <f t="shared" si="55"/>
        <v>0</v>
      </c>
      <c r="AL187" s="110">
        <f t="shared" si="56"/>
        <v>0</v>
      </c>
      <c r="AM187" s="258">
        <f t="shared" si="47"/>
        <v>0</v>
      </c>
      <c r="AN187" s="110">
        <f t="shared" si="48"/>
        <v>0</v>
      </c>
      <c r="AO187" s="110">
        <f t="shared" si="57"/>
        <v>0</v>
      </c>
      <c r="AP187" s="122"/>
    </row>
    <row r="188" spans="1:56">
      <c r="A188" s="113"/>
      <c r="B188" s="113"/>
      <c r="C188" s="114"/>
      <c r="D188" s="115"/>
      <c r="E188" s="115"/>
      <c r="F188" s="115"/>
      <c r="G188" s="115"/>
      <c r="H188" s="116"/>
      <c r="I188" s="114"/>
      <c r="J188" s="114"/>
      <c r="K188" s="115"/>
      <c r="L188" s="117"/>
      <c r="M188" s="124"/>
      <c r="N188" s="102" t="str">
        <f t="shared" si="39"/>
        <v/>
      </c>
      <c r="O188" s="103" t="str">
        <f t="shared" si="40"/>
        <v/>
      </c>
      <c r="P188" s="104" t="str">
        <f t="shared" si="49"/>
        <v/>
      </c>
      <c r="Q188" s="248" t="str">
        <f t="shared" si="41"/>
        <v/>
      </c>
      <c r="R188" s="245" t="str">
        <f t="shared" si="42"/>
        <v/>
      </c>
      <c r="S188" s="104" t="str">
        <f t="shared" si="50"/>
        <v/>
      </c>
      <c r="T188" s="249" t="str">
        <f t="shared" si="51"/>
        <v/>
      </c>
      <c r="U188" s="118"/>
      <c r="V188" s="118"/>
      <c r="W188" s="118"/>
      <c r="X188" s="119"/>
      <c r="Y188" s="120"/>
      <c r="Z188" s="120"/>
      <c r="AA188" s="108" t="str">
        <f t="shared" si="43"/>
        <v/>
      </c>
      <c r="AB188" s="108" t="str">
        <f t="shared" si="44"/>
        <v/>
      </c>
      <c r="AC188" s="121"/>
      <c r="AD188" s="121"/>
      <c r="AE188" s="250" t="str">
        <f t="shared" si="52"/>
        <v/>
      </c>
      <c r="AF188" s="108" t="str">
        <f t="shared" si="45"/>
        <v/>
      </c>
      <c r="AG188" s="108" t="str">
        <f t="shared" si="46"/>
        <v/>
      </c>
      <c r="AH188" s="110">
        <f t="shared" si="53"/>
        <v>0</v>
      </c>
      <c r="AI188" s="110">
        <f t="shared" si="54"/>
        <v>0</v>
      </c>
      <c r="AJ188" s="114"/>
      <c r="AK188" s="100">
        <f t="shared" si="55"/>
        <v>0</v>
      </c>
      <c r="AL188" s="110">
        <f t="shared" si="56"/>
        <v>0</v>
      </c>
      <c r="AM188" s="258">
        <f t="shared" si="47"/>
        <v>0</v>
      </c>
      <c r="AN188" s="110">
        <f t="shared" si="48"/>
        <v>0</v>
      </c>
      <c r="AO188" s="110">
        <f t="shared" si="57"/>
        <v>0</v>
      </c>
      <c r="AP188" s="122"/>
    </row>
    <row r="189" spans="1:56">
      <c r="A189" s="113"/>
      <c r="B189" s="113"/>
      <c r="C189" s="114"/>
      <c r="D189" s="115"/>
      <c r="E189" s="115"/>
      <c r="F189" s="115"/>
      <c r="G189" s="115"/>
      <c r="H189" s="116"/>
      <c r="I189" s="114"/>
      <c r="J189" s="114"/>
      <c r="K189" s="115"/>
      <c r="L189" s="117"/>
      <c r="M189" s="124"/>
      <c r="N189" s="102" t="str">
        <f t="shared" si="39"/>
        <v/>
      </c>
      <c r="O189" s="103" t="str">
        <f t="shared" si="40"/>
        <v/>
      </c>
      <c r="P189" s="104" t="str">
        <f t="shared" si="49"/>
        <v/>
      </c>
      <c r="Q189" s="248" t="str">
        <f t="shared" si="41"/>
        <v/>
      </c>
      <c r="R189" s="245" t="str">
        <f t="shared" si="42"/>
        <v/>
      </c>
      <c r="S189" s="104" t="str">
        <f t="shared" si="50"/>
        <v/>
      </c>
      <c r="T189" s="249" t="str">
        <f t="shared" si="51"/>
        <v/>
      </c>
      <c r="U189" s="118"/>
      <c r="V189" s="118"/>
      <c r="W189" s="118"/>
      <c r="X189" s="119"/>
      <c r="Y189" s="120"/>
      <c r="Z189" s="120"/>
      <c r="AA189" s="108" t="str">
        <f t="shared" si="43"/>
        <v/>
      </c>
      <c r="AB189" s="108" t="str">
        <f t="shared" si="44"/>
        <v/>
      </c>
      <c r="AC189" s="121"/>
      <c r="AD189" s="121"/>
      <c r="AE189" s="250" t="str">
        <f t="shared" si="52"/>
        <v/>
      </c>
      <c r="AF189" s="108" t="str">
        <f t="shared" si="45"/>
        <v/>
      </c>
      <c r="AG189" s="108" t="str">
        <f t="shared" si="46"/>
        <v/>
      </c>
      <c r="AH189" s="110">
        <f t="shared" si="53"/>
        <v>0</v>
      </c>
      <c r="AI189" s="110">
        <f t="shared" si="54"/>
        <v>0</v>
      </c>
      <c r="AJ189" s="114"/>
      <c r="AK189" s="100">
        <f t="shared" si="55"/>
        <v>0</v>
      </c>
      <c r="AL189" s="110">
        <f t="shared" si="56"/>
        <v>0</v>
      </c>
      <c r="AM189" s="258">
        <f t="shared" si="47"/>
        <v>0</v>
      </c>
      <c r="AN189" s="110">
        <f t="shared" si="48"/>
        <v>0</v>
      </c>
      <c r="AO189" s="110">
        <f t="shared" si="57"/>
        <v>0</v>
      </c>
      <c r="AP189" s="122"/>
    </row>
    <row r="190" spans="1:56">
      <c r="A190" s="113"/>
      <c r="B190" s="113"/>
      <c r="C190" s="114"/>
      <c r="D190" s="115"/>
      <c r="E190" s="115"/>
      <c r="F190" s="115"/>
      <c r="G190" s="115"/>
      <c r="H190" s="116"/>
      <c r="I190" s="114"/>
      <c r="J190" s="114"/>
      <c r="K190" s="115"/>
      <c r="L190" s="117"/>
      <c r="M190" s="124"/>
      <c r="N190" s="102" t="str">
        <f t="shared" si="39"/>
        <v/>
      </c>
      <c r="O190" s="103" t="str">
        <f t="shared" si="40"/>
        <v/>
      </c>
      <c r="P190" s="104" t="str">
        <f t="shared" si="49"/>
        <v/>
      </c>
      <c r="Q190" s="248" t="str">
        <f t="shared" si="41"/>
        <v/>
      </c>
      <c r="R190" s="245" t="str">
        <f t="shared" si="42"/>
        <v/>
      </c>
      <c r="S190" s="104" t="str">
        <f t="shared" si="50"/>
        <v/>
      </c>
      <c r="T190" s="249" t="str">
        <f t="shared" si="51"/>
        <v/>
      </c>
      <c r="U190" s="118"/>
      <c r="V190" s="118"/>
      <c r="W190" s="118"/>
      <c r="X190" s="119"/>
      <c r="Y190" s="120"/>
      <c r="Z190" s="120"/>
      <c r="AA190" s="108" t="str">
        <f t="shared" si="43"/>
        <v/>
      </c>
      <c r="AB190" s="108" t="str">
        <f t="shared" si="44"/>
        <v/>
      </c>
      <c r="AC190" s="121"/>
      <c r="AD190" s="121"/>
      <c r="AE190" s="250" t="str">
        <f t="shared" si="52"/>
        <v/>
      </c>
      <c r="AF190" s="108" t="str">
        <f t="shared" si="45"/>
        <v/>
      </c>
      <c r="AG190" s="108" t="str">
        <f t="shared" si="46"/>
        <v/>
      </c>
      <c r="AH190" s="110">
        <f t="shared" si="53"/>
        <v>0</v>
      </c>
      <c r="AI190" s="110">
        <f t="shared" si="54"/>
        <v>0</v>
      </c>
      <c r="AJ190" s="114"/>
      <c r="AK190" s="100">
        <f t="shared" si="55"/>
        <v>0</v>
      </c>
      <c r="AL190" s="110">
        <f t="shared" si="56"/>
        <v>0</v>
      </c>
      <c r="AM190" s="258">
        <f t="shared" si="47"/>
        <v>0</v>
      </c>
      <c r="AN190" s="110">
        <f t="shared" si="48"/>
        <v>0</v>
      </c>
      <c r="AO190" s="110">
        <f t="shared" si="57"/>
        <v>0</v>
      </c>
      <c r="AP190" s="122"/>
    </row>
    <row r="191" spans="1:56">
      <c r="A191" s="113"/>
      <c r="B191" s="113"/>
      <c r="C191" s="114"/>
      <c r="D191" s="115"/>
      <c r="E191" s="115"/>
      <c r="F191" s="115"/>
      <c r="G191" s="115"/>
      <c r="H191" s="116"/>
      <c r="I191" s="114"/>
      <c r="J191" s="114"/>
      <c r="K191" s="115"/>
      <c r="L191" s="117"/>
      <c r="M191" s="124"/>
      <c r="N191" s="102" t="str">
        <f t="shared" si="39"/>
        <v/>
      </c>
      <c r="O191" s="103" t="str">
        <f t="shared" si="40"/>
        <v/>
      </c>
      <c r="P191" s="104" t="str">
        <f t="shared" si="49"/>
        <v/>
      </c>
      <c r="Q191" s="248" t="str">
        <f t="shared" si="41"/>
        <v/>
      </c>
      <c r="R191" s="245" t="str">
        <f t="shared" si="42"/>
        <v/>
      </c>
      <c r="S191" s="104" t="str">
        <f t="shared" si="50"/>
        <v/>
      </c>
      <c r="T191" s="249" t="str">
        <f t="shared" si="51"/>
        <v/>
      </c>
      <c r="U191" s="118"/>
      <c r="V191" s="118"/>
      <c r="W191" s="118"/>
      <c r="X191" s="119"/>
      <c r="Y191" s="120"/>
      <c r="Z191" s="120"/>
      <c r="AA191" s="108" t="str">
        <f t="shared" si="43"/>
        <v/>
      </c>
      <c r="AB191" s="108" t="str">
        <f t="shared" si="44"/>
        <v/>
      </c>
      <c r="AC191" s="121"/>
      <c r="AD191" s="121"/>
      <c r="AE191" s="250" t="str">
        <f t="shared" si="52"/>
        <v/>
      </c>
      <c r="AF191" s="108" t="str">
        <f t="shared" si="45"/>
        <v/>
      </c>
      <c r="AG191" s="108" t="str">
        <f t="shared" si="46"/>
        <v/>
      </c>
      <c r="AH191" s="110">
        <f t="shared" si="53"/>
        <v>0</v>
      </c>
      <c r="AI191" s="110">
        <f t="shared" si="54"/>
        <v>0</v>
      </c>
      <c r="AJ191" s="114"/>
      <c r="AK191" s="100">
        <f t="shared" si="55"/>
        <v>0</v>
      </c>
      <c r="AL191" s="110">
        <f t="shared" si="56"/>
        <v>0</v>
      </c>
      <c r="AM191" s="258">
        <f t="shared" si="47"/>
        <v>0</v>
      </c>
      <c r="AN191" s="110">
        <f t="shared" si="48"/>
        <v>0</v>
      </c>
      <c r="AO191" s="110">
        <f t="shared" si="57"/>
        <v>0</v>
      </c>
      <c r="AP191" s="122"/>
    </row>
    <row r="192" spans="1:56">
      <c r="A192" s="113"/>
      <c r="B192" s="113"/>
      <c r="C192" s="114"/>
      <c r="D192" s="115"/>
      <c r="E192" s="115"/>
      <c r="F192" s="115"/>
      <c r="G192" s="115"/>
      <c r="H192" s="116"/>
      <c r="I192" s="114"/>
      <c r="J192" s="114"/>
      <c r="K192" s="115"/>
      <c r="L192" s="117"/>
      <c r="M192" s="124"/>
      <c r="N192" s="102" t="str">
        <f t="shared" si="39"/>
        <v/>
      </c>
      <c r="O192" s="103" t="str">
        <f t="shared" si="40"/>
        <v/>
      </c>
      <c r="P192" s="104" t="str">
        <f t="shared" si="49"/>
        <v/>
      </c>
      <c r="Q192" s="248" t="str">
        <f t="shared" si="41"/>
        <v/>
      </c>
      <c r="R192" s="245" t="str">
        <f t="shared" si="42"/>
        <v/>
      </c>
      <c r="S192" s="104" t="str">
        <f t="shared" si="50"/>
        <v/>
      </c>
      <c r="T192" s="249" t="str">
        <f t="shared" si="51"/>
        <v/>
      </c>
      <c r="U192" s="118"/>
      <c r="V192" s="118"/>
      <c r="W192" s="118"/>
      <c r="X192" s="119"/>
      <c r="Y192" s="120"/>
      <c r="Z192" s="120"/>
      <c r="AA192" s="108" t="str">
        <f t="shared" si="43"/>
        <v/>
      </c>
      <c r="AB192" s="108" t="str">
        <f t="shared" si="44"/>
        <v/>
      </c>
      <c r="AC192" s="121"/>
      <c r="AD192" s="121"/>
      <c r="AE192" s="250" t="str">
        <f t="shared" si="52"/>
        <v/>
      </c>
      <c r="AF192" s="108" t="str">
        <f t="shared" si="45"/>
        <v/>
      </c>
      <c r="AG192" s="108" t="str">
        <f t="shared" si="46"/>
        <v/>
      </c>
      <c r="AH192" s="110">
        <f t="shared" si="53"/>
        <v>0</v>
      </c>
      <c r="AI192" s="110">
        <f t="shared" si="54"/>
        <v>0</v>
      </c>
      <c r="AJ192" s="114"/>
      <c r="AK192" s="100">
        <f t="shared" si="55"/>
        <v>0</v>
      </c>
      <c r="AL192" s="110">
        <f t="shared" si="56"/>
        <v>0</v>
      </c>
      <c r="AM192" s="258">
        <f t="shared" si="47"/>
        <v>0</v>
      </c>
      <c r="AN192" s="110">
        <f t="shared" si="48"/>
        <v>0</v>
      </c>
      <c r="AO192" s="110">
        <f t="shared" si="57"/>
        <v>0</v>
      </c>
      <c r="AP192" s="122"/>
    </row>
    <row r="193" spans="1:56">
      <c r="A193" s="113"/>
      <c r="B193" s="113"/>
      <c r="C193" s="114"/>
      <c r="D193" s="115"/>
      <c r="E193" s="115"/>
      <c r="F193" s="115"/>
      <c r="G193" s="115"/>
      <c r="H193" s="116"/>
      <c r="I193" s="114"/>
      <c r="J193" s="114"/>
      <c r="K193" s="115"/>
      <c r="L193" s="117"/>
      <c r="M193" s="124"/>
      <c r="N193" s="102" t="str">
        <f t="shared" si="39"/>
        <v/>
      </c>
      <c r="O193" s="103" t="str">
        <f t="shared" si="40"/>
        <v/>
      </c>
      <c r="P193" s="104" t="str">
        <f t="shared" si="49"/>
        <v/>
      </c>
      <c r="Q193" s="248" t="str">
        <f t="shared" si="41"/>
        <v/>
      </c>
      <c r="R193" s="245" t="str">
        <f t="shared" si="42"/>
        <v/>
      </c>
      <c r="S193" s="104" t="str">
        <f t="shared" si="50"/>
        <v/>
      </c>
      <c r="T193" s="249" t="str">
        <f t="shared" si="51"/>
        <v/>
      </c>
      <c r="U193" s="118"/>
      <c r="V193" s="118"/>
      <c r="W193" s="118"/>
      <c r="X193" s="119"/>
      <c r="Y193" s="120"/>
      <c r="Z193" s="120"/>
      <c r="AA193" s="108" t="str">
        <f t="shared" si="43"/>
        <v/>
      </c>
      <c r="AB193" s="108" t="str">
        <f t="shared" si="44"/>
        <v/>
      </c>
      <c r="AC193" s="121"/>
      <c r="AD193" s="121"/>
      <c r="AE193" s="250" t="str">
        <f t="shared" si="52"/>
        <v/>
      </c>
      <c r="AF193" s="108" t="str">
        <f t="shared" si="45"/>
        <v/>
      </c>
      <c r="AG193" s="108" t="str">
        <f t="shared" si="46"/>
        <v/>
      </c>
      <c r="AH193" s="110">
        <f t="shared" si="53"/>
        <v>0</v>
      </c>
      <c r="AI193" s="110">
        <f t="shared" si="54"/>
        <v>0</v>
      </c>
      <c r="AJ193" s="114"/>
      <c r="AK193" s="100">
        <f t="shared" si="55"/>
        <v>0</v>
      </c>
      <c r="AL193" s="110">
        <f t="shared" si="56"/>
        <v>0</v>
      </c>
      <c r="AM193" s="258">
        <f t="shared" si="47"/>
        <v>0</v>
      </c>
      <c r="AN193" s="110">
        <f t="shared" si="48"/>
        <v>0</v>
      </c>
      <c r="AO193" s="110">
        <f t="shared" si="57"/>
        <v>0</v>
      </c>
      <c r="AP193" s="122"/>
    </row>
    <row r="194" spans="1:56">
      <c r="A194" s="113"/>
      <c r="B194" s="113"/>
      <c r="C194" s="114"/>
      <c r="D194" s="115"/>
      <c r="E194" s="115"/>
      <c r="F194" s="115"/>
      <c r="G194" s="115"/>
      <c r="H194" s="116"/>
      <c r="I194" s="114"/>
      <c r="J194" s="114"/>
      <c r="K194" s="115"/>
      <c r="L194" s="117"/>
      <c r="M194" s="124"/>
      <c r="N194" s="102" t="str">
        <f t="shared" si="39"/>
        <v/>
      </c>
      <c r="O194" s="103" t="str">
        <f t="shared" si="40"/>
        <v/>
      </c>
      <c r="P194" s="104" t="str">
        <f t="shared" si="49"/>
        <v/>
      </c>
      <c r="Q194" s="248" t="str">
        <f t="shared" si="41"/>
        <v/>
      </c>
      <c r="R194" s="245" t="str">
        <f t="shared" si="42"/>
        <v/>
      </c>
      <c r="S194" s="104" t="str">
        <f t="shared" si="50"/>
        <v/>
      </c>
      <c r="T194" s="249" t="str">
        <f t="shared" si="51"/>
        <v/>
      </c>
      <c r="U194" s="118"/>
      <c r="V194" s="118"/>
      <c r="W194" s="118"/>
      <c r="X194" s="119"/>
      <c r="Y194" s="120"/>
      <c r="Z194" s="120"/>
      <c r="AA194" s="108" t="str">
        <f t="shared" si="43"/>
        <v/>
      </c>
      <c r="AB194" s="108" t="str">
        <f t="shared" si="44"/>
        <v/>
      </c>
      <c r="AC194" s="121"/>
      <c r="AD194" s="121"/>
      <c r="AE194" s="250" t="str">
        <f t="shared" si="52"/>
        <v/>
      </c>
      <c r="AF194" s="108" t="str">
        <f t="shared" si="45"/>
        <v/>
      </c>
      <c r="AG194" s="108" t="str">
        <f t="shared" si="46"/>
        <v/>
      </c>
      <c r="AH194" s="110">
        <f t="shared" si="53"/>
        <v>0</v>
      </c>
      <c r="AI194" s="110">
        <f t="shared" si="54"/>
        <v>0</v>
      </c>
      <c r="AJ194" s="114"/>
      <c r="AK194" s="100">
        <f t="shared" si="55"/>
        <v>0</v>
      </c>
      <c r="AL194" s="110">
        <f t="shared" si="56"/>
        <v>0</v>
      </c>
      <c r="AM194" s="258">
        <f t="shared" si="47"/>
        <v>0</v>
      </c>
      <c r="AN194" s="110">
        <f t="shared" si="48"/>
        <v>0</v>
      </c>
      <c r="AO194" s="110">
        <f t="shared" si="57"/>
        <v>0</v>
      </c>
      <c r="AP194" s="122"/>
    </row>
    <row r="195" spans="1:56">
      <c r="A195" s="113"/>
      <c r="B195" s="113"/>
      <c r="C195" s="114"/>
      <c r="D195" s="115"/>
      <c r="E195" s="115"/>
      <c r="F195" s="115"/>
      <c r="G195" s="115"/>
      <c r="H195" s="116"/>
      <c r="I195" s="114"/>
      <c r="J195" s="114"/>
      <c r="K195" s="115"/>
      <c r="L195" s="117"/>
      <c r="M195" s="124"/>
      <c r="N195" s="102" t="str">
        <f t="shared" si="39"/>
        <v/>
      </c>
      <c r="O195" s="103" t="str">
        <f t="shared" si="40"/>
        <v/>
      </c>
      <c r="P195" s="104" t="str">
        <f t="shared" si="49"/>
        <v/>
      </c>
      <c r="Q195" s="248" t="str">
        <f t="shared" si="41"/>
        <v/>
      </c>
      <c r="R195" s="245" t="str">
        <f t="shared" si="42"/>
        <v/>
      </c>
      <c r="S195" s="104" t="str">
        <f t="shared" si="50"/>
        <v/>
      </c>
      <c r="T195" s="249" t="str">
        <f t="shared" si="51"/>
        <v/>
      </c>
      <c r="U195" s="118"/>
      <c r="V195" s="118"/>
      <c r="W195" s="118"/>
      <c r="X195" s="119"/>
      <c r="Y195" s="120"/>
      <c r="Z195" s="120"/>
      <c r="AA195" s="108" t="str">
        <f t="shared" si="43"/>
        <v/>
      </c>
      <c r="AB195" s="108" t="str">
        <f t="shared" si="44"/>
        <v/>
      </c>
      <c r="AC195" s="121"/>
      <c r="AD195" s="121"/>
      <c r="AE195" s="250" t="str">
        <f t="shared" si="52"/>
        <v/>
      </c>
      <c r="AF195" s="108" t="str">
        <f t="shared" si="45"/>
        <v/>
      </c>
      <c r="AG195" s="108" t="str">
        <f t="shared" si="46"/>
        <v/>
      </c>
      <c r="AH195" s="110">
        <f t="shared" si="53"/>
        <v>0</v>
      </c>
      <c r="AI195" s="110">
        <f t="shared" si="54"/>
        <v>0</v>
      </c>
      <c r="AJ195" s="114"/>
      <c r="AK195" s="100">
        <f t="shared" si="55"/>
        <v>0</v>
      </c>
      <c r="AL195" s="110">
        <f t="shared" si="56"/>
        <v>0</v>
      </c>
      <c r="AM195" s="258">
        <f t="shared" si="47"/>
        <v>0</v>
      </c>
      <c r="AN195" s="110">
        <f t="shared" si="48"/>
        <v>0</v>
      </c>
      <c r="AO195" s="110">
        <f t="shared" si="57"/>
        <v>0</v>
      </c>
      <c r="AP195" s="122"/>
    </row>
    <row r="196" spans="1:56">
      <c r="A196" s="113"/>
      <c r="B196" s="113"/>
      <c r="C196" s="114"/>
      <c r="D196" s="115"/>
      <c r="E196" s="115"/>
      <c r="F196" s="115"/>
      <c r="G196" s="115"/>
      <c r="H196" s="116"/>
      <c r="I196" s="114"/>
      <c r="J196" s="114"/>
      <c r="K196" s="115"/>
      <c r="L196" s="117"/>
      <c r="M196" s="124"/>
      <c r="N196" s="102" t="str">
        <f t="shared" si="39"/>
        <v/>
      </c>
      <c r="O196" s="103" t="str">
        <f t="shared" si="40"/>
        <v/>
      </c>
      <c r="P196" s="104" t="str">
        <f t="shared" si="49"/>
        <v/>
      </c>
      <c r="Q196" s="248" t="str">
        <f t="shared" si="41"/>
        <v/>
      </c>
      <c r="R196" s="245" t="str">
        <f t="shared" si="42"/>
        <v/>
      </c>
      <c r="S196" s="104" t="str">
        <f t="shared" si="50"/>
        <v/>
      </c>
      <c r="T196" s="249" t="str">
        <f t="shared" si="51"/>
        <v/>
      </c>
      <c r="U196" s="118"/>
      <c r="V196" s="118"/>
      <c r="W196" s="118"/>
      <c r="X196" s="119"/>
      <c r="Y196" s="120"/>
      <c r="Z196" s="120"/>
      <c r="AA196" s="108" t="str">
        <f t="shared" si="43"/>
        <v/>
      </c>
      <c r="AB196" s="108" t="str">
        <f t="shared" si="44"/>
        <v/>
      </c>
      <c r="AC196" s="121"/>
      <c r="AD196" s="121"/>
      <c r="AE196" s="250" t="str">
        <f t="shared" si="52"/>
        <v/>
      </c>
      <c r="AF196" s="108" t="str">
        <f t="shared" si="45"/>
        <v/>
      </c>
      <c r="AG196" s="108" t="str">
        <f t="shared" si="46"/>
        <v/>
      </c>
      <c r="AH196" s="110">
        <f t="shared" si="53"/>
        <v>0</v>
      </c>
      <c r="AI196" s="110">
        <f t="shared" si="54"/>
        <v>0</v>
      </c>
      <c r="AJ196" s="114"/>
      <c r="AK196" s="100">
        <f t="shared" si="55"/>
        <v>0</v>
      </c>
      <c r="AL196" s="110">
        <f t="shared" si="56"/>
        <v>0</v>
      </c>
      <c r="AM196" s="258">
        <f t="shared" si="47"/>
        <v>0</v>
      </c>
      <c r="AN196" s="110">
        <f t="shared" si="48"/>
        <v>0</v>
      </c>
      <c r="AO196" s="110">
        <f t="shared" si="57"/>
        <v>0</v>
      </c>
      <c r="AP196" s="122"/>
    </row>
    <row r="197" spans="1:56">
      <c r="A197" s="113"/>
      <c r="B197" s="113"/>
      <c r="C197" s="114"/>
      <c r="D197" s="115"/>
      <c r="E197" s="115"/>
      <c r="F197" s="115"/>
      <c r="G197" s="115"/>
      <c r="H197" s="116"/>
      <c r="I197" s="114"/>
      <c r="J197" s="114"/>
      <c r="K197" s="115"/>
      <c r="L197" s="117"/>
      <c r="M197" s="124"/>
      <c r="N197" s="102" t="str">
        <f t="shared" si="39"/>
        <v/>
      </c>
      <c r="O197" s="103" t="str">
        <f t="shared" si="40"/>
        <v/>
      </c>
      <c r="P197" s="104" t="str">
        <f t="shared" si="49"/>
        <v/>
      </c>
      <c r="Q197" s="248" t="str">
        <f t="shared" si="41"/>
        <v/>
      </c>
      <c r="R197" s="245" t="str">
        <f t="shared" si="42"/>
        <v/>
      </c>
      <c r="S197" s="104" t="str">
        <f t="shared" si="50"/>
        <v/>
      </c>
      <c r="T197" s="249" t="str">
        <f t="shared" si="51"/>
        <v/>
      </c>
      <c r="U197" s="118"/>
      <c r="V197" s="118"/>
      <c r="W197" s="118"/>
      <c r="X197" s="119"/>
      <c r="Y197" s="120"/>
      <c r="Z197" s="120"/>
      <c r="AA197" s="108" t="str">
        <f t="shared" si="43"/>
        <v/>
      </c>
      <c r="AB197" s="108" t="str">
        <f t="shared" si="44"/>
        <v/>
      </c>
      <c r="AC197" s="121"/>
      <c r="AD197" s="121"/>
      <c r="AE197" s="250" t="str">
        <f t="shared" si="52"/>
        <v/>
      </c>
      <c r="AF197" s="108" t="str">
        <f t="shared" si="45"/>
        <v/>
      </c>
      <c r="AG197" s="108" t="str">
        <f t="shared" si="46"/>
        <v/>
      </c>
      <c r="AH197" s="110">
        <f t="shared" si="53"/>
        <v>0</v>
      </c>
      <c r="AI197" s="110">
        <f t="shared" si="54"/>
        <v>0</v>
      </c>
      <c r="AJ197" s="114"/>
      <c r="AK197" s="100">
        <f t="shared" si="55"/>
        <v>0</v>
      </c>
      <c r="AL197" s="110">
        <f t="shared" si="56"/>
        <v>0</v>
      </c>
      <c r="AM197" s="258">
        <f t="shared" si="47"/>
        <v>0</v>
      </c>
      <c r="AN197" s="110">
        <f t="shared" si="48"/>
        <v>0</v>
      </c>
      <c r="AO197" s="110">
        <f t="shared" si="57"/>
        <v>0</v>
      </c>
      <c r="AP197" s="122"/>
    </row>
    <row r="198" spans="1:56" s="1" customFormat="1">
      <c r="A198" s="113"/>
      <c r="B198" s="113"/>
      <c r="C198" s="114"/>
      <c r="D198" s="115"/>
      <c r="E198" s="115"/>
      <c r="F198" s="115"/>
      <c r="G198" s="115"/>
      <c r="H198" s="116"/>
      <c r="I198" s="114"/>
      <c r="J198" s="114"/>
      <c r="K198" s="115"/>
      <c r="L198" s="117"/>
      <c r="M198" s="124"/>
      <c r="N198" s="102" t="str">
        <f t="shared" si="39"/>
        <v/>
      </c>
      <c r="O198" s="103" t="str">
        <f t="shared" si="40"/>
        <v/>
      </c>
      <c r="P198" s="104" t="str">
        <f t="shared" si="49"/>
        <v/>
      </c>
      <c r="Q198" s="248" t="str">
        <f t="shared" si="41"/>
        <v/>
      </c>
      <c r="R198" s="245" t="str">
        <f t="shared" si="42"/>
        <v/>
      </c>
      <c r="S198" s="104" t="str">
        <f t="shared" si="50"/>
        <v/>
      </c>
      <c r="T198" s="249" t="str">
        <f t="shared" si="51"/>
        <v/>
      </c>
      <c r="U198" s="118"/>
      <c r="V198" s="118"/>
      <c r="W198" s="118"/>
      <c r="X198" s="119"/>
      <c r="Y198" s="120"/>
      <c r="Z198" s="120"/>
      <c r="AA198" s="108" t="str">
        <f t="shared" si="43"/>
        <v/>
      </c>
      <c r="AB198" s="108" t="str">
        <f t="shared" si="44"/>
        <v/>
      </c>
      <c r="AC198" s="121"/>
      <c r="AD198" s="121"/>
      <c r="AE198" s="250" t="str">
        <f t="shared" si="52"/>
        <v/>
      </c>
      <c r="AF198" s="108" t="str">
        <f t="shared" si="45"/>
        <v/>
      </c>
      <c r="AG198" s="108" t="str">
        <f t="shared" si="46"/>
        <v/>
      </c>
      <c r="AH198" s="110">
        <f t="shared" si="53"/>
        <v>0</v>
      </c>
      <c r="AI198" s="110">
        <f t="shared" si="54"/>
        <v>0</v>
      </c>
      <c r="AJ198" s="114"/>
      <c r="AK198" s="100">
        <f t="shared" si="55"/>
        <v>0</v>
      </c>
      <c r="AL198" s="110">
        <f t="shared" si="56"/>
        <v>0</v>
      </c>
      <c r="AM198" s="258">
        <f t="shared" si="47"/>
        <v>0</v>
      </c>
      <c r="AN198" s="110">
        <f t="shared" si="48"/>
        <v>0</v>
      </c>
      <c r="AO198" s="110">
        <f t="shared" si="57"/>
        <v>0</v>
      </c>
      <c r="AP198" s="122"/>
      <c r="AQ198" s="2"/>
      <c r="AR198" s="31"/>
      <c r="AT198" s="65"/>
      <c r="AU198" s="65"/>
      <c r="AV198" s="65"/>
      <c r="AW198" s="65"/>
      <c r="AX198" s="65"/>
      <c r="AY198" s="65"/>
      <c r="AZ198" s="65"/>
      <c r="BA198" s="65"/>
      <c r="BB198" s="65"/>
      <c r="BC198" s="65"/>
      <c r="BD198" s="65"/>
    </row>
    <row r="199" spans="1:56">
      <c r="A199" s="113"/>
      <c r="B199" s="113"/>
      <c r="C199" s="114"/>
      <c r="D199" s="115"/>
      <c r="E199" s="115"/>
      <c r="F199" s="115"/>
      <c r="G199" s="115"/>
      <c r="H199" s="116"/>
      <c r="I199" s="114"/>
      <c r="J199" s="114"/>
      <c r="K199" s="115"/>
      <c r="L199" s="117"/>
      <c r="M199" s="124"/>
      <c r="N199" s="102" t="str">
        <f t="shared" si="39"/>
        <v/>
      </c>
      <c r="O199" s="103" t="str">
        <f t="shared" si="40"/>
        <v/>
      </c>
      <c r="P199" s="104" t="str">
        <f t="shared" si="49"/>
        <v/>
      </c>
      <c r="Q199" s="248" t="str">
        <f t="shared" si="41"/>
        <v/>
      </c>
      <c r="R199" s="245" t="str">
        <f t="shared" si="42"/>
        <v/>
      </c>
      <c r="S199" s="104" t="str">
        <f t="shared" si="50"/>
        <v/>
      </c>
      <c r="T199" s="249" t="str">
        <f t="shared" si="51"/>
        <v/>
      </c>
      <c r="U199" s="118"/>
      <c r="V199" s="118"/>
      <c r="W199" s="118"/>
      <c r="X199" s="119"/>
      <c r="Y199" s="120"/>
      <c r="Z199" s="120"/>
      <c r="AA199" s="108" t="str">
        <f t="shared" si="43"/>
        <v/>
      </c>
      <c r="AB199" s="108" t="str">
        <f t="shared" si="44"/>
        <v/>
      </c>
      <c r="AC199" s="121"/>
      <c r="AD199" s="121"/>
      <c r="AE199" s="250" t="str">
        <f t="shared" si="52"/>
        <v/>
      </c>
      <c r="AF199" s="108" t="str">
        <f t="shared" si="45"/>
        <v/>
      </c>
      <c r="AG199" s="108" t="str">
        <f t="shared" si="46"/>
        <v/>
      </c>
      <c r="AH199" s="110">
        <f t="shared" si="53"/>
        <v>0</v>
      </c>
      <c r="AI199" s="110">
        <f t="shared" si="54"/>
        <v>0</v>
      </c>
      <c r="AJ199" s="114"/>
      <c r="AK199" s="100">
        <f t="shared" si="55"/>
        <v>0</v>
      </c>
      <c r="AL199" s="110">
        <f t="shared" si="56"/>
        <v>0</v>
      </c>
      <c r="AM199" s="258">
        <f t="shared" si="47"/>
        <v>0</v>
      </c>
      <c r="AN199" s="110">
        <f t="shared" si="48"/>
        <v>0</v>
      </c>
      <c r="AO199" s="110">
        <f t="shared" si="57"/>
        <v>0</v>
      </c>
      <c r="AP199" s="122"/>
    </row>
    <row r="200" spans="1:56">
      <c r="A200" s="113"/>
      <c r="B200" s="113"/>
      <c r="C200" s="114"/>
      <c r="D200" s="115"/>
      <c r="E200" s="115"/>
      <c r="F200" s="115"/>
      <c r="G200" s="115"/>
      <c r="H200" s="116"/>
      <c r="I200" s="114"/>
      <c r="J200" s="114"/>
      <c r="K200" s="115"/>
      <c r="L200" s="117"/>
      <c r="M200" s="124"/>
      <c r="N200" s="102" t="str">
        <f t="shared" si="39"/>
        <v/>
      </c>
      <c r="O200" s="103" t="str">
        <f t="shared" si="40"/>
        <v/>
      </c>
      <c r="P200" s="104" t="str">
        <f t="shared" si="49"/>
        <v/>
      </c>
      <c r="Q200" s="248" t="str">
        <f t="shared" si="41"/>
        <v/>
      </c>
      <c r="R200" s="245" t="str">
        <f t="shared" si="42"/>
        <v/>
      </c>
      <c r="S200" s="104" t="str">
        <f t="shared" si="50"/>
        <v/>
      </c>
      <c r="T200" s="249" t="str">
        <f t="shared" si="51"/>
        <v/>
      </c>
      <c r="U200" s="118"/>
      <c r="V200" s="118"/>
      <c r="W200" s="118"/>
      <c r="X200" s="119"/>
      <c r="Y200" s="120"/>
      <c r="Z200" s="120"/>
      <c r="AA200" s="108" t="str">
        <f t="shared" si="43"/>
        <v/>
      </c>
      <c r="AB200" s="108" t="str">
        <f t="shared" si="44"/>
        <v/>
      </c>
      <c r="AC200" s="121"/>
      <c r="AD200" s="121"/>
      <c r="AE200" s="250" t="str">
        <f t="shared" si="52"/>
        <v/>
      </c>
      <c r="AF200" s="108" t="str">
        <f t="shared" si="45"/>
        <v/>
      </c>
      <c r="AG200" s="108" t="str">
        <f t="shared" si="46"/>
        <v/>
      </c>
      <c r="AH200" s="110">
        <f t="shared" si="53"/>
        <v>0</v>
      </c>
      <c r="AI200" s="110">
        <f t="shared" si="54"/>
        <v>0</v>
      </c>
      <c r="AJ200" s="114"/>
      <c r="AK200" s="100">
        <f t="shared" si="55"/>
        <v>0</v>
      </c>
      <c r="AL200" s="110">
        <f t="shared" si="56"/>
        <v>0</v>
      </c>
      <c r="AM200" s="258">
        <f t="shared" si="47"/>
        <v>0</v>
      </c>
      <c r="AN200" s="110">
        <f t="shared" si="48"/>
        <v>0</v>
      </c>
      <c r="AO200" s="110">
        <f t="shared" si="57"/>
        <v>0</v>
      </c>
      <c r="AP200" s="122"/>
    </row>
    <row r="201" spans="1:56">
      <c r="A201" s="113"/>
      <c r="B201" s="113"/>
      <c r="C201" s="114"/>
      <c r="D201" s="115"/>
      <c r="E201" s="115"/>
      <c r="F201" s="115"/>
      <c r="G201" s="115"/>
      <c r="H201" s="116"/>
      <c r="I201" s="114"/>
      <c r="J201" s="114"/>
      <c r="K201" s="115"/>
      <c r="L201" s="117"/>
      <c r="M201" s="124"/>
      <c r="N201" s="102" t="str">
        <f t="shared" si="39"/>
        <v/>
      </c>
      <c r="O201" s="103" t="str">
        <f t="shared" si="40"/>
        <v/>
      </c>
      <c r="P201" s="104" t="str">
        <f t="shared" si="49"/>
        <v/>
      </c>
      <c r="Q201" s="248" t="str">
        <f t="shared" si="41"/>
        <v/>
      </c>
      <c r="R201" s="245" t="str">
        <f t="shared" si="42"/>
        <v/>
      </c>
      <c r="S201" s="104" t="str">
        <f t="shared" si="50"/>
        <v/>
      </c>
      <c r="T201" s="249" t="str">
        <f t="shared" si="51"/>
        <v/>
      </c>
      <c r="U201" s="118"/>
      <c r="V201" s="118"/>
      <c r="W201" s="118"/>
      <c r="X201" s="119"/>
      <c r="Y201" s="120"/>
      <c r="Z201" s="120"/>
      <c r="AA201" s="108" t="str">
        <f t="shared" si="43"/>
        <v/>
      </c>
      <c r="AB201" s="108" t="str">
        <f t="shared" si="44"/>
        <v/>
      </c>
      <c r="AC201" s="121"/>
      <c r="AD201" s="121"/>
      <c r="AE201" s="250" t="str">
        <f t="shared" si="52"/>
        <v/>
      </c>
      <c r="AF201" s="108" t="str">
        <f t="shared" si="45"/>
        <v/>
      </c>
      <c r="AG201" s="108" t="str">
        <f t="shared" si="46"/>
        <v/>
      </c>
      <c r="AH201" s="110">
        <f t="shared" si="53"/>
        <v>0</v>
      </c>
      <c r="AI201" s="110">
        <f t="shared" si="54"/>
        <v>0</v>
      </c>
      <c r="AJ201" s="114"/>
      <c r="AK201" s="100">
        <f t="shared" si="55"/>
        <v>0</v>
      </c>
      <c r="AL201" s="110">
        <f t="shared" si="56"/>
        <v>0</v>
      </c>
      <c r="AM201" s="258">
        <f t="shared" si="47"/>
        <v>0</v>
      </c>
      <c r="AN201" s="110">
        <f t="shared" si="48"/>
        <v>0</v>
      </c>
      <c r="AO201" s="110">
        <f t="shared" si="57"/>
        <v>0</v>
      </c>
      <c r="AP201" s="122"/>
      <c r="BD201" s="1"/>
    </row>
    <row r="202" spans="1:56">
      <c r="A202" s="113"/>
      <c r="B202" s="113"/>
      <c r="C202" s="114"/>
      <c r="D202" s="115"/>
      <c r="E202" s="115"/>
      <c r="F202" s="115"/>
      <c r="G202" s="115"/>
      <c r="H202" s="116"/>
      <c r="I202" s="114"/>
      <c r="J202" s="114"/>
      <c r="K202" s="115"/>
      <c r="L202" s="117"/>
      <c r="M202" s="124"/>
      <c r="N202" s="102" t="str">
        <f t="shared" si="39"/>
        <v/>
      </c>
      <c r="O202" s="103" t="str">
        <f t="shared" si="40"/>
        <v/>
      </c>
      <c r="P202" s="104" t="str">
        <f t="shared" si="49"/>
        <v/>
      </c>
      <c r="Q202" s="248" t="str">
        <f t="shared" si="41"/>
        <v/>
      </c>
      <c r="R202" s="245" t="str">
        <f t="shared" si="42"/>
        <v/>
      </c>
      <c r="S202" s="104" t="str">
        <f t="shared" si="50"/>
        <v/>
      </c>
      <c r="T202" s="249" t="str">
        <f t="shared" si="51"/>
        <v/>
      </c>
      <c r="U202" s="118"/>
      <c r="V202" s="118"/>
      <c r="W202" s="118"/>
      <c r="X202" s="119"/>
      <c r="Y202" s="120"/>
      <c r="Z202" s="120"/>
      <c r="AA202" s="108" t="str">
        <f t="shared" si="43"/>
        <v/>
      </c>
      <c r="AB202" s="108" t="str">
        <f t="shared" si="44"/>
        <v/>
      </c>
      <c r="AC202" s="121"/>
      <c r="AD202" s="121"/>
      <c r="AE202" s="250" t="str">
        <f t="shared" si="52"/>
        <v/>
      </c>
      <c r="AF202" s="108" t="str">
        <f t="shared" si="45"/>
        <v/>
      </c>
      <c r="AG202" s="108" t="str">
        <f t="shared" si="46"/>
        <v/>
      </c>
      <c r="AH202" s="110">
        <f t="shared" si="53"/>
        <v>0</v>
      </c>
      <c r="AI202" s="110">
        <f t="shared" si="54"/>
        <v>0</v>
      </c>
      <c r="AJ202" s="114"/>
      <c r="AK202" s="100">
        <f t="shared" si="55"/>
        <v>0</v>
      </c>
      <c r="AL202" s="110">
        <f t="shared" si="56"/>
        <v>0</v>
      </c>
      <c r="AM202" s="258">
        <f t="shared" si="47"/>
        <v>0</v>
      </c>
      <c r="AN202" s="110">
        <f t="shared" si="48"/>
        <v>0</v>
      </c>
      <c r="AO202" s="110">
        <f t="shared" si="57"/>
        <v>0</v>
      </c>
      <c r="AP202" s="122"/>
      <c r="AT202" s="1"/>
      <c r="AU202" s="1"/>
      <c r="AV202" s="1"/>
      <c r="AW202" s="1"/>
      <c r="AX202" s="1"/>
      <c r="AY202" s="1"/>
      <c r="AZ202" s="1"/>
      <c r="BA202" s="1"/>
      <c r="BB202" s="1"/>
      <c r="BC202" s="1"/>
    </row>
    <row r="203" spans="1:56">
      <c r="A203" s="113"/>
      <c r="B203" s="113"/>
      <c r="C203" s="114"/>
      <c r="D203" s="115"/>
      <c r="E203" s="115"/>
      <c r="F203" s="115"/>
      <c r="G203" s="115"/>
      <c r="H203" s="116"/>
      <c r="I203" s="114"/>
      <c r="J203" s="114"/>
      <c r="K203" s="115"/>
      <c r="L203" s="117"/>
      <c r="M203" s="124"/>
      <c r="N203" s="102" t="str">
        <f t="shared" si="39"/>
        <v/>
      </c>
      <c r="O203" s="103" t="str">
        <f t="shared" si="40"/>
        <v/>
      </c>
      <c r="P203" s="104" t="str">
        <f t="shared" si="49"/>
        <v/>
      </c>
      <c r="Q203" s="248" t="str">
        <f t="shared" si="41"/>
        <v/>
      </c>
      <c r="R203" s="245" t="str">
        <f t="shared" si="42"/>
        <v/>
      </c>
      <c r="S203" s="104" t="str">
        <f t="shared" si="50"/>
        <v/>
      </c>
      <c r="T203" s="249" t="str">
        <f t="shared" si="51"/>
        <v/>
      </c>
      <c r="U203" s="118"/>
      <c r="V203" s="118"/>
      <c r="W203" s="118"/>
      <c r="X203" s="119"/>
      <c r="Y203" s="120"/>
      <c r="Z203" s="120"/>
      <c r="AA203" s="108" t="str">
        <f t="shared" si="43"/>
        <v/>
      </c>
      <c r="AB203" s="108" t="str">
        <f t="shared" si="44"/>
        <v/>
      </c>
      <c r="AC203" s="121"/>
      <c r="AD203" s="121"/>
      <c r="AE203" s="250" t="str">
        <f t="shared" si="52"/>
        <v/>
      </c>
      <c r="AF203" s="108" t="str">
        <f t="shared" si="45"/>
        <v/>
      </c>
      <c r="AG203" s="108" t="str">
        <f t="shared" si="46"/>
        <v/>
      </c>
      <c r="AH203" s="110">
        <f t="shared" si="53"/>
        <v>0</v>
      </c>
      <c r="AI203" s="110">
        <f t="shared" si="54"/>
        <v>0</v>
      </c>
      <c r="AJ203" s="114"/>
      <c r="AK203" s="100">
        <f t="shared" si="55"/>
        <v>0</v>
      </c>
      <c r="AL203" s="110">
        <f t="shared" si="56"/>
        <v>0</v>
      </c>
      <c r="AM203" s="258">
        <f t="shared" si="47"/>
        <v>0</v>
      </c>
      <c r="AN203" s="110">
        <f t="shared" si="48"/>
        <v>0</v>
      </c>
      <c r="AO203" s="110">
        <f t="shared" si="57"/>
        <v>0</v>
      </c>
      <c r="AP203" s="122"/>
    </row>
    <row r="204" spans="1:56">
      <c r="A204" s="113"/>
      <c r="B204" s="113"/>
      <c r="C204" s="114"/>
      <c r="D204" s="115"/>
      <c r="E204" s="115"/>
      <c r="F204" s="115"/>
      <c r="G204" s="115"/>
      <c r="H204" s="116"/>
      <c r="I204" s="114"/>
      <c r="J204" s="114"/>
      <c r="K204" s="115"/>
      <c r="L204" s="117"/>
      <c r="M204" s="124"/>
      <c r="N204" s="102" t="str">
        <f t="shared" si="39"/>
        <v/>
      </c>
      <c r="O204" s="103" t="str">
        <f t="shared" si="40"/>
        <v/>
      </c>
      <c r="P204" s="104" t="str">
        <f t="shared" si="49"/>
        <v/>
      </c>
      <c r="Q204" s="248" t="str">
        <f t="shared" si="41"/>
        <v/>
      </c>
      <c r="R204" s="245" t="str">
        <f t="shared" si="42"/>
        <v/>
      </c>
      <c r="S204" s="104" t="str">
        <f t="shared" si="50"/>
        <v/>
      </c>
      <c r="T204" s="249" t="str">
        <f t="shared" si="51"/>
        <v/>
      </c>
      <c r="U204" s="118"/>
      <c r="V204" s="118"/>
      <c r="W204" s="118"/>
      <c r="X204" s="119"/>
      <c r="Y204" s="120"/>
      <c r="Z204" s="120"/>
      <c r="AA204" s="108" t="str">
        <f t="shared" si="43"/>
        <v/>
      </c>
      <c r="AB204" s="108" t="str">
        <f t="shared" si="44"/>
        <v/>
      </c>
      <c r="AC204" s="121"/>
      <c r="AD204" s="121"/>
      <c r="AE204" s="250" t="str">
        <f t="shared" si="52"/>
        <v/>
      </c>
      <c r="AF204" s="108" t="str">
        <f t="shared" si="45"/>
        <v/>
      </c>
      <c r="AG204" s="108" t="str">
        <f t="shared" si="46"/>
        <v/>
      </c>
      <c r="AH204" s="110">
        <f t="shared" si="53"/>
        <v>0</v>
      </c>
      <c r="AI204" s="110">
        <f t="shared" si="54"/>
        <v>0</v>
      </c>
      <c r="AJ204" s="114"/>
      <c r="AK204" s="100">
        <f t="shared" si="55"/>
        <v>0</v>
      </c>
      <c r="AL204" s="110">
        <f t="shared" si="56"/>
        <v>0</v>
      </c>
      <c r="AM204" s="258">
        <f t="shared" si="47"/>
        <v>0</v>
      </c>
      <c r="AN204" s="110">
        <f t="shared" si="48"/>
        <v>0</v>
      </c>
      <c r="AO204" s="110">
        <f t="shared" si="57"/>
        <v>0</v>
      </c>
      <c r="AP204" s="122"/>
    </row>
    <row r="205" spans="1:56">
      <c r="A205" s="113"/>
      <c r="B205" s="113"/>
      <c r="C205" s="114"/>
      <c r="D205" s="115"/>
      <c r="E205" s="115"/>
      <c r="F205" s="115"/>
      <c r="G205" s="115"/>
      <c r="H205" s="116"/>
      <c r="I205" s="114"/>
      <c r="J205" s="114"/>
      <c r="K205" s="115"/>
      <c r="L205" s="117"/>
      <c r="M205" s="124"/>
      <c r="N205" s="102" t="str">
        <f t="shared" si="39"/>
        <v/>
      </c>
      <c r="O205" s="103" t="str">
        <f t="shared" si="40"/>
        <v/>
      </c>
      <c r="P205" s="104" t="str">
        <f t="shared" si="49"/>
        <v/>
      </c>
      <c r="Q205" s="248" t="str">
        <f t="shared" si="41"/>
        <v/>
      </c>
      <c r="R205" s="245" t="str">
        <f t="shared" si="42"/>
        <v/>
      </c>
      <c r="S205" s="104" t="str">
        <f t="shared" si="50"/>
        <v/>
      </c>
      <c r="T205" s="249" t="str">
        <f t="shared" si="51"/>
        <v/>
      </c>
      <c r="U205" s="118"/>
      <c r="V205" s="118"/>
      <c r="W205" s="118"/>
      <c r="X205" s="119"/>
      <c r="Y205" s="120"/>
      <c r="Z205" s="120"/>
      <c r="AA205" s="108" t="str">
        <f t="shared" si="43"/>
        <v/>
      </c>
      <c r="AB205" s="108" t="str">
        <f t="shared" si="44"/>
        <v/>
      </c>
      <c r="AC205" s="121"/>
      <c r="AD205" s="121"/>
      <c r="AE205" s="250" t="str">
        <f t="shared" si="52"/>
        <v/>
      </c>
      <c r="AF205" s="108" t="str">
        <f t="shared" si="45"/>
        <v/>
      </c>
      <c r="AG205" s="108" t="str">
        <f t="shared" si="46"/>
        <v/>
      </c>
      <c r="AH205" s="110">
        <f t="shared" si="53"/>
        <v>0</v>
      </c>
      <c r="AI205" s="110">
        <f t="shared" si="54"/>
        <v>0</v>
      </c>
      <c r="AJ205" s="114"/>
      <c r="AK205" s="100">
        <f t="shared" si="55"/>
        <v>0</v>
      </c>
      <c r="AL205" s="110">
        <f t="shared" si="56"/>
        <v>0</v>
      </c>
      <c r="AM205" s="258">
        <f t="shared" si="47"/>
        <v>0</v>
      </c>
      <c r="AN205" s="110">
        <f t="shared" si="48"/>
        <v>0</v>
      </c>
      <c r="AO205" s="110">
        <f t="shared" si="57"/>
        <v>0</v>
      </c>
      <c r="AP205" s="122"/>
    </row>
    <row r="206" spans="1:56">
      <c r="A206" s="113"/>
      <c r="B206" s="113"/>
      <c r="C206" s="114"/>
      <c r="D206" s="115"/>
      <c r="E206" s="115"/>
      <c r="F206" s="115"/>
      <c r="G206" s="115"/>
      <c r="H206" s="116"/>
      <c r="I206" s="114"/>
      <c r="J206" s="114"/>
      <c r="K206" s="115"/>
      <c r="L206" s="117"/>
      <c r="M206" s="124"/>
      <c r="N206" s="102" t="str">
        <f t="shared" si="39"/>
        <v/>
      </c>
      <c r="O206" s="103" t="str">
        <f t="shared" si="40"/>
        <v/>
      </c>
      <c r="P206" s="104" t="str">
        <f t="shared" si="49"/>
        <v/>
      </c>
      <c r="Q206" s="248" t="str">
        <f t="shared" si="41"/>
        <v/>
      </c>
      <c r="R206" s="245" t="str">
        <f t="shared" si="42"/>
        <v/>
      </c>
      <c r="S206" s="104" t="str">
        <f t="shared" si="50"/>
        <v/>
      </c>
      <c r="T206" s="249" t="str">
        <f t="shared" si="51"/>
        <v/>
      </c>
      <c r="U206" s="118"/>
      <c r="V206" s="118"/>
      <c r="W206" s="118"/>
      <c r="X206" s="119"/>
      <c r="Y206" s="120"/>
      <c r="Z206" s="120"/>
      <c r="AA206" s="108" t="str">
        <f t="shared" si="43"/>
        <v/>
      </c>
      <c r="AB206" s="108" t="str">
        <f t="shared" si="44"/>
        <v/>
      </c>
      <c r="AC206" s="121"/>
      <c r="AD206" s="121"/>
      <c r="AE206" s="250" t="str">
        <f t="shared" si="52"/>
        <v/>
      </c>
      <c r="AF206" s="108" t="str">
        <f t="shared" si="45"/>
        <v/>
      </c>
      <c r="AG206" s="108" t="str">
        <f t="shared" si="46"/>
        <v/>
      </c>
      <c r="AH206" s="110">
        <f t="shared" si="53"/>
        <v>0</v>
      </c>
      <c r="AI206" s="110">
        <f t="shared" si="54"/>
        <v>0</v>
      </c>
      <c r="AJ206" s="114"/>
      <c r="AK206" s="100">
        <f t="shared" si="55"/>
        <v>0</v>
      </c>
      <c r="AL206" s="110">
        <f t="shared" si="56"/>
        <v>0</v>
      </c>
      <c r="AM206" s="258">
        <f t="shared" si="47"/>
        <v>0</v>
      </c>
      <c r="AN206" s="110">
        <f t="shared" si="48"/>
        <v>0</v>
      </c>
      <c r="AO206" s="110">
        <f t="shared" si="57"/>
        <v>0</v>
      </c>
      <c r="AP206" s="122"/>
    </row>
    <row r="207" spans="1:56">
      <c r="A207" s="113"/>
      <c r="B207" s="113"/>
      <c r="C207" s="114"/>
      <c r="D207" s="115"/>
      <c r="E207" s="115"/>
      <c r="F207" s="115"/>
      <c r="G207" s="115"/>
      <c r="H207" s="116"/>
      <c r="I207" s="114"/>
      <c r="J207" s="114"/>
      <c r="K207" s="115"/>
      <c r="L207" s="117"/>
      <c r="M207" s="124"/>
      <c r="N207" s="102" t="str">
        <f t="shared" si="39"/>
        <v/>
      </c>
      <c r="O207" s="103" t="str">
        <f t="shared" si="40"/>
        <v/>
      </c>
      <c r="P207" s="104" t="str">
        <f t="shared" si="49"/>
        <v/>
      </c>
      <c r="Q207" s="248" t="str">
        <f t="shared" si="41"/>
        <v/>
      </c>
      <c r="R207" s="245" t="str">
        <f t="shared" si="42"/>
        <v/>
      </c>
      <c r="S207" s="104" t="str">
        <f t="shared" si="50"/>
        <v/>
      </c>
      <c r="T207" s="249" t="str">
        <f t="shared" si="51"/>
        <v/>
      </c>
      <c r="U207" s="118"/>
      <c r="V207" s="118"/>
      <c r="W207" s="118"/>
      <c r="X207" s="119"/>
      <c r="Y207" s="120"/>
      <c r="Z207" s="120"/>
      <c r="AA207" s="108" t="str">
        <f t="shared" si="43"/>
        <v/>
      </c>
      <c r="AB207" s="108" t="str">
        <f t="shared" si="44"/>
        <v/>
      </c>
      <c r="AC207" s="121"/>
      <c r="AD207" s="121"/>
      <c r="AE207" s="250" t="str">
        <f t="shared" si="52"/>
        <v/>
      </c>
      <c r="AF207" s="108" t="str">
        <f t="shared" si="45"/>
        <v/>
      </c>
      <c r="AG207" s="108" t="str">
        <f t="shared" si="46"/>
        <v/>
      </c>
      <c r="AH207" s="110">
        <f t="shared" si="53"/>
        <v>0</v>
      </c>
      <c r="AI207" s="110">
        <f t="shared" si="54"/>
        <v>0</v>
      </c>
      <c r="AJ207" s="114"/>
      <c r="AK207" s="100">
        <f t="shared" si="55"/>
        <v>0</v>
      </c>
      <c r="AL207" s="110">
        <f t="shared" si="56"/>
        <v>0</v>
      </c>
      <c r="AM207" s="258">
        <f t="shared" si="47"/>
        <v>0</v>
      </c>
      <c r="AN207" s="110">
        <f t="shared" si="48"/>
        <v>0</v>
      </c>
      <c r="AO207" s="110">
        <f t="shared" si="57"/>
        <v>0</v>
      </c>
      <c r="AP207" s="122"/>
    </row>
    <row r="208" spans="1:56">
      <c r="A208" s="113"/>
      <c r="B208" s="113"/>
      <c r="C208" s="114"/>
      <c r="D208" s="115"/>
      <c r="E208" s="115"/>
      <c r="F208" s="115"/>
      <c r="G208" s="115"/>
      <c r="H208" s="116"/>
      <c r="I208" s="114"/>
      <c r="J208" s="114"/>
      <c r="K208" s="115"/>
      <c r="L208" s="117"/>
      <c r="M208" s="124"/>
      <c r="N208" s="102" t="str">
        <f t="shared" si="39"/>
        <v/>
      </c>
      <c r="O208" s="103" t="str">
        <f t="shared" si="40"/>
        <v/>
      </c>
      <c r="P208" s="104" t="str">
        <f t="shared" si="49"/>
        <v/>
      </c>
      <c r="Q208" s="248" t="str">
        <f t="shared" si="41"/>
        <v/>
      </c>
      <c r="R208" s="245" t="str">
        <f t="shared" si="42"/>
        <v/>
      </c>
      <c r="S208" s="104" t="str">
        <f t="shared" si="50"/>
        <v/>
      </c>
      <c r="T208" s="249" t="str">
        <f t="shared" si="51"/>
        <v/>
      </c>
      <c r="U208" s="118"/>
      <c r="V208" s="118"/>
      <c r="W208" s="118"/>
      <c r="X208" s="119"/>
      <c r="Y208" s="120"/>
      <c r="Z208" s="120"/>
      <c r="AA208" s="108" t="str">
        <f t="shared" si="43"/>
        <v/>
      </c>
      <c r="AB208" s="108" t="str">
        <f t="shared" si="44"/>
        <v/>
      </c>
      <c r="AC208" s="121"/>
      <c r="AD208" s="121"/>
      <c r="AE208" s="250" t="str">
        <f t="shared" si="52"/>
        <v/>
      </c>
      <c r="AF208" s="108" t="str">
        <f t="shared" si="45"/>
        <v/>
      </c>
      <c r="AG208" s="108" t="str">
        <f t="shared" si="46"/>
        <v/>
      </c>
      <c r="AH208" s="110">
        <f t="shared" si="53"/>
        <v>0</v>
      </c>
      <c r="AI208" s="110">
        <f t="shared" si="54"/>
        <v>0</v>
      </c>
      <c r="AJ208" s="114"/>
      <c r="AK208" s="100">
        <f t="shared" si="55"/>
        <v>0</v>
      </c>
      <c r="AL208" s="110">
        <f t="shared" si="56"/>
        <v>0</v>
      </c>
      <c r="AM208" s="258">
        <f t="shared" si="47"/>
        <v>0</v>
      </c>
      <c r="AN208" s="110">
        <f t="shared" si="48"/>
        <v>0</v>
      </c>
      <c r="AO208" s="110">
        <f t="shared" si="57"/>
        <v>0</v>
      </c>
      <c r="AP208" s="122"/>
    </row>
    <row r="209" spans="1:56">
      <c r="A209" s="113"/>
      <c r="B209" s="113"/>
      <c r="C209" s="114"/>
      <c r="D209" s="115"/>
      <c r="E209" s="115"/>
      <c r="F209" s="115"/>
      <c r="G209" s="115"/>
      <c r="H209" s="116"/>
      <c r="I209" s="114"/>
      <c r="J209" s="114"/>
      <c r="K209" s="115"/>
      <c r="L209" s="117"/>
      <c r="M209" s="124"/>
      <c r="N209" s="102" t="str">
        <f t="shared" si="39"/>
        <v/>
      </c>
      <c r="O209" s="103" t="str">
        <f t="shared" si="40"/>
        <v/>
      </c>
      <c r="P209" s="104" t="str">
        <f t="shared" si="49"/>
        <v/>
      </c>
      <c r="Q209" s="248" t="str">
        <f t="shared" si="41"/>
        <v/>
      </c>
      <c r="R209" s="245" t="str">
        <f t="shared" si="42"/>
        <v/>
      </c>
      <c r="S209" s="104" t="str">
        <f t="shared" si="50"/>
        <v/>
      </c>
      <c r="T209" s="249" t="str">
        <f t="shared" si="51"/>
        <v/>
      </c>
      <c r="U209" s="118"/>
      <c r="V209" s="118"/>
      <c r="W209" s="118"/>
      <c r="X209" s="119"/>
      <c r="Y209" s="120"/>
      <c r="Z209" s="120"/>
      <c r="AA209" s="108" t="str">
        <f t="shared" si="43"/>
        <v/>
      </c>
      <c r="AB209" s="108" t="str">
        <f t="shared" si="44"/>
        <v/>
      </c>
      <c r="AC209" s="121"/>
      <c r="AD209" s="121"/>
      <c r="AE209" s="250" t="str">
        <f t="shared" si="52"/>
        <v/>
      </c>
      <c r="AF209" s="108" t="str">
        <f t="shared" si="45"/>
        <v/>
      </c>
      <c r="AG209" s="108" t="str">
        <f t="shared" si="46"/>
        <v/>
      </c>
      <c r="AH209" s="110">
        <f t="shared" si="53"/>
        <v>0</v>
      </c>
      <c r="AI209" s="110">
        <f t="shared" si="54"/>
        <v>0</v>
      </c>
      <c r="AJ209" s="114"/>
      <c r="AK209" s="100">
        <f t="shared" si="55"/>
        <v>0</v>
      </c>
      <c r="AL209" s="110">
        <f t="shared" si="56"/>
        <v>0</v>
      </c>
      <c r="AM209" s="258">
        <f t="shared" si="47"/>
        <v>0</v>
      </c>
      <c r="AN209" s="110">
        <f t="shared" si="48"/>
        <v>0</v>
      </c>
      <c r="AO209" s="110">
        <f t="shared" si="57"/>
        <v>0</v>
      </c>
      <c r="AP209" s="122"/>
    </row>
    <row r="210" spans="1:56">
      <c r="A210" s="113"/>
      <c r="B210" s="113"/>
      <c r="C210" s="114"/>
      <c r="D210" s="115"/>
      <c r="E210" s="115"/>
      <c r="F210" s="115"/>
      <c r="G210" s="115"/>
      <c r="H210" s="116"/>
      <c r="I210" s="114"/>
      <c r="J210" s="114"/>
      <c r="K210" s="115"/>
      <c r="L210" s="117"/>
      <c r="M210" s="124"/>
      <c r="N210" s="102" t="str">
        <f t="shared" si="39"/>
        <v/>
      </c>
      <c r="O210" s="103" t="str">
        <f t="shared" si="40"/>
        <v/>
      </c>
      <c r="P210" s="104" t="str">
        <f t="shared" si="49"/>
        <v/>
      </c>
      <c r="Q210" s="248" t="str">
        <f t="shared" si="41"/>
        <v/>
      </c>
      <c r="R210" s="245" t="str">
        <f t="shared" si="42"/>
        <v/>
      </c>
      <c r="S210" s="104" t="str">
        <f t="shared" si="50"/>
        <v/>
      </c>
      <c r="T210" s="249" t="str">
        <f t="shared" si="51"/>
        <v/>
      </c>
      <c r="U210" s="118"/>
      <c r="V210" s="118"/>
      <c r="W210" s="118"/>
      <c r="X210" s="119"/>
      <c r="Y210" s="120"/>
      <c r="Z210" s="120"/>
      <c r="AA210" s="108" t="str">
        <f t="shared" si="43"/>
        <v/>
      </c>
      <c r="AB210" s="108" t="str">
        <f t="shared" si="44"/>
        <v/>
      </c>
      <c r="AC210" s="121"/>
      <c r="AD210" s="121"/>
      <c r="AE210" s="250" t="str">
        <f t="shared" si="52"/>
        <v/>
      </c>
      <c r="AF210" s="108" t="str">
        <f t="shared" si="45"/>
        <v/>
      </c>
      <c r="AG210" s="108" t="str">
        <f t="shared" si="46"/>
        <v/>
      </c>
      <c r="AH210" s="110">
        <f t="shared" si="53"/>
        <v>0</v>
      </c>
      <c r="AI210" s="110">
        <f t="shared" si="54"/>
        <v>0</v>
      </c>
      <c r="AJ210" s="114"/>
      <c r="AK210" s="100">
        <f t="shared" si="55"/>
        <v>0</v>
      </c>
      <c r="AL210" s="110">
        <f t="shared" si="56"/>
        <v>0</v>
      </c>
      <c r="AM210" s="258">
        <f t="shared" si="47"/>
        <v>0</v>
      </c>
      <c r="AN210" s="110">
        <f t="shared" si="48"/>
        <v>0</v>
      </c>
      <c r="AO210" s="110">
        <f t="shared" si="57"/>
        <v>0</v>
      </c>
      <c r="AP210" s="122"/>
    </row>
    <row r="211" spans="1:56">
      <c r="A211" s="113"/>
      <c r="B211" s="113"/>
      <c r="C211" s="114"/>
      <c r="D211" s="115"/>
      <c r="E211" s="115"/>
      <c r="F211" s="115"/>
      <c r="G211" s="115"/>
      <c r="H211" s="116"/>
      <c r="I211" s="114"/>
      <c r="J211" s="114"/>
      <c r="K211" s="115"/>
      <c r="L211" s="117"/>
      <c r="M211" s="124"/>
      <c r="N211" s="102" t="str">
        <f t="shared" si="39"/>
        <v/>
      </c>
      <c r="O211" s="103" t="str">
        <f t="shared" si="40"/>
        <v/>
      </c>
      <c r="P211" s="104" t="str">
        <f t="shared" si="49"/>
        <v/>
      </c>
      <c r="Q211" s="248" t="str">
        <f t="shared" si="41"/>
        <v/>
      </c>
      <c r="R211" s="245" t="str">
        <f t="shared" si="42"/>
        <v/>
      </c>
      <c r="S211" s="104" t="str">
        <f t="shared" si="50"/>
        <v/>
      </c>
      <c r="T211" s="249" t="str">
        <f t="shared" si="51"/>
        <v/>
      </c>
      <c r="U211" s="118"/>
      <c r="V211" s="118"/>
      <c r="W211" s="118"/>
      <c r="X211" s="119"/>
      <c r="Y211" s="120"/>
      <c r="Z211" s="120"/>
      <c r="AA211" s="108" t="str">
        <f t="shared" si="43"/>
        <v/>
      </c>
      <c r="AB211" s="108" t="str">
        <f t="shared" si="44"/>
        <v/>
      </c>
      <c r="AC211" s="121"/>
      <c r="AD211" s="121"/>
      <c r="AE211" s="250" t="str">
        <f t="shared" si="52"/>
        <v/>
      </c>
      <c r="AF211" s="108" t="str">
        <f t="shared" si="45"/>
        <v/>
      </c>
      <c r="AG211" s="108" t="str">
        <f t="shared" si="46"/>
        <v/>
      </c>
      <c r="AH211" s="110">
        <f t="shared" si="53"/>
        <v>0</v>
      </c>
      <c r="AI211" s="110">
        <f t="shared" si="54"/>
        <v>0</v>
      </c>
      <c r="AJ211" s="114"/>
      <c r="AK211" s="100">
        <f t="shared" si="55"/>
        <v>0</v>
      </c>
      <c r="AL211" s="110">
        <f t="shared" si="56"/>
        <v>0</v>
      </c>
      <c r="AM211" s="258">
        <f t="shared" si="47"/>
        <v>0</v>
      </c>
      <c r="AN211" s="110">
        <f t="shared" si="48"/>
        <v>0</v>
      </c>
      <c r="AO211" s="110">
        <f t="shared" si="57"/>
        <v>0</v>
      </c>
      <c r="AP211" s="122"/>
    </row>
    <row r="212" spans="1:56">
      <c r="A212" s="113"/>
      <c r="B212" s="113"/>
      <c r="C212" s="114"/>
      <c r="D212" s="115"/>
      <c r="E212" s="115"/>
      <c r="F212" s="115"/>
      <c r="G212" s="115"/>
      <c r="H212" s="116"/>
      <c r="I212" s="114"/>
      <c r="J212" s="114"/>
      <c r="K212" s="115"/>
      <c r="L212" s="117"/>
      <c r="M212" s="124"/>
      <c r="N212" s="102" t="str">
        <f t="shared" ref="N212:N275" si="58">IF(M212="","",IF(M212="Spark Ignition",AV$22,IF(M212="Compression Ignition",BA$22,"error")))</f>
        <v/>
      </c>
      <c r="O212" s="103" t="str">
        <f t="shared" ref="O212:O275" si="59">IF(M212="","",IF(M212="Spark Ignition",AW$22,IF(M212="Compression Ignition",BB$22,"error")))</f>
        <v/>
      </c>
      <c r="P212" s="104" t="str">
        <f t="shared" si="49"/>
        <v/>
      </c>
      <c r="Q212" s="248" t="str">
        <f t="shared" ref="Q212:Q275" si="60">IF(M212="","",IF(M212="Spark Ignition",AV$46,IF(M212="Compression Ignition",BA$46,"error")))</f>
        <v/>
      </c>
      <c r="R212" s="245" t="str">
        <f t="shared" ref="R212:R275" si="61">IF(N212="","",IF(M212="Spark Ignition",AW$46,IF(M212="Compression Ignition",BB$46,"error")))</f>
        <v/>
      </c>
      <c r="S212" s="104" t="str">
        <f t="shared" si="50"/>
        <v/>
      </c>
      <c r="T212" s="249" t="str">
        <f t="shared" si="51"/>
        <v/>
      </c>
      <c r="U212" s="118"/>
      <c r="V212" s="118"/>
      <c r="W212" s="118"/>
      <c r="X212" s="119"/>
      <c r="Y212" s="120"/>
      <c r="Z212" s="120"/>
      <c r="AA212" s="108" t="str">
        <f t="shared" ref="AA212:AA275" si="62">IF(M212="","",U212*X212+V212*X212+IF(X212&lt;=P212,P212,X212)*W212)</f>
        <v/>
      </c>
      <c r="AB212" s="108" t="str">
        <f t="shared" ref="AB212:AB275" si="63">IF(M212="","",SUM(U212:W212)*P212)</f>
        <v/>
      </c>
      <c r="AC212" s="121"/>
      <c r="AD212" s="121"/>
      <c r="AE212" s="250" t="str">
        <f t="shared" si="52"/>
        <v/>
      </c>
      <c r="AF212" s="108" t="str">
        <f t="shared" ref="AF212:AF275" si="64">IF(M212="","",U212*AE212+V212*AE212+IF(AE212&lt;=T212,T212,AE212)*W212)</f>
        <v/>
      </c>
      <c r="AG212" s="108" t="str">
        <f t="shared" ref="AG212:AG275" si="65">IF(M212="","",SUM(U212:W212)*T212)</f>
        <v/>
      </c>
      <c r="AH212" s="110">
        <f t="shared" si="53"/>
        <v>0</v>
      </c>
      <c r="AI212" s="110">
        <f t="shared" si="54"/>
        <v>0</v>
      </c>
      <c r="AJ212" s="114"/>
      <c r="AK212" s="100">
        <f t="shared" si="55"/>
        <v>0</v>
      </c>
      <c r="AL212" s="110">
        <f t="shared" si="56"/>
        <v>0</v>
      </c>
      <c r="AM212" s="258">
        <f t="shared" ref="AM212:AM275" si="66">IF(AJ212="",0,AJ212/S212*100)</f>
        <v>0</v>
      </c>
      <c r="AN212" s="110">
        <f t="shared" ref="AN212:AN275" si="67">AM212/100*120000*SUM(U212:V212)</f>
        <v>0</v>
      </c>
      <c r="AO212" s="110">
        <f t="shared" si="57"/>
        <v>0</v>
      </c>
      <c r="AP212" s="122"/>
    </row>
    <row r="213" spans="1:56">
      <c r="A213" s="113"/>
      <c r="B213" s="113"/>
      <c r="C213" s="114"/>
      <c r="D213" s="115"/>
      <c r="E213" s="115"/>
      <c r="F213" s="115"/>
      <c r="G213" s="115"/>
      <c r="H213" s="116"/>
      <c r="I213" s="114"/>
      <c r="J213" s="114"/>
      <c r="K213" s="115"/>
      <c r="L213" s="117"/>
      <c r="M213" s="124"/>
      <c r="N213" s="102" t="str">
        <f t="shared" si="58"/>
        <v/>
      </c>
      <c r="O213" s="103" t="str">
        <f t="shared" si="59"/>
        <v/>
      </c>
      <c r="P213" s="104" t="str">
        <f t="shared" ref="P213:P276" si="68">IF(M213="","",N213*L213+O213)</f>
        <v/>
      </c>
      <c r="Q213" s="248" t="str">
        <f t="shared" si="60"/>
        <v/>
      </c>
      <c r="R213" s="245" t="str">
        <f t="shared" si="61"/>
        <v/>
      </c>
      <c r="S213" s="104" t="str">
        <f t="shared" ref="S213:S276" si="69">IF(M213="","",IF(M213="Spark Ignition",8887,10180))</f>
        <v/>
      </c>
      <c r="T213" s="249" t="str">
        <f t="shared" ref="T213:T276" si="70">IF(M213="","",ROUND(Q213*L213+R213,2))</f>
        <v/>
      </c>
      <c r="U213" s="118"/>
      <c r="V213" s="118"/>
      <c r="W213" s="118"/>
      <c r="X213" s="119"/>
      <c r="Y213" s="120"/>
      <c r="Z213" s="120"/>
      <c r="AA213" s="108" t="str">
        <f t="shared" si="62"/>
        <v/>
      </c>
      <c r="AB213" s="108" t="str">
        <f t="shared" si="63"/>
        <v/>
      </c>
      <c r="AC213" s="121"/>
      <c r="AD213" s="121"/>
      <c r="AE213" s="250" t="str">
        <f t="shared" ref="AE213:AE276" si="71">IF(M213="","",ROUND(X213/S213*100,2))</f>
        <v/>
      </c>
      <c r="AF213" s="108" t="str">
        <f t="shared" si="64"/>
        <v/>
      </c>
      <c r="AG213" s="108" t="str">
        <f t="shared" si="65"/>
        <v/>
      </c>
      <c r="AH213" s="110">
        <f t="shared" ref="AH213:AH276" si="72">IF(AC213&gt;0.05,-1*(AC213-0.05)*298*U213*120000/1000000,0)</f>
        <v>0</v>
      </c>
      <c r="AI213" s="110">
        <f t="shared" ref="AI213:AI276" si="73">IF(AD213&gt;0.05,-1*(AD213-0.05)*25*U213*120000/1000000,0)</f>
        <v>0</v>
      </c>
      <c r="AJ213" s="114"/>
      <c r="AK213" s="100">
        <f t="shared" ref="AK213:AK276" si="74">IF(AJ213="",0,AJ213*SUM(U213:V213)*120000/1000000)</f>
        <v>0</v>
      </c>
      <c r="AL213" s="110">
        <f t="shared" ref="AL213:AL276" si="75">AH213+AI213+AK213</f>
        <v>0</v>
      </c>
      <c r="AM213" s="258">
        <f t="shared" si="66"/>
        <v>0</v>
      </c>
      <c r="AN213" s="110">
        <f t="shared" si="67"/>
        <v>0</v>
      </c>
      <c r="AO213" s="110">
        <f t="shared" ref="AO213:AO276" si="76">AN213</f>
        <v>0</v>
      </c>
      <c r="AP213" s="122"/>
    </row>
    <row r="214" spans="1:56">
      <c r="A214" s="113"/>
      <c r="B214" s="113"/>
      <c r="C214" s="114"/>
      <c r="D214" s="115"/>
      <c r="E214" s="115"/>
      <c r="F214" s="115"/>
      <c r="G214" s="115"/>
      <c r="H214" s="116"/>
      <c r="I214" s="114"/>
      <c r="J214" s="114"/>
      <c r="K214" s="115"/>
      <c r="L214" s="117"/>
      <c r="M214" s="124"/>
      <c r="N214" s="102" t="str">
        <f t="shared" si="58"/>
        <v/>
      </c>
      <c r="O214" s="103" t="str">
        <f t="shared" si="59"/>
        <v/>
      </c>
      <c r="P214" s="104" t="str">
        <f t="shared" si="68"/>
        <v/>
      </c>
      <c r="Q214" s="248" t="str">
        <f t="shared" si="60"/>
        <v/>
      </c>
      <c r="R214" s="245" t="str">
        <f t="shared" si="61"/>
        <v/>
      </c>
      <c r="S214" s="104" t="str">
        <f t="shared" si="69"/>
        <v/>
      </c>
      <c r="T214" s="249" t="str">
        <f t="shared" si="70"/>
        <v/>
      </c>
      <c r="U214" s="118"/>
      <c r="V214" s="118"/>
      <c r="W214" s="118"/>
      <c r="X214" s="119"/>
      <c r="Y214" s="120"/>
      <c r="Z214" s="120"/>
      <c r="AA214" s="108" t="str">
        <f t="shared" si="62"/>
        <v/>
      </c>
      <c r="AB214" s="108" t="str">
        <f t="shared" si="63"/>
        <v/>
      </c>
      <c r="AC214" s="121"/>
      <c r="AD214" s="121"/>
      <c r="AE214" s="250" t="str">
        <f t="shared" si="71"/>
        <v/>
      </c>
      <c r="AF214" s="108" t="str">
        <f t="shared" si="64"/>
        <v/>
      </c>
      <c r="AG214" s="108" t="str">
        <f t="shared" si="65"/>
        <v/>
      </c>
      <c r="AH214" s="110">
        <f t="shared" si="72"/>
        <v>0</v>
      </c>
      <c r="AI214" s="110">
        <f t="shared" si="73"/>
        <v>0</v>
      </c>
      <c r="AJ214" s="114"/>
      <c r="AK214" s="100">
        <f t="shared" si="74"/>
        <v>0</v>
      </c>
      <c r="AL214" s="110">
        <f t="shared" si="75"/>
        <v>0</v>
      </c>
      <c r="AM214" s="258">
        <f t="shared" si="66"/>
        <v>0</v>
      </c>
      <c r="AN214" s="110">
        <f t="shared" si="67"/>
        <v>0</v>
      </c>
      <c r="AO214" s="110">
        <f t="shared" si="76"/>
        <v>0</v>
      </c>
      <c r="AP214" s="122"/>
    </row>
    <row r="215" spans="1:56">
      <c r="A215" s="113"/>
      <c r="B215" s="113"/>
      <c r="C215" s="114"/>
      <c r="D215" s="115"/>
      <c r="E215" s="115"/>
      <c r="F215" s="115"/>
      <c r="G215" s="115"/>
      <c r="H215" s="116"/>
      <c r="I215" s="114"/>
      <c r="J215" s="114"/>
      <c r="K215" s="115"/>
      <c r="L215" s="117"/>
      <c r="M215" s="124"/>
      <c r="N215" s="102" t="str">
        <f t="shared" si="58"/>
        <v/>
      </c>
      <c r="O215" s="103" t="str">
        <f t="shared" si="59"/>
        <v/>
      </c>
      <c r="P215" s="104" t="str">
        <f t="shared" si="68"/>
        <v/>
      </c>
      <c r="Q215" s="248" t="str">
        <f t="shared" si="60"/>
        <v/>
      </c>
      <c r="R215" s="245" t="str">
        <f t="shared" si="61"/>
        <v/>
      </c>
      <c r="S215" s="104" t="str">
        <f t="shared" si="69"/>
        <v/>
      </c>
      <c r="T215" s="249" t="str">
        <f t="shared" si="70"/>
        <v/>
      </c>
      <c r="U215" s="118"/>
      <c r="V215" s="118"/>
      <c r="W215" s="118"/>
      <c r="X215" s="119"/>
      <c r="Y215" s="120"/>
      <c r="Z215" s="120"/>
      <c r="AA215" s="108" t="str">
        <f t="shared" si="62"/>
        <v/>
      </c>
      <c r="AB215" s="108" t="str">
        <f t="shared" si="63"/>
        <v/>
      </c>
      <c r="AC215" s="121"/>
      <c r="AD215" s="121"/>
      <c r="AE215" s="250" t="str">
        <f t="shared" si="71"/>
        <v/>
      </c>
      <c r="AF215" s="108" t="str">
        <f t="shared" si="64"/>
        <v/>
      </c>
      <c r="AG215" s="108" t="str">
        <f t="shared" si="65"/>
        <v/>
      </c>
      <c r="AH215" s="110">
        <f t="shared" si="72"/>
        <v>0</v>
      </c>
      <c r="AI215" s="110">
        <f t="shared" si="73"/>
        <v>0</v>
      </c>
      <c r="AJ215" s="114"/>
      <c r="AK215" s="100">
        <f t="shared" si="74"/>
        <v>0</v>
      </c>
      <c r="AL215" s="110">
        <f t="shared" si="75"/>
        <v>0</v>
      </c>
      <c r="AM215" s="258">
        <f t="shared" si="66"/>
        <v>0</v>
      </c>
      <c r="AN215" s="110">
        <f t="shared" si="67"/>
        <v>0</v>
      </c>
      <c r="AO215" s="110">
        <f t="shared" si="76"/>
        <v>0</v>
      </c>
      <c r="AP215" s="122"/>
    </row>
    <row r="216" spans="1:56">
      <c r="A216" s="113"/>
      <c r="B216" s="113"/>
      <c r="C216" s="114"/>
      <c r="D216" s="115"/>
      <c r="E216" s="115"/>
      <c r="F216" s="115"/>
      <c r="G216" s="115"/>
      <c r="H216" s="116"/>
      <c r="I216" s="114"/>
      <c r="J216" s="114"/>
      <c r="K216" s="115"/>
      <c r="L216" s="117"/>
      <c r="M216" s="124"/>
      <c r="N216" s="102" t="str">
        <f t="shared" si="58"/>
        <v/>
      </c>
      <c r="O216" s="103" t="str">
        <f t="shared" si="59"/>
        <v/>
      </c>
      <c r="P216" s="104" t="str">
        <f t="shared" si="68"/>
        <v/>
      </c>
      <c r="Q216" s="248" t="str">
        <f t="shared" si="60"/>
        <v/>
      </c>
      <c r="R216" s="245" t="str">
        <f t="shared" si="61"/>
        <v/>
      </c>
      <c r="S216" s="104" t="str">
        <f t="shared" si="69"/>
        <v/>
      </c>
      <c r="T216" s="249" t="str">
        <f t="shared" si="70"/>
        <v/>
      </c>
      <c r="U216" s="118"/>
      <c r="V216" s="118"/>
      <c r="W216" s="118"/>
      <c r="X216" s="119"/>
      <c r="Y216" s="120"/>
      <c r="Z216" s="120"/>
      <c r="AA216" s="108" t="str">
        <f t="shared" si="62"/>
        <v/>
      </c>
      <c r="AB216" s="108" t="str">
        <f t="shared" si="63"/>
        <v/>
      </c>
      <c r="AC216" s="121"/>
      <c r="AD216" s="121"/>
      <c r="AE216" s="250" t="str">
        <f t="shared" si="71"/>
        <v/>
      </c>
      <c r="AF216" s="108" t="str">
        <f t="shared" si="64"/>
        <v/>
      </c>
      <c r="AG216" s="108" t="str">
        <f t="shared" si="65"/>
        <v/>
      </c>
      <c r="AH216" s="110">
        <f t="shared" si="72"/>
        <v>0</v>
      </c>
      <c r="AI216" s="110">
        <f t="shared" si="73"/>
        <v>0</v>
      </c>
      <c r="AJ216" s="114"/>
      <c r="AK216" s="100">
        <f t="shared" si="74"/>
        <v>0</v>
      </c>
      <c r="AL216" s="110">
        <f t="shared" si="75"/>
        <v>0</v>
      </c>
      <c r="AM216" s="258">
        <f t="shared" si="66"/>
        <v>0</v>
      </c>
      <c r="AN216" s="110">
        <f t="shared" si="67"/>
        <v>0</v>
      </c>
      <c r="AO216" s="110">
        <f t="shared" si="76"/>
        <v>0</v>
      </c>
      <c r="AP216" s="122"/>
    </row>
    <row r="217" spans="1:56">
      <c r="A217" s="113"/>
      <c r="B217" s="113"/>
      <c r="C217" s="114"/>
      <c r="D217" s="115"/>
      <c r="E217" s="115"/>
      <c r="F217" s="115"/>
      <c r="G217" s="115"/>
      <c r="H217" s="116"/>
      <c r="I217" s="114"/>
      <c r="J217" s="114"/>
      <c r="K217" s="115"/>
      <c r="L217" s="117"/>
      <c r="M217" s="124"/>
      <c r="N217" s="102" t="str">
        <f t="shared" si="58"/>
        <v/>
      </c>
      <c r="O217" s="103" t="str">
        <f t="shared" si="59"/>
        <v/>
      </c>
      <c r="P217" s="104" t="str">
        <f t="shared" si="68"/>
        <v/>
      </c>
      <c r="Q217" s="248" t="str">
        <f t="shared" si="60"/>
        <v/>
      </c>
      <c r="R217" s="245" t="str">
        <f t="shared" si="61"/>
        <v/>
      </c>
      <c r="S217" s="104" t="str">
        <f t="shared" si="69"/>
        <v/>
      </c>
      <c r="T217" s="249" t="str">
        <f t="shared" si="70"/>
        <v/>
      </c>
      <c r="U217" s="118"/>
      <c r="V217" s="118"/>
      <c r="W217" s="118"/>
      <c r="X217" s="119"/>
      <c r="Y217" s="120"/>
      <c r="Z217" s="120"/>
      <c r="AA217" s="108" t="str">
        <f t="shared" si="62"/>
        <v/>
      </c>
      <c r="AB217" s="108" t="str">
        <f t="shared" si="63"/>
        <v/>
      </c>
      <c r="AC217" s="121"/>
      <c r="AD217" s="121"/>
      <c r="AE217" s="250" t="str">
        <f t="shared" si="71"/>
        <v/>
      </c>
      <c r="AF217" s="108" t="str">
        <f t="shared" si="64"/>
        <v/>
      </c>
      <c r="AG217" s="108" t="str">
        <f t="shared" si="65"/>
        <v/>
      </c>
      <c r="AH217" s="110">
        <f t="shared" si="72"/>
        <v>0</v>
      </c>
      <c r="AI217" s="110">
        <f t="shared" si="73"/>
        <v>0</v>
      </c>
      <c r="AJ217" s="114"/>
      <c r="AK217" s="100">
        <f t="shared" si="74"/>
        <v>0</v>
      </c>
      <c r="AL217" s="110">
        <f t="shared" si="75"/>
        <v>0</v>
      </c>
      <c r="AM217" s="258">
        <f t="shared" si="66"/>
        <v>0</v>
      </c>
      <c r="AN217" s="110">
        <f t="shared" si="67"/>
        <v>0</v>
      </c>
      <c r="AO217" s="110">
        <f t="shared" si="76"/>
        <v>0</v>
      </c>
      <c r="AP217" s="122"/>
    </row>
    <row r="218" spans="1:56">
      <c r="A218" s="113"/>
      <c r="B218" s="113"/>
      <c r="C218" s="114"/>
      <c r="D218" s="115"/>
      <c r="E218" s="115"/>
      <c r="F218" s="115"/>
      <c r="G218" s="115"/>
      <c r="H218" s="116"/>
      <c r="I218" s="114"/>
      <c r="J218" s="114"/>
      <c r="K218" s="115"/>
      <c r="L218" s="117"/>
      <c r="M218" s="124"/>
      <c r="N218" s="102" t="str">
        <f t="shared" si="58"/>
        <v/>
      </c>
      <c r="O218" s="103" t="str">
        <f t="shared" si="59"/>
        <v/>
      </c>
      <c r="P218" s="104" t="str">
        <f t="shared" si="68"/>
        <v/>
      </c>
      <c r="Q218" s="248" t="str">
        <f t="shared" si="60"/>
        <v/>
      </c>
      <c r="R218" s="245" t="str">
        <f t="shared" si="61"/>
        <v/>
      </c>
      <c r="S218" s="104" t="str">
        <f t="shared" si="69"/>
        <v/>
      </c>
      <c r="T218" s="249" t="str">
        <f t="shared" si="70"/>
        <v/>
      </c>
      <c r="U218" s="118"/>
      <c r="V218" s="118"/>
      <c r="W218" s="118"/>
      <c r="X218" s="119"/>
      <c r="Y218" s="120"/>
      <c r="Z218" s="120"/>
      <c r="AA218" s="108" t="str">
        <f t="shared" si="62"/>
        <v/>
      </c>
      <c r="AB218" s="108" t="str">
        <f t="shared" si="63"/>
        <v/>
      </c>
      <c r="AC218" s="121"/>
      <c r="AD218" s="121"/>
      <c r="AE218" s="250" t="str">
        <f t="shared" si="71"/>
        <v/>
      </c>
      <c r="AF218" s="108" t="str">
        <f t="shared" si="64"/>
        <v/>
      </c>
      <c r="AG218" s="108" t="str">
        <f t="shared" si="65"/>
        <v/>
      </c>
      <c r="AH218" s="110">
        <f t="shared" si="72"/>
        <v>0</v>
      </c>
      <c r="AI218" s="110">
        <f t="shared" si="73"/>
        <v>0</v>
      </c>
      <c r="AJ218" s="114"/>
      <c r="AK218" s="100">
        <f t="shared" si="74"/>
        <v>0</v>
      </c>
      <c r="AL218" s="110">
        <f t="shared" si="75"/>
        <v>0</v>
      </c>
      <c r="AM218" s="258">
        <f t="shared" si="66"/>
        <v>0</v>
      </c>
      <c r="AN218" s="110">
        <f t="shared" si="67"/>
        <v>0</v>
      </c>
      <c r="AO218" s="110">
        <f t="shared" si="76"/>
        <v>0</v>
      </c>
      <c r="AP218" s="122"/>
    </row>
    <row r="219" spans="1:56">
      <c r="A219" s="113"/>
      <c r="B219" s="113"/>
      <c r="C219" s="114"/>
      <c r="D219" s="115"/>
      <c r="E219" s="115"/>
      <c r="F219" s="115"/>
      <c r="G219" s="115"/>
      <c r="H219" s="116"/>
      <c r="I219" s="114"/>
      <c r="J219" s="114"/>
      <c r="K219" s="115"/>
      <c r="L219" s="117"/>
      <c r="M219" s="124"/>
      <c r="N219" s="102" t="str">
        <f t="shared" si="58"/>
        <v/>
      </c>
      <c r="O219" s="103" t="str">
        <f t="shared" si="59"/>
        <v/>
      </c>
      <c r="P219" s="104" t="str">
        <f t="shared" si="68"/>
        <v/>
      </c>
      <c r="Q219" s="248" t="str">
        <f t="shared" si="60"/>
        <v/>
      </c>
      <c r="R219" s="245" t="str">
        <f t="shared" si="61"/>
        <v/>
      </c>
      <c r="S219" s="104" t="str">
        <f t="shared" si="69"/>
        <v/>
      </c>
      <c r="T219" s="249" t="str">
        <f t="shared" si="70"/>
        <v/>
      </c>
      <c r="U219" s="118"/>
      <c r="V219" s="118"/>
      <c r="W219" s="118"/>
      <c r="X219" s="119"/>
      <c r="Y219" s="120"/>
      <c r="Z219" s="120"/>
      <c r="AA219" s="108" t="str">
        <f t="shared" si="62"/>
        <v/>
      </c>
      <c r="AB219" s="108" t="str">
        <f t="shared" si="63"/>
        <v/>
      </c>
      <c r="AC219" s="121"/>
      <c r="AD219" s="121"/>
      <c r="AE219" s="250" t="str">
        <f t="shared" si="71"/>
        <v/>
      </c>
      <c r="AF219" s="108" t="str">
        <f t="shared" si="64"/>
        <v/>
      </c>
      <c r="AG219" s="108" t="str">
        <f t="shared" si="65"/>
        <v/>
      </c>
      <c r="AH219" s="110">
        <f t="shared" si="72"/>
        <v>0</v>
      </c>
      <c r="AI219" s="110">
        <f t="shared" si="73"/>
        <v>0</v>
      </c>
      <c r="AJ219" s="114"/>
      <c r="AK219" s="100">
        <f t="shared" si="74"/>
        <v>0</v>
      </c>
      <c r="AL219" s="110">
        <f t="shared" si="75"/>
        <v>0</v>
      </c>
      <c r="AM219" s="258">
        <f t="shared" si="66"/>
        <v>0</v>
      </c>
      <c r="AN219" s="110">
        <f t="shared" si="67"/>
        <v>0</v>
      </c>
      <c r="AO219" s="110">
        <f t="shared" si="76"/>
        <v>0</v>
      </c>
      <c r="AP219" s="122"/>
    </row>
    <row r="220" spans="1:56">
      <c r="A220" s="113"/>
      <c r="B220" s="113"/>
      <c r="C220" s="114"/>
      <c r="D220" s="115"/>
      <c r="E220" s="115"/>
      <c r="F220" s="115"/>
      <c r="G220" s="115"/>
      <c r="H220" s="116"/>
      <c r="I220" s="114"/>
      <c r="J220" s="114"/>
      <c r="K220" s="115"/>
      <c r="L220" s="117"/>
      <c r="M220" s="124"/>
      <c r="N220" s="102" t="str">
        <f t="shared" si="58"/>
        <v/>
      </c>
      <c r="O220" s="103" t="str">
        <f t="shared" si="59"/>
        <v/>
      </c>
      <c r="P220" s="104" t="str">
        <f t="shared" si="68"/>
        <v/>
      </c>
      <c r="Q220" s="248" t="str">
        <f t="shared" si="60"/>
        <v/>
      </c>
      <c r="R220" s="245" t="str">
        <f t="shared" si="61"/>
        <v/>
      </c>
      <c r="S220" s="104" t="str">
        <f t="shared" si="69"/>
        <v/>
      </c>
      <c r="T220" s="249" t="str">
        <f t="shared" si="70"/>
        <v/>
      </c>
      <c r="U220" s="118"/>
      <c r="V220" s="118"/>
      <c r="W220" s="118"/>
      <c r="X220" s="119"/>
      <c r="Y220" s="120"/>
      <c r="Z220" s="120"/>
      <c r="AA220" s="108" t="str">
        <f t="shared" si="62"/>
        <v/>
      </c>
      <c r="AB220" s="108" t="str">
        <f t="shared" si="63"/>
        <v/>
      </c>
      <c r="AC220" s="121"/>
      <c r="AD220" s="121"/>
      <c r="AE220" s="250" t="str">
        <f t="shared" si="71"/>
        <v/>
      </c>
      <c r="AF220" s="108" t="str">
        <f t="shared" si="64"/>
        <v/>
      </c>
      <c r="AG220" s="108" t="str">
        <f t="shared" si="65"/>
        <v/>
      </c>
      <c r="AH220" s="110">
        <f t="shared" si="72"/>
        <v>0</v>
      </c>
      <c r="AI220" s="110">
        <f t="shared" si="73"/>
        <v>0</v>
      </c>
      <c r="AJ220" s="114"/>
      <c r="AK220" s="100">
        <f t="shared" si="74"/>
        <v>0</v>
      </c>
      <c r="AL220" s="110">
        <f t="shared" si="75"/>
        <v>0</v>
      </c>
      <c r="AM220" s="258">
        <f t="shared" si="66"/>
        <v>0</v>
      </c>
      <c r="AN220" s="110">
        <f t="shared" si="67"/>
        <v>0</v>
      </c>
      <c r="AO220" s="110">
        <f t="shared" si="76"/>
        <v>0</v>
      </c>
      <c r="AP220" s="122"/>
    </row>
    <row r="221" spans="1:56">
      <c r="A221" s="113"/>
      <c r="B221" s="113"/>
      <c r="C221" s="114"/>
      <c r="D221" s="115"/>
      <c r="E221" s="115"/>
      <c r="F221" s="115"/>
      <c r="G221" s="115"/>
      <c r="H221" s="116"/>
      <c r="I221" s="114"/>
      <c r="J221" s="114"/>
      <c r="K221" s="115"/>
      <c r="L221" s="117"/>
      <c r="M221" s="124"/>
      <c r="N221" s="102" t="str">
        <f t="shared" si="58"/>
        <v/>
      </c>
      <c r="O221" s="103" t="str">
        <f t="shared" si="59"/>
        <v/>
      </c>
      <c r="P221" s="104" t="str">
        <f t="shared" si="68"/>
        <v/>
      </c>
      <c r="Q221" s="248" t="str">
        <f t="shared" si="60"/>
        <v/>
      </c>
      <c r="R221" s="245" t="str">
        <f t="shared" si="61"/>
        <v/>
      </c>
      <c r="S221" s="104" t="str">
        <f t="shared" si="69"/>
        <v/>
      </c>
      <c r="T221" s="249" t="str">
        <f t="shared" si="70"/>
        <v/>
      </c>
      <c r="U221" s="118"/>
      <c r="V221" s="118"/>
      <c r="W221" s="118"/>
      <c r="X221" s="119"/>
      <c r="Y221" s="120"/>
      <c r="Z221" s="120"/>
      <c r="AA221" s="108" t="str">
        <f t="shared" si="62"/>
        <v/>
      </c>
      <c r="AB221" s="108" t="str">
        <f t="shared" si="63"/>
        <v/>
      </c>
      <c r="AC221" s="121"/>
      <c r="AD221" s="121"/>
      <c r="AE221" s="250" t="str">
        <f t="shared" si="71"/>
        <v/>
      </c>
      <c r="AF221" s="108" t="str">
        <f t="shared" si="64"/>
        <v/>
      </c>
      <c r="AG221" s="108" t="str">
        <f t="shared" si="65"/>
        <v/>
      </c>
      <c r="AH221" s="110">
        <f t="shared" si="72"/>
        <v>0</v>
      </c>
      <c r="AI221" s="110">
        <f t="shared" si="73"/>
        <v>0</v>
      </c>
      <c r="AJ221" s="114"/>
      <c r="AK221" s="100">
        <f t="shared" si="74"/>
        <v>0</v>
      </c>
      <c r="AL221" s="110">
        <f t="shared" si="75"/>
        <v>0</v>
      </c>
      <c r="AM221" s="258">
        <f t="shared" si="66"/>
        <v>0</v>
      </c>
      <c r="AN221" s="110">
        <f t="shared" si="67"/>
        <v>0</v>
      </c>
      <c r="AO221" s="110">
        <f t="shared" si="76"/>
        <v>0</v>
      </c>
      <c r="AP221" s="122"/>
    </row>
    <row r="222" spans="1:56" s="1" customFormat="1">
      <c r="A222" s="113"/>
      <c r="B222" s="113"/>
      <c r="C222" s="114"/>
      <c r="D222" s="115"/>
      <c r="E222" s="115"/>
      <c r="F222" s="115"/>
      <c r="G222" s="115"/>
      <c r="H222" s="116"/>
      <c r="I222" s="114"/>
      <c r="J222" s="114"/>
      <c r="K222" s="115"/>
      <c r="L222" s="117"/>
      <c r="M222" s="124"/>
      <c r="N222" s="102" t="str">
        <f t="shared" si="58"/>
        <v/>
      </c>
      <c r="O222" s="103" t="str">
        <f t="shared" si="59"/>
        <v/>
      </c>
      <c r="P222" s="104" t="str">
        <f t="shared" si="68"/>
        <v/>
      </c>
      <c r="Q222" s="248" t="str">
        <f t="shared" si="60"/>
        <v/>
      </c>
      <c r="R222" s="245" t="str">
        <f t="shared" si="61"/>
        <v/>
      </c>
      <c r="S222" s="104" t="str">
        <f t="shared" si="69"/>
        <v/>
      </c>
      <c r="T222" s="249" t="str">
        <f t="shared" si="70"/>
        <v/>
      </c>
      <c r="U222" s="118"/>
      <c r="V222" s="118"/>
      <c r="W222" s="118"/>
      <c r="X222" s="119"/>
      <c r="Y222" s="120"/>
      <c r="Z222" s="120"/>
      <c r="AA222" s="108" t="str">
        <f t="shared" si="62"/>
        <v/>
      </c>
      <c r="AB222" s="108" t="str">
        <f t="shared" si="63"/>
        <v/>
      </c>
      <c r="AC222" s="121"/>
      <c r="AD222" s="121"/>
      <c r="AE222" s="250" t="str">
        <f t="shared" si="71"/>
        <v/>
      </c>
      <c r="AF222" s="108" t="str">
        <f t="shared" si="64"/>
        <v/>
      </c>
      <c r="AG222" s="108" t="str">
        <f t="shared" si="65"/>
        <v/>
      </c>
      <c r="AH222" s="110">
        <f t="shared" si="72"/>
        <v>0</v>
      </c>
      <c r="AI222" s="110">
        <f t="shared" si="73"/>
        <v>0</v>
      </c>
      <c r="AJ222" s="114"/>
      <c r="AK222" s="100">
        <f t="shared" si="74"/>
        <v>0</v>
      </c>
      <c r="AL222" s="110">
        <f t="shared" si="75"/>
        <v>0</v>
      </c>
      <c r="AM222" s="258">
        <f t="shared" si="66"/>
        <v>0</v>
      </c>
      <c r="AN222" s="110">
        <f t="shared" si="67"/>
        <v>0</v>
      </c>
      <c r="AO222" s="110">
        <f t="shared" si="76"/>
        <v>0</v>
      </c>
      <c r="AP222" s="122"/>
      <c r="AQ222" s="2"/>
      <c r="AR222" s="31"/>
      <c r="AT222" s="65"/>
      <c r="AU222" s="65"/>
      <c r="AV222" s="65"/>
      <c r="AW222" s="65"/>
      <c r="AX222" s="65"/>
      <c r="AY222" s="65"/>
      <c r="AZ222" s="65"/>
      <c r="BA222" s="65"/>
      <c r="BB222" s="65"/>
      <c r="BC222" s="65"/>
      <c r="BD222" s="65"/>
    </row>
    <row r="223" spans="1:56">
      <c r="A223" s="113"/>
      <c r="B223" s="113"/>
      <c r="C223" s="114"/>
      <c r="D223" s="115"/>
      <c r="E223" s="115"/>
      <c r="F223" s="115"/>
      <c r="G223" s="115"/>
      <c r="H223" s="116"/>
      <c r="I223" s="114"/>
      <c r="J223" s="114"/>
      <c r="K223" s="115"/>
      <c r="L223" s="117"/>
      <c r="M223" s="124"/>
      <c r="N223" s="102" t="str">
        <f t="shared" si="58"/>
        <v/>
      </c>
      <c r="O223" s="103" t="str">
        <f t="shared" si="59"/>
        <v/>
      </c>
      <c r="P223" s="104" t="str">
        <f t="shared" si="68"/>
        <v/>
      </c>
      <c r="Q223" s="248" t="str">
        <f t="shared" si="60"/>
        <v/>
      </c>
      <c r="R223" s="245" t="str">
        <f t="shared" si="61"/>
        <v/>
      </c>
      <c r="S223" s="104" t="str">
        <f t="shared" si="69"/>
        <v/>
      </c>
      <c r="T223" s="249" t="str">
        <f t="shared" si="70"/>
        <v/>
      </c>
      <c r="U223" s="118"/>
      <c r="V223" s="118"/>
      <c r="W223" s="118"/>
      <c r="X223" s="119"/>
      <c r="Y223" s="120"/>
      <c r="Z223" s="120"/>
      <c r="AA223" s="108" t="str">
        <f t="shared" si="62"/>
        <v/>
      </c>
      <c r="AB223" s="108" t="str">
        <f t="shared" si="63"/>
        <v/>
      </c>
      <c r="AC223" s="121"/>
      <c r="AD223" s="121"/>
      <c r="AE223" s="250" t="str">
        <f t="shared" si="71"/>
        <v/>
      </c>
      <c r="AF223" s="108" t="str">
        <f t="shared" si="64"/>
        <v/>
      </c>
      <c r="AG223" s="108" t="str">
        <f t="shared" si="65"/>
        <v/>
      </c>
      <c r="AH223" s="110">
        <f t="shared" si="72"/>
        <v>0</v>
      </c>
      <c r="AI223" s="110">
        <f t="shared" si="73"/>
        <v>0</v>
      </c>
      <c r="AJ223" s="114"/>
      <c r="AK223" s="100">
        <f t="shared" si="74"/>
        <v>0</v>
      </c>
      <c r="AL223" s="110">
        <f t="shared" si="75"/>
        <v>0</v>
      </c>
      <c r="AM223" s="258">
        <f t="shared" si="66"/>
        <v>0</v>
      </c>
      <c r="AN223" s="110">
        <f t="shared" si="67"/>
        <v>0</v>
      </c>
      <c r="AO223" s="110">
        <f t="shared" si="76"/>
        <v>0</v>
      </c>
      <c r="AP223" s="122"/>
    </row>
    <row r="224" spans="1:56">
      <c r="A224" s="113"/>
      <c r="B224" s="113"/>
      <c r="C224" s="114"/>
      <c r="D224" s="115"/>
      <c r="E224" s="115"/>
      <c r="F224" s="115"/>
      <c r="G224" s="115"/>
      <c r="H224" s="116"/>
      <c r="I224" s="114"/>
      <c r="J224" s="114"/>
      <c r="K224" s="115"/>
      <c r="L224" s="117"/>
      <c r="M224" s="124"/>
      <c r="N224" s="102" t="str">
        <f t="shared" si="58"/>
        <v/>
      </c>
      <c r="O224" s="103" t="str">
        <f t="shared" si="59"/>
        <v/>
      </c>
      <c r="P224" s="104" t="str">
        <f t="shared" si="68"/>
        <v/>
      </c>
      <c r="Q224" s="248" t="str">
        <f t="shared" si="60"/>
        <v/>
      </c>
      <c r="R224" s="245" t="str">
        <f t="shared" si="61"/>
        <v/>
      </c>
      <c r="S224" s="104" t="str">
        <f t="shared" si="69"/>
        <v/>
      </c>
      <c r="T224" s="249" t="str">
        <f t="shared" si="70"/>
        <v/>
      </c>
      <c r="U224" s="118"/>
      <c r="V224" s="118"/>
      <c r="W224" s="118"/>
      <c r="X224" s="119"/>
      <c r="Y224" s="120"/>
      <c r="Z224" s="120"/>
      <c r="AA224" s="108" t="str">
        <f t="shared" si="62"/>
        <v/>
      </c>
      <c r="AB224" s="108" t="str">
        <f t="shared" si="63"/>
        <v/>
      </c>
      <c r="AC224" s="121"/>
      <c r="AD224" s="121"/>
      <c r="AE224" s="250" t="str">
        <f t="shared" si="71"/>
        <v/>
      </c>
      <c r="AF224" s="108" t="str">
        <f t="shared" si="64"/>
        <v/>
      </c>
      <c r="AG224" s="108" t="str">
        <f t="shared" si="65"/>
        <v/>
      </c>
      <c r="AH224" s="110">
        <f t="shared" si="72"/>
        <v>0</v>
      </c>
      <c r="AI224" s="110">
        <f t="shared" si="73"/>
        <v>0</v>
      </c>
      <c r="AJ224" s="114"/>
      <c r="AK224" s="100">
        <f t="shared" si="74"/>
        <v>0</v>
      </c>
      <c r="AL224" s="110">
        <f t="shared" si="75"/>
        <v>0</v>
      </c>
      <c r="AM224" s="258">
        <f t="shared" si="66"/>
        <v>0</v>
      </c>
      <c r="AN224" s="110">
        <f t="shared" si="67"/>
        <v>0</v>
      </c>
      <c r="AO224" s="110">
        <f t="shared" si="76"/>
        <v>0</v>
      </c>
      <c r="AP224" s="122"/>
    </row>
    <row r="225" spans="1:56">
      <c r="A225" s="113"/>
      <c r="B225" s="113"/>
      <c r="C225" s="114"/>
      <c r="D225" s="115"/>
      <c r="E225" s="115"/>
      <c r="F225" s="115"/>
      <c r="G225" s="115"/>
      <c r="H225" s="116"/>
      <c r="I225" s="114"/>
      <c r="J225" s="114"/>
      <c r="K225" s="115"/>
      <c r="L225" s="117"/>
      <c r="M225" s="124"/>
      <c r="N225" s="102" t="str">
        <f t="shared" si="58"/>
        <v/>
      </c>
      <c r="O225" s="103" t="str">
        <f t="shared" si="59"/>
        <v/>
      </c>
      <c r="P225" s="104" t="str">
        <f t="shared" si="68"/>
        <v/>
      </c>
      <c r="Q225" s="248" t="str">
        <f t="shared" si="60"/>
        <v/>
      </c>
      <c r="R225" s="245" t="str">
        <f t="shared" si="61"/>
        <v/>
      </c>
      <c r="S225" s="104" t="str">
        <f t="shared" si="69"/>
        <v/>
      </c>
      <c r="T225" s="249" t="str">
        <f t="shared" si="70"/>
        <v/>
      </c>
      <c r="U225" s="118"/>
      <c r="V225" s="118"/>
      <c r="W225" s="118"/>
      <c r="X225" s="119"/>
      <c r="Y225" s="120"/>
      <c r="Z225" s="120"/>
      <c r="AA225" s="108" t="str">
        <f t="shared" si="62"/>
        <v/>
      </c>
      <c r="AB225" s="108" t="str">
        <f t="shared" si="63"/>
        <v/>
      </c>
      <c r="AC225" s="121"/>
      <c r="AD225" s="121"/>
      <c r="AE225" s="250" t="str">
        <f t="shared" si="71"/>
        <v/>
      </c>
      <c r="AF225" s="108" t="str">
        <f t="shared" si="64"/>
        <v/>
      </c>
      <c r="AG225" s="108" t="str">
        <f t="shared" si="65"/>
        <v/>
      </c>
      <c r="AH225" s="110">
        <f t="shared" si="72"/>
        <v>0</v>
      </c>
      <c r="AI225" s="110">
        <f t="shared" si="73"/>
        <v>0</v>
      </c>
      <c r="AJ225" s="114"/>
      <c r="AK225" s="100">
        <f t="shared" si="74"/>
        <v>0</v>
      </c>
      <c r="AL225" s="110">
        <f t="shared" si="75"/>
        <v>0</v>
      </c>
      <c r="AM225" s="258">
        <f t="shared" si="66"/>
        <v>0</v>
      </c>
      <c r="AN225" s="110">
        <f t="shared" si="67"/>
        <v>0</v>
      </c>
      <c r="AO225" s="110">
        <f t="shared" si="76"/>
        <v>0</v>
      </c>
      <c r="AP225" s="122"/>
      <c r="BD225" s="1"/>
    </row>
    <row r="226" spans="1:56">
      <c r="A226" s="113"/>
      <c r="B226" s="113"/>
      <c r="C226" s="114"/>
      <c r="D226" s="115"/>
      <c r="E226" s="115"/>
      <c r="F226" s="115"/>
      <c r="G226" s="115"/>
      <c r="H226" s="116"/>
      <c r="I226" s="114"/>
      <c r="J226" s="114"/>
      <c r="K226" s="115"/>
      <c r="L226" s="117"/>
      <c r="M226" s="124"/>
      <c r="N226" s="102" t="str">
        <f t="shared" si="58"/>
        <v/>
      </c>
      <c r="O226" s="103" t="str">
        <f t="shared" si="59"/>
        <v/>
      </c>
      <c r="P226" s="104" t="str">
        <f t="shared" si="68"/>
        <v/>
      </c>
      <c r="Q226" s="248" t="str">
        <f t="shared" si="60"/>
        <v/>
      </c>
      <c r="R226" s="245" t="str">
        <f t="shared" si="61"/>
        <v/>
      </c>
      <c r="S226" s="104" t="str">
        <f t="shared" si="69"/>
        <v/>
      </c>
      <c r="T226" s="249" t="str">
        <f t="shared" si="70"/>
        <v/>
      </c>
      <c r="U226" s="118"/>
      <c r="V226" s="118"/>
      <c r="W226" s="118"/>
      <c r="X226" s="119"/>
      <c r="Y226" s="120"/>
      <c r="Z226" s="120"/>
      <c r="AA226" s="108" t="str">
        <f t="shared" si="62"/>
        <v/>
      </c>
      <c r="AB226" s="108" t="str">
        <f t="shared" si="63"/>
        <v/>
      </c>
      <c r="AC226" s="121"/>
      <c r="AD226" s="121"/>
      <c r="AE226" s="250" t="str">
        <f t="shared" si="71"/>
        <v/>
      </c>
      <c r="AF226" s="108" t="str">
        <f t="shared" si="64"/>
        <v/>
      </c>
      <c r="AG226" s="108" t="str">
        <f t="shared" si="65"/>
        <v/>
      </c>
      <c r="AH226" s="110">
        <f t="shared" si="72"/>
        <v>0</v>
      </c>
      <c r="AI226" s="110">
        <f t="shared" si="73"/>
        <v>0</v>
      </c>
      <c r="AJ226" s="114"/>
      <c r="AK226" s="100">
        <f t="shared" si="74"/>
        <v>0</v>
      </c>
      <c r="AL226" s="110">
        <f t="shared" si="75"/>
        <v>0</v>
      </c>
      <c r="AM226" s="258">
        <f t="shared" si="66"/>
        <v>0</v>
      </c>
      <c r="AN226" s="110">
        <f t="shared" si="67"/>
        <v>0</v>
      </c>
      <c r="AO226" s="110">
        <f t="shared" si="76"/>
        <v>0</v>
      </c>
      <c r="AP226" s="122"/>
      <c r="AT226" s="1"/>
      <c r="AU226" s="1"/>
      <c r="AV226" s="1"/>
      <c r="AW226" s="1"/>
      <c r="AX226" s="1"/>
      <c r="AY226" s="1"/>
      <c r="AZ226" s="1"/>
      <c r="BA226" s="1"/>
      <c r="BB226" s="1"/>
      <c r="BC226" s="1"/>
    </row>
    <row r="227" spans="1:56">
      <c r="A227" s="113"/>
      <c r="B227" s="113"/>
      <c r="C227" s="114"/>
      <c r="D227" s="115"/>
      <c r="E227" s="115"/>
      <c r="F227" s="115"/>
      <c r="G227" s="115"/>
      <c r="H227" s="116"/>
      <c r="I227" s="114"/>
      <c r="J227" s="114"/>
      <c r="K227" s="115"/>
      <c r="L227" s="117"/>
      <c r="M227" s="124"/>
      <c r="N227" s="102" t="str">
        <f t="shared" si="58"/>
        <v/>
      </c>
      <c r="O227" s="103" t="str">
        <f t="shared" si="59"/>
        <v/>
      </c>
      <c r="P227" s="104" t="str">
        <f t="shared" si="68"/>
        <v/>
      </c>
      <c r="Q227" s="248" t="str">
        <f t="shared" si="60"/>
        <v/>
      </c>
      <c r="R227" s="245" t="str">
        <f t="shared" si="61"/>
        <v/>
      </c>
      <c r="S227" s="104" t="str">
        <f t="shared" si="69"/>
        <v/>
      </c>
      <c r="T227" s="249" t="str">
        <f t="shared" si="70"/>
        <v/>
      </c>
      <c r="U227" s="118"/>
      <c r="V227" s="118"/>
      <c r="W227" s="118"/>
      <c r="X227" s="119"/>
      <c r="Y227" s="120"/>
      <c r="Z227" s="120"/>
      <c r="AA227" s="108" t="str">
        <f t="shared" si="62"/>
        <v/>
      </c>
      <c r="AB227" s="108" t="str">
        <f t="shared" si="63"/>
        <v/>
      </c>
      <c r="AC227" s="121"/>
      <c r="AD227" s="121"/>
      <c r="AE227" s="250" t="str">
        <f t="shared" si="71"/>
        <v/>
      </c>
      <c r="AF227" s="108" t="str">
        <f t="shared" si="64"/>
        <v/>
      </c>
      <c r="AG227" s="108" t="str">
        <f t="shared" si="65"/>
        <v/>
      </c>
      <c r="AH227" s="110">
        <f t="shared" si="72"/>
        <v>0</v>
      </c>
      <c r="AI227" s="110">
        <f t="shared" si="73"/>
        <v>0</v>
      </c>
      <c r="AJ227" s="114"/>
      <c r="AK227" s="100">
        <f t="shared" si="74"/>
        <v>0</v>
      </c>
      <c r="AL227" s="110">
        <f t="shared" si="75"/>
        <v>0</v>
      </c>
      <c r="AM227" s="258">
        <f t="shared" si="66"/>
        <v>0</v>
      </c>
      <c r="AN227" s="110">
        <f t="shared" si="67"/>
        <v>0</v>
      </c>
      <c r="AO227" s="110">
        <f t="shared" si="76"/>
        <v>0</v>
      </c>
      <c r="AP227" s="122"/>
    </row>
    <row r="228" spans="1:56">
      <c r="A228" s="113"/>
      <c r="B228" s="113"/>
      <c r="C228" s="114"/>
      <c r="D228" s="115"/>
      <c r="E228" s="115"/>
      <c r="F228" s="115"/>
      <c r="G228" s="115"/>
      <c r="H228" s="116"/>
      <c r="I228" s="114"/>
      <c r="J228" s="114"/>
      <c r="K228" s="115"/>
      <c r="L228" s="117"/>
      <c r="M228" s="124"/>
      <c r="N228" s="102" t="str">
        <f t="shared" si="58"/>
        <v/>
      </c>
      <c r="O228" s="103" t="str">
        <f t="shared" si="59"/>
        <v/>
      </c>
      <c r="P228" s="104" t="str">
        <f t="shared" si="68"/>
        <v/>
      </c>
      <c r="Q228" s="248" t="str">
        <f t="shared" si="60"/>
        <v/>
      </c>
      <c r="R228" s="245" t="str">
        <f t="shared" si="61"/>
        <v/>
      </c>
      <c r="S228" s="104" t="str">
        <f t="shared" si="69"/>
        <v/>
      </c>
      <c r="T228" s="249" t="str">
        <f t="shared" si="70"/>
        <v/>
      </c>
      <c r="U228" s="118"/>
      <c r="V228" s="118"/>
      <c r="W228" s="118"/>
      <c r="X228" s="119"/>
      <c r="Y228" s="120"/>
      <c r="Z228" s="120"/>
      <c r="AA228" s="108" t="str">
        <f t="shared" si="62"/>
        <v/>
      </c>
      <c r="AB228" s="108" t="str">
        <f t="shared" si="63"/>
        <v/>
      </c>
      <c r="AC228" s="121"/>
      <c r="AD228" s="121"/>
      <c r="AE228" s="250" t="str">
        <f t="shared" si="71"/>
        <v/>
      </c>
      <c r="AF228" s="108" t="str">
        <f t="shared" si="64"/>
        <v/>
      </c>
      <c r="AG228" s="108" t="str">
        <f t="shared" si="65"/>
        <v/>
      </c>
      <c r="AH228" s="110">
        <f t="shared" si="72"/>
        <v>0</v>
      </c>
      <c r="AI228" s="110">
        <f t="shared" si="73"/>
        <v>0</v>
      </c>
      <c r="AJ228" s="114"/>
      <c r="AK228" s="100">
        <f t="shared" si="74"/>
        <v>0</v>
      </c>
      <c r="AL228" s="110">
        <f t="shared" si="75"/>
        <v>0</v>
      </c>
      <c r="AM228" s="258">
        <f t="shared" si="66"/>
        <v>0</v>
      </c>
      <c r="AN228" s="110">
        <f t="shared" si="67"/>
        <v>0</v>
      </c>
      <c r="AO228" s="110">
        <f t="shared" si="76"/>
        <v>0</v>
      </c>
      <c r="AP228" s="122"/>
    </row>
    <row r="229" spans="1:56">
      <c r="A229" s="113"/>
      <c r="B229" s="113"/>
      <c r="C229" s="114"/>
      <c r="D229" s="115"/>
      <c r="E229" s="115"/>
      <c r="F229" s="115"/>
      <c r="G229" s="115"/>
      <c r="H229" s="116"/>
      <c r="I229" s="114"/>
      <c r="J229" s="114"/>
      <c r="K229" s="115"/>
      <c r="L229" s="117"/>
      <c r="M229" s="124"/>
      <c r="N229" s="102" t="str">
        <f t="shared" si="58"/>
        <v/>
      </c>
      <c r="O229" s="103" t="str">
        <f t="shared" si="59"/>
        <v/>
      </c>
      <c r="P229" s="104" t="str">
        <f t="shared" si="68"/>
        <v/>
      </c>
      <c r="Q229" s="248" t="str">
        <f t="shared" si="60"/>
        <v/>
      </c>
      <c r="R229" s="245" t="str">
        <f t="shared" si="61"/>
        <v/>
      </c>
      <c r="S229" s="104" t="str">
        <f t="shared" si="69"/>
        <v/>
      </c>
      <c r="T229" s="249" t="str">
        <f t="shared" si="70"/>
        <v/>
      </c>
      <c r="U229" s="118"/>
      <c r="V229" s="118"/>
      <c r="W229" s="118"/>
      <c r="X229" s="119"/>
      <c r="Y229" s="120"/>
      <c r="Z229" s="120"/>
      <c r="AA229" s="108" t="str">
        <f t="shared" si="62"/>
        <v/>
      </c>
      <c r="AB229" s="108" t="str">
        <f t="shared" si="63"/>
        <v/>
      </c>
      <c r="AC229" s="121"/>
      <c r="AD229" s="121"/>
      <c r="AE229" s="250" t="str">
        <f t="shared" si="71"/>
        <v/>
      </c>
      <c r="AF229" s="108" t="str">
        <f t="shared" si="64"/>
        <v/>
      </c>
      <c r="AG229" s="108" t="str">
        <f t="shared" si="65"/>
        <v/>
      </c>
      <c r="AH229" s="110">
        <f t="shared" si="72"/>
        <v>0</v>
      </c>
      <c r="AI229" s="110">
        <f t="shared" si="73"/>
        <v>0</v>
      </c>
      <c r="AJ229" s="114"/>
      <c r="AK229" s="100">
        <f t="shared" si="74"/>
        <v>0</v>
      </c>
      <c r="AL229" s="110">
        <f t="shared" si="75"/>
        <v>0</v>
      </c>
      <c r="AM229" s="258">
        <f t="shared" si="66"/>
        <v>0</v>
      </c>
      <c r="AN229" s="110">
        <f t="shared" si="67"/>
        <v>0</v>
      </c>
      <c r="AO229" s="110">
        <f t="shared" si="76"/>
        <v>0</v>
      </c>
      <c r="AP229" s="122"/>
    </row>
    <row r="230" spans="1:56">
      <c r="A230" s="113"/>
      <c r="B230" s="113"/>
      <c r="C230" s="114"/>
      <c r="D230" s="115"/>
      <c r="E230" s="115"/>
      <c r="F230" s="115"/>
      <c r="G230" s="115"/>
      <c r="H230" s="116"/>
      <c r="I230" s="114"/>
      <c r="J230" s="114"/>
      <c r="K230" s="115"/>
      <c r="L230" s="117"/>
      <c r="M230" s="124"/>
      <c r="N230" s="102" t="str">
        <f t="shared" si="58"/>
        <v/>
      </c>
      <c r="O230" s="103" t="str">
        <f t="shared" si="59"/>
        <v/>
      </c>
      <c r="P230" s="104" t="str">
        <f t="shared" si="68"/>
        <v/>
      </c>
      <c r="Q230" s="248" t="str">
        <f t="shared" si="60"/>
        <v/>
      </c>
      <c r="R230" s="245" t="str">
        <f t="shared" si="61"/>
        <v/>
      </c>
      <c r="S230" s="104" t="str">
        <f t="shared" si="69"/>
        <v/>
      </c>
      <c r="T230" s="249" t="str">
        <f t="shared" si="70"/>
        <v/>
      </c>
      <c r="U230" s="118"/>
      <c r="V230" s="118"/>
      <c r="W230" s="118"/>
      <c r="X230" s="119"/>
      <c r="Y230" s="120"/>
      <c r="Z230" s="120"/>
      <c r="AA230" s="108" t="str">
        <f t="shared" si="62"/>
        <v/>
      </c>
      <c r="AB230" s="108" t="str">
        <f t="shared" si="63"/>
        <v/>
      </c>
      <c r="AC230" s="121"/>
      <c r="AD230" s="121"/>
      <c r="AE230" s="250" t="str">
        <f t="shared" si="71"/>
        <v/>
      </c>
      <c r="AF230" s="108" t="str">
        <f t="shared" si="64"/>
        <v/>
      </c>
      <c r="AG230" s="108" t="str">
        <f t="shared" si="65"/>
        <v/>
      </c>
      <c r="AH230" s="110">
        <f t="shared" si="72"/>
        <v>0</v>
      </c>
      <c r="AI230" s="110">
        <f t="shared" si="73"/>
        <v>0</v>
      </c>
      <c r="AJ230" s="114"/>
      <c r="AK230" s="100">
        <f t="shared" si="74"/>
        <v>0</v>
      </c>
      <c r="AL230" s="110">
        <f t="shared" si="75"/>
        <v>0</v>
      </c>
      <c r="AM230" s="258">
        <f t="shared" si="66"/>
        <v>0</v>
      </c>
      <c r="AN230" s="110">
        <f t="shared" si="67"/>
        <v>0</v>
      </c>
      <c r="AO230" s="110">
        <f t="shared" si="76"/>
        <v>0</v>
      </c>
      <c r="AP230" s="122"/>
    </row>
    <row r="231" spans="1:56">
      <c r="A231" s="113"/>
      <c r="B231" s="113"/>
      <c r="C231" s="114"/>
      <c r="D231" s="115"/>
      <c r="E231" s="115"/>
      <c r="F231" s="115"/>
      <c r="G231" s="115"/>
      <c r="H231" s="116"/>
      <c r="I231" s="114"/>
      <c r="J231" s="114"/>
      <c r="K231" s="115"/>
      <c r="L231" s="117"/>
      <c r="M231" s="124"/>
      <c r="N231" s="102" t="str">
        <f t="shared" si="58"/>
        <v/>
      </c>
      <c r="O231" s="103" t="str">
        <f t="shared" si="59"/>
        <v/>
      </c>
      <c r="P231" s="104" t="str">
        <f t="shared" si="68"/>
        <v/>
      </c>
      <c r="Q231" s="248" t="str">
        <f t="shared" si="60"/>
        <v/>
      </c>
      <c r="R231" s="245" t="str">
        <f t="shared" si="61"/>
        <v/>
      </c>
      <c r="S231" s="104" t="str">
        <f t="shared" si="69"/>
        <v/>
      </c>
      <c r="T231" s="249" t="str">
        <f t="shared" si="70"/>
        <v/>
      </c>
      <c r="U231" s="118"/>
      <c r="V231" s="118"/>
      <c r="W231" s="118"/>
      <c r="X231" s="119"/>
      <c r="Y231" s="120"/>
      <c r="Z231" s="120"/>
      <c r="AA231" s="108" t="str">
        <f t="shared" si="62"/>
        <v/>
      </c>
      <c r="AB231" s="108" t="str">
        <f t="shared" si="63"/>
        <v/>
      </c>
      <c r="AC231" s="121"/>
      <c r="AD231" s="121"/>
      <c r="AE231" s="250" t="str">
        <f t="shared" si="71"/>
        <v/>
      </c>
      <c r="AF231" s="108" t="str">
        <f t="shared" si="64"/>
        <v/>
      </c>
      <c r="AG231" s="108" t="str">
        <f t="shared" si="65"/>
        <v/>
      </c>
      <c r="AH231" s="110">
        <f t="shared" si="72"/>
        <v>0</v>
      </c>
      <c r="AI231" s="110">
        <f t="shared" si="73"/>
        <v>0</v>
      </c>
      <c r="AJ231" s="114"/>
      <c r="AK231" s="100">
        <f t="shared" si="74"/>
        <v>0</v>
      </c>
      <c r="AL231" s="110">
        <f t="shared" si="75"/>
        <v>0</v>
      </c>
      <c r="AM231" s="258">
        <f t="shared" si="66"/>
        <v>0</v>
      </c>
      <c r="AN231" s="110">
        <f t="shared" si="67"/>
        <v>0</v>
      </c>
      <c r="AO231" s="110">
        <f t="shared" si="76"/>
        <v>0</v>
      </c>
      <c r="AP231" s="122"/>
    </row>
    <row r="232" spans="1:56">
      <c r="A232" s="113"/>
      <c r="B232" s="113"/>
      <c r="C232" s="114"/>
      <c r="D232" s="115"/>
      <c r="E232" s="115"/>
      <c r="F232" s="115"/>
      <c r="G232" s="115"/>
      <c r="H232" s="116"/>
      <c r="I232" s="114"/>
      <c r="J232" s="114"/>
      <c r="K232" s="115"/>
      <c r="L232" s="117"/>
      <c r="M232" s="124"/>
      <c r="N232" s="102" t="str">
        <f t="shared" si="58"/>
        <v/>
      </c>
      <c r="O232" s="103" t="str">
        <f t="shared" si="59"/>
        <v/>
      </c>
      <c r="P232" s="104" t="str">
        <f t="shared" si="68"/>
        <v/>
      </c>
      <c r="Q232" s="248" t="str">
        <f t="shared" si="60"/>
        <v/>
      </c>
      <c r="R232" s="245" t="str">
        <f t="shared" si="61"/>
        <v/>
      </c>
      <c r="S232" s="104" t="str">
        <f t="shared" si="69"/>
        <v/>
      </c>
      <c r="T232" s="249" t="str">
        <f t="shared" si="70"/>
        <v/>
      </c>
      <c r="U232" s="118"/>
      <c r="V232" s="118"/>
      <c r="W232" s="118"/>
      <c r="X232" s="119"/>
      <c r="Y232" s="120"/>
      <c r="Z232" s="120"/>
      <c r="AA232" s="108" t="str">
        <f t="shared" si="62"/>
        <v/>
      </c>
      <c r="AB232" s="108" t="str">
        <f t="shared" si="63"/>
        <v/>
      </c>
      <c r="AC232" s="121"/>
      <c r="AD232" s="121"/>
      <c r="AE232" s="250" t="str">
        <f t="shared" si="71"/>
        <v/>
      </c>
      <c r="AF232" s="108" t="str">
        <f t="shared" si="64"/>
        <v/>
      </c>
      <c r="AG232" s="108" t="str">
        <f t="shared" si="65"/>
        <v/>
      </c>
      <c r="AH232" s="110">
        <f t="shared" si="72"/>
        <v>0</v>
      </c>
      <c r="AI232" s="110">
        <f t="shared" si="73"/>
        <v>0</v>
      </c>
      <c r="AJ232" s="114"/>
      <c r="AK232" s="100">
        <f t="shared" si="74"/>
        <v>0</v>
      </c>
      <c r="AL232" s="110">
        <f t="shared" si="75"/>
        <v>0</v>
      </c>
      <c r="AM232" s="258">
        <f t="shared" si="66"/>
        <v>0</v>
      </c>
      <c r="AN232" s="110">
        <f t="shared" si="67"/>
        <v>0</v>
      </c>
      <c r="AO232" s="110">
        <f t="shared" si="76"/>
        <v>0</v>
      </c>
      <c r="AP232" s="122"/>
    </row>
    <row r="233" spans="1:56">
      <c r="A233" s="113"/>
      <c r="B233" s="113"/>
      <c r="C233" s="114"/>
      <c r="D233" s="115"/>
      <c r="E233" s="115"/>
      <c r="F233" s="115"/>
      <c r="G233" s="115"/>
      <c r="H233" s="116"/>
      <c r="I233" s="114"/>
      <c r="J233" s="114"/>
      <c r="K233" s="115"/>
      <c r="L233" s="117"/>
      <c r="M233" s="124"/>
      <c r="N233" s="102" t="str">
        <f t="shared" si="58"/>
        <v/>
      </c>
      <c r="O233" s="103" t="str">
        <f t="shared" si="59"/>
        <v/>
      </c>
      <c r="P233" s="104" t="str">
        <f t="shared" si="68"/>
        <v/>
      </c>
      <c r="Q233" s="248" t="str">
        <f t="shared" si="60"/>
        <v/>
      </c>
      <c r="R233" s="245" t="str">
        <f t="shared" si="61"/>
        <v/>
      </c>
      <c r="S233" s="104" t="str">
        <f t="shared" si="69"/>
        <v/>
      </c>
      <c r="T233" s="249" t="str">
        <f t="shared" si="70"/>
        <v/>
      </c>
      <c r="U233" s="118"/>
      <c r="V233" s="118"/>
      <c r="W233" s="118"/>
      <c r="X233" s="119"/>
      <c r="Y233" s="120"/>
      <c r="Z233" s="120"/>
      <c r="AA233" s="108" t="str">
        <f t="shared" si="62"/>
        <v/>
      </c>
      <c r="AB233" s="108" t="str">
        <f t="shared" si="63"/>
        <v/>
      </c>
      <c r="AC233" s="121"/>
      <c r="AD233" s="121"/>
      <c r="AE233" s="250" t="str">
        <f t="shared" si="71"/>
        <v/>
      </c>
      <c r="AF233" s="108" t="str">
        <f t="shared" si="64"/>
        <v/>
      </c>
      <c r="AG233" s="108" t="str">
        <f t="shared" si="65"/>
        <v/>
      </c>
      <c r="AH233" s="110">
        <f t="shared" si="72"/>
        <v>0</v>
      </c>
      <c r="AI233" s="110">
        <f t="shared" si="73"/>
        <v>0</v>
      </c>
      <c r="AJ233" s="114"/>
      <c r="AK233" s="100">
        <f t="shared" si="74"/>
        <v>0</v>
      </c>
      <c r="AL233" s="110">
        <f t="shared" si="75"/>
        <v>0</v>
      </c>
      <c r="AM233" s="258">
        <f t="shared" si="66"/>
        <v>0</v>
      </c>
      <c r="AN233" s="110">
        <f t="shared" si="67"/>
        <v>0</v>
      </c>
      <c r="AO233" s="110">
        <f t="shared" si="76"/>
        <v>0</v>
      </c>
      <c r="AP233" s="122"/>
    </row>
    <row r="234" spans="1:56">
      <c r="A234" s="113"/>
      <c r="B234" s="113"/>
      <c r="C234" s="114"/>
      <c r="D234" s="115"/>
      <c r="E234" s="115"/>
      <c r="F234" s="115"/>
      <c r="G234" s="115"/>
      <c r="H234" s="116"/>
      <c r="I234" s="114"/>
      <c r="J234" s="114"/>
      <c r="K234" s="115"/>
      <c r="L234" s="117"/>
      <c r="M234" s="124"/>
      <c r="N234" s="102" t="str">
        <f t="shared" si="58"/>
        <v/>
      </c>
      <c r="O234" s="103" t="str">
        <f t="shared" si="59"/>
        <v/>
      </c>
      <c r="P234" s="104" t="str">
        <f t="shared" si="68"/>
        <v/>
      </c>
      <c r="Q234" s="248" t="str">
        <f t="shared" si="60"/>
        <v/>
      </c>
      <c r="R234" s="245" t="str">
        <f t="shared" si="61"/>
        <v/>
      </c>
      <c r="S234" s="104" t="str">
        <f t="shared" si="69"/>
        <v/>
      </c>
      <c r="T234" s="249" t="str">
        <f t="shared" si="70"/>
        <v/>
      </c>
      <c r="U234" s="118"/>
      <c r="V234" s="118"/>
      <c r="W234" s="118"/>
      <c r="X234" s="119"/>
      <c r="Y234" s="120"/>
      <c r="Z234" s="120"/>
      <c r="AA234" s="108" t="str">
        <f t="shared" si="62"/>
        <v/>
      </c>
      <c r="AB234" s="108" t="str">
        <f t="shared" si="63"/>
        <v/>
      </c>
      <c r="AC234" s="121"/>
      <c r="AD234" s="121"/>
      <c r="AE234" s="250" t="str">
        <f t="shared" si="71"/>
        <v/>
      </c>
      <c r="AF234" s="108" t="str">
        <f t="shared" si="64"/>
        <v/>
      </c>
      <c r="AG234" s="108" t="str">
        <f t="shared" si="65"/>
        <v/>
      </c>
      <c r="AH234" s="110">
        <f t="shared" si="72"/>
        <v>0</v>
      </c>
      <c r="AI234" s="110">
        <f t="shared" si="73"/>
        <v>0</v>
      </c>
      <c r="AJ234" s="114"/>
      <c r="AK234" s="100">
        <f t="shared" si="74"/>
        <v>0</v>
      </c>
      <c r="AL234" s="110">
        <f t="shared" si="75"/>
        <v>0</v>
      </c>
      <c r="AM234" s="258">
        <f t="shared" si="66"/>
        <v>0</v>
      </c>
      <c r="AN234" s="110">
        <f t="shared" si="67"/>
        <v>0</v>
      </c>
      <c r="AO234" s="110">
        <f t="shared" si="76"/>
        <v>0</v>
      </c>
      <c r="AP234" s="122"/>
    </row>
    <row r="235" spans="1:56">
      <c r="A235" s="113"/>
      <c r="B235" s="113"/>
      <c r="C235" s="114"/>
      <c r="D235" s="115"/>
      <c r="E235" s="115"/>
      <c r="F235" s="115"/>
      <c r="G235" s="115"/>
      <c r="H235" s="116"/>
      <c r="I235" s="114"/>
      <c r="J235" s="114"/>
      <c r="K235" s="115"/>
      <c r="L235" s="117"/>
      <c r="M235" s="124"/>
      <c r="N235" s="102" t="str">
        <f t="shared" si="58"/>
        <v/>
      </c>
      <c r="O235" s="103" t="str">
        <f t="shared" si="59"/>
        <v/>
      </c>
      <c r="P235" s="104" t="str">
        <f t="shared" si="68"/>
        <v/>
      </c>
      <c r="Q235" s="248" t="str">
        <f t="shared" si="60"/>
        <v/>
      </c>
      <c r="R235" s="245" t="str">
        <f t="shared" si="61"/>
        <v/>
      </c>
      <c r="S235" s="104" t="str">
        <f t="shared" si="69"/>
        <v/>
      </c>
      <c r="T235" s="249" t="str">
        <f t="shared" si="70"/>
        <v/>
      </c>
      <c r="U235" s="118"/>
      <c r="V235" s="118"/>
      <c r="W235" s="118"/>
      <c r="X235" s="119"/>
      <c r="Y235" s="120"/>
      <c r="Z235" s="120"/>
      <c r="AA235" s="108" t="str">
        <f t="shared" si="62"/>
        <v/>
      </c>
      <c r="AB235" s="108" t="str">
        <f t="shared" si="63"/>
        <v/>
      </c>
      <c r="AC235" s="121"/>
      <c r="AD235" s="121"/>
      <c r="AE235" s="250" t="str">
        <f t="shared" si="71"/>
        <v/>
      </c>
      <c r="AF235" s="108" t="str">
        <f t="shared" si="64"/>
        <v/>
      </c>
      <c r="AG235" s="108" t="str">
        <f t="shared" si="65"/>
        <v/>
      </c>
      <c r="AH235" s="110">
        <f t="shared" si="72"/>
        <v>0</v>
      </c>
      <c r="AI235" s="110">
        <f t="shared" si="73"/>
        <v>0</v>
      </c>
      <c r="AJ235" s="114"/>
      <c r="AK235" s="100">
        <f t="shared" si="74"/>
        <v>0</v>
      </c>
      <c r="AL235" s="110">
        <f t="shared" si="75"/>
        <v>0</v>
      </c>
      <c r="AM235" s="258">
        <f t="shared" si="66"/>
        <v>0</v>
      </c>
      <c r="AN235" s="110">
        <f t="shared" si="67"/>
        <v>0</v>
      </c>
      <c r="AO235" s="110">
        <f t="shared" si="76"/>
        <v>0</v>
      </c>
      <c r="AP235" s="122"/>
    </row>
    <row r="236" spans="1:56">
      <c r="A236" s="113"/>
      <c r="B236" s="113"/>
      <c r="C236" s="114"/>
      <c r="D236" s="115"/>
      <c r="E236" s="115"/>
      <c r="F236" s="115"/>
      <c r="G236" s="115"/>
      <c r="H236" s="116"/>
      <c r="I236" s="114"/>
      <c r="J236" s="114"/>
      <c r="K236" s="115"/>
      <c r="L236" s="117"/>
      <c r="M236" s="124"/>
      <c r="N236" s="102" t="str">
        <f t="shared" si="58"/>
        <v/>
      </c>
      <c r="O236" s="103" t="str">
        <f t="shared" si="59"/>
        <v/>
      </c>
      <c r="P236" s="104" t="str">
        <f t="shared" si="68"/>
        <v/>
      </c>
      <c r="Q236" s="248" t="str">
        <f t="shared" si="60"/>
        <v/>
      </c>
      <c r="R236" s="245" t="str">
        <f t="shared" si="61"/>
        <v/>
      </c>
      <c r="S236" s="104" t="str">
        <f t="shared" si="69"/>
        <v/>
      </c>
      <c r="T236" s="249" t="str">
        <f t="shared" si="70"/>
        <v/>
      </c>
      <c r="U236" s="118"/>
      <c r="V236" s="118"/>
      <c r="W236" s="118"/>
      <c r="X236" s="119"/>
      <c r="Y236" s="120"/>
      <c r="Z236" s="120"/>
      <c r="AA236" s="108" t="str">
        <f t="shared" si="62"/>
        <v/>
      </c>
      <c r="AB236" s="108" t="str">
        <f t="shared" si="63"/>
        <v/>
      </c>
      <c r="AC236" s="121"/>
      <c r="AD236" s="121"/>
      <c r="AE236" s="250" t="str">
        <f t="shared" si="71"/>
        <v/>
      </c>
      <c r="AF236" s="108" t="str">
        <f t="shared" si="64"/>
        <v/>
      </c>
      <c r="AG236" s="108" t="str">
        <f t="shared" si="65"/>
        <v/>
      </c>
      <c r="AH236" s="110">
        <f t="shared" si="72"/>
        <v>0</v>
      </c>
      <c r="AI236" s="110">
        <f t="shared" si="73"/>
        <v>0</v>
      </c>
      <c r="AJ236" s="114"/>
      <c r="AK236" s="100">
        <f t="shared" si="74"/>
        <v>0</v>
      </c>
      <c r="AL236" s="110">
        <f t="shared" si="75"/>
        <v>0</v>
      </c>
      <c r="AM236" s="258">
        <f t="shared" si="66"/>
        <v>0</v>
      </c>
      <c r="AN236" s="110">
        <f t="shared" si="67"/>
        <v>0</v>
      </c>
      <c r="AO236" s="110">
        <f t="shared" si="76"/>
        <v>0</v>
      </c>
      <c r="AP236" s="122"/>
    </row>
    <row r="237" spans="1:56">
      <c r="A237" s="113"/>
      <c r="B237" s="113"/>
      <c r="C237" s="114"/>
      <c r="D237" s="115"/>
      <c r="E237" s="115"/>
      <c r="F237" s="115"/>
      <c r="G237" s="115"/>
      <c r="H237" s="116"/>
      <c r="I237" s="114"/>
      <c r="J237" s="114"/>
      <c r="K237" s="115"/>
      <c r="L237" s="117"/>
      <c r="M237" s="124"/>
      <c r="N237" s="102" t="str">
        <f t="shared" si="58"/>
        <v/>
      </c>
      <c r="O237" s="103" t="str">
        <f t="shared" si="59"/>
        <v/>
      </c>
      <c r="P237" s="104" t="str">
        <f t="shared" si="68"/>
        <v/>
      </c>
      <c r="Q237" s="248" t="str">
        <f t="shared" si="60"/>
        <v/>
      </c>
      <c r="R237" s="245" t="str">
        <f t="shared" si="61"/>
        <v/>
      </c>
      <c r="S237" s="104" t="str">
        <f t="shared" si="69"/>
        <v/>
      </c>
      <c r="T237" s="249" t="str">
        <f t="shared" si="70"/>
        <v/>
      </c>
      <c r="U237" s="118"/>
      <c r="V237" s="118"/>
      <c r="W237" s="118"/>
      <c r="X237" s="119"/>
      <c r="Y237" s="120"/>
      <c r="Z237" s="120"/>
      <c r="AA237" s="108" t="str">
        <f t="shared" si="62"/>
        <v/>
      </c>
      <c r="AB237" s="108" t="str">
        <f t="shared" si="63"/>
        <v/>
      </c>
      <c r="AC237" s="121"/>
      <c r="AD237" s="121"/>
      <c r="AE237" s="250" t="str">
        <f t="shared" si="71"/>
        <v/>
      </c>
      <c r="AF237" s="108" t="str">
        <f t="shared" si="64"/>
        <v/>
      </c>
      <c r="AG237" s="108" t="str">
        <f t="shared" si="65"/>
        <v/>
      </c>
      <c r="AH237" s="110">
        <f t="shared" si="72"/>
        <v>0</v>
      </c>
      <c r="AI237" s="110">
        <f t="shared" si="73"/>
        <v>0</v>
      </c>
      <c r="AJ237" s="114"/>
      <c r="AK237" s="100">
        <f t="shared" si="74"/>
        <v>0</v>
      </c>
      <c r="AL237" s="110">
        <f t="shared" si="75"/>
        <v>0</v>
      </c>
      <c r="AM237" s="258">
        <f t="shared" si="66"/>
        <v>0</v>
      </c>
      <c r="AN237" s="110">
        <f t="shared" si="67"/>
        <v>0</v>
      </c>
      <c r="AO237" s="110">
        <f t="shared" si="76"/>
        <v>0</v>
      </c>
      <c r="AP237" s="122"/>
    </row>
    <row r="238" spans="1:56">
      <c r="A238" s="113"/>
      <c r="B238" s="113"/>
      <c r="C238" s="114"/>
      <c r="D238" s="115"/>
      <c r="E238" s="115"/>
      <c r="F238" s="115"/>
      <c r="G238" s="115"/>
      <c r="H238" s="116"/>
      <c r="I238" s="114"/>
      <c r="J238" s="114"/>
      <c r="K238" s="115"/>
      <c r="L238" s="117"/>
      <c r="M238" s="124"/>
      <c r="N238" s="102" t="str">
        <f t="shared" si="58"/>
        <v/>
      </c>
      <c r="O238" s="103" t="str">
        <f t="shared" si="59"/>
        <v/>
      </c>
      <c r="P238" s="104" t="str">
        <f t="shared" si="68"/>
        <v/>
      </c>
      <c r="Q238" s="248" t="str">
        <f t="shared" si="60"/>
        <v/>
      </c>
      <c r="R238" s="245" t="str">
        <f t="shared" si="61"/>
        <v/>
      </c>
      <c r="S238" s="104" t="str">
        <f t="shared" si="69"/>
        <v/>
      </c>
      <c r="T238" s="249" t="str">
        <f t="shared" si="70"/>
        <v/>
      </c>
      <c r="U238" s="118"/>
      <c r="V238" s="118"/>
      <c r="W238" s="118"/>
      <c r="X238" s="119"/>
      <c r="Y238" s="120"/>
      <c r="Z238" s="120"/>
      <c r="AA238" s="108" t="str">
        <f t="shared" si="62"/>
        <v/>
      </c>
      <c r="AB238" s="108" t="str">
        <f t="shared" si="63"/>
        <v/>
      </c>
      <c r="AC238" s="121"/>
      <c r="AD238" s="121"/>
      <c r="AE238" s="250" t="str">
        <f t="shared" si="71"/>
        <v/>
      </c>
      <c r="AF238" s="108" t="str">
        <f t="shared" si="64"/>
        <v/>
      </c>
      <c r="AG238" s="108" t="str">
        <f t="shared" si="65"/>
        <v/>
      </c>
      <c r="AH238" s="110">
        <f t="shared" si="72"/>
        <v>0</v>
      </c>
      <c r="AI238" s="110">
        <f t="shared" si="73"/>
        <v>0</v>
      </c>
      <c r="AJ238" s="114"/>
      <c r="AK238" s="100">
        <f t="shared" si="74"/>
        <v>0</v>
      </c>
      <c r="AL238" s="110">
        <f t="shared" si="75"/>
        <v>0</v>
      </c>
      <c r="AM238" s="258">
        <f t="shared" si="66"/>
        <v>0</v>
      </c>
      <c r="AN238" s="110">
        <f t="shared" si="67"/>
        <v>0</v>
      </c>
      <c r="AO238" s="110">
        <f t="shared" si="76"/>
        <v>0</v>
      </c>
      <c r="AP238" s="122"/>
    </row>
    <row r="239" spans="1:56">
      <c r="A239" s="113"/>
      <c r="B239" s="113"/>
      <c r="C239" s="114"/>
      <c r="D239" s="115"/>
      <c r="E239" s="115"/>
      <c r="F239" s="115"/>
      <c r="G239" s="115"/>
      <c r="H239" s="116"/>
      <c r="I239" s="114"/>
      <c r="J239" s="114"/>
      <c r="K239" s="115"/>
      <c r="L239" s="117"/>
      <c r="M239" s="124"/>
      <c r="N239" s="102" t="str">
        <f t="shared" si="58"/>
        <v/>
      </c>
      <c r="O239" s="103" t="str">
        <f t="shared" si="59"/>
        <v/>
      </c>
      <c r="P239" s="104" t="str">
        <f t="shared" si="68"/>
        <v/>
      </c>
      <c r="Q239" s="248" t="str">
        <f t="shared" si="60"/>
        <v/>
      </c>
      <c r="R239" s="245" t="str">
        <f t="shared" si="61"/>
        <v/>
      </c>
      <c r="S239" s="104" t="str">
        <f t="shared" si="69"/>
        <v/>
      </c>
      <c r="T239" s="249" t="str">
        <f t="shared" si="70"/>
        <v/>
      </c>
      <c r="U239" s="118"/>
      <c r="V239" s="118"/>
      <c r="W239" s="118"/>
      <c r="X239" s="119"/>
      <c r="Y239" s="120"/>
      <c r="Z239" s="120"/>
      <c r="AA239" s="108" t="str">
        <f t="shared" si="62"/>
        <v/>
      </c>
      <c r="AB239" s="108" t="str">
        <f t="shared" si="63"/>
        <v/>
      </c>
      <c r="AC239" s="121"/>
      <c r="AD239" s="121"/>
      <c r="AE239" s="250" t="str">
        <f t="shared" si="71"/>
        <v/>
      </c>
      <c r="AF239" s="108" t="str">
        <f t="shared" si="64"/>
        <v/>
      </c>
      <c r="AG239" s="108" t="str">
        <f t="shared" si="65"/>
        <v/>
      </c>
      <c r="AH239" s="110">
        <f t="shared" si="72"/>
        <v>0</v>
      </c>
      <c r="AI239" s="110">
        <f t="shared" si="73"/>
        <v>0</v>
      </c>
      <c r="AJ239" s="114"/>
      <c r="AK239" s="100">
        <f t="shared" si="74"/>
        <v>0</v>
      </c>
      <c r="AL239" s="110">
        <f t="shared" si="75"/>
        <v>0</v>
      </c>
      <c r="AM239" s="258">
        <f t="shared" si="66"/>
        <v>0</v>
      </c>
      <c r="AN239" s="110">
        <f t="shared" si="67"/>
        <v>0</v>
      </c>
      <c r="AO239" s="110">
        <f t="shared" si="76"/>
        <v>0</v>
      </c>
      <c r="AP239" s="122"/>
    </row>
    <row r="240" spans="1:56">
      <c r="A240" s="113"/>
      <c r="B240" s="113"/>
      <c r="C240" s="114"/>
      <c r="D240" s="115"/>
      <c r="E240" s="115"/>
      <c r="F240" s="115"/>
      <c r="G240" s="115"/>
      <c r="H240" s="116"/>
      <c r="I240" s="114"/>
      <c r="J240" s="114"/>
      <c r="K240" s="115"/>
      <c r="L240" s="117"/>
      <c r="M240" s="124"/>
      <c r="N240" s="102" t="str">
        <f t="shared" si="58"/>
        <v/>
      </c>
      <c r="O240" s="103" t="str">
        <f t="shared" si="59"/>
        <v/>
      </c>
      <c r="P240" s="104" t="str">
        <f t="shared" si="68"/>
        <v/>
      </c>
      <c r="Q240" s="248" t="str">
        <f t="shared" si="60"/>
        <v/>
      </c>
      <c r="R240" s="245" t="str">
        <f t="shared" si="61"/>
        <v/>
      </c>
      <c r="S240" s="104" t="str">
        <f t="shared" si="69"/>
        <v/>
      </c>
      <c r="T240" s="249" t="str">
        <f t="shared" si="70"/>
        <v/>
      </c>
      <c r="U240" s="118"/>
      <c r="V240" s="118"/>
      <c r="W240" s="118"/>
      <c r="X240" s="119"/>
      <c r="Y240" s="120"/>
      <c r="Z240" s="120"/>
      <c r="AA240" s="108" t="str">
        <f t="shared" si="62"/>
        <v/>
      </c>
      <c r="AB240" s="108" t="str">
        <f t="shared" si="63"/>
        <v/>
      </c>
      <c r="AC240" s="121"/>
      <c r="AD240" s="121"/>
      <c r="AE240" s="250" t="str">
        <f t="shared" si="71"/>
        <v/>
      </c>
      <c r="AF240" s="108" t="str">
        <f t="shared" si="64"/>
        <v/>
      </c>
      <c r="AG240" s="108" t="str">
        <f t="shared" si="65"/>
        <v/>
      </c>
      <c r="AH240" s="110">
        <f t="shared" si="72"/>
        <v>0</v>
      </c>
      <c r="AI240" s="110">
        <f t="shared" si="73"/>
        <v>0</v>
      </c>
      <c r="AJ240" s="114"/>
      <c r="AK240" s="100">
        <f t="shared" si="74"/>
        <v>0</v>
      </c>
      <c r="AL240" s="110">
        <f t="shared" si="75"/>
        <v>0</v>
      </c>
      <c r="AM240" s="258">
        <f t="shared" si="66"/>
        <v>0</v>
      </c>
      <c r="AN240" s="110">
        <f t="shared" si="67"/>
        <v>0</v>
      </c>
      <c r="AO240" s="110">
        <f t="shared" si="76"/>
        <v>0</v>
      </c>
      <c r="AP240" s="122"/>
    </row>
    <row r="241" spans="1:56">
      <c r="A241" s="113"/>
      <c r="B241" s="113"/>
      <c r="C241" s="114"/>
      <c r="D241" s="115"/>
      <c r="E241" s="115"/>
      <c r="F241" s="115"/>
      <c r="G241" s="115"/>
      <c r="H241" s="116"/>
      <c r="I241" s="114"/>
      <c r="J241" s="114"/>
      <c r="K241" s="115"/>
      <c r="L241" s="117"/>
      <c r="M241" s="124"/>
      <c r="N241" s="102" t="str">
        <f t="shared" si="58"/>
        <v/>
      </c>
      <c r="O241" s="103" t="str">
        <f t="shared" si="59"/>
        <v/>
      </c>
      <c r="P241" s="104" t="str">
        <f t="shared" si="68"/>
        <v/>
      </c>
      <c r="Q241" s="248" t="str">
        <f t="shared" si="60"/>
        <v/>
      </c>
      <c r="R241" s="245" t="str">
        <f t="shared" si="61"/>
        <v/>
      </c>
      <c r="S241" s="104" t="str">
        <f t="shared" si="69"/>
        <v/>
      </c>
      <c r="T241" s="249" t="str">
        <f t="shared" si="70"/>
        <v/>
      </c>
      <c r="U241" s="118"/>
      <c r="V241" s="118"/>
      <c r="W241" s="118"/>
      <c r="X241" s="119"/>
      <c r="Y241" s="120"/>
      <c r="Z241" s="120"/>
      <c r="AA241" s="108" t="str">
        <f t="shared" si="62"/>
        <v/>
      </c>
      <c r="AB241" s="108" t="str">
        <f t="shared" si="63"/>
        <v/>
      </c>
      <c r="AC241" s="121"/>
      <c r="AD241" s="121"/>
      <c r="AE241" s="250" t="str">
        <f t="shared" si="71"/>
        <v/>
      </c>
      <c r="AF241" s="108" t="str">
        <f t="shared" si="64"/>
        <v/>
      </c>
      <c r="AG241" s="108" t="str">
        <f t="shared" si="65"/>
        <v/>
      </c>
      <c r="AH241" s="110">
        <f t="shared" si="72"/>
        <v>0</v>
      </c>
      <c r="AI241" s="110">
        <f t="shared" si="73"/>
        <v>0</v>
      </c>
      <c r="AJ241" s="114"/>
      <c r="AK241" s="100">
        <f t="shared" si="74"/>
        <v>0</v>
      </c>
      <c r="AL241" s="110">
        <f t="shared" si="75"/>
        <v>0</v>
      </c>
      <c r="AM241" s="258">
        <f t="shared" si="66"/>
        <v>0</v>
      </c>
      <c r="AN241" s="110">
        <f t="shared" si="67"/>
        <v>0</v>
      </c>
      <c r="AO241" s="110">
        <f t="shared" si="76"/>
        <v>0</v>
      </c>
      <c r="AP241" s="122"/>
    </row>
    <row r="242" spans="1:56">
      <c r="A242" s="113"/>
      <c r="B242" s="113"/>
      <c r="C242" s="114"/>
      <c r="D242" s="115"/>
      <c r="E242" s="115"/>
      <c r="F242" s="115"/>
      <c r="G242" s="115"/>
      <c r="H242" s="116"/>
      <c r="I242" s="114"/>
      <c r="J242" s="114"/>
      <c r="K242" s="115"/>
      <c r="L242" s="117"/>
      <c r="M242" s="124"/>
      <c r="N242" s="102" t="str">
        <f t="shared" si="58"/>
        <v/>
      </c>
      <c r="O242" s="103" t="str">
        <f t="shared" si="59"/>
        <v/>
      </c>
      <c r="P242" s="104" t="str">
        <f t="shared" si="68"/>
        <v/>
      </c>
      <c r="Q242" s="248" t="str">
        <f t="shared" si="60"/>
        <v/>
      </c>
      <c r="R242" s="245" t="str">
        <f t="shared" si="61"/>
        <v/>
      </c>
      <c r="S242" s="104" t="str">
        <f t="shared" si="69"/>
        <v/>
      </c>
      <c r="T242" s="249" t="str">
        <f t="shared" si="70"/>
        <v/>
      </c>
      <c r="U242" s="118"/>
      <c r="V242" s="118"/>
      <c r="W242" s="118"/>
      <c r="X242" s="119"/>
      <c r="Y242" s="120"/>
      <c r="Z242" s="120"/>
      <c r="AA242" s="108" t="str">
        <f t="shared" si="62"/>
        <v/>
      </c>
      <c r="AB242" s="108" t="str">
        <f t="shared" si="63"/>
        <v/>
      </c>
      <c r="AC242" s="121"/>
      <c r="AD242" s="121"/>
      <c r="AE242" s="250" t="str">
        <f t="shared" si="71"/>
        <v/>
      </c>
      <c r="AF242" s="108" t="str">
        <f t="shared" si="64"/>
        <v/>
      </c>
      <c r="AG242" s="108" t="str">
        <f t="shared" si="65"/>
        <v/>
      </c>
      <c r="AH242" s="110">
        <f t="shared" si="72"/>
        <v>0</v>
      </c>
      <c r="AI242" s="110">
        <f t="shared" si="73"/>
        <v>0</v>
      </c>
      <c r="AJ242" s="114"/>
      <c r="AK242" s="100">
        <f t="shared" si="74"/>
        <v>0</v>
      </c>
      <c r="AL242" s="110">
        <f t="shared" si="75"/>
        <v>0</v>
      </c>
      <c r="AM242" s="258">
        <f t="shared" si="66"/>
        <v>0</v>
      </c>
      <c r="AN242" s="110">
        <f t="shared" si="67"/>
        <v>0</v>
      </c>
      <c r="AO242" s="110">
        <f t="shared" si="76"/>
        <v>0</v>
      </c>
      <c r="AP242" s="122"/>
    </row>
    <row r="243" spans="1:56">
      <c r="A243" s="113"/>
      <c r="B243" s="113"/>
      <c r="C243" s="114"/>
      <c r="D243" s="115"/>
      <c r="E243" s="115"/>
      <c r="F243" s="115"/>
      <c r="G243" s="115"/>
      <c r="H243" s="116"/>
      <c r="I243" s="114"/>
      <c r="J243" s="114"/>
      <c r="K243" s="115"/>
      <c r="L243" s="117"/>
      <c r="M243" s="124"/>
      <c r="N243" s="102" t="str">
        <f t="shared" si="58"/>
        <v/>
      </c>
      <c r="O243" s="103" t="str">
        <f t="shared" si="59"/>
        <v/>
      </c>
      <c r="P243" s="104" t="str">
        <f t="shared" si="68"/>
        <v/>
      </c>
      <c r="Q243" s="248" t="str">
        <f t="shared" si="60"/>
        <v/>
      </c>
      <c r="R243" s="245" t="str">
        <f t="shared" si="61"/>
        <v/>
      </c>
      <c r="S243" s="104" t="str">
        <f t="shared" si="69"/>
        <v/>
      </c>
      <c r="T243" s="249" t="str">
        <f t="shared" si="70"/>
        <v/>
      </c>
      <c r="U243" s="118"/>
      <c r="V243" s="118"/>
      <c r="W243" s="118"/>
      <c r="X243" s="119"/>
      <c r="Y243" s="120"/>
      <c r="Z243" s="120"/>
      <c r="AA243" s="108" t="str">
        <f t="shared" si="62"/>
        <v/>
      </c>
      <c r="AB243" s="108" t="str">
        <f t="shared" si="63"/>
        <v/>
      </c>
      <c r="AC243" s="121"/>
      <c r="AD243" s="121"/>
      <c r="AE243" s="250" t="str">
        <f t="shared" si="71"/>
        <v/>
      </c>
      <c r="AF243" s="108" t="str">
        <f t="shared" si="64"/>
        <v/>
      </c>
      <c r="AG243" s="108" t="str">
        <f t="shared" si="65"/>
        <v/>
      </c>
      <c r="AH243" s="110">
        <f t="shared" si="72"/>
        <v>0</v>
      </c>
      <c r="AI243" s="110">
        <f t="shared" si="73"/>
        <v>0</v>
      </c>
      <c r="AJ243" s="114"/>
      <c r="AK243" s="100">
        <f t="shared" si="74"/>
        <v>0</v>
      </c>
      <c r="AL243" s="110">
        <f t="shared" si="75"/>
        <v>0</v>
      </c>
      <c r="AM243" s="258">
        <f t="shared" si="66"/>
        <v>0</v>
      </c>
      <c r="AN243" s="110">
        <f t="shared" si="67"/>
        <v>0</v>
      </c>
      <c r="AO243" s="110">
        <f t="shared" si="76"/>
        <v>0</v>
      </c>
      <c r="AP243" s="122"/>
    </row>
    <row r="244" spans="1:56">
      <c r="A244" s="113"/>
      <c r="B244" s="113"/>
      <c r="C244" s="114"/>
      <c r="D244" s="115"/>
      <c r="E244" s="115"/>
      <c r="F244" s="115"/>
      <c r="G244" s="115"/>
      <c r="H244" s="116"/>
      <c r="I244" s="114"/>
      <c r="J244" s="114"/>
      <c r="K244" s="115"/>
      <c r="L244" s="117"/>
      <c r="M244" s="124"/>
      <c r="N244" s="102" t="str">
        <f t="shared" si="58"/>
        <v/>
      </c>
      <c r="O244" s="103" t="str">
        <f t="shared" si="59"/>
        <v/>
      </c>
      <c r="P244" s="104" t="str">
        <f t="shared" si="68"/>
        <v/>
      </c>
      <c r="Q244" s="248" t="str">
        <f t="shared" si="60"/>
        <v/>
      </c>
      <c r="R244" s="245" t="str">
        <f t="shared" si="61"/>
        <v/>
      </c>
      <c r="S244" s="104" t="str">
        <f t="shared" si="69"/>
        <v/>
      </c>
      <c r="T244" s="249" t="str">
        <f t="shared" si="70"/>
        <v/>
      </c>
      <c r="U244" s="118"/>
      <c r="V244" s="118"/>
      <c r="W244" s="118"/>
      <c r="X244" s="119"/>
      <c r="Y244" s="120"/>
      <c r="Z244" s="120"/>
      <c r="AA244" s="108" t="str">
        <f t="shared" si="62"/>
        <v/>
      </c>
      <c r="AB244" s="108" t="str">
        <f t="shared" si="63"/>
        <v/>
      </c>
      <c r="AC244" s="121"/>
      <c r="AD244" s="121"/>
      <c r="AE244" s="250" t="str">
        <f t="shared" si="71"/>
        <v/>
      </c>
      <c r="AF244" s="108" t="str">
        <f t="shared" si="64"/>
        <v/>
      </c>
      <c r="AG244" s="108" t="str">
        <f t="shared" si="65"/>
        <v/>
      </c>
      <c r="AH244" s="110">
        <f t="shared" si="72"/>
        <v>0</v>
      </c>
      <c r="AI244" s="110">
        <f t="shared" si="73"/>
        <v>0</v>
      </c>
      <c r="AJ244" s="114"/>
      <c r="AK244" s="100">
        <f t="shared" si="74"/>
        <v>0</v>
      </c>
      <c r="AL244" s="110">
        <f t="shared" si="75"/>
        <v>0</v>
      </c>
      <c r="AM244" s="258">
        <f t="shared" si="66"/>
        <v>0</v>
      </c>
      <c r="AN244" s="110">
        <f t="shared" si="67"/>
        <v>0</v>
      </c>
      <c r="AO244" s="110">
        <f t="shared" si="76"/>
        <v>0</v>
      </c>
      <c r="AP244" s="122"/>
    </row>
    <row r="245" spans="1:56">
      <c r="A245" s="113"/>
      <c r="B245" s="113"/>
      <c r="C245" s="114"/>
      <c r="D245" s="115"/>
      <c r="E245" s="115"/>
      <c r="F245" s="115"/>
      <c r="G245" s="115"/>
      <c r="H245" s="116"/>
      <c r="I245" s="114"/>
      <c r="J245" s="114"/>
      <c r="K245" s="115"/>
      <c r="L245" s="117"/>
      <c r="M245" s="124"/>
      <c r="N245" s="102" t="str">
        <f t="shared" si="58"/>
        <v/>
      </c>
      <c r="O245" s="103" t="str">
        <f t="shared" si="59"/>
        <v/>
      </c>
      <c r="P245" s="104" t="str">
        <f t="shared" si="68"/>
        <v/>
      </c>
      <c r="Q245" s="248" t="str">
        <f t="shared" si="60"/>
        <v/>
      </c>
      <c r="R245" s="245" t="str">
        <f t="shared" si="61"/>
        <v/>
      </c>
      <c r="S245" s="104" t="str">
        <f t="shared" si="69"/>
        <v/>
      </c>
      <c r="T245" s="249" t="str">
        <f t="shared" si="70"/>
        <v/>
      </c>
      <c r="U245" s="118"/>
      <c r="V245" s="118"/>
      <c r="W245" s="118"/>
      <c r="X245" s="119"/>
      <c r="Y245" s="120"/>
      <c r="Z245" s="120"/>
      <c r="AA245" s="108" t="str">
        <f t="shared" si="62"/>
        <v/>
      </c>
      <c r="AB245" s="108" t="str">
        <f t="shared" si="63"/>
        <v/>
      </c>
      <c r="AC245" s="121"/>
      <c r="AD245" s="121"/>
      <c r="AE245" s="250" t="str">
        <f t="shared" si="71"/>
        <v/>
      </c>
      <c r="AF245" s="108" t="str">
        <f t="shared" si="64"/>
        <v/>
      </c>
      <c r="AG245" s="108" t="str">
        <f t="shared" si="65"/>
        <v/>
      </c>
      <c r="AH245" s="110">
        <f t="shared" si="72"/>
        <v>0</v>
      </c>
      <c r="AI245" s="110">
        <f t="shared" si="73"/>
        <v>0</v>
      </c>
      <c r="AJ245" s="114"/>
      <c r="AK245" s="100">
        <f t="shared" si="74"/>
        <v>0</v>
      </c>
      <c r="AL245" s="110">
        <f t="shared" si="75"/>
        <v>0</v>
      </c>
      <c r="AM245" s="258">
        <f t="shared" si="66"/>
        <v>0</v>
      </c>
      <c r="AN245" s="110">
        <f t="shared" si="67"/>
        <v>0</v>
      </c>
      <c r="AO245" s="110">
        <f t="shared" si="76"/>
        <v>0</v>
      </c>
      <c r="AP245" s="122"/>
    </row>
    <row r="246" spans="1:56" s="1" customFormat="1">
      <c r="A246" s="113"/>
      <c r="B246" s="113"/>
      <c r="C246" s="114"/>
      <c r="D246" s="115"/>
      <c r="E246" s="115"/>
      <c r="F246" s="115"/>
      <c r="G246" s="115"/>
      <c r="H246" s="116"/>
      <c r="I246" s="114"/>
      <c r="J246" s="114"/>
      <c r="K246" s="115"/>
      <c r="L246" s="117"/>
      <c r="M246" s="124"/>
      <c r="N246" s="102" t="str">
        <f t="shared" si="58"/>
        <v/>
      </c>
      <c r="O246" s="103" t="str">
        <f t="shared" si="59"/>
        <v/>
      </c>
      <c r="P246" s="104" t="str">
        <f t="shared" si="68"/>
        <v/>
      </c>
      <c r="Q246" s="248" t="str">
        <f t="shared" si="60"/>
        <v/>
      </c>
      <c r="R246" s="245" t="str">
        <f t="shared" si="61"/>
        <v/>
      </c>
      <c r="S246" s="104" t="str">
        <f t="shared" si="69"/>
        <v/>
      </c>
      <c r="T246" s="249" t="str">
        <f t="shared" si="70"/>
        <v/>
      </c>
      <c r="U246" s="118"/>
      <c r="V246" s="118"/>
      <c r="W246" s="118"/>
      <c r="X246" s="119"/>
      <c r="Y246" s="120"/>
      <c r="Z246" s="120"/>
      <c r="AA246" s="108" t="str">
        <f t="shared" si="62"/>
        <v/>
      </c>
      <c r="AB246" s="108" t="str">
        <f t="shared" si="63"/>
        <v/>
      </c>
      <c r="AC246" s="121"/>
      <c r="AD246" s="121"/>
      <c r="AE246" s="250" t="str">
        <f t="shared" si="71"/>
        <v/>
      </c>
      <c r="AF246" s="108" t="str">
        <f t="shared" si="64"/>
        <v/>
      </c>
      <c r="AG246" s="108" t="str">
        <f t="shared" si="65"/>
        <v/>
      </c>
      <c r="AH246" s="110">
        <f t="shared" si="72"/>
        <v>0</v>
      </c>
      <c r="AI246" s="110">
        <f t="shared" si="73"/>
        <v>0</v>
      </c>
      <c r="AJ246" s="114"/>
      <c r="AK246" s="100">
        <f t="shared" si="74"/>
        <v>0</v>
      </c>
      <c r="AL246" s="110">
        <f t="shared" si="75"/>
        <v>0</v>
      </c>
      <c r="AM246" s="258">
        <f t="shared" si="66"/>
        <v>0</v>
      </c>
      <c r="AN246" s="110">
        <f t="shared" si="67"/>
        <v>0</v>
      </c>
      <c r="AO246" s="110">
        <f t="shared" si="76"/>
        <v>0</v>
      </c>
      <c r="AP246" s="122"/>
      <c r="AQ246" s="2"/>
      <c r="AR246" s="31"/>
      <c r="AT246" s="65"/>
      <c r="AU246" s="65"/>
      <c r="AV246" s="65"/>
      <c r="AW246" s="65"/>
      <c r="AX246" s="65"/>
      <c r="AY246" s="65"/>
      <c r="AZ246" s="65"/>
      <c r="BA246" s="65"/>
      <c r="BB246" s="65"/>
      <c r="BC246" s="65"/>
      <c r="BD246" s="65"/>
    </row>
    <row r="247" spans="1:56">
      <c r="A247" s="113"/>
      <c r="B247" s="113"/>
      <c r="C247" s="114"/>
      <c r="D247" s="115"/>
      <c r="E247" s="115"/>
      <c r="F247" s="115"/>
      <c r="G247" s="115"/>
      <c r="H247" s="116"/>
      <c r="I247" s="114"/>
      <c r="J247" s="114"/>
      <c r="K247" s="115"/>
      <c r="L247" s="117"/>
      <c r="M247" s="124"/>
      <c r="N247" s="102" t="str">
        <f t="shared" si="58"/>
        <v/>
      </c>
      <c r="O247" s="103" t="str">
        <f t="shared" si="59"/>
        <v/>
      </c>
      <c r="P247" s="104" t="str">
        <f t="shared" si="68"/>
        <v/>
      </c>
      <c r="Q247" s="248" t="str">
        <f t="shared" si="60"/>
        <v/>
      </c>
      <c r="R247" s="245" t="str">
        <f t="shared" si="61"/>
        <v/>
      </c>
      <c r="S247" s="104" t="str">
        <f t="shared" si="69"/>
        <v/>
      </c>
      <c r="T247" s="249" t="str">
        <f t="shared" si="70"/>
        <v/>
      </c>
      <c r="U247" s="118"/>
      <c r="V247" s="118"/>
      <c r="W247" s="118"/>
      <c r="X247" s="119"/>
      <c r="Y247" s="120"/>
      <c r="Z247" s="120"/>
      <c r="AA247" s="108" t="str">
        <f t="shared" si="62"/>
        <v/>
      </c>
      <c r="AB247" s="108" t="str">
        <f t="shared" si="63"/>
        <v/>
      </c>
      <c r="AC247" s="121"/>
      <c r="AD247" s="121"/>
      <c r="AE247" s="250" t="str">
        <f t="shared" si="71"/>
        <v/>
      </c>
      <c r="AF247" s="108" t="str">
        <f t="shared" si="64"/>
        <v/>
      </c>
      <c r="AG247" s="108" t="str">
        <f t="shared" si="65"/>
        <v/>
      </c>
      <c r="AH247" s="110">
        <f t="shared" si="72"/>
        <v>0</v>
      </c>
      <c r="AI247" s="110">
        <f t="shared" si="73"/>
        <v>0</v>
      </c>
      <c r="AJ247" s="114"/>
      <c r="AK247" s="100">
        <f t="shared" si="74"/>
        <v>0</v>
      </c>
      <c r="AL247" s="110">
        <f t="shared" si="75"/>
        <v>0</v>
      </c>
      <c r="AM247" s="258">
        <f t="shared" si="66"/>
        <v>0</v>
      </c>
      <c r="AN247" s="110">
        <f t="shared" si="67"/>
        <v>0</v>
      </c>
      <c r="AO247" s="110">
        <f t="shared" si="76"/>
        <v>0</v>
      </c>
      <c r="AP247" s="122"/>
    </row>
    <row r="248" spans="1:56">
      <c r="A248" s="113"/>
      <c r="B248" s="113"/>
      <c r="C248" s="114"/>
      <c r="D248" s="115"/>
      <c r="E248" s="115"/>
      <c r="F248" s="115"/>
      <c r="G248" s="115"/>
      <c r="H248" s="116"/>
      <c r="I248" s="114"/>
      <c r="J248" s="114"/>
      <c r="K248" s="115"/>
      <c r="L248" s="117"/>
      <c r="M248" s="124"/>
      <c r="N248" s="102" t="str">
        <f t="shared" si="58"/>
        <v/>
      </c>
      <c r="O248" s="103" t="str">
        <f t="shared" si="59"/>
        <v/>
      </c>
      <c r="P248" s="104" t="str">
        <f t="shared" si="68"/>
        <v/>
      </c>
      <c r="Q248" s="248" t="str">
        <f t="shared" si="60"/>
        <v/>
      </c>
      <c r="R248" s="245" t="str">
        <f t="shared" si="61"/>
        <v/>
      </c>
      <c r="S248" s="104" t="str">
        <f t="shared" si="69"/>
        <v/>
      </c>
      <c r="T248" s="249" t="str">
        <f t="shared" si="70"/>
        <v/>
      </c>
      <c r="U248" s="118"/>
      <c r="V248" s="118"/>
      <c r="W248" s="118"/>
      <c r="X248" s="119"/>
      <c r="Y248" s="120"/>
      <c r="Z248" s="120"/>
      <c r="AA248" s="108" t="str">
        <f t="shared" si="62"/>
        <v/>
      </c>
      <c r="AB248" s="108" t="str">
        <f t="shared" si="63"/>
        <v/>
      </c>
      <c r="AC248" s="121"/>
      <c r="AD248" s="121"/>
      <c r="AE248" s="250" t="str">
        <f t="shared" si="71"/>
        <v/>
      </c>
      <c r="AF248" s="108" t="str">
        <f t="shared" si="64"/>
        <v/>
      </c>
      <c r="AG248" s="108" t="str">
        <f t="shared" si="65"/>
        <v/>
      </c>
      <c r="AH248" s="110">
        <f t="shared" si="72"/>
        <v>0</v>
      </c>
      <c r="AI248" s="110">
        <f t="shared" si="73"/>
        <v>0</v>
      </c>
      <c r="AJ248" s="114"/>
      <c r="AK248" s="100">
        <f t="shared" si="74"/>
        <v>0</v>
      </c>
      <c r="AL248" s="110">
        <f t="shared" si="75"/>
        <v>0</v>
      </c>
      <c r="AM248" s="258">
        <f t="shared" si="66"/>
        <v>0</v>
      </c>
      <c r="AN248" s="110">
        <f t="shared" si="67"/>
        <v>0</v>
      </c>
      <c r="AO248" s="110">
        <f t="shared" si="76"/>
        <v>0</v>
      </c>
      <c r="AP248" s="122"/>
    </row>
    <row r="249" spans="1:56">
      <c r="A249" s="113"/>
      <c r="B249" s="113"/>
      <c r="C249" s="114"/>
      <c r="D249" s="115"/>
      <c r="E249" s="115"/>
      <c r="F249" s="115"/>
      <c r="G249" s="115"/>
      <c r="H249" s="116"/>
      <c r="I249" s="114"/>
      <c r="J249" s="114"/>
      <c r="K249" s="115"/>
      <c r="L249" s="117"/>
      <c r="M249" s="124"/>
      <c r="N249" s="102" t="str">
        <f t="shared" si="58"/>
        <v/>
      </c>
      <c r="O249" s="103" t="str">
        <f t="shared" si="59"/>
        <v/>
      </c>
      <c r="P249" s="104" t="str">
        <f t="shared" si="68"/>
        <v/>
      </c>
      <c r="Q249" s="248" t="str">
        <f t="shared" si="60"/>
        <v/>
      </c>
      <c r="R249" s="245" t="str">
        <f t="shared" si="61"/>
        <v/>
      </c>
      <c r="S249" s="104" t="str">
        <f t="shared" si="69"/>
        <v/>
      </c>
      <c r="T249" s="249" t="str">
        <f t="shared" si="70"/>
        <v/>
      </c>
      <c r="U249" s="118"/>
      <c r="V249" s="118"/>
      <c r="W249" s="118"/>
      <c r="X249" s="119"/>
      <c r="Y249" s="120"/>
      <c r="Z249" s="120"/>
      <c r="AA249" s="108" t="str">
        <f t="shared" si="62"/>
        <v/>
      </c>
      <c r="AB249" s="108" t="str">
        <f t="shared" si="63"/>
        <v/>
      </c>
      <c r="AC249" s="121"/>
      <c r="AD249" s="121"/>
      <c r="AE249" s="250" t="str">
        <f t="shared" si="71"/>
        <v/>
      </c>
      <c r="AF249" s="108" t="str">
        <f t="shared" si="64"/>
        <v/>
      </c>
      <c r="AG249" s="108" t="str">
        <f t="shared" si="65"/>
        <v/>
      </c>
      <c r="AH249" s="110">
        <f t="shared" si="72"/>
        <v>0</v>
      </c>
      <c r="AI249" s="110">
        <f t="shared" si="73"/>
        <v>0</v>
      </c>
      <c r="AJ249" s="114"/>
      <c r="AK249" s="100">
        <f t="shared" si="74"/>
        <v>0</v>
      </c>
      <c r="AL249" s="110">
        <f t="shared" si="75"/>
        <v>0</v>
      </c>
      <c r="AM249" s="258">
        <f t="shared" si="66"/>
        <v>0</v>
      </c>
      <c r="AN249" s="110">
        <f t="shared" si="67"/>
        <v>0</v>
      </c>
      <c r="AO249" s="110">
        <f t="shared" si="76"/>
        <v>0</v>
      </c>
      <c r="AP249" s="122"/>
      <c r="BD249" s="1"/>
    </row>
    <row r="250" spans="1:56">
      <c r="A250" s="113"/>
      <c r="B250" s="113"/>
      <c r="C250" s="114"/>
      <c r="D250" s="115"/>
      <c r="E250" s="115"/>
      <c r="F250" s="115"/>
      <c r="G250" s="115"/>
      <c r="H250" s="116"/>
      <c r="I250" s="114"/>
      <c r="J250" s="114"/>
      <c r="K250" s="115"/>
      <c r="L250" s="117"/>
      <c r="M250" s="124"/>
      <c r="N250" s="102" t="str">
        <f t="shared" si="58"/>
        <v/>
      </c>
      <c r="O250" s="103" t="str">
        <f t="shared" si="59"/>
        <v/>
      </c>
      <c r="P250" s="104" t="str">
        <f t="shared" si="68"/>
        <v/>
      </c>
      <c r="Q250" s="248" t="str">
        <f t="shared" si="60"/>
        <v/>
      </c>
      <c r="R250" s="245" t="str">
        <f t="shared" si="61"/>
        <v/>
      </c>
      <c r="S250" s="104" t="str">
        <f t="shared" si="69"/>
        <v/>
      </c>
      <c r="T250" s="249" t="str">
        <f t="shared" si="70"/>
        <v/>
      </c>
      <c r="U250" s="118"/>
      <c r="V250" s="118"/>
      <c r="W250" s="118"/>
      <c r="X250" s="119"/>
      <c r="Y250" s="120"/>
      <c r="Z250" s="120"/>
      <c r="AA250" s="108" t="str">
        <f t="shared" si="62"/>
        <v/>
      </c>
      <c r="AB250" s="108" t="str">
        <f t="shared" si="63"/>
        <v/>
      </c>
      <c r="AC250" s="121"/>
      <c r="AD250" s="121"/>
      <c r="AE250" s="250" t="str">
        <f t="shared" si="71"/>
        <v/>
      </c>
      <c r="AF250" s="108" t="str">
        <f t="shared" si="64"/>
        <v/>
      </c>
      <c r="AG250" s="108" t="str">
        <f t="shared" si="65"/>
        <v/>
      </c>
      <c r="AH250" s="110">
        <f t="shared" si="72"/>
        <v>0</v>
      </c>
      <c r="AI250" s="110">
        <f t="shared" si="73"/>
        <v>0</v>
      </c>
      <c r="AJ250" s="114"/>
      <c r="AK250" s="100">
        <f t="shared" si="74"/>
        <v>0</v>
      </c>
      <c r="AL250" s="110">
        <f t="shared" si="75"/>
        <v>0</v>
      </c>
      <c r="AM250" s="258">
        <f t="shared" si="66"/>
        <v>0</v>
      </c>
      <c r="AN250" s="110">
        <f t="shared" si="67"/>
        <v>0</v>
      </c>
      <c r="AO250" s="110">
        <f t="shared" si="76"/>
        <v>0</v>
      </c>
      <c r="AP250" s="122"/>
      <c r="AT250" s="1"/>
      <c r="AU250" s="1"/>
      <c r="AV250" s="1"/>
      <c r="AW250" s="1"/>
      <c r="AX250" s="1"/>
      <c r="AY250" s="1"/>
      <c r="AZ250" s="1"/>
      <c r="BA250" s="1"/>
      <c r="BB250" s="1"/>
      <c r="BC250" s="1"/>
    </row>
    <row r="251" spans="1:56">
      <c r="A251" s="113"/>
      <c r="B251" s="113"/>
      <c r="C251" s="114"/>
      <c r="D251" s="115"/>
      <c r="E251" s="115"/>
      <c r="F251" s="115"/>
      <c r="G251" s="115"/>
      <c r="H251" s="116"/>
      <c r="I251" s="114"/>
      <c r="J251" s="114"/>
      <c r="K251" s="115"/>
      <c r="L251" s="117"/>
      <c r="M251" s="124"/>
      <c r="N251" s="102" t="str">
        <f t="shared" si="58"/>
        <v/>
      </c>
      <c r="O251" s="103" t="str">
        <f t="shared" si="59"/>
        <v/>
      </c>
      <c r="P251" s="104" t="str">
        <f t="shared" si="68"/>
        <v/>
      </c>
      <c r="Q251" s="248" t="str">
        <f t="shared" si="60"/>
        <v/>
      </c>
      <c r="R251" s="245" t="str">
        <f t="shared" si="61"/>
        <v/>
      </c>
      <c r="S251" s="104" t="str">
        <f t="shared" si="69"/>
        <v/>
      </c>
      <c r="T251" s="249" t="str">
        <f t="shared" si="70"/>
        <v/>
      </c>
      <c r="U251" s="118"/>
      <c r="V251" s="118"/>
      <c r="W251" s="118"/>
      <c r="X251" s="119"/>
      <c r="Y251" s="120"/>
      <c r="Z251" s="120"/>
      <c r="AA251" s="108" t="str">
        <f t="shared" si="62"/>
        <v/>
      </c>
      <c r="AB251" s="108" t="str">
        <f t="shared" si="63"/>
        <v/>
      </c>
      <c r="AC251" s="121"/>
      <c r="AD251" s="121"/>
      <c r="AE251" s="250" t="str">
        <f t="shared" si="71"/>
        <v/>
      </c>
      <c r="AF251" s="108" t="str">
        <f t="shared" si="64"/>
        <v/>
      </c>
      <c r="AG251" s="108" t="str">
        <f t="shared" si="65"/>
        <v/>
      </c>
      <c r="AH251" s="110">
        <f t="shared" si="72"/>
        <v>0</v>
      </c>
      <c r="AI251" s="110">
        <f t="shared" si="73"/>
        <v>0</v>
      </c>
      <c r="AJ251" s="114"/>
      <c r="AK251" s="100">
        <f t="shared" si="74"/>
        <v>0</v>
      </c>
      <c r="AL251" s="110">
        <f t="shared" si="75"/>
        <v>0</v>
      </c>
      <c r="AM251" s="258">
        <f t="shared" si="66"/>
        <v>0</v>
      </c>
      <c r="AN251" s="110">
        <f t="shared" si="67"/>
        <v>0</v>
      </c>
      <c r="AO251" s="110">
        <f t="shared" si="76"/>
        <v>0</v>
      </c>
      <c r="AP251" s="122"/>
    </row>
    <row r="252" spans="1:56">
      <c r="A252" s="113"/>
      <c r="B252" s="113"/>
      <c r="C252" s="114"/>
      <c r="D252" s="115"/>
      <c r="E252" s="115"/>
      <c r="F252" s="115"/>
      <c r="G252" s="115"/>
      <c r="H252" s="116"/>
      <c r="I252" s="114"/>
      <c r="J252" s="114"/>
      <c r="K252" s="115"/>
      <c r="L252" s="117"/>
      <c r="M252" s="124"/>
      <c r="N252" s="102" t="str">
        <f t="shared" si="58"/>
        <v/>
      </c>
      <c r="O252" s="103" t="str">
        <f t="shared" si="59"/>
        <v/>
      </c>
      <c r="P252" s="104" t="str">
        <f t="shared" si="68"/>
        <v/>
      </c>
      <c r="Q252" s="248" t="str">
        <f t="shared" si="60"/>
        <v/>
      </c>
      <c r="R252" s="245" t="str">
        <f t="shared" si="61"/>
        <v/>
      </c>
      <c r="S252" s="104" t="str">
        <f t="shared" si="69"/>
        <v/>
      </c>
      <c r="T252" s="249" t="str">
        <f t="shared" si="70"/>
        <v/>
      </c>
      <c r="U252" s="118"/>
      <c r="V252" s="118"/>
      <c r="W252" s="118"/>
      <c r="X252" s="119"/>
      <c r="Y252" s="120"/>
      <c r="Z252" s="120"/>
      <c r="AA252" s="108" t="str">
        <f t="shared" si="62"/>
        <v/>
      </c>
      <c r="AB252" s="108" t="str">
        <f t="shared" si="63"/>
        <v/>
      </c>
      <c r="AC252" s="121"/>
      <c r="AD252" s="121"/>
      <c r="AE252" s="250" t="str">
        <f t="shared" si="71"/>
        <v/>
      </c>
      <c r="AF252" s="108" t="str">
        <f t="shared" si="64"/>
        <v/>
      </c>
      <c r="AG252" s="108" t="str">
        <f t="shared" si="65"/>
        <v/>
      </c>
      <c r="AH252" s="110">
        <f t="shared" si="72"/>
        <v>0</v>
      </c>
      <c r="AI252" s="110">
        <f t="shared" si="73"/>
        <v>0</v>
      </c>
      <c r="AJ252" s="114"/>
      <c r="AK252" s="100">
        <f t="shared" si="74"/>
        <v>0</v>
      </c>
      <c r="AL252" s="110">
        <f t="shared" si="75"/>
        <v>0</v>
      </c>
      <c r="AM252" s="258">
        <f t="shared" si="66"/>
        <v>0</v>
      </c>
      <c r="AN252" s="110">
        <f t="shared" si="67"/>
        <v>0</v>
      </c>
      <c r="AO252" s="110">
        <f t="shared" si="76"/>
        <v>0</v>
      </c>
      <c r="AP252" s="122"/>
    </row>
    <row r="253" spans="1:56">
      <c r="A253" s="113"/>
      <c r="B253" s="113"/>
      <c r="C253" s="114"/>
      <c r="D253" s="115"/>
      <c r="E253" s="115"/>
      <c r="F253" s="115"/>
      <c r="G253" s="115"/>
      <c r="H253" s="116"/>
      <c r="I253" s="114"/>
      <c r="J253" s="114"/>
      <c r="K253" s="115"/>
      <c r="L253" s="117"/>
      <c r="M253" s="124"/>
      <c r="N253" s="102" t="str">
        <f t="shared" si="58"/>
        <v/>
      </c>
      <c r="O253" s="103" t="str">
        <f t="shared" si="59"/>
        <v/>
      </c>
      <c r="P253" s="104" t="str">
        <f t="shared" si="68"/>
        <v/>
      </c>
      <c r="Q253" s="248" t="str">
        <f t="shared" si="60"/>
        <v/>
      </c>
      <c r="R253" s="245" t="str">
        <f t="shared" si="61"/>
        <v/>
      </c>
      <c r="S253" s="104" t="str">
        <f t="shared" si="69"/>
        <v/>
      </c>
      <c r="T253" s="249" t="str">
        <f t="shared" si="70"/>
        <v/>
      </c>
      <c r="U253" s="118"/>
      <c r="V253" s="118"/>
      <c r="W253" s="118"/>
      <c r="X253" s="119"/>
      <c r="Y253" s="120"/>
      <c r="Z253" s="120"/>
      <c r="AA253" s="108" t="str">
        <f t="shared" si="62"/>
        <v/>
      </c>
      <c r="AB253" s="108" t="str">
        <f t="shared" si="63"/>
        <v/>
      </c>
      <c r="AC253" s="121"/>
      <c r="AD253" s="121"/>
      <c r="AE253" s="250" t="str">
        <f t="shared" si="71"/>
        <v/>
      </c>
      <c r="AF253" s="108" t="str">
        <f t="shared" si="64"/>
        <v/>
      </c>
      <c r="AG253" s="108" t="str">
        <f t="shared" si="65"/>
        <v/>
      </c>
      <c r="AH253" s="110">
        <f t="shared" si="72"/>
        <v>0</v>
      </c>
      <c r="AI253" s="110">
        <f t="shared" si="73"/>
        <v>0</v>
      </c>
      <c r="AJ253" s="114"/>
      <c r="AK253" s="100">
        <f t="shared" si="74"/>
        <v>0</v>
      </c>
      <c r="AL253" s="110">
        <f t="shared" si="75"/>
        <v>0</v>
      </c>
      <c r="AM253" s="258">
        <f t="shared" si="66"/>
        <v>0</v>
      </c>
      <c r="AN253" s="110">
        <f t="shared" si="67"/>
        <v>0</v>
      </c>
      <c r="AO253" s="110">
        <f t="shared" si="76"/>
        <v>0</v>
      </c>
      <c r="AP253" s="122"/>
    </row>
    <row r="254" spans="1:56">
      <c r="A254" s="113"/>
      <c r="B254" s="113"/>
      <c r="C254" s="114"/>
      <c r="D254" s="115"/>
      <c r="E254" s="115"/>
      <c r="F254" s="115"/>
      <c r="G254" s="115"/>
      <c r="H254" s="116"/>
      <c r="I254" s="114"/>
      <c r="J254" s="114"/>
      <c r="K254" s="115"/>
      <c r="L254" s="117"/>
      <c r="M254" s="124"/>
      <c r="N254" s="102" t="str">
        <f t="shared" si="58"/>
        <v/>
      </c>
      <c r="O254" s="103" t="str">
        <f t="shared" si="59"/>
        <v/>
      </c>
      <c r="P254" s="104" t="str">
        <f t="shared" si="68"/>
        <v/>
      </c>
      <c r="Q254" s="248" t="str">
        <f t="shared" si="60"/>
        <v/>
      </c>
      <c r="R254" s="245" t="str">
        <f t="shared" si="61"/>
        <v/>
      </c>
      <c r="S254" s="104" t="str">
        <f t="shared" si="69"/>
        <v/>
      </c>
      <c r="T254" s="249" t="str">
        <f t="shared" si="70"/>
        <v/>
      </c>
      <c r="U254" s="118"/>
      <c r="V254" s="118"/>
      <c r="W254" s="118"/>
      <c r="X254" s="119"/>
      <c r="Y254" s="120"/>
      <c r="Z254" s="120"/>
      <c r="AA254" s="108" t="str">
        <f t="shared" si="62"/>
        <v/>
      </c>
      <c r="AB254" s="108" t="str">
        <f t="shared" si="63"/>
        <v/>
      </c>
      <c r="AC254" s="121"/>
      <c r="AD254" s="121"/>
      <c r="AE254" s="250" t="str">
        <f t="shared" si="71"/>
        <v/>
      </c>
      <c r="AF254" s="108" t="str">
        <f t="shared" si="64"/>
        <v/>
      </c>
      <c r="AG254" s="108" t="str">
        <f t="shared" si="65"/>
        <v/>
      </c>
      <c r="AH254" s="110">
        <f t="shared" si="72"/>
        <v>0</v>
      </c>
      <c r="AI254" s="110">
        <f t="shared" si="73"/>
        <v>0</v>
      </c>
      <c r="AJ254" s="114"/>
      <c r="AK254" s="100">
        <f t="shared" si="74"/>
        <v>0</v>
      </c>
      <c r="AL254" s="110">
        <f t="shared" si="75"/>
        <v>0</v>
      </c>
      <c r="AM254" s="258">
        <f t="shared" si="66"/>
        <v>0</v>
      </c>
      <c r="AN254" s="110">
        <f t="shared" si="67"/>
        <v>0</v>
      </c>
      <c r="AO254" s="110">
        <f t="shared" si="76"/>
        <v>0</v>
      </c>
      <c r="AP254" s="122"/>
    </row>
    <row r="255" spans="1:56">
      <c r="A255" s="113"/>
      <c r="B255" s="113"/>
      <c r="C255" s="114"/>
      <c r="D255" s="115"/>
      <c r="E255" s="115"/>
      <c r="F255" s="115"/>
      <c r="G255" s="115"/>
      <c r="H255" s="116"/>
      <c r="I255" s="114"/>
      <c r="J255" s="114"/>
      <c r="K255" s="115"/>
      <c r="L255" s="117"/>
      <c r="M255" s="124"/>
      <c r="N255" s="102" t="str">
        <f t="shared" si="58"/>
        <v/>
      </c>
      <c r="O255" s="103" t="str">
        <f t="shared" si="59"/>
        <v/>
      </c>
      <c r="P255" s="104" t="str">
        <f t="shared" si="68"/>
        <v/>
      </c>
      <c r="Q255" s="248" t="str">
        <f t="shared" si="60"/>
        <v/>
      </c>
      <c r="R255" s="245" t="str">
        <f t="shared" si="61"/>
        <v/>
      </c>
      <c r="S255" s="104" t="str">
        <f t="shared" si="69"/>
        <v/>
      </c>
      <c r="T255" s="249" t="str">
        <f t="shared" si="70"/>
        <v/>
      </c>
      <c r="U255" s="118"/>
      <c r="V255" s="118"/>
      <c r="W255" s="118"/>
      <c r="X255" s="119"/>
      <c r="Y255" s="120"/>
      <c r="Z255" s="120"/>
      <c r="AA255" s="108" t="str">
        <f t="shared" si="62"/>
        <v/>
      </c>
      <c r="AB255" s="108" t="str">
        <f t="shared" si="63"/>
        <v/>
      </c>
      <c r="AC255" s="121"/>
      <c r="AD255" s="121"/>
      <c r="AE255" s="250" t="str">
        <f t="shared" si="71"/>
        <v/>
      </c>
      <c r="AF255" s="108" t="str">
        <f t="shared" si="64"/>
        <v/>
      </c>
      <c r="AG255" s="108" t="str">
        <f t="shared" si="65"/>
        <v/>
      </c>
      <c r="AH255" s="110">
        <f t="shared" si="72"/>
        <v>0</v>
      </c>
      <c r="AI255" s="110">
        <f t="shared" si="73"/>
        <v>0</v>
      </c>
      <c r="AJ255" s="114"/>
      <c r="AK255" s="100">
        <f t="shared" si="74"/>
        <v>0</v>
      </c>
      <c r="AL255" s="110">
        <f t="shared" si="75"/>
        <v>0</v>
      </c>
      <c r="AM255" s="258">
        <f t="shared" si="66"/>
        <v>0</v>
      </c>
      <c r="AN255" s="110">
        <f t="shared" si="67"/>
        <v>0</v>
      </c>
      <c r="AO255" s="110">
        <f t="shared" si="76"/>
        <v>0</v>
      </c>
      <c r="AP255" s="122"/>
    </row>
    <row r="256" spans="1:56">
      <c r="A256" s="113"/>
      <c r="B256" s="113"/>
      <c r="C256" s="114"/>
      <c r="D256" s="115"/>
      <c r="E256" s="115"/>
      <c r="F256" s="115"/>
      <c r="G256" s="115"/>
      <c r="H256" s="116"/>
      <c r="I256" s="114"/>
      <c r="J256" s="114"/>
      <c r="K256" s="115"/>
      <c r="L256" s="117"/>
      <c r="M256" s="124"/>
      <c r="N256" s="102" t="str">
        <f t="shared" si="58"/>
        <v/>
      </c>
      <c r="O256" s="103" t="str">
        <f t="shared" si="59"/>
        <v/>
      </c>
      <c r="P256" s="104" t="str">
        <f t="shared" si="68"/>
        <v/>
      </c>
      <c r="Q256" s="248" t="str">
        <f t="shared" si="60"/>
        <v/>
      </c>
      <c r="R256" s="245" t="str">
        <f t="shared" si="61"/>
        <v/>
      </c>
      <c r="S256" s="104" t="str">
        <f t="shared" si="69"/>
        <v/>
      </c>
      <c r="T256" s="249" t="str">
        <f t="shared" si="70"/>
        <v/>
      </c>
      <c r="U256" s="118"/>
      <c r="V256" s="118"/>
      <c r="W256" s="118"/>
      <c r="X256" s="119"/>
      <c r="Y256" s="120"/>
      <c r="Z256" s="120"/>
      <c r="AA256" s="108" t="str">
        <f t="shared" si="62"/>
        <v/>
      </c>
      <c r="AB256" s="108" t="str">
        <f t="shared" si="63"/>
        <v/>
      </c>
      <c r="AC256" s="121"/>
      <c r="AD256" s="121"/>
      <c r="AE256" s="250" t="str">
        <f t="shared" si="71"/>
        <v/>
      </c>
      <c r="AF256" s="108" t="str">
        <f t="shared" si="64"/>
        <v/>
      </c>
      <c r="AG256" s="108" t="str">
        <f t="shared" si="65"/>
        <v/>
      </c>
      <c r="AH256" s="110">
        <f t="shared" si="72"/>
        <v>0</v>
      </c>
      <c r="AI256" s="110">
        <f t="shared" si="73"/>
        <v>0</v>
      </c>
      <c r="AJ256" s="114"/>
      <c r="AK256" s="100">
        <f t="shared" si="74"/>
        <v>0</v>
      </c>
      <c r="AL256" s="110">
        <f t="shared" si="75"/>
        <v>0</v>
      </c>
      <c r="AM256" s="258">
        <f t="shared" si="66"/>
        <v>0</v>
      </c>
      <c r="AN256" s="110">
        <f t="shared" si="67"/>
        <v>0</v>
      </c>
      <c r="AO256" s="110">
        <f t="shared" si="76"/>
        <v>0</v>
      </c>
      <c r="AP256" s="122"/>
    </row>
    <row r="257" spans="1:56">
      <c r="A257" s="113"/>
      <c r="B257" s="113"/>
      <c r="C257" s="114"/>
      <c r="D257" s="115"/>
      <c r="E257" s="115"/>
      <c r="F257" s="115"/>
      <c r="G257" s="115"/>
      <c r="H257" s="116"/>
      <c r="I257" s="114"/>
      <c r="J257" s="114"/>
      <c r="K257" s="115"/>
      <c r="L257" s="117"/>
      <c r="M257" s="124"/>
      <c r="N257" s="102" t="str">
        <f t="shared" si="58"/>
        <v/>
      </c>
      <c r="O257" s="103" t="str">
        <f t="shared" si="59"/>
        <v/>
      </c>
      <c r="P257" s="104" t="str">
        <f t="shared" si="68"/>
        <v/>
      </c>
      <c r="Q257" s="248" t="str">
        <f t="shared" si="60"/>
        <v/>
      </c>
      <c r="R257" s="245" t="str">
        <f t="shared" si="61"/>
        <v/>
      </c>
      <c r="S257" s="104" t="str">
        <f t="shared" si="69"/>
        <v/>
      </c>
      <c r="T257" s="249" t="str">
        <f t="shared" si="70"/>
        <v/>
      </c>
      <c r="U257" s="118"/>
      <c r="V257" s="118"/>
      <c r="W257" s="118"/>
      <c r="X257" s="119"/>
      <c r="Y257" s="120"/>
      <c r="Z257" s="120"/>
      <c r="AA257" s="108" t="str">
        <f t="shared" si="62"/>
        <v/>
      </c>
      <c r="AB257" s="108" t="str">
        <f t="shared" si="63"/>
        <v/>
      </c>
      <c r="AC257" s="121"/>
      <c r="AD257" s="121"/>
      <c r="AE257" s="250" t="str">
        <f t="shared" si="71"/>
        <v/>
      </c>
      <c r="AF257" s="108" t="str">
        <f t="shared" si="64"/>
        <v/>
      </c>
      <c r="AG257" s="108" t="str">
        <f t="shared" si="65"/>
        <v/>
      </c>
      <c r="AH257" s="110">
        <f t="shared" si="72"/>
        <v>0</v>
      </c>
      <c r="AI257" s="110">
        <f t="shared" si="73"/>
        <v>0</v>
      </c>
      <c r="AJ257" s="114"/>
      <c r="AK257" s="100">
        <f t="shared" si="74"/>
        <v>0</v>
      </c>
      <c r="AL257" s="110">
        <f t="shared" si="75"/>
        <v>0</v>
      </c>
      <c r="AM257" s="258">
        <f t="shared" si="66"/>
        <v>0</v>
      </c>
      <c r="AN257" s="110">
        <f t="shared" si="67"/>
        <v>0</v>
      </c>
      <c r="AO257" s="110">
        <f t="shared" si="76"/>
        <v>0</v>
      </c>
      <c r="AP257" s="122"/>
    </row>
    <row r="258" spans="1:56">
      <c r="A258" s="113"/>
      <c r="B258" s="113"/>
      <c r="C258" s="114"/>
      <c r="D258" s="115"/>
      <c r="E258" s="115"/>
      <c r="F258" s="115"/>
      <c r="G258" s="115"/>
      <c r="H258" s="116"/>
      <c r="I258" s="114"/>
      <c r="J258" s="114"/>
      <c r="K258" s="115"/>
      <c r="L258" s="117"/>
      <c r="M258" s="124"/>
      <c r="N258" s="102" t="str">
        <f t="shared" si="58"/>
        <v/>
      </c>
      <c r="O258" s="103" t="str">
        <f t="shared" si="59"/>
        <v/>
      </c>
      <c r="P258" s="104" t="str">
        <f t="shared" si="68"/>
        <v/>
      </c>
      <c r="Q258" s="248" t="str">
        <f t="shared" si="60"/>
        <v/>
      </c>
      <c r="R258" s="245" t="str">
        <f t="shared" si="61"/>
        <v/>
      </c>
      <c r="S258" s="104" t="str">
        <f t="shared" si="69"/>
        <v/>
      </c>
      <c r="T258" s="249" t="str">
        <f t="shared" si="70"/>
        <v/>
      </c>
      <c r="U258" s="118"/>
      <c r="V258" s="118"/>
      <c r="W258" s="118"/>
      <c r="X258" s="119"/>
      <c r="Y258" s="120"/>
      <c r="Z258" s="120"/>
      <c r="AA258" s="108" t="str">
        <f t="shared" si="62"/>
        <v/>
      </c>
      <c r="AB258" s="108" t="str">
        <f t="shared" si="63"/>
        <v/>
      </c>
      <c r="AC258" s="121"/>
      <c r="AD258" s="121"/>
      <c r="AE258" s="250" t="str">
        <f t="shared" si="71"/>
        <v/>
      </c>
      <c r="AF258" s="108" t="str">
        <f t="shared" si="64"/>
        <v/>
      </c>
      <c r="AG258" s="108" t="str">
        <f t="shared" si="65"/>
        <v/>
      </c>
      <c r="AH258" s="110">
        <f t="shared" si="72"/>
        <v>0</v>
      </c>
      <c r="AI258" s="110">
        <f t="shared" si="73"/>
        <v>0</v>
      </c>
      <c r="AJ258" s="114"/>
      <c r="AK258" s="100">
        <f t="shared" si="74"/>
        <v>0</v>
      </c>
      <c r="AL258" s="110">
        <f t="shared" si="75"/>
        <v>0</v>
      </c>
      <c r="AM258" s="258">
        <f t="shared" si="66"/>
        <v>0</v>
      </c>
      <c r="AN258" s="110">
        <f t="shared" si="67"/>
        <v>0</v>
      </c>
      <c r="AO258" s="110">
        <f t="shared" si="76"/>
        <v>0</v>
      </c>
      <c r="AP258" s="122"/>
    </row>
    <row r="259" spans="1:56">
      <c r="A259" s="113"/>
      <c r="B259" s="113"/>
      <c r="C259" s="114"/>
      <c r="D259" s="115"/>
      <c r="E259" s="115"/>
      <c r="F259" s="115"/>
      <c r="G259" s="115"/>
      <c r="H259" s="116"/>
      <c r="I259" s="114"/>
      <c r="J259" s="114"/>
      <c r="K259" s="115"/>
      <c r="L259" s="117"/>
      <c r="M259" s="124"/>
      <c r="N259" s="102" t="str">
        <f t="shared" si="58"/>
        <v/>
      </c>
      <c r="O259" s="103" t="str">
        <f t="shared" si="59"/>
        <v/>
      </c>
      <c r="P259" s="104" t="str">
        <f t="shared" si="68"/>
        <v/>
      </c>
      <c r="Q259" s="248" t="str">
        <f t="shared" si="60"/>
        <v/>
      </c>
      <c r="R259" s="245" t="str">
        <f t="shared" si="61"/>
        <v/>
      </c>
      <c r="S259" s="104" t="str">
        <f t="shared" si="69"/>
        <v/>
      </c>
      <c r="T259" s="249" t="str">
        <f t="shared" si="70"/>
        <v/>
      </c>
      <c r="U259" s="118"/>
      <c r="V259" s="118"/>
      <c r="W259" s="118"/>
      <c r="X259" s="119"/>
      <c r="Y259" s="120"/>
      <c r="Z259" s="120"/>
      <c r="AA259" s="108" t="str">
        <f t="shared" si="62"/>
        <v/>
      </c>
      <c r="AB259" s="108" t="str">
        <f t="shared" si="63"/>
        <v/>
      </c>
      <c r="AC259" s="121"/>
      <c r="AD259" s="121"/>
      <c r="AE259" s="250" t="str">
        <f t="shared" si="71"/>
        <v/>
      </c>
      <c r="AF259" s="108" t="str">
        <f t="shared" si="64"/>
        <v/>
      </c>
      <c r="AG259" s="108" t="str">
        <f t="shared" si="65"/>
        <v/>
      </c>
      <c r="AH259" s="110">
        <f t="shared" si="72"/>
        <v>0</v>
      </c>
      <c r="AI259" s="110">
        <f t="shared" si="73"/>
        <v>0</v>
      </c>
      <c r="AJ259" s="114"/>
      <c r="AK259" s="100">
        <f t="shared" si="74"/>
        <v>0</v>
      </c>
      <c r="AL259" s="110">
        <f t="shared" si="75"/>
        <v>0</v>
      </c>
      <c r="AM259" s="258">
        <f t="shared" si="66"/>
        <v>0</v>
      </c>
      <c r="AN259" s="110">
        <f t="shared" si="67"/>
        <v>0</v>
      </c>
      <c r="AO259" s="110">
        <f t="shared" si="76"/>
        <v>0</v>
      </c>
      <c r="AP259" s="122"/>
    </row>
    <row r="260" spans="1:56">
      <c r="A260" s="113"/>
      <c r="B260" s="113"/>
      <c r="C260" s="114"/>
      <c r="D260" s="115"/>
      <c r="E260" s="115"/>
      <c r="F260" s="115"/>
      <c r="G260" s="115"/>
      <c r="H260" s="116"/>
      <c r="I260" s="114"/>
      <c r="J260" s="114"/>
      <c r="K260" s="115"/>
      <c r="L260" s="117"/>
      <c r="M260" s="124"/>
      <c r="N260" s="102" t="str">
        <f t="shared" si="58"/>
        <v/>
      </c>
      <c r="O260" s="103" t="str">
        <f t="shared" si="59"/>
        <v/>
      </c>
      <c r="P260" s="104" t="str">
        <f t="shared" si="68"/>
        <v/>
      </c>
      <c r="Q260" s="248" t="str">
        <f t="shared" si="60"/>
        <v/>
      </c>
      <c r="R260" s="245" t="str">
        <f t="shared" si="61"/>
        <v/>
      </c>
      <c r="S260" s="104" t="str">
        <f t="shared" si="69"/>
        <v/>
      </c>
      <c r="T260" s="249" t="str">
        <f t="shared" si="70"/>
        <v/>
      </c>
      <c r="U260" s="118"/>
      <c r="V260" s="118"/>
      <c r="W260" s="118"/>
      <c r="X260" s="119"/>
      <c r="Y260" s="120"/>
      <c r="Z260" s="120"/>
      <c r="AA260" s="108" t="str">
        <f t="shared" si="62"/>
        <v/>
      </c>
      <c r="AB260" s="108" t="str">
        <f t="shared" si="63"/>
        <v/>
      </c>
      <c r="AC260" s="121"/>
      <c r="AD260" s="121"/>
      <c r="AE260" s="250" t="str">
        <f t="shared" si="71"/>
        <v/>
      </c>
      <c r="AF260" s="108" t="str">
        <f t="shared" si="64"/>
        <v/>
      </c>
      <c r="AG260" s="108" t="str">
        <f t="shared" si="65"/>
        <v/>
      </c>
      <c r="AH260" s="110">
        <f t="shared" si="72"/>
        <v>0</v>
      </c>
      <c r="AI260" s="110">
        <f t="shared" si="73"/>
        <v>0</v>
      </c>
      <c r="AJ260" s="114"/>
      <c r="AK260" s="100">
        <f t="shared" si="74"/>
        <v>0</v>
      </c>
      <c r="AL260" s="110">
        <f t="shared" si="75"/>
        <v>0</v>
      </c>
      <c r="AM260" s="258">
        <f t="shared" si="66"/>
        <v>0</v>
      </c>
      <c r="AN260" s="110">
        <f t="shared" si="67"/>
        <v>0</v>
      </c>
      <c r="AO260" s="110">
        <f t="shared" si="76"/>
        <v>0</v>
      </c>
      <c r="AP260" s="122"/>
    </row>
    <row r="261" spans="1:56">
      <c r="A261" s="113"/>
      <c r="B261" s="113"/>
      <c r="C261" s="114"/>
      <c r="D261" s="115"/>
      <c r="E261" s="115"/>
      <c r="F261" s="115"/>
      <c r="G261" s="115"/>
      <c r="H261" s="116"/>
      <c r="I261" s="114"/>
      <c r="J261" s="114"/>
      <c r="K261" s="115"/>
      <c r="L261" s="117"/>
      <c r="M261" s="124"/>
      <c r="N261" s="102" t="str">
        <f t="shared" si="58"/>
        <v/>
      </c>
      <c r="O261" s="103" t="str">
        <f t="shared" si="59"/>
        <v/>
      </c>
      <c r="P261" s="104" t="str">
        <f t="shared" si="68"/>
        <v/>
      </c>
      <c r="Q261" s="248" t="str">
        <f t="shared" si="60"/>
        <v/>
      </c>
      <c r="R261" s="245" t="str">
        <f t="shared" si="61"/>
        <v/>
      </c>
      <c r="S261" s="104" t="str">
        <f t="shared" si="69"/>
        <v/>
      </c>
      <c r="T261" s="249" t="str">
        <f t="shared" si="70"/>
        <v/>
      </c>
      <c r="U261" s="118"/>
      <c r="V261" s="118"/>
      <c r="W261" s="118"/>
      <c r="X261" s="119"/>
      <c r="Y261" s="120"/>
      <c r="Z261" s="120"/>
      <c r="AA261" s="108" t="str">
        <f t="shared" si="62"/>
        <v/>
      </c>
      <c r="AB261" s="108" t="str">
        <f t="shared" si="63"/>
        <v/>
      </c>
      <c r="AC261" s="121"/>
      <c r="AD261" s="121"/>
      <c r="AE261" s="250" t="str">
        <f t="shared" si="71"/>
        <v/>
      </c>
      <c r="AF261" s="108" t="str">
        <f t="shared" si="64"/>
        <v/>
      </c>
      <c r="AG261" s="108" t="str">
        <f t="shared" si="65"/>
        <v/>
      </c>
      <c r="AH261" s="110">
        <f t="shared" si="72"/>
        <v>0</v>
      </c>
      <c r="AI261" s="110">
        <f t="shared" si="73"/>
        <v>0</v>
      </c>
      <c r="AJ261" s="114"/>
      <c r="AK261" s="100">
        <f t="shared" si="74"/>
        <v>0</v>
      </c>
      <c r="AL261" s="110">
        <f t="shared" si="75"/>
        <v>0</v>
      </c>
      <c r="AM261" s="258">
        <f t="shared" si="66"/>
        <v>0</v>
      </c>
      <c r="AN261" s="110">
        <f t="shared" si="67"/>
        <v>0</v>
      </c>
      <c r="AO261" s="110">
        <f t="shared" si="76"/>
        <v>0</v>
      </c>
      <c r="AP261" s="122"/>
    </row>
    <row r="262" spans="1:56">
      <c r="A262" s="113"/>
      <c r="B262" s="113"/>
      <c r="C262" s="114"/>
      <c r="D262" s="115"/>
      <c r="E262" s="115"/>
      <c r="F262" s="115"/>
      <c r="G262" s="115"/>
      <c r="H262" s="116"/>
      <c r="I262" s="114"/>
      <c r="J262" s="114"/>
      <c r="K262" s="115"/>
      <c r="L262" s="117"/>
      <c r="M262" s="124"/>
      <c r="N262" s="102" t="str">
        <f t="shared" si="58"/>
        <v/>
      </c>
      <c r="O262" s="103" t="str">
        <f t="shared" si="59"/>
        <v/>
      </c>
      <c r="P262" s="104" t="str">
        <f t="shared" si="68"/>
        <v/>
      </c>
      <c r="Q262" s="248" t="str">
        <f t="shared" si="60"/>
        <v/>
      </c>
      <c r="R262" s="245" t="str">
        <f t="shared" si="61"/>
        <v/>
      </c>
      <c r="S262" s="104" t="str">
        <f t="shared" si="69"/>
        <v/>
      </c>
      <c r="T262" s="249" t="str">
        <f t="shared" si="70"/>
        <v/>
      </c>
      <c r="U262" s="118"/>
      <c r="V262" s="118"/>
      <c r="W262" s="118"/>
      <c r="X262" s="119"/>
      <c r="Y262" s="120"/>
      <c r="Z262" s="120"/>
      <c r="AA262" s="108" t="str">
        <f t="shared" si="62"/>
        <v/>
      </c>
      <c r="AB262" s="108" t="str">
        <f t="shared" si="63"/>
        <v/>
      </c>
      <c r="AC262" s="121"/>
      <c r="AD262" s="121"/>
      <c r="AE262" s="250" t="str">
        <f t="shared" si="71"/>
        <v/>
      </c>
      <c r="AF262" s="108" t="str">
        <f t="shared" si="64"/>
        <v/>
      </c>
      <c r="AG262" s="108" t="str">
        <f t="shared" si="65"/>
        <v/>
      </c>
      <c r="AH262" s="110">
        <f t="shared" si="72"/>
        <v>0</v>
      </c>
      <c r="AI262" s="110">
        <f t="shared" si="73"/>
        <v>0</v>
      </c>
      <c r="AJ262" s="114"/>
      <c r="AK262" s="100">
        <f t="shared" si="74"/>
        <v>0</v>
      </c>
      <c r="AL262" s="110">
        <f t="shared" si="75"/>
        <v>0</v>
      </c>
      <c r="AM262" s="258">
        <f t="shared" si="66"/>
        <v>0</v>
      </c>
      <c r="AN262" s="110">
        <f t="shared" si="67"/>
        <v>0</v>
      </c>
      <c r="AO262" s="110">
        <f t="shared" si="76"/>
        <v>0</v>
      </c>
      <c r="AP262" s="122"/>
    </row>
    <row r="263" spans="1:56">
      <c r="A263" s="113"/>
      <c r="B263" s="113"/>
      <c r="C263" s="114"/>
      <c r="D263" s="115"/>
      <c r="E263" s="115"/>
      <c r="F263" s="115"/>
      <c r="G263" s="115"/>
      <c r="H263" s="116"/>
      <c r="I263" s="114"/>
      <c r="J263" s="114"/>
      <c r="K263" s="115"/>
      <c r="L263" s="117"/>
      <c r="M263" s="124"/>
      <c r="N263" s="102" t="str">
        <f t="shared" si="58"/>
        <v/>
      </c>
      <c r="O263" s="103" t="str">
        <f t="shared" si="59"/>
        <v/>
      </c>
      <c r="P263" s="104" t="str">
        <f t="shared" si="68"/>
        <v/>
      </c>
      <c r="Q263" s="248" t="str">
        <f t="shared" si="60"/>
        <v/>
      </c>
      <c r="R263" s="245" t="str">
        <f t="shared" si="61"/>
        <v/>
      </c>
      <c r="S263" s="104" t="str">
        <f t="shared" si="69"/>
        <v/>
      </c>
      <c r="T263" s="249" t="str">
        <f t="shared" si="70"/>
        <v/>
      </c>
      <c r="U263" s="118"/>
      <c r="V263" s="118"/>
      <c r="W263" s="118"/>
      <c r="X263" s="119"/>
      <c r="Y263" s="120"/>
      <c r="Z263" s="120"/>
      <c r="AA263" s="108" t="str">
        <f t="shared" si="62"/>
        <v/>
      </c>
      <c r="AB263" s="108" t="str">
        <f t="shared" si="63"/>
        <v/>
      </c>
      <c r="AC263" s="121"/>
      <c r="AD263" s="121"/>
      <c r="AE263" s="250" t="str">
        <f t="shared" si="71"/>
        <v/>
      </c>
      <c r="AF263" s="108" t="str">
        <f t="shared" si="64"/>
        <v/>
      </c>
      <c r="AG263" s="108" t="str">
        <f t="shared" si="65"/>
        <v/>
      </c>
      <c r="AH263" s="110">
        <f t="shared" si="72"/>
        <v>0</v>
      </c>
      <c r="AI263" s="110">
        <f t="shared" si="73"/>
        <v>0</v>
      </c>
      <c r="AJ263" s="114"/>
      <c r="AK263" s="100">
        <f t="shared" si="74"/>
        <v>0</v>
      </c>
      <c r="AL263" s="110">
        <f t="shared" si="75"/>
        <v>0</v>
      </c>
      <c r="AM263" s="258">
        <f t="shared" si="66"/>
        <v>0</v>
      </c>
      <c r="AN263" s="110">
        <f t="shared" si="67"/>
        <v>0</v>
      </c>
      <c r="AO263" s="110">
        <f t="shared" si="76"/>
        <v>0</v>
      </c>
      <c r="AP263" s="122"/>
    </row>
    <row r="264" spans="1:56">
      <c r="A264" s="113"/>
      <c r="B264" s="113"/>
      <c r="C264" s="114"/>
      <c r="D264" s="115"/>
      <c r="E264" s="115"/>
      <c r="F264" s="115"/>
      <c r="G264" s="115"/>
      <c r="H264" s="116"/>
      <c r="I264" s="114"/>
      <c r="J264" s="114"/>
      <c r="K264" s="115"/>
      <c r="L264" s="117"/>
      <c r="M264" s="124"/>
      <c r="N264" s="102" t="str">
        <f t="shared" si="58"/>
        <v/>
      </c>
      <c r="O264" s="103" t="str">
        <f t="shared" si="59"/>
        <v/>
      </c>
      <c r="P264" s="104" t="str">
        <f t="shared" si="68"/>
        <v/>
      </c>
      <c r="Q264" s="248" t="str">
        <f t="shared" si="60"/>
        <v/>
      </c>
      <c r="R264" s="245" t="str">
        <f t="shared" si="61"/>
        <v/>
      </c>
      <c r="S264" s="104" t="str">
        <f t="shared" si="69"/>
        <v/>
      </c>
      <c r="T264" s="249" t="str">
        <f t="shared" si="70"/>
        <v/>
      </c>
      <c r="U264" s="118"/>
      <c r="V264" s="118"/>
      <c r="W264" s="118"/>
      <c r="X264" s="119"/>
      <c r="Y264" s="120"/>
      <c r="Z264" s="120"/>
      <c r="AA264" s="108" t="str">
        <f t="shared" si="62"/>
        <v/>
      </c>
      <c r="AB264" s="108" t="str">
        <f t="shared" si="63"/>
        <v/>
      </c>
      <c r="AC264" s="121"/>
      <c r="AD264" s="121"/>
      <c r="AE264" s="250" t="str">
        <f t="shared" si="71"/>
        <v/>
      </c>
      <c r="AF264" s="108" t="str">
        <f t="shared" si="64"/>
        <v/>
      </c>
      <c r="AG264" s="108" t="str">
        <f t="shared" si="65"/>
        <v/>
      </c>
      <c r="AH264" s="110">
        <f t="shared" si="72"/>
        <v>0</v>
      </c>
      <c r="AI264" s="110">
        <f t="shared" si="73"/>
        <v>0</v>
      </c>
      <c r="AJ264" s="114"/>
      <c r="AK264" s="100">
        <f t="shared" si="74"/>
        <v>0</v>
      </c>
      <c r="AL264" s="110">
        <f t="shared" si="75"/>
        <v>0</v>
      </c>
      <c r="AM264" s="258">
        <f t="shared" si="66"/>
        <v>0</v>
      </c>
      <c r="AN264" s="110">
        <f t="shared" si="67"/>
        <v>0</v>
      </c>
      <c r="AO264" s="110">
        <f t="shared" si="76"/>
        <v>0</v>
      </c>
      <c r="AP264" s="122"/>
    </row>
    <row r="265" spans="1:56">
      <c r="A265" s="113"/>
      <c r="B265" s="113"/>
      <c r="C265" s="114"/>
      <c r="D265" s="115"/>
      <c r="E265" s="115"/>
      <c r="F265" s="115"/>
      <c r="G265" s="115"/>
      <c r="H265" s="116"/>
      <c r="I265" s="114"/>
      <c r="J265" s="114"/>
      <c r="K265" s="115"/>
      <c r="L265" s="117"/>
      <c r="M265" s="124"/>
      <c r="N265" s="102" t="str">
        <f t="shared" si="58"/>
        <v/>
      </c>
      <c r="O265" s="103" t="str">
        <f t="shared" si="59"/>
        <v/>
      </c>
      <c r="P265" s="104" t="str">
        <f t="shared" si="68"/>
        <v/>
      </c>
      <c r="Q265" s="248" t="str">
        <f t="shared" si="60"/>
        <v/>
      </c>
      <c r="R265" s="245" t="str">
        <f t="shared" si="61"/>
        <v/>
      </c>
      <c r="S265" s="104" t="str">
        <f t="shared" si="69"/>
        <v/>
      </c>
      <c r="T265" s="249" t="str">
        <f t="shared" si="70"/>
        <v/>
      </c>
      <c r="U265" s="118"/>
      <c r="V265" s="118"/>
      <c r="W265" s="118"/>
      <c r="X265" s="119"/>
      <c r="Y265" s="120"/>
      <c r="Z265" s="120"/>
      <c r="AA265" s="108" t="str">
        <f t="shared" si="62"/>
        <v/>
      </c>
      <c r="AB265" s="108" t="str">
        <f t="shared" si="63"/>
        <v/>
      </c>
      <c r="AC265" s="121"/>
      <c r="AD265" s="121"/>
      <c r="AE265" s="250" t="str">
        <f t="shared" si="71"/>
        <v/>
      </c>
      <c r="AF265" s="108" t="str">
        <f t="shared" si="64"/>
        <v/>
      </c>
      <c r="AG265" s="108" t="str">
        <f t="shared" si="65"/>
        <v/>
      </c>
      <c r="AH265" s="110">
        <f t="shared" si="72"/>
        <v>0</v>
      </c>
      <c r="AI265" s="110">
        <f t="shared" si="73"/>
        <v>0</v>
      </c>
      <c r="AJ265" s="114"/>
      <c r="AK265" s="100">
        <f t="shared" si="74"/>
        <v>0</v>
      </c>
      <c r="AL265" s="110">
        <f t="shared" si="75"/>
        <v>0</v>
      </c>
      <c r="AM265" s="258">
        <f t="shared" si="66"/>
        <v>0</v>
      </c>
      <c r="AN265" s="110">
        <f t="shared" si="67"/>
        <v>0</v>
      </c>
      <c r="AO265" s="110">
        <f t="shared" si="76"/>
        <v>0</v>
      </c>
      <c r="AP265" s="122"/>
    </row>
    <row r="266" spans="1:56">
      <c r="A266" s="113"/>
      <c r="B266" s="113"/>
      <c r="C266" s="114"/>
      <c r="D266" s="115"/>
      <c r="E266" s="115"/>
      <c r="F266" s="115"/>
      <c r="G266" s="115"/>
      <c r="H266" s="116"/>
      <c r="I266" s="114"/>
      <c r="J266" s="114"/>
      <c r="K266" s="115"/>
      <c r="L266" s="117"/>
      <c r="M266" s="124"/>
      <c r="N266" s="102" t="str">
        <f t="shared" si="58"/>
        <v/>
      </c>
      <c r="O266" s="103" t="str">
        <f t="shared" si="59"/>
        <v/>
      </c>
      <c r="P266" s="104" t="str">
        <f t="shared" si="68"/>
        <v/>
      </c>
      <c r="Q266" s="248" t="str">
        <f t="shared" si="60"/>
        <v/>
      </c>
      <c r="R266" s="245" t="str">
        <f t="shared" si="61"/>
        <v/>
      </c>
      <c r="S266" s="104" t="str">
        <f t="shared" si="69"/>
        <v/>
      </c>
      <c r="T266" s="249" t="str">
        <f t="shared" si="70"/>
        <v/>
      </c>
      <c r="U266" s="118"/>
      <c r="V266" s="118"/>
      <c r="W266" s="118"/>
      <c r="X266" s="119"/>
      <c r="Y266" s="120"/>
      <c r="Z266" s="120"/>
      <c r="AA266" s="108" t="str">
        <f t="shared" si="62"/>
        <v/>
      </c>
      <c r="AB266" s="108" t="str">
        <f t="shared" si="63"/>
        <v/>
      </c>
      <c r="AC266" s="121"/>
      <c r="AD266" s="121"/>
      <c r="AE266" s="250" t="str">
        <f t="shared" si="71"/>
        <v/>
      </c>
      <c r="AF266" s="108" t="str">
        <f t="shared" si="64"/>
        <v/>
      </c>
      <c r="AG266" s="108" t="str">
        <f t="shared" si="65"/>
        <v/>
      </c>
      <c r="AH266" s="110">
        <f t="shared" si="72"/>
        <v>0</v>
      </c>
      <c r="AI266" s="110">
        <f t="shared" si="73"/>
        <v>0</v>
      </c>
      <c r="AJ266" s="114"/>
      <c r="AK266" s="100">
        <f t="shared" si="74"/>
        <v>0</v>
      </c>
      <c r="AL266" s="110">
        <f t="shared" si="75"/>
        <v>0</v>
      </c>
      <c r="AM266" s="258">
        <f t="shared" si="66"/>
        <v>0</v>
      </c>
      <c r="AN266" s="110">
        <f t="shared" si="67"/>
        <v>0</v>
      </c>
      <c r="AO266" s="110">
        <f t="shared" si="76"/>
        <v>0</v>
      </c>
      <c r="AP266" s="122"/>
    </row>
    <row r="267" spans="1:56">
      <c r="A267" s="113"/>
      <c r="B267" s="113"/>
      <c r="C267" s="114"/>
      <c r="D267" s="115"/>
      <c r="E267" s="115"/>
      <c r="F267" s="115"/>
      <c r="G267" s="115"/>
      <c r="H267" s="116"/>
      <c r="I267" s="114"/>
      <c r="J267" s="114"/>
      <c r="K267" s="115"/>
      <c r="L267" s="117"/>
      <c r="M267" s="124"/>
      <c r="N267" s="102" t="str">
        <f t="shared" si="58"/>
        <v/>
      </c>
      <c r="O267" s="103" t="str">
        <f t="shared" si="59"/>
        <v/>
      </c>
      <c r="P267" s="104" t="str">
        <f t="shared" si="68"/>
        <v/>
      </c>
      <c r="Q267" s="248" t="str">
        <f t="shared" si="60"/>
        <v/>
      </c>
      <c r="R267" s="245" t="str">
        <f t="shared" si="61"/>
        <v/>
      </c>
      <c r="S267" s="104" t="str">
        <f t="shared" si="69"/>
        <v/>
      </c>
      <c r="T267" s="249" t="str">
        <f t="shared" si="70"/>
        <v/>
      </c>
      <c r="U267" s="118"/>
      <c r="V267" s="118"/>
      <c r="W267" s="118"/>
      <c r="X267" s="119"/>
      <c r="Y267" s="120"/>
      <c r="Z267" s="120"/>
      <c r="AA267" s="108" t="str">
        <f t="shared" si="62"/>
        <v/>
      </c>
      <c r="AB267" s="108" t="str">
        <f t="shared" si="63"/>
        <v/>
      </c>
      <c r="AC267" s="121"/>
      <c r="AD267" s="121"/>
      <c r="AE267" s="250" t="str">
        <f t="shared" si="71"/>
        <v/>
      </c>
      <c r="AF267" s="108" t="str">
        <f t="shared" si="64"/>
        <v/>
      </c>
      <c r="AG267" s="108" t="str">
        <f t="shared" si="65"/>
        <v/>
      </c>
      <c r="AH267" s="110">
        <f t="shared" si="72"/>
        <v>0</v>
      </c>
      <c r="AI267" s="110">
        <f t="shared" si="73"/>
        <v>0</v>
      </c>
      <c r="AJ267" s="114"/>
      <c r="AK267" s="100">
        <f t="shared" si="74"/>
        <v>0</v>
      </c>
      <c r="AL267" s="110">
        <f t="shared" si="75"/>
        <v>0</v>
      </c>
      <c r="AM267" s="258">
        <f t="shared" si="66"/>
        <v>0</v>
      </c>
      <c r="AN267" s="110">
        <f t="shared" si="67"/>
        <v>0</v>
      </c>
      <c r="AO267" s="110">
        <f t="shared" si="76"/>
        <v>0</v>
      </c>
      <c r="AP267" s="122"/>
    </row>
    <row r="268" spans="1:56">
      <c r="A268" s="113"/>
      <c r="B268" s="113"/>
      <c r="C268" s="114"/>
      <c r="D268" s="115"/>
      <c r="E268" s="115"/>
      <c r="F268" s="115"/>
      <c r="G268" s="115"/>
      <c r="H268" s="116"/>
      <c r="I268" s="114"/>
      <c r="J268" s="114"/>
      <c r="K268" s="115"/>
      <c r="L268" s="117"/>
      <c r="M268" s="124"/>
      <c r="N268" s="102" t="str">
        <f t="shared" si="58"/>
        <v/>
      </c>
      <c r="O268" s="103" t="str">
        <f t="shared" si="59"/>
        <v/>
      </c>
      <c r="P268" s="104" t="str">
        <f t="shared" si="68"/>
        <v/>
      </c>
      <c r="Q268" s="248" t="str">
        <f t="shared" si="60"/>
        <v/>
      </c>
      <c r="R268" s="245" t="str">
        <f t="shared" si="61"/>
        <v/>
      </c>
      <c r="S268" s="104" t="str">
        <f t="shared" si="69"/>
        <v/>
      </c>
      <c r="T268" s="249" t="str">
        <f t="shared" si="70"/>
        <v/>
      </c>
      <c r="U268" s="118"/>
      <c r="V268" s="118"/>
      <c r="W268" s="118"/>
      <c r="X268" s="119"/>
      <c r="Y268" s="120"/>
      <c r="Z268" s="120"/>
      <c r="AA268" s="108" t="str">
        <f t="shared" si="62"/>
        <v/>
      </c>
      <c r="AB268" s="108" t="str">
        <f t="shared" si="63"/>
        <v/>
      </c>
      <c r="AC268" s="121"/>
      <c r="AD268" s="121"/>
      <c r="AE268" s="250" t="str">
        <f t="shared" si="71"/>
        <v/>
      </c>
      <c r="AF268" s="108" t="str">
        <f t="shared" si="64"/>
        <v/>
      </c>
      <c r="AG268" s="108" t="str">
        <f t="shared" si="65"/>
        <v/>
      </c>
      <c r="AH268" s="110">
        <f t="shared" si="72"/>
        <v>0</v>
      </c>
      <c r="AI268" s="110">
        <f t="shared" si="73"/>
        <v>0</v>
      </c>
      <c r="AJ268" s="114"/>
      <c r="AK268" s="100">
        <f t="shared" si="74"/>
        <v>0</v>
      </c>
      <c r="AL268" s="110">
        <f t="shared" si="75"/>
        <v>0</v>
      </c>
      <c r="AM268" s="258">
        <f t="shared" si="66"/>
        <v>0</v>
      </c>
      <c r="AN268" s="110">
        <f t="shared" si="67"/>
        <v>0</v>
      </c>
      <c r="AO268" s="110">
        <f t="shared" si="76"/>
        <v>0</v>
      </c>
      <c r="AP268" s="122"/>
    </row>
    <row r="269" spans="1:56">
      <c r="A269" s="113"/>
      <c r="B269" s="113"/>
      <c r="C269" s="114"/>
      <c r="D269" s="115"/>
      <c r="E269" s="115"/>
      <c r="F269" s="115"/>
      <c r="G269" s="115"/>
      <c r="H269" s="116"/>
      <c r="I269" s="114"/>
      <c r="J269" s="114"/>
      <c r="K269" s="115"/>
      <c r="L269" s="117"/>
      <c r="M269" s="124"/>
      <c r="N269" s="102" t="str">
        <f t="shared" si="58"/>
        <v/>
      </c>
      <c r="O269" s="103" t="str">
        <f t="shared" si="59"/>
        <v/>
      </c>
      <c r="P269" s="104" t="str">
        <f t="shared" si="68"/>
        <v/>
      </c>
      <c r="Q269" s="248" t="str">
        <f t="shared" si="60"/>
        <v/>
      </c>
      <c r="R269" s="245" t="str">
        <f t="shared" si="61"/>
        <v/>
      </c>
      <c r="S269" s="104" t="str">
        <f t="shared" si="69"/>
        <v/>
      </c>
      <c r="T269" s="249" t="str">
        <f t="shared" si="70"/>
        <v/>
      </c>
      <c r="U269" s="118"/>
      <c r="V269" s="118"/>
      <c r="W269" s="118"/>
      <c r="X269" s="119"/>
      <c r="Y269" s="120"/>
      <c r="Z269" s="120"/>
      <c r="AA269" s="108" t="str">
        <f t="shared" si="62"/>
        <v/>
      </c>
      <c r="AB269" s="108" t="str">
        <f t="shared" si="63"/>
        <v/>
      </c>
      <c r="AC269" s="121"/>
      <c r="AD269" s="121"/>
      <c r="AE269" s="250" t="str">
        <f t="shared" si="71"/>
        <v/>
      </c>
      <c r="AF269" s="108" t="str">
        <f t="shared" si="64"/>
        <v/>
      </c>
      <c r="AG269" s="108" t="str">
        <f t="shared" si="65"/>
        <v/>
      </c>
      <c r="AH269" s="110">
        <f t="shared" si="72"/>
        <v>0</v>
      </c>
      <c r="AI269" s="110">
        <f t="shared" si="73"/>
        <v>0</v>
      </c>
      <c r="AJ269" s="114"/>
      <c r="AK269" s="100">
        <f t="shared" si="74"/>
        <v>0</v>
      </c>
      <c r="AL269" s="110">
        <f t="shared" si="75"/>
        <v>0</v>
      </c>
      <c r="AM269" s="258">
        <f t="shared" si="66"/>
        <v>0</v>
      </c>
      <c r="AN269" s="110">
        <f t="shared" si="67"/>
        <v>0</v>
      </c>
      <c r="AO269" s="110">
        <f t="shared" si="76"/>
        <v>0</v>
      </c>
      <c r="AP269" s="122"/>
    </row>
    <row r="270" spans="1:56" s="1" customFormat="1">
      <c r="A270" s="113"/>
      <c r="B270" s="113"/>
      <c r="C270" s="114"/>
      <c r="D270" s="115"/>
      <c r="E270" s="115"/>
      <c r="F270" s="115"/>
      <c r="G270" s="115"/>
      <c r="H270" s="116"/>
      <c r="I270" s="114"/>
      <c r="J270" s="114"/>
      <c r="K270" s="115"/>
      <c r="L270" s="117"/>
      <c r="M270" s="124"/>
      <c r="N270" s="102" t="str">
        <f t="shared" si="58"/>
        <v/>
      </c>
      <c r="O270" s="103" t="str">
        <f t="shared" si="59"/>
        <v/>
      </c>
      <c r="P270" s="104" t="str">
        <f t="shared" si="68"/>
        <v/>
      </c>
      <c r="Q270" s="248" t="str">
        <f t="shared" si="60"/>
        <v/>
      </c>
      <c r="R270" s="245" t="str">
        <f t="shared" si="61"/>
        <v/>
      </c>
      <c r="S270" s="104" t="str">
        <f t="shared" si="69"/>
        <v/>
      </c>
      <c r="T270" s="249" t="str">
        <f t="shared" si="70"/>
        <v/>
      </c>
      <c r="U270" s="118"/>
      <c r="V270" s="118"/>
      <c r="W270" s="118"/>
      <c r="X270" s="119"/>
      <c r="Y270" s="120"/>
      <c r="Z270" s="120"/>
      <c r="AA270" s="108" t="str">
        <f t="shared" si="62"/>
        <v/>
      </c>
      <c r="AB270" s="108" t="str">
        <f t="shared" si="63"/>
        <v/>
      </c>
      <c r="AC270" s="121"/>
      <c r="AD270" s="121"/>
      <c r="AE270" s="250" t="str">
        <f t="shared" si="71"/>
        <v/>
      </c>
      <c r="AF270" s="108" t="str">
        <f t="shared" si="64"/>
        <v/>
      </c>
      <c r="AG270" s="108" t="str">
        <f t="shared" si="65"/>
        <v/>
      </c>
      <c r="AH270" s="110">
        <f t="shared" si="72"/>
        <v>0</v>
      </c>
      <c r="AI270" s="110">
        <f t="shared" si="73"/>
        <v>0</v>
      </c>
      <c r="AJ270" s="114"/>
      <c r="AK270" s="100">
        <f t="shared" si="74"/>
        <v>0</v>
      </c>
      <c r="AL270" s="110">
        <f t="shared" si="75"/>
        <v>0</v>
      </c>
      <c r="AM270" s="258">
        <f t="shared" si="66"/>
        <v>0</v>
      </c>
      <c r="AN270" s="110">
        <f t="shared" si="67"/>
        <v>0</v>
      </c>
      <c r="AO270" s="110">
        <f t="shared" si="76"/>
        <v>0</v>
      </c>
      <c r="AP270" s="122"/>
      <c r="AQ270" s="2"/>
      <c r="AR270" s="31"/>
      <c r="AT270" s="65"/>
      <c r="AU270" s="65"/>
      <c r="AV270" s="65"/>
      <c r="AW270" s="65"/>
      <c r="AX270" s="65"/>
      <c r="AY270" s="65"/>
      <c r="AZ270" s="65"/>
      <c r="BA270" s="65"/>
      <c r="BB270" s="65"/>
      <c r="BC270" s="65"/>
      <c r="BD270" s="65"/>
    </row>
    <row r="271" spans="1:56">
      <c r="A271" s="113"/>
      <c r="B271" s="113"/>
      <c r="C271" s="114"/>
      <c r="D271" s="115"/>
      <c r="E271" s="115"/>
      <c r="F271" s="115"/>
      <c r="G271" s="115"/>
      <c r="H271" s="116"/>
      <c r="I271" s="114"/>
      <c r="J271" s="114"/>
      <c r="K271" s="115"/>
      <c r="L271" s="117"/>
      <c r="M271" s="124"/>
      <c r="N271" s="102" t="str">
        <f t="shared" si="58"/>
        <v/>
      </c>
      <c r="O271" s="103" t="str">
        <f t="shared" si="59"/>
        <v/>
      </c>
      <c r="P271" s="104" t="str">
        <f t="shared" si="68"/>
        <v/>
      </c>
      <c r="Q271" s="248" t="str">
        <f t="shared" si="60"/>
        <v/>
      </c>
      <c r="R271" s="245" t="str">
        <f t="shared" si="61"/>
        <v/>
      </c>
      <c r="S271" s="104" t="str">
        <f t="shared" si="69"/>
        <v/>
      </c>
      <c r="T271" s="249" t="str">
        <f t="shared" si="70"/>
        <v/>
      </c>
      <c r="U271" s="118"/>
      <c r="V271" s="118"/>
      <c r="W271" s="118"/>
      <c r="X271" s="119"/>
      <c r="Y271" s="120"/>
      <c r="Z271" s="120"/>
      <c r="AA271" s="108" t="str">
        <f t="shared" si="62"/>
        <v/>
      </c>
      <c r="AB271" s="108" t="str">
        <f t="shared" si="63"/>
        <v/>
      </c>
      <c r="AC271" s="121"/>
      <c r="AD271" s="121"/>
      <c r="AE271" s="250" t="str">
        <f t="shared" si="71"/>
        <v/>
      </c>
      <c r="AF271" s="108" t="str">
        <f t="shared" si="64"/>
        <v/>
      </c>
      <c r="AG271" s="108" t="str">
        <f t="shared" si="65"/>
        <v/>
      </c>
      <c r="AH271" s="110">
        <f t="shared" si="72"/>
        <v>0</v>
      </c>
      <c r="AI271" s="110">
        <f t="shared" si="73"/>
        <v>0</v>
      </c>
      <c r="AJ271" s="114"/>
      <c r="AK271" s="100">
        <f t="shared" si="74"/>
        <v>0</v>
      </c>
      <c r="AL271" s="110">
        <f t="shared" si="75"/>
        <v>0</v>
      </c>
      <c r="AM271" s="258">
        <f t="shared" si="66"/>
        <v>0</v>
      </c>
      <c r="AN271" s="110">
        <f t="shared" si="67"/>
        <v>0</v>
      </c>
      <c r="AO271" s="110">
        <f t="shared" si="76"/>
        <v>0</v>
      </c>
      <c r="AP271" s="122"/>
    </row>
    <row r="272" spans="1:56">
      <c r="A272" s="113"/>
      <c r="B272" s="113"/>
      <c r="C272" s="114"/>
      <c r="D272" s="115"/>
      <c r="E272" s="115"/>
      <c r="F272" s="115"/>
      <c r="G272" s="115"/>
      <c r="H272" s="116"/>
      <c r="I272" s="114"/>
      <c r="J272" s="114"/>
      <c r="K272" s="115"/>
      <c r="L272" s="117"/>
      <c r="M272" s="124"/>
      <c r="N272" s="102" t="str">
        <f t="shared" si="58"/>
        <v/>
      </c>
      <c r="O272" s="103" t="str">
        <f t="shared" si="59"/>
        <v/>
      </c>
      <c r="P272" s="104" t="str">
        <f t="shared" si="68"/>
        <v/>
      </c>
      <c r="Q272" s="248" t="str">
        <f t="shared" si="60"/>
        <v/>
      </c>
      <c r="R272" s="245" t="str">
        <f t="shared" si="61"/>
        <v/>
      </c>
      <c r="S272" s="104" t="str">
        <f t="shared" si="69"/>
        <v/>
      </c>
      <c r="T272" s="249" t="str">
        <f t="shared" si="70"/>
        <v/>
      </c>
      <c r="U272" s="118"/>
      <c r="V272" s="118"/>
      <c r="W272" s="118"/>
      <c r="X272" s="119"/>
      <c r="Y272" s="120"/>
      <c r="Z272" s="120"/>
      <c r="AA272" s="108" t="str">
        <f t="shared" si="62"/>
        <v/>
      </c>
      <c r="AB272" s="108" t="str">
        <f t="shared" si="63"/>
        <v/>
      </c>
      <c r="AC272" s="121"/>
      <c r="AD272" s="121"/>
      <c r="AE272" s="250" t="str">
        <f t="shared" si="71"/>
        <v/>
      </c>
      <c r="AF272" s="108" t="str">
        <f t="shared" si="64"/>
        <v/>
      </c>
      <c r="AG272" s="108" t="str">
        <f t="shared" si="65"/>
        <v/>
      </c>
      <c r="AH272" s="110">
        <f t="shared" si="72"/>
        <v>0</v>
      </c>
      <c r="AI272" s="110">
        <f t="shared" si="73"/>
        <v>0</v>
      </c>
      <c r="AJ272" s="114"/>
      <c r="AK272" s="100">
        <f t="shared" si="74"/>
        <v>0</v>
      </c>
      <c r="AL272" s="110">
        <f t="shared" si="75"/>
        <v>0</v>
      </c>
      <c r="AM272" s="258">
        <f t="shared" si="66"/>
        <v>0</v>
      </c>
      <c r="AN272" s="110">
        <f t="shared" si="67"/>
        <v>0</v>
      </c>
      <c r="AO272" s="110">
        <f t="shared" si="76"/>
        <v>0</v>
      </c>
      <c r="AP272" s="122"/>
    </row>
    <row r="273" spans="1:56">
      <c r="A273" s="113"/>
      <c r="B273" s="113"/>
      <c r="C273" s="114"/>
      <c r="D273" s="115"/>
      <c r="E273" s="115"/>
      <c r="F273" s="115"/>
      <c r="G273" s="115"/>
      <c r="H273" s="116"/>
      <c r="I273" s="114"/>
      <c r="J273" s="114"/>
      <c r="K273" s="115"/>
      <c r="L273" s="117"/>
      <c r="M273" s="124"/>
      <c r="N273" s="102" t="str">
        <f t="shared" si="58"/>
        <v/>
      </c>
      <c r="O273" s="103" t="str">
        <f t="shared" si="59"/>
        <v/>
      </c>
      <c r="P273" s="104" t="str">
        <f t="shared" si="68"/>
        <v/>
      </c>
      <c r="Q273" s="248" t="str">
        <f t="shared" si="60"/>
        <v/>
      </c>
      <c r="R273" s="245" t="str">
        <f t="shared" si="61"/>
        <v/>
      </c>
      <c r="S273" s="104" t="str">
        <f t="shared" si="69"/>
        <v/>
      </c>
      <c r="T273" s="249" t="str">
        <f t="shared" si="70"/>
        <v/>
      </c>
      <c r="U273" s="118"/>
      <c r="V273" s="118"/>
      <c r="W273" s="118"/>
      <c r="X273" s="119"/>
      <c r="Y273" s="120"/>
      <c r="Z273" s="120"/>
      <c r="AA273" s="108" t="str">
        <f t="shared" si="62"/>
        <v/>
      </c>
      <c r="AB273" s="108" t="str">
        <f t="shared" si="63"/>
        <v/>
      </c>
      <c r="AC273" s="121"/>
      <c r="AD273" s="121"/>
      <c r="AE273" s="250" t="str">
        <f t="shared" si="71"/>
        <v/>
      </c>
      <c r="AF273" s="108" t="str">
        <f t="shared" si="64"/>
        <v/>
      </c>
      <c r="AG273" s="108" t="str">
        <f t="shared" si="65"/>
        <v/>
      </c>
      <c r="AH273" s="110">
        <f t="shared" si="72"/>
        <v>0</v>
      </c>
      <c r="AI273" s="110">
        <f t="shared" si="73"/>
        <v>0</v>
      </c>
      <c r="AJ273" s="114"/>
      <c r="AK273" s="100">
        <f t="shared" si="74"/>
        <v>0</v>
      </c>
      <c r="AL273" s="110">
        <f t="shared" si="75"/>
        <v>0</v>
      </c>
      <c r="AM273" s="258">
        <f t="shared" si="66"/>
        <v>0</v>
      </c>
      <c r="AN273" s="110">
        <f t="shared" si="67"/>
        <v>0</v>
      </c>
      <c r="AO273" s="110">
        <f t="shared" si="76"/>
        <v>0</v>
      </c>
      <c r="AP273" s="122"/>
      <c r="BD273" s="1"/>
    </row>
    <row r="274" spans="1:56">
      <c r="A274" s="113"/>
      <c r="B274" s="113"/>
      <c r="C274" s="114"/>
      <c r="D274" s="115"/>
      <c r="E274" s="115"/>
      <c r="F274" s="115"/>
      <c r="G274" s="115"/>
      <c r="H274" s="116"/>
      <c r="I274" s="114"/>
      <c r="J274" s="114"/>
      <c r="K274" s="115"/>
      <c r="L274" s="117"/>
      <c r="M274" s="124"/>
      <c r="N274" s="102" t="str">
        <f t="shared" si="58"/>
        <v/>
      </c>
      <c r="O274" s="103" t="str">
        <f t="shared" si="59"/>
        <v/>
      </c>
      <c r="P274" s="104" t="str">
        <f t="shared" si="68"/>
        <v/>
      </c>
      <c r="Q274" s="248" t="str">
        <f t="shared" si="60"/>
        <v/>
      </c>
      <c r="R274" s="245" t="str">
        <f t="shared" si="61"/>
        <v/>
      </c>
      <c r="S274" s="104" t="str">
        <f t="shared" si="69"/>
        <v/>
      </c>
      <c r="T274" s="249" t="str">
        <f t="shared" si="70"/>
        <v/>
      </c>
      <c r="U274" s="118"/>
      <c r="V274" s="118"/>
      <c r="W274" s="118"/>
      <c r="X274" s="119"/>
      <c r="Y274" s="120"/>
      <c r="Z274" s="120"/>
      <c r="AA274" s="108" t="str">
        <f t="shared" si="62"/>
        <v/>
      </c>
      <c r="AB274" s="108" t="str">
        <f t="shared" si="63"/>
        <v/>
      </c>
      <c r="AC274" s="121"/>
      <c r="AD274" s="121"/>
      <c r="AE274" s="250" t="str">
        <f t="shared" si="71"/>
        <v/>
      </c>
      <c r="AF274" s="108" t="str">
        <f t="shared" si="64"/>
        <v/>
      </c>
      <c r="AG274" s="108" t="str">
        <f t="shared" si="65"/>
        <v/>
      </c>
      <c r="AH274" s="110">
        <f t="shared" si="72"/>
        <v>0</v>
      </c>
      <c r="AI274" s="110">
        <f t="shared" si="73"/>
        <v>0</v>
      </c>
      <c r="AJ274" s="114"/>
      <c r="AK274" s="100">
        <f t="shared" si="74"/>
        <v>0</v>
      </c>
      <c r="AL274" s="110">
        <f t="shared" si="75"/>
        <v>0</v>
      </c>
      <c r="AM274" s="258">
        <f t="shared" si="66"/>
        <v>0</v>
      </c>
      <c r="AN274" s="110">
        <f t="shared" si="67"/>
        <v>0</v>
      </c>
      <c r="AO274" s="110">
        <f t="shared" si="76"/>
        <v>0</v>
      </c>
      <c r="AP274" s="122"/>
      <c r="AT274" s="1"/>
      <c r="AU274" s="1"/>
      <c r="AV274" s="1"/>
      <c r="AW274" s="1"/>
      <c r="AX274" s="1"/>
      <c r="AY274" s="1"/>
      <c r="AZ274" s="1"/>
      <c r="BA274" s="1"/>
      <c r="BB274" s="1"/>
      <c r="BC274" s="1"/>
    </row>
    <row r="275" spans="1:56">
      <c r="A275" s="113"/>
      <c r="B275" s="113"/>
      <c r="C275" s="114"/>
      <c r="D275" s="115"/>
      <c r="E275" s="115"/>
      <c r="F275" s="115"/>
      <c r="G275" s="115"/>
      <c r="H275" s="116"/>
      <c r="I275" s="114"/>
      <c r="J275" s="114"/>
      <c r="K275" s="115"/>
      <c r="L275" s="117"/>
      <c r="M275" s="124"/>
      <c r="N275" s="102" t="str">
        <f t="shared" si="58"/>
        <v/>
      </c>
      <c r="O275" s="103" t="str">
        <f t="shared" si="59"/>
        <v/>
      </c>
      <c r="P275" s="104" t="str">
        <f t="shared" si="68"/>
        <v/>
      </c>
      <c r="Q275" s="248" t="str">
        <f t="shared" si="60"/>
        <v/>
      </c>
      <c r="R275" s="245" t="str">
        <f t="shared" si="61"/>
        <v/>
      </c>
      <c r="S275" s="104" t="str">
        <f t="shared" si="69"/>
        <v/>
      </c>
      <c r="T275" s="249" t="str">
        <f t="shared" si="70"/>
        <v/>
      </c>
      <c r="U275" s="118"/>
      <c r="V275" s="118"/>
      <c r="W275" s="118"/>
      <c r="X275" s="119"/>
      <c r="Y275" s="120"/>
      <c r="Z275" s="120"/>
      <c r="AA275" s="108" t="str">
        <f t="shared" si="62"/>
        <v/>
      </c>
      <c r="AB275" s="108" t="str">
        <f t="shared" si="63"/>
        <v/>
      </c>
      <c r="AC275" s="121"/>
      <c r="AD275" s="121"/>
      <c r="AE275" s="250" t="str">
        <f t="shared" si="71"/>
        <v/>
      </c>
      <c r="AF275" s="108" t="str">
        <f t="shared" si="64"/>
        <v/>
      </c>
      <c r="AG275" s="108" t="str">
        <f t="shared" si="65"/>
        <v/>
      </c>
      <c r="AH275" s="110">
        <f t="shared" si="72"/>
        <v>0</v>
      </c>
      <c r="AI275" s="110">
        <f t="shared" si="73"/>
        <v>0</v>
      </c>
      <c r="AJ275" s="114"/>
      <c r="AK275" s="100">
        <f t="shared" si="74"/>
        <v>0</v>
      </c>
      <c r="AL275" s="110">
        <f t="shared" si="75"/>
        <v>0</v>
      </c>
      <c r="AM275" s="258">
        <f t="shared" si="66"/>
        <v>0</v>
      </c>
      <c r="AN275" s="110">
        <f t="shared" si="67"/>
        <v>0</v>
      </c>
      <c r="AO275" s="110">
        <f t="shared" si="76"/>
        <v>0</v>
      </c>
      <c r="AP275" s="122"/>
    </row>
    <row r="276" spans="1:56">
      <c r="A276" s="113"/>
      <c r="B276" s="113"/>
      <c r="C276" s="114"/>
      <c r="D276" s="115"/>
      <c r="E276" s="115"/>
      <c r="F276" s="115"/>
      <c r="G276" s="115"/>
      <c r="H276" s="116"/>
      <c r="I276" s="114"/>
      <c r="J276" s="114"/>
      <c r="K276" s="115"/>
      <c r="L276" s="117"/>
      <c r="M276" s="124"/>
      <c r="N276" s="102" t="str">
        <f t="shared" ref="N276:N339" si="77">IF(M276="","",IF(M276="Spark Ignition",AV$22,IF(M276="Compression Ignition",BA$22,"error")))</f>
        <v/>
      </c>
      <c r="O276" s="103" t="str">
        <f t="shared" ref="O276:O339" si="78">IF(M276="","",IF(M276="Spark Ignition",AW$22,IF(M276="Compression Ignition",BB$22,"error")))</f>
        <v/>
      </c>
      <c r="P276" s="104" t="str">
        <f t="shared" si="68"/>
        <v/>
      </c>
      <c r="Q276" s="248" t="str">
        <f t="shared" ref="Q276:Q339" si="79">IF(M276="","",IF(M276="Spark Ignition",AV$46,IF(M276="Compression Ignition",BA$46,"error")))</f>
        <v/>
      </c>
      <c r="R276" s="245" t="str">
        <f t="shared" ref="R276:R339" si="80">IF(N276="","",IF(M276="Spark Ignition",AW$46,IF(M276="Compression Ignition",BB$46,"error")))</f>
        <v/>
      </c>
      <c r="S276" s="104" t="str">
        <f t="shared" si="69"/>
        <v/>
      </c>
      <c r="T276" s="249" t="str">
        <f t="shared" si="70"/>
        <v/>
      </c>
      <c r="U276" s="118"/>
      <c r="V276" s="118"/>
      <c r="W276" s="118"/>
      <c r="X276" s="119"/>
      <c r="Y276" s="120"/>
      <c r="Z276" s="120"/>
      <c r="AA276" s="108" t="str">
        <f t="shared" ref="AA276:AA339" si="81">IF(M276="","",U276*X276+V276*X276+IF(X276&lt;=P276,P276,X276)*W276)</f>
        <v/>
      </c>
      <c r="AB276" s="108" t="str">
        <f t="shared" ref="AB276:AB339" si="82">IF(M276="","",SUM(U276:W276)*P276)</f>
        <v/>
      </c>
      <c r="AC276" s="121"/>
      <c r="AD276" s="121"/>
      <c r="AE276" s="250" t="str">
        <f t="shared" si="71"/>
        <v/>
      </c>
      <c r="AF276" s="108" t="str">
        <f t="shared" ref="AF276:AF339" si="83">IF(M276="","",U276*AE276+V276*AE276+IF(AE276&lt;=T276,T276,AE276)*W276)</f>
        <v/>
      </c>
      <c r="AG276" s="108" t="str">
        <f t="shared" ref="AG276:AG339" si="84">IF(M276="","",SUM(U276:W276)*T276)</f>
        <v/>
      </c>
      <c r="AH276" s="110">
        <f t="shared" si="72"/>
        <v>0</v>
      </c>
      <c r="AI276" s="110">
        <f t="shared" si="73"/>
        <v>0</v>
      </c>
      <c r="AJ276" s="114"/>
      <c r="AK276" s="100">
        <f t="shared" si="74"/>
        <v>0</v>
      </c>
      <c r="AL276" s="110">
        <f t="shared" si="75"/>
        <v>0</v>
      </c>
      <c r="AM276" s="258">
        <f t="shared" ref="AM276:AM339" si="85">IF(AJ276="",0,AJ276/S276*100)</f>
        <v>0</v>
      </c>
      <c r="AN276" s="110">
        <f t="shared" ref="AN276:AN339" si="86">AM276/100*120000*SUM(U276:V276)</f>
        <v>0</v>
      </c>
      <c r="AO276" s="110">
        <f t="shared" si="76"/>
        <v>0</v>
      </c>
      <c r="AP276" s="122"/>
    </row>
    <row r="277" spans="1:56">
      <c r="A277" s="113"/>
      <c r="B277" s="113"/>
      <c r="C277" s="114"/>
      <c r="D277" s="115"/>
      <c r="E277" s="115"/>
      <c r="F277" s="115"/>
      <c r="G277" s="115"/>
      <c r="H277" s="116"/>
      <c r="I277" s="114"/>
      <c r="J277" s="114"/>
      <c r="K277" s="115"/>
      <c r="L277" s="117"/>
      <c r="M277" s="124"/>
      <c r="N277" s="102" t="str">
        <f t="shared" si="77"/>
        <v/>
      </c>
      <c r="O277" s="103" t="str">
        <f t="shared" si="78"/>
        <v/>
      </c>
      <c r="P277" s="104" t="str">
        <f t="shared" ref="P277:P340" si="87">IF(M277="","",N277*L277+O277)</f>
        <v/>
      </c>
      <c r="Q277" s="248" t="str">
        <f t="shared" si="79"/>
        <v/>
      </c>
      <c r="R277" s="245" t="str">
        <f t="shared" si="80"/>
        <v/>
      </c>
      <c r="S277" s="104" t="str">
        <f t="shared" ref="S277:S340" si="88">IF(M277="","",IF(M277="Spark Ignition",8887,10180))</f>
        <v/>
      </c>
      <c r="T277" s="249" t="str">
        <f t="shared" ref="T277:T340" si="89">IF(M277="","",ROUND(Q277*L277+R277,2))</f>
        <v/>
      </c>
      <c r="U277" s="118"/>
      <c r="V277" s="118"/>
      <c r="W277" s="118"/>
      <c r="X277" s="119"/>
      <c r="Y277" s="120"/>
      <c r="Z277" s="120"/>
      <c r="AA277" s="108" t="str">
        <f t="shared" si="81"/>
        <v/>
      </c>
      <c r="AB277" s="108" t="str">
        <f t="shared" si="82"/>
        <v/>
      </c>
      <c r="AC277" s="121"/>
      <c r="AD277" s="121"/>
      <c r="AE277" s="250" t="str">
        <f t="shared" ref="AE277:AE340" si="90">IF(M277="","",ROUND(X277/S277*100,2))</f>
        <v/>
      </c>
      <c r="AF277" s="108" t="str">
        <f t="shared" si="83"/>
        <v/>
      </c>
      <c r="AG277" s="108" t="str">
        <f t="shared" si="84"/>
        <v/>
      </c>
      <c r="AH277" s="110">
        <f t="shared" ref="AH277:AH340" si="91">IF(AC277&gt;0.05,-1*(AC277-0.05)*298*U277*120000/1000000,0)</f>
        <v>0</v>
      </c>
      <c r="AI277" s="110">
        <f t="shared" ref="AI277:AI340" si="92">IF(AD277&gt;0.05,-1*(AD277-0.05)*25*U277*120000/1000000,0)</f>
        <v>0</v>
      </c>
      <c r="AJ277" s="114"/>
      <c r="AK277" s="100">
        <f t="shared" ref="AK277:AK340" si="93">IF(AJ277="",0,AJ277*SUM(U277:V277)*120000/1000000)</f>
        <v>0</v>
      </c>
      <c r="AL277" s="110">
        <f t="shared" ref="AL277:AL340" si="94">AH277+AI277+AK277</f>
        <v>0</v>
      </c>
      <c r="AM277" s="258">
        <f t="shared" si="85"/>
        <v>0</v>
      </c>
      <c r="AN277" s="110">
        <f t="shared" si="86"/>
        <v>0</v>
      </c>
      <c r="AO277" s="110">
        <f t="shared" ref="AO277:AO340" si="95">AN277</f>
        <v>0</v>
      </c>
      <c r="AP277" s="122"/>
    </row>
    <row r="278" spans="1:56">
      <c r="A278" s="113"/>
      <c r="B278" s="113"/>
      <c r="C278" s="114"/>
      <c r="D278" s="115"/>
      <c r="E278" s="115"/>
      <c r="F278" s="115"/>
      <c r="G278" s="115"/>
      <c r="H278" s="116"/>
      <c r="I278" s="114"/>
      <c r="J278" s="114"/>
      <c r="K278" s="115"/>
      <c r="L278" s="117"/>
      <c r="M278" s="124"/>
      <c r="N278" s="102" t="str">
        <f t="shared" si="77"/>
        <v/>
      </c>
      <c r="O278" s="103" t="str">
        <f t="shared" si="78"/>
        <v/>
      </c>
      <c r="P278" s="104" t="str">
        <f t="shared" si="87"/>
        <v/>
      </c>
      <c r="Q278" s="248" t="str">
        <f t="shared" si="79"/>
        <v/>
      </c>
      <c r="R278" s="245" t="str">
        <f t="shared" si="80"/>
        <v/>
      </c>
      <c r="S278" s="104" t="str">
        <f t="shared" si="88"/>
        <v/>
      </c>
      <c r="T278" s="249" t="str">
        <f t="shared" si="89"/>
        <v/>
      </c>
      <c r="U278" s="118"/>
      <c r="V278" s="118"/>
      <c r="W278" s="118"/>
      <c r="X278" s="119"/>
      <c r="Y278" s="120"/>
      <c r="Z278" s="120"/>
      <c r="AA278" s="108" t="str">
        <f t="shared" si="81"/>
        <v/>
      </c>
      <c r="AB278" s="108" t="str">
        <f t="shared" si="82"/>
        <v/>
      </c>
      <c r="AC278" s="121"/>
      <c r="AD278" s="121"/>
      <c r="AE278" s="250" t="str">
        <f t="shared" si="90"/>
        <v/>
      </c>
      <c r="AF278" s="108" t="str">
        <f t="shared" si="83"/>
        <v/>
      </c>
      <c r="AG278" s="108" t="str">
        <f t="shared" si="84"/>
        <v/>
      </c>
      <c r="AH278" s="110">
        <f t="shared" si="91"/>
        <v>0</v>
      </c>
      <c r="AI278" s="110">
        <f t="shared" si="92"/>
        <v>0</v>
      </c>
      <c r="AJ278" s="114"/>
      <c r="AK278" s="100">
        <f t="shared" si="93"/>
        <v>0</v>
      </c>
      <c r="AL278" s="110">
        <f t="shared" si="94"/>
        <v>0</v>
      </c>
      <c r="AM278" s="258">
        <f t="shared" si="85"/>
        <v>0</v>
      </c>
      <c r="AN278" s="110">
        <f t="shared" si="86"/>
        <v>0</v>
      </c>
      <c r="AO278" s="110">
        <f t="shared" si="95"/>
        <v>0</v>
      </c>
      <c r="AP278" s="122"/>
    </row>
    <row r="279" spans="1:56">
      <c r="A279" s="113"/>
      <c r="B279" s="113"/>
      <c r="C279" s="114"/>
      <c r="D279" s="115"/>
      <c r="E279" s="115"/>
      <c r="F279" s="115"/>
      <c r="G279" s="115"/>
      <c r="H279" s="116"/>
      <c r="I279" s="114"/>
      <c r="J279" s="114"/>
      <c r="K279" s="115"/>
      <c r="L279" s="117"/>
      <c r="M279" s="124"/>
      <c r="N279" s="102" t="str">
        <f t="shared" si="77"/>
        <v/>
      </c>
      <c r="O279" s="103" t="str">
        <f t="shared" si="78"/>
        <v/>
      </c>
      <c r="P279" s="104" t="str">
        <f t="shared" si="87"/>
        <v/>
      </c>
      <c r="Q279" s="248" t="str">
        <f t="shared" si="79"/>
        <v/>
      </c>
      <c r="R279" s="245" t="str">
        <f t="shared" si="80"/>
        <v/>
      </c>
      <c r="S279" s="104" t="str">
        <f t="shared" si="88"/>
        <v/>
      </c>
      <c r="T279" s="249" t="str">
        <f t="shared" si="89"/>
        <v/>
      </c>
      <c r="U279" s="118"/>
      <c r="V279" s="118"/>
      <c r="W279" s="118"/>
      <c r="X279" s="119"/>
      <c r="Y279" s="120"/>
      <c r="Z279" s="120"/>
      <c r="AA279" s="108" t="str">
        <f t="shared" si="81"/>
        <v/>
      </c>
      <c r="AB279" s="108" t="str">
        <f t="shared" si="82"/>
        <v/>
      </c>
      <c r="AC279" s="121"/>
      <c r="AD279" s="121"/>
      <c r="AE279" s="250" t="str">
        <f t="shared" si="90"/>
        <v/>
      </c>
      <c r="AF279" s="108" t="str">
        <f t="shared" si="83"/>
        <v/>
      </c>
      <c r="AG279" s="108" t="str">
        <f t="shared" si="84"/>
        <v/>
      </c>
      <c r="AH279" s="110">
        <f t="shared" si="91"/>
        <v>0</v>
      </c>
      <c r="AI279" s="110">
        <f t="shared" si="92"/>
        <v>0</v>
      </c>
      <c r="AJ279" s="114"/>
      <c r="AK279" s="100">
        <f t="shared" si="93"/>
        <v>0</v>
      </c>
      <c r="AL279" s="110">
        <f t="shared" si="94"/>
        <v>0</v>
      </c>
      <c r="AM279" s="258">
        <f t="shared" si="85"/>
        <v>0</v>
      </c>
      <c r="AN279" s="110">
        <f t="shared" si="86"/>
        <v>0</v>
      </c>
      <c r="AO279" s="110">
        <f t="shared" si="95"/>
        <v>0</v>
      </c>
      <c r="AP279" s="122"/>
    </row>
    <row r="280" spans="1:56">
      <c r="A280" s="113"/>
      <c r="B280" s="113"/>
      <c r="C280" s="114"/>
      <c r="D280" s="115"/>
      <c r="E280" s="115"/>
      <c r="F280" s="115"/>
      <c r="G280" s="115"/>
      <c r="H280" s="116"/>
      <c r="I280" s="114"/>
      <c r="J280" s="114"/>
      <c r="K280" s="115"/>
      <c r="L280" s="117"/>
      <c r="M280" s="124"/>
      <c r="N280" s="102" t="str">
        <f t="shared" si="77"/>
        <v/>
      </c>
      <c r="O280" s="103" t="str">
        <f t="shared" si="78"/>
        <v/>
      </c>
      <c r="P280" s="104" t="str">
        <f t="shared" si="87"/>
        <v/>
      </c>
      <c r="Q280" s="248" t="str">
        <f t="shared" si="79"/>
        <v/>
      </c>
      <c r="R280" s="245" t="str">
        <f t="shared" si="80"/>
        <v/>
      </c>
      <c r="S280" s="104" t="str">
        <f t="shared" si="88"/>
        <v/>
      </c>
      <c r="T280" s="249" t="str">
        <f t="shared" si="89"/>
        <v/>
      </c>
      <c r="U280" s="118"/>
      <c r="V280" s="118"/>
      <c r="W280" s="118"/>
      <c r="X280" s="119"/>
      <c r="Y280" s="120"/>
      <c r="Z280" s="120"/>
      <c r="AA280" s="108" t="str">
        <f t="shared" si="81"/>
        <v/>
      </c>
      <c r="AB280" s="108" t="str">
        <f t="shared" si="82"/>
        <v/>
      </c>
      <c r="AC280" s="121"/>
      <c r="AD280" s="121"/>
      <c r="AE280" s="250" t="str">
        <f t="shared" si="90"/>
        <v/>
      </c>
      <c r="AF280" s="108" t="str">
        <f t="shared" si="83"/>
        <v/>
      </c>
      <c r="AG280" s="108" t="str">
        <f t="shared" si="84"/>
        <v/>
      </c>
      <c r="AH280" s="110">
        <f t="shared" si="91"/>
        <v>0</v>
      </c>
      <c r="AI280" s="110">
        <f t="shared" si="92"/>
        <v>0</v>
      </c>
      <c r="AJ280" s="114"/>
      <c r="AK280" s="100">
        <f t="shared" si="93"/>
        <v>0</v>
      </c>
      <c r="AL280" s="110">
        <f t="shared" si="94"/>
        <v>0</v>
      </c>
      <c r="AM280" s="258">
        <f t="shared" si="85"/>
        <v>0</v>
      </c>
      <c r="AN280" s="110">
        <f t="shared" si="86"/>
        <v>0</v>
      </c>
      <c r="AO280" s="110">
        <f t="shared" si="95"/>
        <v>0</v>
      </c>
      <c r="AP280" s="122"/>
    </row>
    <row r="281" spans="1:56">
      <c r="A281" s="113"/>
      <c r="B281" s="113"/>
      <c r="C281" s="114"/>
      <c r="D281" s="115"/>
      <c r="E281" s="115"/>
      <c r="F281" s="115"/>
      <c r="G281" s="115"/>
      <c r="H281" s="116"/>
      <c r="I281" s="114"/>
      <c r="J281" s="114"/>
      <c r="K281" s="115"/>
      <c r="L281" s="117"/>
      <c r="M281" s="124"/>
      <c r="N281" s="102" t="str">
        <f t="shared" si="77"/>
        <v/>
      </c>
      <c r="O281" s="103" t="str">
        <f t="shared" si="78"/>
        <v/>
      </c>
      <c r="P281" s="104" t="str">
        <f t="shared" si="87"/>
        <v/>
      </c>
      <c r="Q281" s="248" t="str">
        <f t="shared" si="79"/>
        <v/>
      </c>
      <c r="R281" s="245" t="str">
        <f t="shared" si="80"/>
        <v/>
      </c>
      <c r="S281" s="104" t="str">
        <f t="shared" si="88"/>
        <v/>
      </c>
      <c r="T281" s="249" t="str">
        <f t="shared" si="89"/>
        <v/>
      </c>
      <c r="U281" s="118"/>
      <c r="V281" s="118"/>
      <c r="W281" s="118"/>
      <c r="X281" s="119"/>
      <c r="Y281" s="120"/>
      <c r="Z281" s="120"/>
      <c r="AA281" s="108" t="str">
        <f t="shared" si="81"/>
        <v/>
      </c>
      <c r="AB281" s="108" t="str">
        <f t="shared" si="82"/>
        <v/>
      </c>
      <c r="AC281" s="121"/>
      <c r="AD281" s="121"/>
      <c r="AE281" s="250" t="str">
        <f t="shared" si="90"/>
        <v/>
      </c>
      <c r="AF281" s="108" t="str">
        <f t="shared" si="83"/>
        <v/>
      </c>
      <c r="AG281" s="108" t="str">
        <f t="shared" si="84"/>
        <v/>
      </c>
      <c r="AH281" s="110">
        <f t="shared" si="91"/>
        <v>0</v>
      </c>
      <c r="AI281" s="110">
        <f t="shared" si="92"/>
        <v>0</v>
      </c>
      <c r="AJ281" s="114"/>
      <c r="AK281" s="100">
        <f t="shared" si="93"/>
        <v>0</v>
      </c>
      <c r="AL281" s="110">
        <f t="shared" si="94"/>
        <v>0</v>
      </c>
      <c r="AM281" s="258">
        <f t="shared" si="85"/>
        <v>0</v>
      </c>
      <c r="AN281" s="110">
        <f t="shared" si="86"/>
        <v>0</v>
      </c>
      <c r="AO281" s="110">
        <f t="shared" si="95"/>
        <v>0</v>
      </c>
      <c r="AP281" s="122"/>
    </row>
    <row r="282" spans="1:56">
      <c r="A282" s="113"/>
      <c r="B282" s="113"/>
      <c r="C282" s="114"/>
      <c r="D282" s="115"/>
      <c r="E282" s="115"/>
      <c r="F282" s="115"/>
      <c r="G282" s="115"/>
      <c r="H282" s="116"/>
      <c r="I282" s="114"/>
      <c r="J282" s="114"/>
      <c r="K282" s="115"/>
      <c r="L282" s="117"/>
      <c r="M282" s="124"/>
      <c r="N282" s="102" t="str">
        <f t="shared" si="77"/>
        <v/>
      </c>
      <c r="O282" s="103" t="str">
        <f t="shared" si="78"/>
        <v/>
      </c>
      <c r="P282" s="104" t="str">
        <f t="shared" si="87"/>
        <v/>
      </c>
      <c r="Q282" s="248" t="str">
        <f t="shared" si="79"/>
        <v/>
      </c>
      <c r="R282" s="245" t="str">
        <f t="shared" si="80"/>
        <v/>
      </c>
      <c r="S282" s="104" t="str">
        <f t="shared" si="88"/>
        <v/>
      </c>
      <c r="T282" s="249" t="str">
        <f t="shared" si="89"/>
        <v/>
      </c>
      <c r="U282" s="118"/>
      <c r="V282" s="118"/>
      <c r="W282" s="118"/>
      <c r="X282" s="119"/>
      <c r="Y282" s="120"/>
      <c r="Z282" s="120"/>
      <c r="AA282" s="108" t="str">
        <f t="shared" si="81"/>
        <v/>
      </c>
      <c r="AB282" s="108" t="str">
        <f t="shared" si="82"/>
        <v/>
      </c>
      <c r="AC282" s="121"/>
      <c r="AD282" s="121"/>
      <c r="AE282" s="250" t="str">
        <f t="shared" si="90"/>
        <v/>
      </c>
      <c r="AF282" s="108" t="str">
        <f t="shared" si="83"/>
        <v/>
      </c>
      <c r="AG282" s="108" t="str">
        <f t="shared" si="84"/>
        <v/>
      </c>
      <c r="AH282" s="110">
        <f t="shared" si="91"/>
        <v>0</v>
      </c>
      <c r="AI282" s="110">
        <f t="shared" si="92"/>
        <v>0</v>
      </c>
      <c r="AJ282" s="114"/>
      <c r="AK282" s="100">
        <f t="shared" si="93"/>
        <v>0</v>
      </c>
      <c r="AL282" s="110">
        <f t="shared" si="94"/>
        <v>0</v>
      </c>
      <c r="AM282" s="258">
        <f t="shared" si="85"/>
        <v>0</v>
      </c>
      <c r="AN282" s="110">
        <f t="shared" si="86"/>
        <v>0</v>
      </c>
      <c r="AO282" s="110">
        <f t="shared" si="95"/>
        <v>0</v>
      </c>
      <c r="AP282" s="122"/>
    </row>
    <row r="283" spans="1:56">
      <c r="A283" s="113"/>
      <c r="B283" s="113"/>
      <c r="C283" s="114"/>
      <c r="D283" s="115"/>
      <c r="E283" s="115"/>
      <c r="F283" s="115"/>
      <c r="G283" s="115"/>
      <c r="H283" s="116"/>
      <c r="I283" s="114"/>
      <c r="J283" s="114"/>
      <c r="K283" s="115"/>
      <c r="L283" s="117"/>
      <c r="M283" s="124"/>
      <c r="N283" s="102" t="str">
        <f t="shared" si="77"/>
        <v/>
      </c>
      <c r="O283" s="103" t="str">
        <f t="shared" si="78"/>
        <v/>
      </c>
      <c r="P283" s="104" t="str">
        <f t="shared" si="87"/>
        <v/>
      </c>
      <c r="Q283" s="248" t="str">
        <f t="shared" si="79"/>
        <v/>
      </c>
      <c r="R283" s="245" t="str">
        <f t="shared" si="80"/>
        <v/>
      </c>
      <c r="S283" s="104" t="str">
        <f t="shared" si="88"/>
        <v/>
      </c>
      <c r="T283" s="249" t="str">
        <f t="shared" si="89"/>
        <v/>
      </c>
      <c r="U283" s="118"/>
      <c r="V283" s="118"/>
      <c r="W283" s="118"/>
      <c r="X283" s="119"/>
      <c r="Y283" s="120"/>
      <c r="Z283" s="120"/>
      <c r="AA283" s="108" t="str">
        <f t="shared" si="81"/>
        <v/>
      </c>
      <c r="AB283" s="108" t="str">
        <f t="shared" si="82"/>
        <v/>
      </c>
      <c r="AC283" s="121"/>
      <c r="AD283" s="121"/>
      <c r="AE283" s="250" t="str">
        <f t="shared" si="90"/>
        <v/>
      </c>
      <c r="AF283" s="108" t="str">
        <f t="shared" si="83"/>
        <v/>
      </c>
      <c r="AG283" s="108" t="str">
        <f t="shared" si="84"/>
        <v/>
      </c>
      <c r="AH283" s="110">
        <f t="shared" si="91"/>
        <v>0</v>
      </c>
      <c r="AI283" s="110">
        <f t="shared" si="92"/>
        <v>0</v>
      </c>
      <c r="AJ283" s="114"/>
      <c r="AK283" s="100">
        <f t="shared" si="93"/>
        <v>0</v>
      </c>
      <c r="AL283" s="110">
        <f t="shared" si="94"/>
        <v>0</v>
      </c>
      <c r="AM283" s="258">
        <f t="shared" si="85"/>
        <v>0</v>
      </c>
      <c r="AN283" s="110">
        <f t="shared" si="86"/>
        <v>0</v>
      </c>
      <c r="AO283" s="110">
        <f t="shared" si="95"/>
        <v>0</v>
      </c>
      <c r="AP283" s="122"/>
    </row>
    <row r="284" spans="1:56">
      <c r="A284" s="113"/>
      <c r="B284" s="113"/>
      <c r="C284" s="114"/>
      <c r="D284" s="115"/>
      <c r="E284" s="115"/>
      <c r="F284" s="115"/>
      <c r="G284" s="115"/>
      <c r="H284" s="116"/>
      <c r="I284" s="114"/>
      <c r="J284" s="114"/>
      <c r="K284" s="115"/>
      <c r="L284" s="117"/>
      <c r="M284" s="124"/>
      <c r="N284" s="102" t="str">
        <f t="shared" si="77"/>
        <v/>
      </c>
      <c r="O284" s="103" t="str">
        <f t="shared" si="78"/>
        <v/>
      </c>
      <c r="P284" s="104" t="str">
        <f t="shared" si="87"/>
        <v/>
      </c>
      <c r="Q284" s="248" t="str">
        <f t="shared" si="79"/>
        <v/>
      </c>
      <c r="R284" s="245" t="str">
        <f t="shared" si="80"/>
        <v/>
      </c>
      <c r="S284" s="104" t="str">
        <f t="shared" si="88"/>
        <v/>
      </c>
      <c r="T284" s="249" t="str">
        <f t="shared" si="89"/>
        <v/>
      </c>
      <c r="U284" s="118"/>
      <c r="V284" s="118"/>
      <c r="W284" s="118"/>
      <c r="X284" s="119"/>
      <c r="Y284" s="120"/>
      <c r="Z284" s="120"/>
      <c r="AA284" s="108" t="str">
        <f t="shared" si="81"/>
        <v/>
      </c>
      <c r="AB284" s="108" t="str">
        <f t="shared" si="82"/>
        <v/>
      </c>
      <c r="AC284" s="121"/>
      <c r="AD284" s="121"/>
      <c r="AE284" s="250" t="str">
        <f t="shared" si="90"/>
        <v/>
      </c>
      <c r="AF284" s="108" t="str">
        <f t="shared" si="83"/>
        <v/>
      </c>
      <c r="AG284" s="108" t="str">
        <f t="shared" si="84"/>
        <v/>
      </c>
      <c r="AH284" s="110">
        <f t="shared" si="91"/>
        <v>0</v>
      </c>
      <c r="AI284" s="110">
        <f t="shared" si="92"/>
        <v>0</v>
      </c>
      <c r="AJ284" s="114"/>
      <c r="AK284" s="100">
        <f t="shared" si="93"/>
        <v>0</v>
      </c>
      <c r="AL284" s="110">
        <f t="shared" si="94"/>
        <v>0</v>
      </c>
      <c r="AM284" s="258">
        <f t="shared" si="85"/>
        <v>0</v>
      </c>
      <c r="AN284" s="110">
        <f t="shared" si="86"/>
        <v>0</v>
      </c>
      <c r="AO284" s="110">
        <f t="shared" si="95"/>
        <v>0</v>
      </c>
      <c r="AP284" s="122"/>
    </row>
    <row r="285" spans="1:56">
      <c r="A285" s="113"/>
      <c r="B285" s="113"/>
      <c r="C285" s="114"/>
      <c r="D285" s="115"/>
      <c r="E285" s="115"/>
      <c r="F285" s="115"/>
      <c r="G285" s="115"/>
      <c r="H285" s="116"/>
      <c r="I285" s="114"/>
      <c r="J285" s="114"/>
      <c r="K285" s="115"/>
      <c r="L285" s="117"/>
      <c r="M285" s="124"/>
      <c r="N285" s="102" t="str">
        <f t="shared" si="77"/>
        <v/>
      </c>
      <c r="O285" s="103" t="str">
        <f t="shared" si="78"/>
        <v/>
      </c>
      <c r="P285" s="104" t="str">
        <f t="shared" si="87"/>
        <v/>
      </c>
      <c r="Q285" s="248" t="str">
        <f t="shared" si="79"/>
        <v/>
      </c>
      <c r="R285" s="245" t="str">
        <f t="shared" si="80"/>
        <v/>
      </c>
      <c r="S285" s="104" t="str">
        <f t="shared" si="88"/>
        <v/>
      </c>
      <c r="T285" s="249" t="str">
        <f t="shared" si="89"/>
        <v/>
      </c>
      <c r="U285" s="118"/>
      <c r="V285" s="118"/>
      <c r="W285" s="118"/>
      <c r="X285" s="119"/>
      <c r="Y285" s="120"/>
      <c r="Z285" s="120"/>
      <c r="AA285" s="108" t="str">
        <f t="shared" si="81"/>
        <v/>
      </c>
      <c r="AB285" s="108" t="str">
        <f t="shared" si="82"/>
        <v/>
      </c>
      <c r="AC285" s="121"/>
      <c r="AD285" s="121"/>
      <c r="AE285" s="250" t="str">
        <f t="shared" si="90"/>
        <v/>
      </c>
      <c r="AF285" s="108" t="str">
        <f t="shared" si="83"/>
        <v/>
      </c>
      <c r="AG285" s="108" t="str">
        <f t="shared" si="84"/>
        <v/>
      </c>
      <c r="AH285" s="110">
        <f t="shared" si="91"/>
        <v>0</v>
      </c>
      <c r="AI285" s="110">
        <f t="shared" si="92"/>
        <v>0</v>
      </c>
      <c r="AJ285" s="114"/>
      <c r="AK285" s="100">
        <f t="shared" si="93"/>
        <v>0</v>
      </c>
      <c r="AL285" s="110">
        <f t="shared" si="94"/>
        <v>0</v>
      </c>
      <c r="AM285" s="258">
        <f t="shared" si="85"/>
        <v>0</v>
      </c>
      <c r="AN285" s="110">
        <f t="shared" si="86"/>
        <v>0</v>
      </c>
      <c r="AO285" s="110">
        <f t="shared" si="95"/>
        <v>0</v>
      </c>
      <c r="AP285" s="122"/>
    </row>
    <row r="286" spans="1:56">
      <c r="A286" s="113"/>
      <c r="B286" s="113"/>
      <c r="C286" s="114"/>
      <c r="D286" s="115"/>
      <c r="E286" s="115"/>
      <c r="F286" s="115"/>
      <c r="G286" s="115"/>
      <c r="H286" s="116"/>
      <c r="I286" s="114"/>
      <c r="J286" s="114"/>
      <c r="K286" s="115"/>
      <c r="L286" s="117"/>
      <c r="M286" s="124"/>
      <c r="N286" s="102" t="str">
        <f t="shared" si="77"/>
        <v/>
      </c>
      <c r="O286" s="103" t="str">
        <f t="shared" si="78"/>
        <v/>
      </c>
      <c r="P286" s="104" t="str">
        <f t="shared" si="87"/>
        <v/>
      </c>
      <c r="Q286" s="248" t="str">
        <f t="shared" si="79"/>
        <v/>
      </c>
      <c r="R286" s="245" t="str">
        <f t="shared" si="80"/>
        <v/>
      </c>
      <c r="S286" s="104" t="str">
        <f t="shared" si="88"/>
        <v/>
      </c>
      <c r="T286" s="249" t="str">
        <f t="shared" si="89"/>
        <v/>
      </c>
      <c r="U286" s="118"/>
      <c r="V286" s="118"/>
      <c r="W286" s="118"/>
      <c r="X286" s="119"/>
      <c r="Y286" s="120"/>
      <c r="Z286" s="120"/>
      <c r="AA286" s="108" t="str">
        <f t="shared" si="81"/>
        <v/>
      </c>
      <c r="AB286" s="108" t="str">
        <f t="shared" si="82"/>
        <v/>
      </c>
      <c r="AC286" s="121"/>
      <c r="AD286" s="121"/>
      <c r="AE286" s="250" t="str">
        <f t="shared" si="90"/>
        <v/>
      </c>
      <c r="AF286" s="108" t="str">
        <f t="shared" si="83"/>
        <v/>
      </c>
      <c r="AG286" s="108" t="str">
        <f t="shared" si="84"/>
        <v/>
      </c>
      <c r="AH286" s="110">
        <f t="shared" si="91"/>
        <v>0</v>
      </c>
      <c r="AI286" s="110">
        <f t="shared" si="92"/>
        <v>0</v>
      </c>
      <c r="AJ286" s="114"/>
      <c r="AK286" s="100">
        <f t="shared" si="93"/>
        <v>0</v>
      </c>
      <c r="AL286" s="110">
        <f t="shared" si="94"/>
        <v>0</v>
      </c>
      <c r="AM286" s="258">
        <f t="shared" si="85"/>
        <v>0</v>
      </c>
      <c r="AN286" s="110">
        <f t="shared" si="86"/>
        <v>0</v>
      </c>
      <c r="AO286" s="110">
        <f t="shared" si="95"/>
        <v>0</v>
      </c>
      <c r="AP286" s="122"/>
    </row>
    <row r="287" spans="1:56">
      <c r="A287" s="113"/>
      <c r="B287" s="113"/>
      <c r="C287" s="114"/>
      <c r="D287" s="115"/>
      <c r="E287" s="115"/>
      <c r="F287" s="115"/>
      <c r="G287" s="115"/>
      <c r="H287" s="116"/>
      <c r="I287" s="114"/>
      <c r="J287" s="114"/>
      <c r="K287" s="115"/>
      <c r="L287" s="117"/>
      <c r="M287" s="124"/>
      <c r="N287" s="102" t="str">
        <f t="shared" si="77"/>
        <v/>
      </c>
      <c r="O287" s="103" t="str">
        <f t="shared" si="78"/>
        <v/>
      </c>
      <c r="P287" s="104" t="str">
        <f t="shared" si="87"/>
        <v/>
      </c>
      <c r="Q287" s="248" t="str">
        <f t="shared" si="79"/>
        <v/>
      </c>
      <c r="R287" s="245" t="str">
        <f t="shared" si="80"/>
        <v/>
      </c>
      <c r="S287" s="104" t="str">
        <f t="shared" si="88"/>
        <v/>
      </c>
      <c r="T287" s="249" t="str">
        <f t="shared" si="89"/>
        <v/>
      </c>
      <c r="U287" s="118"/>
      <c r="V287" s="118"/>
      <c r="W287" s="118"/>
      <c r="X287" s="119"/>
      <c r="Y287" s="120"/>
      <c r="Z287" s="120"/>
      <c r="AA287" s="108" t="str">
        <f t="shared" si="81"/>
        <v/>
      </c>
      <c r="AB287" s="108" t="str">
        <f t="shared" si="82"/>
        <v/>
      </c>
      <c r="AC287" s="121"/>
      <c r="AD287" s="121"/>
      <c r="AE287" s="250" t="str">
        <f t="shared" si="90"/>
        <v/>
      </c>
      <c r="AF287" s="108" t="str">
        <f t="shared" si="83"/>
        <v/>
      </c>
      <c r="AG287" s="108" t="str">
        <f t="shared" si="84"/>
        <v/>
      </c>
      <c r="AH287" s="110">
        <f t="shared" si="91"/>
        <v>0</v>
      </c>
      <c r="AI287" s="110">
        <f t="shared" si="92"/>
        <v>0</v>
      </c>
      <c r="AJ287" s="114"/>
      <c r="AK287" s="100">
        <f t="shared" si="93"/>
        <v>0</v>
      </c>
      <c r="AL287" s="110">
        <f t="shared" si="94"/>
        <v>0</v>
      </c>
      <c r="AM287" s="258">
        <f t="shared" si="85"/>
        <v>0</v>
      </c>
      <c r="AN287" s="110">
        <f t="shared" si="86"/>
        <v>0</v>
      </c>
      <c r="AO287" s="110">
        <f t="shared" si="95"/>
        <v>0</v>
      </c>
      <c r="AP287" s="122"/>
    </row>
    <row r="288" spans="1:56">
      <c r="A288" s="113"/>
      <c r="B288" s="113"/>
      <c r="C288" s="114"/>
      <c r="D288" s="115"/>
      <c r="E288" s="115"/>
      <c r="F288" s="115"/>
      <c r="G288" s="115"/>
      <c r="H288" s="116"/>
      <c r="I288" s="114"/>
      <c r="J288" s="114"/>
      <c r="K288" s="115"/>
      <c r="L288" s="117"/>
      <c r="M288" s="124"/>
      <c r="N288" s="102" t="str">
        <f t="shared" si="77"/>
        <v/>
      </c>
      <c r="O288" s="103" t="str">
        <f t="shared" si="78"/>
        <v/>
      </c>
      <c r="P288" s="104" t="str">
        <f t="shared" si="87"/>
        <v/>
      </c>
      <c r="Q288" s="248" t="str">
        <f t="shared" si="79"/>
        <v/>
      </c>
      <c r="R288" s="245" t="str">
        <f t="shared" si="80"/>
        <v/>
      </c>
      <c r="S288" s="104" t="str">
        <f t="shared" si="88"/>
        <v/>
      </c>
      <c r="T288" s="249" t="str">
        <f t="shared" si="89"/>
        <v/>
      </c>
      <c r="U288" s="118"/>
      <c r="V288" s="118"/>
      <c r="W288" s="118"/>
      <c r="X288" s="119"/>
      <c r="Y288" s="120"/>
      <c r="Z288" s="120"/>
      <c r="AA288" s="108" t="str">
        <f t="shared" si="81"/>
        <v/>
      </c>
      <c r="AB288" s="108" t="str">
        <f t="shared" si="82"/>
        <v/>
      </c>
      <c r="AC288" s="121"/>
      <c r="AD288" s="121"/>
      <c r="AE288" s="250" t="str">
        <f t="shared" si="90"/>
        <v/>
      </c>
      <c r="AF288" s="108" t="str">
        <f t="shared" si="83"/>
        <v/>
      </c>
      <c r="AG288" s="108" t="str">
        <f t="shared" si="84"/>
        <v/>
      </c>
      <c r="AH288" s="110">
        <f t="shared" si="91"/>
        <v>0</v>
      </c>
      <c r="AI288" s="110">
        <f t="shared" si="92"/>
        <v>0</v>
      </c>
      <c r="AJ288" s="114"/>
      <c r="AK288" s="100">
        <f t="shared" si="93"/>
        <v>0</v>
      </c>
      <c r="AL288" s="110">
        <f t="shared" si="94"/>
        <v>0</v>
      </c>
      <c r="AM288" s="258">
        <f t="shared" si="85"/>
        <v>0</v>
      </c>
      <c r="AN288" s="110">
        <f t="shared" si="86"/>
        <v>0</v>
      </c>
      <c r="AO288" s="110">
        <f t="shared" si="95"/>
        <v>0</v>
      </c>
      <c r="AP288" s="122"/>
    </row>
    <row r="289" spans="1:56">
      <c r="A289" s="113"/>
      <c r="B289" s="113"/>
      <c r="C289" s="114"/>
      <c r="D289" s="115"/>
      <c r="E289" s="115"/>
      <c r="F289" s="115"/>
      <c r="G289" s="115"/>
      <c r="H289" s="116"/>
      <c r="I289" s="114"/>
      <c r="J289" s="114"/>
      <c r="K289" s="115"/>
      <c r="L289" s="117"/>
      <c r="M289" s="124"/>
      <c r="N289" s="102" t="str">
        <f t="shared" si="77"/>
        <v/>
      </c>
      <c r="O289" s="103" t="str">
        <f t="shared" si="78"/>
        <v/>
      </c>
      <c r="P289" s="104" t="str">
        <f t="shared" si="87"/>
        <v/>
      </c>
      <c r="Q289" s="248" t="str">
        <f t="shared" si="79"/>
        <v/>
      </c>
      <c r="R289" s="245" t="str">
        <f t="shared" si="80"/>
        <v/>
      </c>
      <c r="S289" s="104" t="str">
        <f t="shared" si="88"/>
        <v/>
      </c>
      <c r="T289" s="249" t="str">
        <f t="shared" si="89"/>
        <v/>
      </c>
      <c r="U289" s="118"/>
      <c r="V289" s="118"/>
      <c r="W289" s="118"/>
      <c r="X289" s="119"/>
      <c r="Y289" s="120"/>
      <c r="Z289" s="120"/>
      <c r="AA289" s="108" t="str">
        <f t="shared" si="81"/>
        <v/>
      </c>
      <c r="AB289" s="108" t="str">
        <f t="shared" si="82"/>
        <v/>
      </c>
      <c r="AC289" s="121"/>
      <c r="AD289" s="121"/>
      <c r="AE289" s="250" t="str">
        <f t="shared" si="90"/>
        <v/>
      </c>
      <c r="AF289" s="108" t="str">
        <f t="shared" si="83"/>
        <v/>
      </c>
      <c r="AG289" s="108" t="str">
        <f t="shared" si="84"/>
        <v/>
      </c>
      <c r="AH289" s="110">
        <f t="shared" si="91"/>
        <v>0</v>
      </c>
      <c r="AI289" s="110">
        <f t="shared" si="92"/>
        <v>0</v>
      </c>
      <c r="AJ289" s="114"/>
      <c r="AK289" s="100">
        <f t="shared" si="93"/>
        <v>0</v>
      </c>
      <c r="AL289" s="110">
        <f t="shared" si="94"/>
        <v>0</v>
      </c>
      <c r="AM289" s="258">
        <f t="shared" si="85"/>
        <v>0</v>
      </c>
      <c r="AN289" s="110">
        <f t="shared" si="86"/>
        <v>0</v>
      </c>
      <c r="AO289" s="110">
        <f t="shared" si="95"/>
        <v>0</v>
      </c>
      <c r="AP289" s="122"/>
    </row>
    <row r="290" spans="1:56">
      <c r="A290" s="113"/>
      <c r="B290" s="113"/>
      <c r="C290" s="114"/>
      <c r="D290" s="115"/>
      <c r="E290" s="115"/>
      <c r="F290" s="115"/>
      <c r="G290" s="115"/>
      <c r="H290" s="116"/>
      <c r="I290" s="114"/>
      <c r="J290" s="114"/>
      <c r="K290" s="115"/>
      <c r="L290" s="117"/>
      <c r="M290" s="124"/>
      <c r="N290" s="102" t="str">
        <f t="shared" si="77"/>
        <v/>
      </c>
      <c r="O290" s="103" t="str">
        <f t="shared" si="78"/>
        <v/>
      </c>
      <c r="P290" s="104" t="str">
        <f t="shared" si="87"/>
        <v/>
      </c>
      <c r="Q290" s="248" t="str">
        <f t="shared" si="79"/>
        <v/>
      </c>
      <c r="R290" s="245" t="str">
        <f t="shared" si="80"/>
        <v/>
      </c>
      <c r="S290" s="104" t="str">
        <f t="shared" si="88"/>
        <v/>
      </c>
      <c r="T290" s="249" t="str">
        <f t="shared" si="89"/>
        <v/>
      </c>
      <c r="U290" s="118"/>
      <c r="V290" s="118"/>
      <c r="W290" s="118"/>
      <c r="X290" s="119"/>
      <c r="Y290" s="120"/>
      <c r="Z290" s="120"/>
      <c r="AA290" s="108" t="str">
        <f t="shared" si="81"/>
        <v/>
      </c>
      <c r="AB290" s="108" t="str">
        <f t="shared" si="82"/>
        <v/>
      </c>
      <c r="AC290" s="121"/>
      <c r="AD290" s="121"/>
      <c r="AE290" s="250" t="str">
        <f t="shared" si="90"/>
        <v/>
      </c>
      <c r="AF290" s="108" t="str">
        <f t="shared" si="83"/>
        <v/>
      </c>
      <c r="AG290" s="108" t="str">
        <f t="shared" si="84"/>
        <v/>
      </c>
      <c r="AH290" s="110">
        <f t="shared" si="91"/>
        <v>0</v>
      </c>
      <c r="AI290" s="110">
        <f t="shared" si="92"/>
        <v>0</v>
      </c>
      <c r="AJ290" s="114"/>
      <c r="AK290" s="100">
        <f t="shared" si="93"/>
        <v>0</v>
      </c>
      <c r="AL290" s="110">
        <f t="shared" si="94"/>
        <v>0</v>
      </c>
      <c r="AM290" s="258">
        <f t="shared" si="85"/>
        <v>0</v>
      </c>
      <c r="AN290" s="110">
        <f t="shared" si="86"/>
        <v>0</v>
      </c>
      <c r="AO290" s="110">
        <f t="shared" si="95"/>
        <v>0</v>
      </c>
      <c r="AP290" s="122"/>
    </row>
    <row r="291" spans="1:56">
      <c r="A291" s="113"/>
      <c r="B291" s="113"/>
      <c r="C291" s="114"/>
      <c r="D291" s="115"/>
      <c r="E291" s="115"/>
      <c r="F291" s="115"/>
      <c r="G291" s="115"/>
      <c r="H291" s="116"/>
      <c r="I291" s="114"/>
      <c r="J291" s="114"/>
      <c r="K291" s="115"/>
      <c r="L291" s="117"/>
      <c r="M291" s="124"/>
      <c r="N291" s="102" t="str">
        <f t="shared" si="77"/>
        <v/>
      </c>
      <c r="O291" s="103" t="str">
        <f t="shared" si="78"/>
        <v/>
      </c>
      <c r="P291" s="104" t="str">
        <f t="shared" si="87"/>
        <v/>
      </c>
      <c r="Q291" s="248" t="str">
        <f t="shared" si="79"/>
        <v/>
      </c>
      <c r="R291" s="245" t="str">
        <f t="shared" si="80"/>
        <v/>
      </c>
      <c r="S291" s="104" t="str">
        <f t="shared" si="88"/>
        <v/>
      </c>
      <c r="T291" s="249" t="str">
        <f t="shared" si="89"/>
        <v/>
      </c>
      <c r="U291" s="118"/>
      <c r="V291" s="118"/>
      <c r="W291" s="118"/>
      <c r="X291" s="119"/>
      <c r="Y291" s="120"/>
      <c r="Z291" s="120"/>
      <c r="AA291" s="108" t="str">
        <f t="shared" si="81"/>
        <v/>
      </c>
      <c r="AB291" s="108" t="str">
        <f t="shared" si="82"/>
        <v/>
      </c>
      <c r="AC291" s="121"/>
      <c r="AD291" s="121"/>
      <c r="AE291" s="250" t="str">
        <f t="shared" si="90"/>
        <v/>
      </c>
      <c r="AF291" s="108" t="str">
        <f t="shared" si="83"/>
        <v/>
      </c>
      <c r="AG291" s="108" t="str">
        <f t="shared" si="84"/>
        <v/>
      </c>
      <c r="AH291" s="110">
        <f t="shared" si="91"/>
        <v>0</v>
      </c>
      <c r="AI291" s="110">
        <f t="shared" si="92"/>
        <v>0</v>
      </c>
      <c r="AJ291" s="114"/>
      <c r="AK291" s="100">
        <f t="shared" si="93"/>
        <v>0</v>
      </c>
      <c r="AL291" s="110">
        <f t="shared" si="94"/>
        <v>0</v>
      </c>
      <c r="AM291" s="258">
        <f t="shared" si="85"/>
        <v>0</v>
      </c>
      <c r="AN291" s="110">
        <f t="shared" si="86"/>
        <v>0</v>
      </c>
      <c r="AO291" s="110">
        <f t="shared" si="95"/>
        <v>0</v>
      </c>
      <c r="AP291" s="122"/>
    </row>
    <row r="292" spans="1:56">
      <c r="A292" s="113"/>
      <c r="B292" s="113"/>
      <c r="C292" s="114"/>
      <c r="D292" s="115"/>
      <c r="E292" s="115"/>
      <c r="F292" s="115"/>
      <c r="G292" s="115"/>
      <c r="H292" s="116"/>
      <c r="I292" s="114"/>
      <c r="J292" s="114"/>
      <c r="K292" s="115"/>
      <c r="L292" s="117"/>
      <c r="M292" s="124"/>
      <c r="N292" s="102" t="str">
        <f t="shared" si="77"/>
        <v/>
      </c>
      <c r="O292" s="103" t="str">
        <f t="shared" si="78"/>
        <v/>
      </c>
      <c r="P292" s="104" t="str">
        <f t="shared" si="87"/>
        <v/>
      </c>
      <c r="Q292" s="248" t="str">
        <f t="shared" si="79"/>
        <v/>
      </c>
      <c r="R292" s="245" t="str">
        <f t="shared" si="80"/>
        <v/>
      </c>
      <c r="S292" s="104" t="str">
        <f t="shared" si="88"/>
        <v/>
      </c>
      <c r="T292" s="249" t="str">
        <f t="shared" si="89"/>
        <v/>
      </c>
      <c r="U292" s="118"/>
      <c r="V292" s="118"/>
      <c r="W292" s="118"/>
      <c r="X292" s="119"/>
      <c r="Y292" s="120"/>
      <c r="Z292" s="120"/>
      <c r="AA292" s="108" t="str">
        <f t="shared" si="81"/>
        <v/>
      </c>
      <c r="AB292" s="108" t="str">
        <f t="shared" si="82"/>
        <v/>
      </c>
      <c r="AC292" s="121"/>
      <c r="AD292" s="121"/>
      <c r="AE292" s="250" t="str">
        <f t="shared" si="90"/>
        <v/>
      </c>
      <c r="AF292" s="108" t="str">
        <f t="shared" si="83"/>
        <v/>
      </c>
      <c r="AG292" s="108" t="str">
        <f t="shared" si="84"/>
        <v/>
      </c>
      <c r="AH292" s="110">
        <f t="shared" si="91"/>
        <v>0</v>
      </c>
      <c r="AI292" s="110">
        <f t="shared" si="92"/>
        <v>0</v>
      </c>
      <c r="AJ292" s="114"/>
      <c r="AK292" s="100">
        <f t="shared" si="93"/>
        <v>0</v>
      </c>
      <c r="AL292" s="110">
        <f t="shared" si="94"/>
        <v>0</v>
      </c>
      <c r="AM292" s="258">
        <f t="shared" si="85"/>
        <v>0</v>
      </c>
      <c r="AN292" s="110">
        <f t="shared" si="86"/>
        <v>0</v>
      </c>
      <c r="AO292" s="110">
        <f t="shared" si="95"/>
        <v>0</v>
      </c>
      <c r="AP292" s="122"/>
    </row>
    <row r="293" spans="1:56">
      <c r="A293" s="113"/>
      <c r="B293" s="113"/>
      <c r="C293" s="114"/>
      <c r="D293" s="115"/>
      <c r="E293" s="115"/>
      <c r="F293" s="115"/>
      <c r="G293" s="115"/>
      <c r="H293" s="116"/>
      <c r="I293" s="114"/>
      <c r="J293" s="114"/>
      <c r="K293" s="115"/>
      <c r="L293" s="117"/>
      <c r="M293" s="124"/>
      <c r="N293" s="102" t="str">
        <f t="shared" si="77"/>
        <v/>
      </c>
      <c r="O293" s="103" t="str">
        <f t="shared" si="78"/>
        <v/>
      </c>
      <c r="P293" s="104" t="str">
        <f t="shared" si="87"/>
        <v/>
      </c>
      <c r="Q293" s="248" t="str">
        <f t="shared" si="79"/>
        <v/>
      </c>
      <c r="R293" s="245" t="str">
        <f t="shared" si="80"/>
        <v/>
      </c>
      <c r="S293" s="104" t="str">
        <f t="shared" si="88"/>
        <v/>
      </c>
      <c r="T293" s="249" t="str">
        <f t="shared" si="89"/>
        <v/>
      </c>
      <c r="U293" s="118"/>
      <c r="V293" s="118"/>
      <c r="W293" s="118"/>
      <c r="X293" s="119"/>
      <c r="Y293" s="120"/>
      <c r="Z293" s="120"/>
      <c r="AA293" s="108" t="str">
        <f t="shared" si="81"/>
        <v/>
      </c>
      <c r="AB293" s="108" t="str">
        <f t="shared" si="82"/>
        <v/>
      </c>
      <c r="AC293" s="121"/>
      <c r="AD293" s="121"/>
      <c r="AE293" s="250" t="str">
        <f t="shared" si="90"/>
        <v/>
      </c>
      <c r="AF293" s="108" t="str">
        <f t="shared" si="83"/>
        <v/>
      </c>
      <c r="AG293" s="108" t="str">
        <f t="shared" si="84"/>
        <v/>
      </c>
      <c r="AH293" s="110">
        <f t="shared" si="91"/>
        <v>0</v>
      </c>
      <c r="AI293" s="110">
        <f t="shared" si="92"/>
        <v>0</v>
      </c>
      <c r="AJ293" s="114"/>
      <c r="AK293" s="100">
        <f t="shared" si="93"/>
        <v>0</v>
      </c>
      <c r="AL293" s="110">
        <f t="shared" si="94"/>
        <v>0</v>
      </c>
      <c r="AM293" s="258">
        <f t="shared" si="85"/>
        <v>0</v>
      </c>
      <c r="AN293" s="110">
        <f t="shared" si="86"/>
        <v>0</v>
      </c>
      <c r="AO293" s="110">
        <f t="shared" si="95"/>
        <v>0</v>
      </c>
      <c r="AP293" s="122"/>
    </row>
    <row r="294" spans="1:56" s="1" customFormat="1">
      <c r="A294" s="113"/>
      <c r="B294" s="113"/>
      <c r="C294" s="114"/>
      <c r="D294" s="115"/>
      <c r="E294" s="115"/>
      <c r="F294" s="115"/>
      <c r="G294" s="115"/>
      <c r="H294" s="116"/>
      <c r="I294" s="114"/>
      <c r="J294" s="114"/>
      <c r="K294" s="115"/>
      <c r="L294" s="117"/>
      <c r="M294" s="124"/>
      <c r="N294" s="102" t="str">
        <f t="shared" si="77"/>
        <v/>
      </c>
      <c r="O294" s="103" t="str">
        <f t="shared" si="78"/>
        <v/>
      </c>
      <c r="P294" s="104" t="str">
        <f t="shared" si="87"/>
        <v/>
      </c>
      <c r="Q294" s="248" t="str">
        <f t="shared" si="79"/>
        <v/>
      </c>
      <c r="R294" s="245" t="str">
        <f t="shared" si="80"/>
        <v/>
      </c>
      <c r="S294" s="104" t="str">
        <f t="shared" si="88"/>
        <v/>
      </c>
      <c r="T294" s="249" t="str">
        <f t="shared" si="89"/>
        <v/>
      </c>
      <c r="U294" s="118"/>
      <c r="V294" s="118"/>
      <c r="W294" s="118"/>
      <c r="X294" s="119"/>
      <c r="Y294" s="120"/>
      <c r="Z294" s="120"/>
      <c r="AA294" s="108" t="str">
        <f t="shared" si="81"/>
        <v/>
      </c>
      <c r="AB294" s="108" t="str">
        <f t="shared" si="82"/>
        <v/>
      </c>
      <c r="AC294" s="121"/>
      <c r="AD294" s="121"/>
      <c r="AE294" s="250" t="str">
        <f t="shared" si="90"/>
        <v/>
      </c>
      <c r="AF294" s="108" t="str">
        <f t="shared" si="83"/>
        <v/>
      </c>
      <c r="AG294" s="108" t="str">
        <f t="shared" si="84"/>
        <v/>
      </c>
      <c r="AH294" s="110">
        <f t="shared" si="91"/>
        <v>0</v>
      </c>
      <c r="AI294" s="110">
        <f t="shared" si="92"/>
        <v>0</v>
      </c>
      <c r="AJ294" s="114"/>
      <c r="AK294" s="100">
        <f t="shared" si="93"/>
        <v>0</v>
      </c>
      <c r="AL294" s="110">
        <f t="shared" si="94"/>
        <v>0</v>
      </c>
      <c r="AM294" s="258">
        <f t="shared" si="85"/>
        <v>0</v>
      </c>
      <c r="AN294" s="110">
        <f t="shared" si="86"/>
        <v>0</v>
      </c>
      <c r="AO294" s="110">
        <f t="shared" si="95"/>
        <v>0</v>
      </c>
      <c r="AP294" s="122"/>
      <c r="AQ294" s="2"/>
      <c r="AR294" s="31"/>
      <c r="AT294" s="65"/>
      <c r="AU294" s="65"/>
      <c r="AV294" s="65"/>
      <c r="AW294" s="65"/>
      <c r="AX294" s="65"/>
      <c r="AY294" s="65"/>
      <c r="AZ294" s="65"/>
      <c r="BA294" s="65"/>
      <c r="BB294" s="65"/>
      <c r="BC294" s="65"/>
      <c r="BD294" s="65"/>
    </row>
    <row r="295" spans="1:56">
      <c r="A295" s="113"/>
      <c r="B295" s="113"/>
      <c r="C295" s="114"/>
      <c r="D295" s="115"/>
      <c r="E295" s="115"/>
      <c r="F295" s="115"/>
      <c r="G295" s="115"/>
      <c r="H295" s="116"/>
      <c r="I295" s="114"/>
      <c r="J295" s="114"/>
      <c r="K295" s="115"/>
      <c r="L295" s="117"/>
      <c r="M295" s="124"/>
      <c r="N295" s="102" t="str">
        <f t="shared" si="77"/>
        <v/>
      </c>
      <c r="O295" s="103" t="str">
        <f t="shared" si="78"/>
        <v/>
      </c>
      <c r="P295" s="104" t="str">
        <f t="shared" si="87"/>
        <v/>
      </c>
      <c r="Q295" s="248" t="str">
        <f t="shared" si="79"/>
        <v/>
      </c>
      <c r="R295" s="245" t="str">
        <f t="shared" si="80"/>
        <v/>
      </c>
      <c r="S295" s="104" t="str">
        <f t="shared" si="88"/>
        <v/>
      </c>
      <c r="T295" s="249" t="str">
        <f t="shared" si="89"/>
        <v/>
      </c>
      <c r="U295" s="118"/>
      <c r="V295" s="118"/>
      <c r="W295" s="118"/>
      <c r="X295" s="119"/>
      <c r="Y295" s="120"/>
      <c r="Z295" s="120"/>
      <c r="AA295" s="108" t="str">
        <f t="shared" si="81"/>
        <v/>
      </c>
      <c r="AB295" s="108" t="str">
        <f t="shared" si="82"/>
        <v/>
      </c>
      <c r="AC295" s="121"/>
      <c r="AD295" s="121"/>
      <c r="AE295" s="250" t="str">
        <f t="shared" si="90"/>
        <v/>
      </c>
      <c r="AF295" s="108" t="str">
        <f t="shared" si="83"/>
        <v/>
      </c>
      <c r="AG295" s="108" t="str">
        <f t="shared" si="84"/>
        <v/>
      </c>
      <c r="AH295" s="110">
        <f t="shared" si="91"/>
        <v>0</v>
      </c>
      <c r="AI295" s="110">
        <f t="shared" si="92"/>
        <v>0</v>
      </c>
      <c r="AJ295" s="114"/>
      <c r="AK295" s="100">
        <f t="shared" si="93"/>
        <v>0</v>
      </c>
      <c r="AL295" s="110">
        <f t="shared" si="94"/>
        <v>0</v>
      </c>
      <c r="AM295" s="258">
        <f t="shared" si="85"/>
        <v>0</v>
      </c>
      <c r="AN295" s="110">
        <f t="shared" si="86"/>
        <v>0</v>
      </c>
      <c r="AO295" s="110">
        <f t="shared" si="95"/>
        <v>0</v>
      </c>
      <c r="AP295" s="122"/>
    </row>
    <row r="296" spans="1:56">
      <c r="A296" s="113"/>
      <c r="B296" s="113"/>
      <c r="C296" s="114"/>
      <c r="D296" s="115"/>
      <c r="E296" s="115"/>
      <c r="F296" s="115"/>
      <c r="G296" s="115"/>
      <c r="H296" s="116"/>
      <c r="I296" s="114"/>
      <c r="J296" s="114"/>
      <c r="K296" s="115"/>
      <c r="L296" s="117"/>
      <c r="M296" s="124"/>
      <c r="N296" s="102" t="str">
        <f t="shared" si="77"/>
        <v/>
      </c>
      <c r="O296" s="103" t="str">
        <f t="shared" si="78"/>
        <v/>
      </c>
      <c r="P296" s="104" t="str">
        <f t="shared" si="87"/>
        <v/>
      </c>
      <c r="Q296" s="248" t="str">
        <f t="shared" si="79"/>
        <v/>
      </c>
      <c r="R296" s="245" t="str">
        <f t="shared" si="80"/>
        <v/>
      </c>
      <c r="S296" s="104" t="str">
        <f t="shared" si="88"/>
        <v/>
      </c>
      <c r="T296" s="249" t="str">
        <f t="shared" si="89"/>
        <v/>
      </c>
      <c r="U296" s="118"/>
      <c r="V296" s="118"/>
      <c r="W296" s="118"/>
      <c r="X296" s="119"/>
      <c r="Y296" s="120"/>
      <c r="Z296" s="120"/>
      <c r="AA296" s="108" t="str">
        <f t="shared" si="81"/>
        <v/>
      </c>
      <c r="AB296" s="108" t="str">
        <f t="shared" si="82"/>
        <v/>
      </c>
      <c r="AC296" s="121"/>
      <c r="AD296" s="121"/>
      <c r="AE296" s="250" t="str">
        <f t="shared" si="90"/>
        <v/>
      </c>
      <c r="AF296" s="108" t="str">
        <f t="shared" si="83"/>
        <v/>
      </c>
      <c r="AG296" s="108" t="str">
        <f t="shared" si="84"/>
        <v/>
      </c>
      <c r="AH296" s="110">
        <f t="shared" si="91"/>
        <v>0</v>
      </c>
      <c r="AI296" s="110">
        <f t="shared" si="92"/>
        <v>0</v>
      </c>
      <c r="AJ296" s="114"/>
      <c r="AK296" s="100">
        <f t="shared" si="93"/>
        <v>0</v>
      </c>
      <c r="AL296" s="110">
        <f t="shared" si="94"/>
        <v>0</v>
      </c>
      <c r="AM296" s="258">
        <f t="shared" si="85"/>
        <v>0</v>
      </c>
      <c r="AN296" s="110">
        <f t="shared" si="86"/>
        <v>0</v>
      </c>
      <c r="AO296" s="110">
        <f t="shared" si="95"/>
        <v>0</v>
      </c>
      <c r="AP296" s="122"/>
    </row>
    <row r="297" spans="1:56">
      <c r="A297" s="113"/>
      <c r="B297" s="113"/>
      <c r="C297" s="114"/>
      <c r="D297" s="115"/>
      <c r="E297" s="115"/>
      <c r="F297" s="115"/>
      <c r="G297" s="115"/>
      <c r="H297" s="116"/>
      <c r="I297" s="114"/>
      <c r="J297" s="114"/>
      <c r="K297" s="115"/>
      <c r="L297" s="117"/>
      <c r="M297" s="124"/>
      <c r="N297" s="102" t="str">
        <f t="shared" si="77"/>
        <v/>
      </c>
      <c r="O297" s="103" t="str">
        <f t="shared" si="78"/>
        <v/>
      </c>
      <c r="P297" s="104" t="str">
        <f t="shared" si="87"/>
        <v/>
      </c>
      <c r="Q297" s="248" t="str">
        <f t="shared" si="79"/>
        <v/>
      </c>
      <c r="R297" s="245" t="str">
        <f t="shared" si="80"/>
        <v/>
      </c>
      <c r="S297" s="104" t="str">
        <f t="shared" si="88"/>
        <v/>
      </c>
      <c r="T297" s="249" t="str">
        <f t="shared" si="89"/>
        <v/>
      </c>
      <c r="U297" s="118"/>
      <c r="V297" s="118"/>
      <c r="W297" s="118"/>
      <c r="X297" s="119"/>
      <c r="Y297" s="120"/>
      <c r="Z297" s="120"/>
      <c r="AA297" s="108" t="str">
        <f t="shared" si="81"/>
        <v/>
      </c>
      <c r="AB297" s="108" t="str">
        <f t="shared" si="82"/>
        <v/>
      </c>
      <c r="AC297" s="121"/>
      <c r="AD297" s="121"/>
      <c r="AE297" s="250" t="str">
        <f t="shared" si="90"/>
        <v/>
      </c>
      <c r="AF297" s="108" t="str">
        <f t="shared" si="83"/>
        <v/>
      </c>
      <c r="AG297" s="108" t="str">
        <f t="shared" si="84"/>
        <v/>
      </c>
      <c r="AH297" s="110">
        <f t="shared" si="91"/>
        <v>0</v>
      </c>
      <c r="AI297" s="110">
        <f t="shared" si="92"/>
        <v>0</v>
      </c>
      <c r="AJ297" s="114"/>
      <c r="AK297" s="100">
        <f t="shared" si="93"/>
        <v>0</v>
      </c>
      <c r="AL297" s="110">
        <f t="shared" si="94"/>
        <v>0</v>
      </c>
      <c r="AM297" s="258">
        <f t="shared" si="85"/>
        <v>0</v>
      </c>
      <c r="AN297" s="110">
        <f t="shared" si="86"/>
        <v>0</v>
      </c>
      <c r="AO297" s="110">
        <f t="shared" si="95"/>
        <v>0</v>
      </c>
      <c r="AP297" s="122"/>
      <c r="BD297" s="1"/>
    </row>
    <row r="298" spans="1:56">
      <c r="A298" s="113"/>
      <c r="B298" s="113"/>
      <c r="C298" s="114"/>
      <c r="D298" s="115"/>
      <c r="E298" s="115"/>
      <c r="F298" s="115"/>
      <c r="G298" s="115"/>
      <c r="H298" s="116"/>
      <c r="I298" s="114"/>
      <c r="J298" s="114"/>
      <c r="K298" s="115"/>
      <c r="L298" s="117"/>
      <c r="M298" s="124"/>
      <c r="N298" s="102" t="str">
        <f t="shared" si="77"/>
        <v/>
      </c>
      <c r="O298" s="103" t="str">
        <f t="shared" si="78"/>
        <v/>
      </c>
      <c r="P298" s="104" t="str">
        <f t="shared" si="87"/>
        <v/>
      </c>
      <c r="Q298" s="248" t="str">
        <f t="shared" si="79"/>
        <v/>
      </c>
      <c r="R298" s="245" t="str">
        <f t="shared" si="80"/>
        <v/>
      </c>
      <c r="S298" s="104" t="str">
        <f t="shared" si="88"/>
        <v/>
      </c>
      <c r="T298" s="249" t="str">
        <f t="shared" si="89"/>
        <v/>
      </c>
      <c r="U298" s="118"/>
      <c r="V298" s="118"/>
      <c r="W298" s="118"/>
      <c r="X298" s="119"/>
      <c r="Y298" s="120"/>
      <c r="Z298" s="120"/>
      <c r="AA298" s="108" t="str">
        <f t="shared" si="81"/>
        <v/>
      </c>
      <c r="AB298" s="108" t="str">
        <f t="shared" si="82"/>
        <v/>
      </c>
      <c r="AC298" s="121"/>
      <c r="AD298" s="121"/>
      <c r="AE298" s="250" t="str">
        <f t="shared" si="90"/>
        <v/>
      </c>
      <c r="AF298" s="108" t="str">
        <f t="shared" si="83"/>
        <v/>
      </c>
      <c r="AG298" s="108" t="str">
        <f t="shared" si="84"/>
        <v/>
      </c>
      <c r="AH298" s="110">
        <f t="shared" si="91"/>
        <v>0</v>
      </c>
      <c r="AI298" s="110">
        <f t="shared" si="92"/>
        <v>0</v>
      </c>
      <c r="AJ298" s="114"/>
      <c r="AK298" s="100">
        <f t="shared" si="93"/>
        <v>0</v>
      </c>
      <c r="AL298" s="110">
        <f t="shared" si="94"/>
        <v>0</v>
      </c>
      <c r="AM298" s="258">
        <f t="shared" si="85"/>
        <v>0</v>
      </c>
      <c r="AN298" s="110">
        <f t="shared" si="86"/>
        <v>0</v>
      </c>
      <c r="AO298" s="110">
        <f t="shared" si="95"/>
        <v>0</v>
      </c>
      <c r="AP298" s="122"/>
      <c r="AT298" s="1"/>
      <c r="AU298" s="1"/>
      <c r="AV298" s="1"/>
      <c r="AW298" s="1"/>
      <c r="AX298" s="1"/>
      <c r="AY298" s="1"/>
      <c r="AZ298" s="1"/>
      <c r="BA298" s="1"/>
      <c r="BB298" s="1"/>
      <c r="BC298" s="1"/>
    </row>
    <row r="299" spans="1:56">
      <c r="A299" s="113"/>
      <c r="B299" s="113"/>
      <c r="C299" s="114"/>
      <c r="D299" s="115"/>
      <c r="E299" s="115"/>
      <c r="F299" s="115"/>
      <c r="G299" s="115"/>
      <c r="H299" s="116"/>
      <c r="I299" s="114"/>
      <c r="J299" s="114"/>
      <c r="K299" s="115"/>
      <c r="L299" s="117"/>
      <c r="M299" s="124"/>
      <c r="N299" s="102" t="str">
        <f t="shared" si="77"/>
        <v/>
      </c>
      <c r="O299" s="103" t="str">
        <f t="shared" si="78"/>
        <v/>
      </c>
      <c r="P299" s="104" t="str">
        <f t="shared" si="87"/>
        <v/>
      </c>
      <c r="Q299" s="248" t="str">
        <f t="shared" si="79"/>
        <v/>
      </c>
      <c r="R299" s="245" t="str">
        <f t="shared" si="80"/>
        <v/>
      </c>
      <c r="S299" s="104" t="str">
        <f t="shared" si="88"/>
        <v/>
      </c>
      <c r="T299" s="249" t="str">
        <f t="shared" si="89"/>
        <v/>
      </c>
      <c r="U299" s="118"/>
      <c r="V299" s="118"/>
      <c r="W299" s="118"/>
      <c r="X299" s="119"/>
      <c r="Y299" s="120"/>
      <c r="Z299" s="120"/>
      <c r="AA299" s="108" t="str">
        <f t="shared" si="81"/>
        <v/>
      </c>
      <c r="AB299" s="108" t="str">
        <f t="shared" si="82"/>
        <v/>
      </c>
      <c r="AC299" s="121"/>
      <c r="AD299" s="121"/>
      <c r="AE299" s="250" t="str">
        <f t="shared" si="90"/>
        <v/>
      </c>
      <c r="AF299" s="108" t="str">
        <f t="shared" si="83"/>
        <v/>
      </c>
      <c r="AG299" s="108" t="str">
        <f t="shared" si="84"/>
        <v/>
      </c>
      <c r="AH299" s="110">
        <f t="shared" si="91"/>
        <v>0</v>
      </c>
      <c r="AI299" s="110">
        <f t="shared" si="92"/>
        <v>0</v>
      </c>
      <c r="AJ299" s="114"/>
      <c r="AK299" s="100">
        <f t="shared" si="93"/>
        <v>0</v>
      </c>
      <c r="AL299" s="110">
        <f t="shared" si="94"/>
        <v>0</v>
      </c>
      <c r="AM299" s="258">
        <f t="shared" si="85"/>
        <v>0</v>
      </c>
      <c r="AN299" s="110">
        <f t="shared" si="86"/>
        <v>0</v>
      </c>
      <c r="AO299" s="110">
        <f t="shared" si="95"/>
        <v>0</v>
      </c>
      <c r="AP299" s="122"/>
    </row>
    <row r="300" spans="1:56">
      <c r="A300" s="113"/>
      <c r="B300" s="113"/>
      <c r="C300" s="114"/>
      <c r="D300" s="115"/>
      <c r="E300" s="115"/>
      <c r="F300" s="115"/>
      <c r="G300" s="115"/>
      <c r="H300" s="116"/>
      <c r="I300" s="114"/>
      <c r="J300" s="114"/>
      <c r="K300" s="115"/>
      <c r="L300" s="117"/>
      <c r="M300" s="124"/>
      <c r="N300" s="102" t="str">
        <f t="shared" si="77"/>
        <v/>
      </c>
      <c r="O300" s="103" t="str">
        <f t="shared" si="78"/>
        <v/>
      </c>
      <c r="P300" s="104" t="str">
        <f t="shared" si="87"/>
        <v/>
      </c>
      <c r="Q300" s="248" t="str">
        <f t="shared" si="79"/>
        <v/>
      </c>
      <c r="R300" s="245" t="str">
        <f t="shared" si="80"/>
        <v/>
      </c>
      <c r="S300" s="104" t="str">
        <f t="shared" si="88"/>
        <v/>
      </c>
      <c r="T300" s="249" t="str">
        <f t="shared" si="89"/>
        <v/>
      </c>
      <c r="U300" s="118"/>
      <c r="V300" s="118"/>
      <c r="W300" s="118"/>
      <c r="X300" s="119"/>
      <c r="Y300" s="120"/>
      <c r="Z300" s="120"/>
      <c r="AA300" s="108" t="str">
        <f t="shared" si="81"/>
        <v/>
      </c>
      <c r="AB300" s="108" t="str">
        <f t="shared" si="82"/>
        <v/>
      </c>
      <c r="AC300" s="121"/>
      <c r="AD300" s="121"/>
      <c r="AE300" s="250" t="str">
        <f t="shared" si="90"/>
        <v/>
      </c>
      <c r="AF300" s="108" t="str">
        <f t="shared" si="83"/>
        <v/>
      </c>
      <c r="AG300" s="108" t="str">
        <f t="shared" si="84"/>
        <v/>
      </c>
      <c r="AH300" s="110">
        <f t="shared" si="91"/>
        <v>0</v>
      </c>
      <c r="AI300" s="110">
        <f t="shared" si="92"/>
        <v>0</v>
      </c>
      <c r="AJ300" s="114"/>
      <c r="AK300" s="100">
        <f t="shared" si="93"/>
        <v>0</v>
      </c>
      <c r="AL300" s="110">
        <f t="shared" si="94"/>
        <v>0</v>
      </c>
      <c r="AM300" s="258">
        <f t="shared" si="85"/>
        <v>0</v>
      </c>
      <c r="AN300" s="110">
        <f t="shared" si="86"/>
        <v>0</v>
      </c>
      <c r="AO300" s="110">
        <f t="shared" si="95"/>
        <v>0</v>
      </c>
      <c r="AP300" s="122"/>
    </row>
    <row r="301" spans="1:56">
      <c r="A301" s="113"/>
      <c r="B301" s="113"/>
      <c r="C301" s="114"/>
      <c r="D301" s="115"/>
      <c r="E301" s="115"/>
      <c r="F301" s="115"/>
      <c r="G301" s="115"/>
      <c r="H301" s="116"/>
      <c r="I301" s="114"/>
      <c r="J301" s="114"/>
      <c r="K301" s="115"/>
      <c r="L301" s="117"/>
      <c r="M301" s="124"/>
      <c r="N301" s="102" t="str">
        <f t="shared" si="77"/>
        <v/>
      </c>
      <c r="O301" s="103" t="str">
        <f t="shared" si="78"/>
        <v/>
      </c>
      <c r="P301" s="104" t="str">
        <f t="shared" si="87"/>
        <v/>
      </c>
      <c r="Q301" s="248" t="str">
        <f t="shared" si="79"/>
        <v/>
      </c>
      <c r="R301" s="245" t="str">
        <f t="shared" si="80"/>
        <v/>
      </c>
      <c r="S301" s="104" t="str">
        <f t="shared" si="88"/>
        <v/>
      </c>
      <c r="T301" s="249" t="str">
        <f t="shared" si="89"/>
        <v/>
      </c>
      <c r="U301" s="118"/>
      <c r="V301" s="118"/>
      <c r="W301" s="118"/>
      <c r="X301" s="119"/>
      <c r="Y301" s="120"/>
      <c r="Z301" s="120"/>
      <c r="AA301" s="108" t="str">
        <f t="shared" si="81"/>
        <v/>
      </c>
      <c r="AB301" s="108" t="str">
        <f t="shared" si="82"/>
        <v/>
      </c>
      <c r="AC301" s="121"/>
      <c r="AD301" s="121"/>
      <c r="AE301" s="250" t="str">
        <f t="shared" si="90"/>
        <v/>
      </c>
      <c r="AF301" s="108" t="str">
        <f t="shared" si="83"/>
        <v/>
      </c>
      <c r="AG301" s="108" t="str">
        <f t="shared" si="84"/>
        <v/>
      </c>
      <c r="AH301" s="110">
        <f t="shared" si="91"/>
        <v>0</v>
      </c>
      <c r="AI301" s="110">
        <f t="shared" si="92"/>
        <v>0</v>
      </c>
      <c r="AJ301" s="114"/>
      <c r="AK301" s="100">
        <f t="shared" si="93"/>
        <v>0</v>
      </c>
      <c r="AL301" s="110">
        <f t="shared" si="94"/>
        <v>0</v>
      </c>
      <c r="AM301" s="258">
        <f t="shared" si="85"/>
        <v>0</v>
      </c>
      <c r="AN301" s="110">
        <f t="shared" si="86"/>
        <v>0</v>
      </c>
      <c r="AO301" s="110">
        <f t="shared" si="95"/>
        <v>0</v>
      </c>
      <c r="AP301" s="122"/>
    </row>
    <row r="302" spans="1:56">
      <c r="A302" s="113"/>
      <c r="B302" s="113"/>
      <c r="C302" s="114"/>
      <c r="D302" s="115"/>
      <c r="E302" s="115"/>
      <c r="F302" s="115"/>
      <c r="G302" s="115"/>
      <c r="H302" s="116"/>
      <c r="I302" s="114"/>
      <c r="J302" s="114"/>
      <c r="K302" s="115"/>
      <c r="L302" s="117"/>
      <c r="M302" s="124"/>
      <c r="N302" s="102" t="str">
        <f t="shared" si="77"/>
        <v/>
      </c>
      <c r="O302" s="103" t="str">
        <f t="shared" si="78"/>
        <v/>
      </c>
      <c r="P302" s="104" t="str">
        <f t="shared" si="87"/>
        <v/>
      </c>
      <c r="Q302" s="248" t="str">
        <f t="shared" si="79"/>
        <v/>
      </c>
      <c r="R302" s="245" t="str">
        <f t="shared" si="80"/>
        <v/>
      </c>
      <c r="S302" s="104" t="str">
        <f t="shared" si="88"/>
        <v/>
      </c>
      <c r="T302" s="249" t="str">
        <f t="shared" si="89"/>
        <v/>
      </c>
      <c r="U302" s="118"/>
      <c r="V302" s="118"/>
      <c r="W302" s="118"/>
      <c r="X302" s="119"/>
      <c r="Y302" s="120"/>
      <c r="Z302" s="120"/>
      <c r="AA302" s="108" t="str">
        <f t="shared" si="81"/>
        <v/>
      </c>
      <c r="AB302" s="108" t="str">
        <f t="shared" si="82"/>
        <v/>
      </c>
      <c r="AC302" s="121"/>
      <c r="AD302" s="121"/>
      <c r="AE302" s="250" t="str">
        <f t="shared" si="90"/>
        <v/>
      </c>
      <c r="AF302" s="108" t="str">
        <f t="shared" si="83"/>
        <v/>
      </c>
      <c r="AG302" s="108" t="str">
        <f t="shared" si="84"/>
        <v/>
      </c>
      <c r="AH302" s="110">
        <f t="shared" si="91"/>
        <v>0</v>
      </c>
      <c r="AI302" s="110">
        <f t="shared" si="92"/>
        <v>0</v>
      </c>
      <c r="AJ302" s="114"/>
      <c r="AK302" s="100">
        <f t="shared" si="93"/>
        <v>0</v>
      </c>
      <c r="AL302" s="110">
        <f t="shared" si="94"/>
        <v>0</v>
      </c>
      <c r="AM302" s="258">
        <f t="shared" si="85"/>
        <v>0</v>
      </c>
      <c r="AN302" s="110">
        <f t="shared" si="86"/>
        <v>0</v>
      </c>
      <c r="AO302" s="110">
        <f t="shared" si="95"/>
        <v>0</v>
      </c>
      <c r="AP302" s="122"/>
    </row>
    <row r="303" spans="1:56">
      <c r="A303" s="113"/>
      <c r="B303" s="113"/>
      <c r="C303" s="114"/>
      <c r="D303" s="115"/>
      <c r="E303" s="115"/>
      <c r="F303" s="115"/>
      <c r="G303" s="115"/>
      <c r="H303" s="116"/>
      <c r="I303" s="114"/>
      <c r="J303" s="114"/>
      <c r="K303" s="115"/>
      <c r="L303" s="117"/>
      <c r="M303" s="124"/>
      <c r="N303" s="102" t="str">
        <f t="shared" si="77"/>
        <v/>
      </c>
      <c r="O303" s="103" t="str">
        <f t="shared" si="78"/>
        <v/>
      </c>
      <c r="P303" s="104" t="str">
        <f t="shared" si="87"/>
        <v/>
      </c>
      <c r="Q303" s="248" t="str">
        <f t="shared" si="79"/>
        <v/>
      </c>
      <c r="R303" s="245" t="str">
        <f t="shared" si="80"/>
        <v/>
      </c>
      <c r="S303" s="104" t="str">
        <f t="shared" si="88"/>
        <v/>
      </c>
      <c r="T303" s="249" t="str">
        <f t="shared" si="89"/>
        <v/>
      </c>
      <c r="U303" s="118"/>
      <c r="V303" s="118"/>
      <c r="W303" s="118"/>
      <c r="X303" s="119"/>
      <c r="Y303" s="120"/>
      <c r="Z303" s="120"/>
      <c r="AA303" s="108" t="str">
        <f t="shared" si="81"/>
        <v/>
      </c>
      <c r="AB303" s="108" t="str">
        <f t="shared" si="82"/>
        <v/>
      </c>
      <c r="AC303" s="121"/>
      <c r="AD303" s="121"/>
      <c r="AE303" s="250" t="str">
        <f t="shared" si="90"/>
        <v/>
      </c>
      <c r="AF303" s="108" t="str">
        <f t="shared" si="83"/>
        <v/>
      </c>
      <c r="AG303" s="108" t="str">
        <f t="shared" si="84"/>
        <v/>
      </c>
      <c r="AH303" s="110">
        <f t="shared" si="91"/>
        <v>0</v>
      </c>
      <c r="AI303" s="110">
        <f t="shared" si="92"/>
        <v>0</v>
      </c>
      <c r="AJ303" s="114"/>
      <c r="AK303" s="100">
        <f t="shared" si="93"/>
        <v>0</v>
      </c>
      <c r="AL303" s="110">
        <f t="shared" si="94"/>
        <v>0</v>
      </c>
      <c r="AM303" s="258">
        <f t="shared" si="85"/>
        <v>0</v>
      </c>
      <c r="AN303" s="110">
        <f t="shared" si="86"/>
        <v>0</v>
      </c>
      <c r="AO303" s="110">
        <f t="shared" si="95"/>
        <v>0</v>
      </c>
      <c r="AP303" s="122"/>
    </row>
    <row r="304" spans="1:56">
      <c r="A304" s="113"/>
      <c r="B304" s="113"/>
      <c r="C304" s="114"/>
      <c r="D304" s="115"/>
      <c r="E304" s="115"/>
      <c r="F304" s="115"/>
      <c r="G304" s="115"/>
      <c r="H304" s="116"/>
      <c r="I304" s="114"/>
      <c r="J304" s="114"/>
      <c r="K304" s="115"/>
      <c r="L304" s="117"/>
      <c r="M304" s="124"/>
      <c r="N304" s="102" t="str">
        <f t="shared" si="77"/>
        <v/>
      </c>
      <c r="O304" s="103" t="str">
        <f t="shared" si="78"/>
        <v/>
      </c>
      <c r="P304" s="104" t="str">
        <f t="shared" si="87"/>
        <v/>
      </c>
      <c r="Q304" s="248" t="str">
        <f t="shared" si="79"/>
        <v/>
      </c>
      <c r="R304" s="245" t="str">
        <f t="shared" si="80"/>
        <v/>
      </c>
      <c r="S304" s="104" t="str">
        <f t="shared" si="88"/>
        <v/>
      </c>
      <c r="T304" s="249" t="str">
        <f t="shared" si="89"/>
        <v/>
      </c>
      <c r="U304" s="118"/>
      <c r="V304" s="118"/>
      <c r="W304" s="118"/>
      <c r="X304" s="119"/>
      <c r="Y304" s="120"/>
      <c r="Z304" s="120"/>
      <c r="AA304" s="108" t="str">
        <f t="shared" si="81"/>
        <v/>
      </c>
      <c r="AB304" s="108" t="str">
        <f t="shared" si="82"/>
        <v/>
      </c>
      <c r="AC304" s="121"/>
      <c r="AD304" s="121"/>
      <c r="AE304" s="250" t="str">
        <f t="shared" si="90"/>
        <v/>
      </c>
      <c r="AF304" s="108" t="str">
        <f t="shared" si="83"/>
        <v/>
      </c>
      <c r="AG304" s="108" t="str">
        <f t="shared" si="84"/>
        <v/>
      </c>
      <c r="AH304" s="110">
        <f t="shared" si="91"/>
        <v>0</v>
      </c>
      <c r="AI304" s="110">
        <f t="shared" si="92"/>
        <v>0</v>
      </c>
      <c r="AJ304" s="114"/>
      <c r="AK304" s="100">
        <f t="shared" si="93"/>
        <v>0</v>
      </c>
      <c r="AL304" s="110">
        <f t="shared" si="94"/>
        <v>0</v>
      </c>
      <c r="AM304" s="258">
        <f t="shared" si="85"/>
        <v>0</v>
      </c>
      <c r="AN304" s="110">
        <f t="shared" si="86"/>
        <v>0</v>
      </c>
      <c r="AO304" s="110">
        <f t="shared" si="95"/>
        <v>0</v>
      </c>
      <c r="AP304" s="122"/>
    </row>
    <row r="305" spans="1:56">
      <c r="A305" s="113"/>
      <c r="B305" s="113"/>
      <c r="C305" s="114"/>
      <c r="D305" s="115"/>
      <c r="E305" s="115"/>
      <c r="F305" s="115"/>
      <c r="G305" s="115"/>
      <c r="H305" s="116"/>
      <c r="I305" s="114"/>
      <c r="J305" s="114"/>
      <c r="K305" s="115"/>
      <c r="L305" s="117"/>
      <c r="M305" s="124"/>
      <c r="N305" s="102" t="str">
        <f t="shared" si="77"/>
        <v/>
      </c>
      <c r="O305" s="103" t="str">
        <f t="shared" si="78"/>
        <v/>
      </c>
      <c r="P305" s="104" t="str">
        <f t="shared" si="87"/>
        <v/>
      </c>
      <c r="Q305" s="248" t="str">
        <f t="shared" si="79"/>
        <v/>
      </c>
      <c r="R305" s="245" t="str">
        <f t="shared" si="80"/>
        <v/>
      </c>
      <c r="S305" s="104" t="str">
        <f t="shared" si="88"/>
        <v/>
      </c>
      <c r="T305" s="249" t="str">
        <f t="shared" si="89"/>
        <v/>
      </c>
      <c r="U305" s="118"/>
      <c r="V305" s="118"/>
      <c r="W305" s="118"/>
      <c r="X305" s="119"/>
      <c r="Y305" s="120"/>
      <c r="Z305" s="120"/>
      <c r="AA305" s="108" t="str">
        <f t="shared" si="81"/>
        <v/>
      </c>
      <c r="AB305" s="108" t="str">
        <f t="shared" si="82"/>
        <v/>
      </c>
      <c r="AC305" s="121"/>
      <c r="AD305" s="121"/>
      <c r="AE305" s="250" t="str">
        <f t="shared" si="90"/>
        <v/>
      </c>
      <c r="AF305" s="108" t="str">
        <f t="shared" si="83"/>
        <v/>
      </c>
      <c r="AG305" s="108" t="str">
        <f t="shared" si="84"/>
        <v/>
      </c>
      <c r="AH305" s="110">
        <f t="shared" si="91"/>
        <v>0</v>
      </c>
      <c r="AI305" s="110">
        <f t="shared" si="92"/>
        <v>0</v>
      </c>
      <c r="AJ305" s="114"/>
      <c r="AK305" s="100">
        <f t="shared" si="93"/>
        <v>0</v>
      </c>
      <c r="AL305" s="110">
        <f t="shared" si="94"/>
        <v>0</v>
      </c>
      <c r="AM305" s="258">
        <f t="shared" si="85"/>
        <v>0</v>
      </c>
      <c r="AN305" s="110">
        <f t="shared" si="86"/>
        <v>0</v>
      </c>
      <c r="AO305" s="110">
        <f t="shared" si="95"/>
        <v>0</v>
      </c>
      <c r="AP305" s="122"/>
    </row>
    <row r="306" spans="1:56">
      <c r="A306" s="113"/>
      <c r="B306" s="113"/>
      <c r="C306" s="114"/>
      <c r="D306" s="115"/>
      <c r="E306" s="115"/>
      <c r="F306" s="115"/>
      <c r="G306" s="115"/>
      <c r="H306" s="116"/>
      <c r="I306" s="114"/>
      <c r="J306" s="114"/>
      <c r="K306" s="115"/>
      <c r="L306" s="117"/>
      <c r="M306" s="124"/>
      <c r="N306" s="102" t="str">
        <f t="shared" si="77"/>
        <v/>
      </c>
      <c r="O306" s="103" t="str">
        <f t="shared" si="78"/>
        <v/>
      </c>
      <c r="P306" s="104" t="str">
        <f t="shared" si="87"/>
        <v/>
      </c>
      <c r="Q306" s="248" t="str">
        <f t="shared" si="79"/>
        <v/>
      </c>
      <c r="R306" s="245" t="str">
        <f t="shared" si="80"/>
        <v/>
      </c>
      <c r="S306" s="104" t="str">
        <f t="shared" si="88"/>
        <v/>
      </c>
      <c r="T306" s="249" t="str">
        <f t="shared" si="89"/>
        <v/>
      </c>
      <c r="U306" s="118"/>
      <c r="V306" s="118"/>
      <c r="W306" s="118"/>
      <c r="X306" s="119"/>
      <c r="Y306" s="120"/>
      <c r="Z306" s="120"/>
      <c r="AA306" s="108" t="str">
        <f t="shared" si="81"/>
        <v/>
      </c>
      <c r="AB306" s="108" t="str">
        <f t="shared" si="82"/>
        <v/>
      </c>
      <c r="AC306" s="121"/>
      <c r="AD306" s="121"/>
      <c r="AE306" s="250" t="str">
        <f t="shared" si="90"/>
        <v/>
      </c>
      <c r="AF306" s="108" t="str">
        <f t="shared" si="83"/>
        <v/>
      </c>
      <c r="AG306" s="108" t="str">
        <f t="shared" si="84"/>
        <v/>
      </c>
      <c r="AH306" s="110">
        <f t="shared" si="91"/>
        <v>0</v>
      </c>
      <c r="AI306" s="110">
        <f t="shared" si="92"/>
        <v>0</v>
      </c>
      <c r="AJ306" s="114"/>
      <c r="AK306" s="100">
        <f t="shared" si="93"/>
        <v>0</v>
      </c>
      <c r="AL306" s="110">
        <f t="shared" si="94"/>
        <v>0</v>
      </c>
      <c r="AM306" s="258">
        <f t="shared" si="85"/>
        <v>0</v>
      </c>
      <c r="AN306" s="110">
        <f t="shared" si="86"/>
        <v>0</v>
      </c>
      <c r="AO306" s="110">
        <f t="shared" si="95"/>
        <v>0</v>
      </c>
      <c r="AP306" s="122"/>
    </row>
    <row r="307" spans="1:56">
      <c r="A307" s="113"/>
      <c r="B307" s="113"/>
      <c r="C307" s="114"/>
      <c r="D307" s="115"/>
      <c r="E307" s="115"/>
      <c r="F307" s="115"/>
      <c r="G307" s="115"/>
      <c r="H307" s="116"/>
      <c r="I307" s="114"/>
      <c r="J307" s="114"/>
      <c r="K307" s="115"/>
      <c r="L307" s="117"/>
      <c r="M307" s="124"/>
      <c r="N307" s="102" t="str">
        <f t="shared" si="77"/>
        <v/>
      </c>
      <c r="O307" s="103" t="str">
        <f t="shared" si="78"/>
        <v/>
      </c>
      <c r="P307" s="104" t="str">
        <f t="shared" si="87"/>
        <v/>
      </c>
      <c r="Q307" s="248" t="str">
        <f t="shared" si="79"/>
        <v/>
      </c>
      <c r="R307" s="245" t="str">
        <f t="shared" si="80"/>
        <v/>
      </c>
      <c r="S307" s="104" t="str">
        <f t="shared" si="88"/>
        <v/>
      </c>
      <c r="T307" s="249" t="str">
        <f t="shared" si="89"/>
        <v/>
      </c>
      <c r="U307" s="118"/>
      <c r="V307" s="118"/>
      <c r="W307" s="118"/>
      <c r="X307" s="119"/>
      <c r="Y307" s="120"/>
      <c r="Z307" s="120"/>
      <c r="AA307" s="108" t="str">
        <f t="shared" si="81"/>
        <v/>
      </c>
      <c r="AB307" s="108" t="str">
        <f t="shared" si="82"/>
        <v/>
      </c>
      <c r="AC307" s="121"/>
      <c r="AD307" s="121"/>
      <c r="AE307" s="250" t="str">
        <f t="shared" si="90"/>
        <v/>
      </c>
      <c r="AF307" s="108" t="str">
        <f t="shared" si="83"/>
        <v/>
      </c>
      <c r="AG307" s="108" t="str">
        <f t="shared" si="84"/>
        <v/>
      </c>
      <c r="AH307" s="110">
        <f t="shared" si="91"/>
        <v>0</v>
      </c>
      <c r="AI307" s="110">
        <f t="shared" si="92"/>
        <v>0</v>
      </c>
      <c r="AJ307" s="114"/>
      <c r="AK307" s="100">
        <f t="shared" si="93"/>
        <v>0</v>
      </c>
      <c r="AL307" s="110">
        <f t="shared" si="94"/>
        <v>0</v>
      </c>
      <c r="AM307" s="258">
        <f t="shared" si="85"/>
        <v>0</v>
      </c>
      <c r="AN307" s="110">
        <f t="shared" si="86"/>
        <v>0</v>
      </c>
      <c r="AO307" s="110">
        <f t="shared" si="95"/>
        <v>0</v>
      </c>
      <c r="AP307" s="122"/>
    </row>
    <row r="308" spans="1:56">
      <c r="A308" s="113"/>
      <c r="B308" s="113"/>
      <c r="C308" s="114"/>
      <c r="D308" s="115"/>
      <c r="E308" s="115"/>
      <c r="F308" s="115"/>
      <c r="G308" s="115"/>
      <c r="H308" s="116"/>
      <c r="I308" s="114"/>
      <c r="J308" s="114"/>
      <c r="K308" s="115"/>
      <c r="L308" s="117"/>
      <c r="M308" s="124"/>
      <c r="N308" s="102" t="str">
        <f t="shared" si="77"/>
        <v/>
      </c>
      <c r="O308" s="103" t="str">
        <f t="shared" si="78"/>
        <v/>
      </c>
      <c r="P308" s="104" t="str">
        <f t="shared" si="87"/>
        <v/>
      </c>
      <c r="Q308" s="248" t="str">
        <f t="shared" si="79"/>
        <v/>
      </c>
      <c r="R308" s="245" t="str">
        <f t="shared" si="80"/>
        <v/>
      </c>
      <c r="S308" s="104" t="str">
        <f t="shared" si="88"/>
        <v/>
      </c>
      <c r="T308" s="249" t="str">
        <f t="shared" si="89"/>
        <v/>
      </c>
      <c r="U308" s="118"/>
      <c r="V308" s="118"/>
      <c r="W308" s="118"/>
      <c r="X308" s="119"/>
      <c r="Y308" s="120"/>
      <c r="Z308" s="120"/>
      <c r="AA308" s="108" t="str">
        <f t="shared" si="81"/>
        <v/>
      </c>
      <c r="AB308" s="108" t="str">
        <f t="shared" si="82"/>
        <v/>
      </c>
      <c r="AC308" s="121"/>
      <c r="AD308" s="121"/>
      <c r="AE308" s="250" t="str">
        <f t="shared" si="90"/>
        <v/>
      </c>
      <c r="AF308" s="108" t="str">
        <f t="shared" si="83"/>
        <v/>
      </c>
      <c r="AG308" s="108" t="str">
        <f t="shared" si="84"/>
        <v/>
      </c>
      <c r="AH308" s="110">
        <f t="shared" si="91"/>
        <v>0</v>
      </c>
      <c r="AI308" s="110">
        <f t="shared" si="92"/>
        <v>0</v>
      </c>
      <c r="AJ308" s="114"/>
      <c r="AK308" s="100">
        <f t="shared" si="93"/>
        <v>0</v>
      </c>
      <c r="AL308" s="110">
        <f t="shared" si="94"/>
        <v>0</v>
      </c>
      <c r="AM308" s="258">
        <f t="shared" si="85"/>
        <v>0</v>
      </c>
      <c r="AN308" s="110">
        <f t="shared" si="86"/>
        <v>0</v>
      </c>
      <c r="AO308" s="110">
        <f t="shared" si="95"/>
        <v>0</v>
      </c>
      <c r="AP308" s="122"/>
    </row>
    <row r="309" spans="1:56">
      <c r="A309" s="113"/>
      <c r="B309" s="113"/>
      <c r="C309" s="114"/>
      <c r="D309" s="115"/>
      <c r="E309" s="115"/>
      <c r="F309" s="115"/>
      <c r="G309" s="115"/>
      <c r="H309" s="116"/>
      <c r="I309" s="114"/>
      <c r="J309" s="114"/>
      <c r="K309" s="115"/>
      <c r="L309" s="117"/>
      <c r="M309" s="124"/>
      <c r="N309" s="102" t="str">
        <f t="shared" si="77"/>
        <v/>
      </c>
      <c r="O309" s="103" t="str">
        <f t="shared" si="78"/>
        <v/>
      </c>
      <c r="P309" s="104" t="str">
        <f t="shared" si="87"/>
        <v/>
      </c>
      <c r="Q309" s="248" t="str">
        <f t="shared" si="79"/>
        <v/>
      </c>
      <c r="R309" s="245" t="str">
        <f t="shared" si="80"/>
        <v/>
      </c>
      <c r="S309" s="104" t="str">
        <f t="shared" si="88"/>
        <v/>
      </c>
      <c r="T309" s="249" t="str">
        <f t="shared" si="89"/>
        <v/>
      </c>
      <c r="U309" s="118"/>
      <c r="V309" s="118"/>
      <c r="W309" s="118"/>
      <c r="X309" s="119"/>
      <c r="Y309" s="120"/>
      <c r="Z309" s="120"/>
      <c r="AA309" s="108" t="str">
        <f t="shared" si="81"/>
        <v/>
      </c>
      <c r="AB309" s="108" t="str">
        <f t="shared" si="82"/>
        <v/>
      </c>
      <c r="AC309" s="121"/>
      <c r="AD309" s="121"/>
      <c r="AE309" s="250" t="str">
        <f t="shared" si="90"/>
        <v/>
      </c>
      <c r="AF309" s="108" t="str">
        <f t="shared" si="83"/>
        <v/>
      </c>
      <c r="AG309" s="108" t="str">
        <f t="shared" si="84"/>
        <v/>
      </c>
      <c r="AH309" s="110">
        <f t="shared" si="91"/>
        <v>0</v>
      </c>
      <c r="AI309" s="110">
        <f t="shared" si="92"/>
        <v>0</v>
      </c>
      <c r="AJ309" s="114"/>
      <c r="AK309" s="100">
        <f t="shared" si="93"/>
        <v>0</v>
      </c>
      <c r="AL309" s="110">
        <f t="shared" si="94"/>
        <v>0</v>
      </c>
      <c r="AM309" s="258">
        <f t="shared" si="85"/>
        <v>0</v>
      </c>
      <c r="AN309" s="110">
        <f t="shared" si="86"/>
        <v>0</v>
      </c>
      <c r="AO309" s="110">
        <f t="shared" si="95"/>
        <v>0</v>
      </c>
      <c r="AP309" s="122"/>
    </row>
    <row r="310" spans="1:56">
      <c r="A310" s="113"/>
      <c r="B310" s="113"/>
      <c r="C310" s="114"/>
      <c r="D310" s="115"/>
      <c r="E310" s="115"/>
      <c r="F310" s="115"/>
      <c r="G310" s="115"/>
      <c r="H310" s="116"/>
      <c r="I310" s="114"/>
      <c r="J310" s="114"/>
      <c r="K310" s="115"/>
      <c r="L310" s="117"/>
      <c r="M310" s="124"/>
      <c r="N310" s="102" t="str">
        <f t="shared" si="77"/>
        <v/>
      </c>
      <c r="O310" s="103" t="str">
        <f t="shared" si="78"/>
        <v/>
      </c>
      <c r="P310" s="104" t="str">
        <f t="shared" si="87"/>
        <v/>
      </c>
      <c r="Q310" s="248" t="str">
        <f t="shared" si="79"/>
        <v/>
      </c>
      <c r="R310" s="245" t="str">
        <f t="shared" si="80"/>
        <v/>
      </c>
      <c r="S310" s="104" t="str">
        <f t="shared" si="88"/>
        <v/>
      </c>
      <c r="T310" s="249" t="str">
        <f t="shared" si="89"/>
        <v/>
      </c>
      <c r="U310" s="118"/>
      <c r="V310" s="118"/>
      <c r="W310" s="118"/>
      <c r="X310" s="119"/>
      <c r="Y310" s="120"/>
      <c r="Z310" s="120"/>
      <c r="AA310" s="108" t="str">
        <f t="shared" si="81"/>
        <v/>
      </c>
      <c r="AB310" s="108" t="str">
        <f t="shared" si="82"/>
        <v/>
      </c>
      <c r="AC310" s="121"/>
      <c r="AD310" s="121"/>
      <c r="AE310" s="250" t="str">
        <f t="shared" si="90"/>
        <v/>
      </c>
      <c r="AF310" s="108" t="str">
        <f t="shared" si="83"/>
        <v/>
      </c>
      <c r="AG310" s="108" t="str">
        <f t="shared" si="84"/>
        <v/>
      </c>
      <c r="AH310" s="110">
        <f t="shared" si="91"/>
        <v>0</v>
      </c>
      <c r="AI310" s="110">
        <f t="shared" si="92"/>
        <v>0</v>
      </c>
      <c r="AJ310" s="114"/>
      <c r="AK310" s="100">
        <f t="shared" si="93"/>
        <v>0</v>
      </c>
      <c r="AL310" s="110">
        <f t="shared" si="94"/>
        <v>0</v>
      </c>
      <c r="AM310" s="258">
        <f t="shared" si="85"/>
        <v>0</v>
      </c>
      <c r="AN310" s="110">
        <f t="shared" si="86"/>
        <v>0</v>
      </c>
      <c r="AO310" s="110">
        <f t="shared" si="95"/>
        <v>0</v>
      </c>
      <c r="AP310" s="122"/>
    </row>
    <row r="311" spans="1:56">
      <c r="A311" s="113"/>
      <c r="B311" s="113"/>
      <c r="C311" s="114"/>
      <c r="D311" s="115"/>
      <c r="E311" s="115"/>
      <c r="F311" s="115"/>
      <c r="G311" s="115"/>
      <c r="H311" s="116"/>
      <c r="I311" s="114"/>
      <c r="J311" s="114"/>
      <c r="K311" s="115"/>
      <c r="L311" s="117"/>
      <c r="M311" s="124"/>
      <c r="N311" s="102" t="str">
        <f t="shared" si="77"/>
        <v/>
      </c>
      <c r="O311" s="103" t="str">
        <f t="shared" si="78"/>
        <v/>
      </c>
      <c r="P311" s="104" t="str">
        <f t="shared" si="87"/>
        <v/>
      </c>
      <c r="Q311" s="248" t="str">
        <f t="shared" si="79"/>
        <v/>
      </c>
      <c r="R311" s="245" t="str">
        <f t="shared" si="80"/>
        <v/>
      </c>
      <c r="S311" s="104" t="str">
        <f t="shared" si="88"/>
        <v/>
      </c>
      <c r="T311" s="249" t="str">
        <f t="shared" si="89"/>
        <v/>
      </c>
      <c r="U311" s="118"/>
      <c r="V311" s="118"/>
      <c r="W311" s="118"/>
      <c r="X311" s="119"/>
      <c r="Y311" s="120"/>
      <c r="Z311" s="120"/>
      <c r="AA311" s="108" t="str">
        <f t="shared" si="81"/>
        <v/>
      </c>
      <c r="AB311" s="108" t="str">
        <f t="shared" si="82"/>
        <v/>
      </c>
      <c r="AC311" s="121"/>
      <c r="AD311" s="121"/>
      <c r="AE311" s="250" t="str">
        <f t="shared" si="90"/>
        <v/>
      </c>
      <c r="AF311" s="108" t="str">
        <f t="shared" si="83"/>
        <v/>
      </c>
      <c r="AG311" s="108" t="str">
        <f t="shared" si="84"/>
        <v/>
      </c>
      <c r="AH311" s="110">
        <f t="shared" si="91"/>
        <v>0</v>
      </c>
      <c r="AI311" s="110">
        <f t="shared" si="92"/>
        <v>0</v>
      </c>
      <c r="AJ311" s="114"/>
      <c r="AK311" s="100">
        <f t="shared" si="93"/>
        <v>0</v>
      </c>
      <c r="AL311" s="110">
        <f t="shared" si="94"/>
        <v>0</v>
      </c>
      <c r="AM311" s="258">
        <f t="shared" si="85"/>
        <v>0</v>
      </c>
      <c r="AN311" s="110">
        <f t="shared" si="86"/>
        <v>0</v>
      </c>
      <c r="AO311" s="110">
        <f t="shared" si="95"/>
        <v>0</v>
      </c>
      <c r="AP311" s="122"/>
    </row>
    <row r="312" spans="1:56">
      <c r="A312" s="113"/>
      <c r="B312" s="113"/>
      <c r="C312" s="114"/>
      <c r="D312" s="115"/>
      <c r="E312" s="115"/>
      <c r="F312" s="115"/>
      <c r="G312" s="115"/>
      <c r="H312" s="116"/>
      <c r="I312" s="114"/>
      <c r="J312" s="114"/>
      <c r="K312" s="115"/>
      <c r="L312" s="117"/>
      <c r="M312" s="124"/>
      <c r="N312" s="102" t="str">
        <f t="shared" si="77"/>
        <v/>
      </c>
      <c r="O312" s="103" t="str">
        <f t="shared" si="78"/>
        <v/>
      </c>
      <c r="P312" s="104" t="str">
        <f t="shared" si="87"/>
        <v/>
      </c>
      <c r="Q312" s="248" t="str">
        <f t="shared" si="79"/>
        <v/>
      </c>
      <c r="R312" s="245" t="str">
        <f t="shared" si="80"/>
        <v/>
      </c>
      <c r="S312" s="104" t="str">
        <f t="shared" si="88"/>
        <v/>
      </c>
      <c r="T312" s="249" t="str">
        <f t="shared" si="89"/>
        <v/>
      </c>
      <c r="U312" s="118"/>
      <c r="V312" s="118"/>
      <c r="W312" s="118"/>
      <c r="X312" s="119"/>
      <c r="Y312" s="120"/>
      <c r="Z312" s="120"/>
      <c r="AA312" s="108" t="str">
        <f t="shared" si="81"/>
        <v/>
      </c>
      <c r="AB312" s="108" t="str">
        <f t="shared" si="82"/>
        <v/>
      </c>
      <c r="AC312" s="121"/>
      <c r="AD312" s="121"/>
      <c r="AE312" s="250" t="str">
        <f t="shared" si="90"/>
        <v/>
      </c>
      <c r="AF312" s="108" t="str">
        <f t="shared" si="83"/>
        <v/>
      </c>
      <c r="AG312" s="108" t="str">
        <f t="shared" si="84"/>
        <v/>
      </c>
      <c r="AH312" s="110">
        <f t="shared" si="91"/>
        <v>0</v>
      </c>
      <c r="AI312" s="110">
        <f t="shared" si="92"/>
        <v>0</v>
      </c>
      <c r="AJ312" s="114"/>
      <c r="AK312" s="100">
        <f t="shared" si="93"/>
        <v>0</v>
      </c>
      <c r="AL312" s="110">
        <f t="shared" si="94"/>
        <v>0</v>
      </c>
      <c r="AM312" s="258">
        <f t="shared" si="85"/>
        <v>0</v>
      </c>
      <c r="AN312" s="110">
        <f t="shared" si="86"/>
        <v>0</v>
      </c>
      <c r="AO312" s="110">
        <f t="shared" si="95"/>
        <v>0</v>
      </c>
      <c r="AP312" s="122"/>
    </row>
    <row r="313" spans="1:56">
      <c r="A313" s="113"/>
      <c r="B313" s="113"/>
      <c r="C313" s="114"/>
      <c r="D313" s="115"/>
      <c r="E313" s="115"/>
      <c r="F313" s="115"/>
      <c r="G313" s="115"/>
      <c r="H313" s="116"/>
      <c r="I313" s="114"/>
      <c r="J313" s="114"/>
      <c r="K313" s="115"/>
      <c r="L313" s="117"/>
      <c r="M313" s="124"/>
      <c r="N313" s="102" t="str">
        <f t="shared" si="77"/>
        <v/>
      </c>
      <c r="O313" s="103" t="str">
        <f t="shared" si="78"/>
        <v/>
      </c>
      <c r="P313" s="104" t="str">
        <f t="shared" si="87"/>
        <v/>
      </c>
      <c r="Q313" s="248" t="str">
        <f t="shared" si="79"/>
        <v/>
      </c>
      <c r="R313" s="245" t="str">
        <f t="shared" si="80"/>
        <v/>
      </c>
      <c r="S313" s="104" t="str">
        <f t="shared" si="88"/>
        <v/>
      </c>
      <c r="T313" s="249" t="str">
        <f t="shared" si="89"/>
        <v/>
      </c>
      <c r="U313" s="118"/>
      <c r="V313" s="118"/>
      <c r="W313" s="118"/>
      <c r="X313" s="119"/>
      <c r="Y313" s="120"/>
      <c r="Z313" s="120"/>
      <c r="AA313" s="108" t="str">
        <f t="shared" si="81"/>
        <v/>
      </c>
      <c r="AB313" s="108" t="str">
        <f t="shared" si="82"/>
        <v/>
      </c>
      <c r="AC313" s="121"/>
      <c r="AD313" s="121"/>
      <c r="AE313" s="250" t="str">
        <f t="shared" si="90"/>
        <v/>
      </c>
      <c r="AF313" s="108" t="str">
        <f t="shared" si="83"/>
        <v/>
      </c>
      <c r="AG313" s="108" t="str">
        <f t="shared" si="84"/>
        <v/>
      </c>
      <c r="AH313" s="110">
        <f t="shared" si="91"/>
        <v>0</v>
      </c>
      <c r="AI313" s="110">
        <f t="shared" si="92"/>
        <v>0</v>
      </c>
      <c r="AJ313" s="114"/>
      <c r="AK313" s="100">
        <f t="shared" si="93"/>
        <v>0</v>
      </c>
      <c r="AL313" s="110">
        <f t="shared" si="94"/>
        <v>0</v>
      </c>
      <c r="AM313" s="258">
        <f t="shared" si="85"/>
        <v>0</v>
      </c>
      <c r="AN313" s="110">
        <f t="shared" si="86"/>
        <v>0</v>
      </c>
      <c r="AO313" s="110">
        <f t="shared" si="95"/>
        <v>0</v>
      </c>
      <c r="AP313" s="122"/>
    </row>
    <row r="314" spans="1:56">
      <c r="A314" s="113"/>
      <c r="B314" s="113"/>
      <c r="C314" s="114"/>
      <c r="D314" s="115"/>
      <c r="E314" s="115"/>
      <c r="F314" s="115"/>
      <c r="G314" s="115"/>
      <c r="H314" s="116"/>
      <c r="I314" s="114"/>
      <c r="J314" s="114"/>
      <c r="K314" s="115"/>
      <c r="L314" s="117"/>
      <c r="M314" s="124"/>
      <c r="N314" s="102" t="str">
        <f t="shared" si="77"/>
        <v/>
      </c>
      <c r="O314" s="103" t="str">
        <f t="shared" si="78"/>
        <v/>
      </c>
      <c r="P314" s="104" t="str">
        <f t="shared" si="87"/>
        <v/>
      </c>
      <c r="Q314" s="248" t="str">
        <f t="shared" si="79"/>
        <v/>
      </c>
      <c r="R314" s="245" t="str">
        <f t="shared" si="80"/>
        <v/>
      </c>
      <c r="S314" s="104" t="str">
        <f t="shared" si="88"/>
        <v/>
      </c>
      <c r="T314" s="249" t="str">
        <f t="shared" si="89"/>
        <v/>
      </c>
      <c r="U314" s="118"/>
      <c r="V314" s="118"/>
      <c r="W314" s="118"/>
      <c r="X314" s="119"/>
      <c r="Y314" s="120"/>
      <c r="Z314" s="120"/>
      <c r="AA314" s="108" t="str">
        <f t="shared" si="81"/>
        <v/>
      </c>
      <c r="AB314" s="108" t="str">
        <f t="shared" si="82"/>
        <v/>
      </c>
      <c r="AC314" s="121"/>
      <c r="AD314" s="121"/>
      <c r="AE314" s="250" t="str">
        <f t="shared" si="90"/>
        <v/>
      </c>
      <c r="AF314" s="108" t="str">
        <f t="shared" si="83"/>
        <v/>
      </c>
      <c r="AG314" s="108" t="str">
        <f t="shared" si="84"/>
        <v/>
      </c>
      <c r="AH314" s="110">
        <f t="shared" si="91"/>
        <v>0</v>
      </c>
      <c r="AI314" s="110">
        <f t="shared" si="92"/>
        <v>0</v>
      </c>
      <c r="AJ314" s="114"/>
      <c r="AK314" s="100">
        <f t="shared" si="93"/>
        <v>0</v>
      </c>
      <c r="AL314" s="110">
        <f t="shared" si="94"/>
        <v>0</v>
      </c>
      <c r="AM314" s="258">
        <f t="shared" si="85"/>
        <v>0</v>
      </c>
      <c r="AN314" s="110">
        <f t="shared" si="86"/>
        <v>0</v>
      </c>
      <c r="AO314" s="110">
        <f t="shared" si="95"/>
        <v>0</v>
      </c>
      <c r="AP314" s="122"/>
    </row>
    <row r="315" spans="1:56">
      <c r="A315" s="113"/>
      <c r="B315" s="113"/>
      <c r="C315" s="114"/>
      <c r="D315" s="115"/>
      <c r="E315" s="115"/>
      <c r="F315" s="115"/>
      <c r="G315" s="115"/>
      <c r="H315" s="116"/>
      <c r="I315" s="114"/>
      <c r="J315" s="114"/>
      <c r="K315" s="115"/>
      <c r="L315" s="117"/>
      <c r="M315" s="124"/>
      <c r="N315" s="102" t="str">
        <f t="shared" si="77"/>
        <v/>
      </c>
      <c r="O315" s="103" t="str">
        <f t="shared" si="78"/>
        <v/>
      </c>
      <c r="P315" s="104" t="str">
        <f t="shared" si="87"/>
        <v/>
      </c>
      <c r="Q315" s="248" t="str">
        <f t="shared" si="79"/>
        <v/>
      </c>
      <c r="R315" s="245" t="str">
        <f t="shared" si="80"/>
        <v/>
      </c>
      <c r="S315" s="104" t="str">
        <f t="shared" si="88"/>
        <v/>
      </c>
      <c r="T315" s="249" t="str">
        <f t="shared" si="89"/>
        <v/>
      </c>
      <c r="U315" s="118"/>
      <c r="V315" s="118"/>
      <c r="W315" s="118"/>
      <c r="X315" s="119"/>
      <c r="Y315" s="120"/>
      <c r="Z315" s="120"/>
      <c r="AA315" s="108" t="str">
        <f t="shared" si="81"/>
        <v/>
      </c>
      <c r="AB315" s="108" t="str">
        <f t="shared" si="82"/>
        <v/>
      </c>
      <c r="AC315" s="121"/>
      <c r="AD315" s="121"/>
      <c r="AE315" s="250" t="str">
        <f t="shared" si="90"/>
        <v/>
      </c>
      <c r="AF315" s="108" t="str">
        <f t="shared" si="83"/>
        <v/>
      </c>
      <c r="AG315" s="108" t="str">
        <f t="shared" si="84"/>
        <v/>
      </c>
      <c r="AH315" s="110">
        <f t="shared" si="91"/>
        <v>0</v>
      </c>
      <c r="AI315" s="110">
        <f t="shared" si="92"/>
        <v>0</v>
      </c>
      <c r="AJ315" s="114"/>
      <c r="AK315" s="100">
        <f t="shared" si="93"/>
        <v>0</v>
      </c>
      <c r="AL315" s="110">
        <f t="shared" si="94"/>
        <v>0</v>
      </c>
      <c r="AM315" s="258">
        <f t="shared" si="85"/>
        <v>0</v>
      </c>
      <c r="AN315" s="110">
        <f t="shared" si="86"/>
        <v>0</v>
      </c>
      <c r="AO315" s="110">
        <f t="shared" si="95"/>
        <v>0</v>
      </c>
      <c r="AP315" s="122"/>
    </row>
    <row r="316" spans="1:56">
      <c r="A316" s="113"/>
      <c r="B316" s="113"/>
      <c r="C316" s="114"/>
      <c r="D316" s="115"/>
      <c r="E316" s="115"/>
      <c r="F316" s="115"/>
      <c r="G316" s="115"/>
      <c r="H316" s="116"/>
      <c r="I316" s="114"/>
      <c r="J316" s="114"/>
      <c r="K316" s="115"/>
      <c r="L316" s="117"/>
      <c r="M316" s="124"/>
      <c r="N316" s="102" t="str">
        <f t="shared" si="77"/>
        <v/>
      </c>
      <c r="O316" s="103" t="str">
        <f t="shared" si="78"/>
        <v/>
      </c>
      <c r="P316" s="104" t="str">
        <f t="shared" si="87"/>
        <v/>
      </c>
      <c r="Q316" s="248" t="str">
        <f t="shared" si="79"/>
        <v/>
      </c>
      <c r="R316" s="245" t="str">
        <f t="shared" si="80"/>
        <v/>
      </c>
      <c r="S316" s="104" t="str">
        <f t="shared" si="88"/>
        <v/>
      </c>
      <c r="T316" s="249" t="str">
        <f t="shared" si="89"/>
        <v/>
      </c>
      <c r="U316" s="118"/>
      <c r="V316" s="118"/>
      <c r="W316" s="118"/>
      <c r="X316" s="119"/>
      <c r="Y316" s="120"/>
      <c r="Z316" s="120"/>
      <c r="AA316" s="108" t="str">
        <f t="shared" si="81"/>
        <v/>
      </c>
      <c r="AB316" s="108" t="str">
        <f t="shared" si="82"/>
        <v/>
      </c>
      <c r="AC316" s="121"/>
      <c r="AD316" s="121"/>
      <c r="AE316" s="250" t="str">
        <f t="shared" si="90"/>
        <v/>
      </c>
      <c r="AF316" s="108" t="str">
        <f t="shared" si="83"/>
        <v/>
      </c>
      <c r="AG316" s="108" t="str">
        <f t="shared" si="84"/>
        <v/>
      </c>
      <c r="AH316" s="110">
        <f t="shared" si="91"/>
        <v>0</v>
      </c>
      <c r="AI316" s="110">
        <f t="shared" si="92"/>
        <v>0</v>
      </c>
      <c r="AJ316" s="114"/>
      <c r="AK316" s="100">
        <f t="shared" si="93"/>
        <v>0</v>
      </c>
      <c r="AL316" s="110">
        <f t="shared" si="94"/>
        <v>0</v>
      </c>
      <c r="AM316" s="258">
        <f t="shared" si="85"/>
        <v>0</v>
      </c>
      <c r="AN316" s="110">
        <f t="shared" si="86"/>
        <v>0</v>
      </c>
      <c r="AO316" s="110">
        <f t="shared" si="95"/>
        <v>0</v>
      </c>
      <c r="AP316" s="122"/>
    </row>
    <row r="317" spans="1:56">
      <c r="A317" s="113"/>
      <c r="B317" s="113"/>
      <c r="C317" s="114"/>
      <c r="D317" s="115"/>
      <c r="E317" s="115"/>
      <c r="F317" s="115"/>
      <c r="G317" s="115"/>
      <c r="H317" s="116"/>
      <c r="I317" s="114"/>
      <c r="J317" s="114"/>
      <c r="K317" s="115"/>
      <c r="L317" s="117"/>
      <c r="M317" s="124"/>
      <c r="N317" s="102" t="str">
        <f t="shared" si="77"/>
        <v/>
      </c>
      <c r="O317" s="103" t="str">
        <f t="shared" si="78"/>
        <v/>
      </c>
      <c r="P317" s="104" t="str">
        <f t="shared" si="87"/>
        <v/>
      </c>
      <c r="Q317" s="248" t="str">
        <f t="shared" si="79"/>
        <v/>
      </c>
      <c r="R317" s="245" t="str">
        <f t="shared" si="80"/>
        <v/>
      </c>
      <c r="S317" s="104" t="str">
        <f t="shared" si="88"/>
        <v/>
      </c>
      <c r="T317" s="249" t="str">
        <f t="shared" si="89"/>
        <v/>
      </c>
      <c r="U317" s="118"/>
      <c r="V317" s="118"/>
      <c r="W317" s="118"/>
      <c r="X317" s="119"/>
      <c r="Y317" s="120"/>
      <c r="Z317" s="120"/>
      <c r="AA317" s="108" t="str">
        <f t="shared" si="81"/>
        <v/>
      </c>
      <c r="AB317" s="108" t="str">
        <f t="shared" si="82"/>
        <v/>
      </c>
      <c r="AC317" s="121"/>
      <c r="AD317" s="121"/>
      <c r="AE317" s="250" t="str">
        <f t="shared" si="90"/>
        <v/>
      </c>
      <c r="AF317" s="108" t="str">
        <f t="shared" si="83"/>
        <v/>
      </c>
      <c r="AG317" s="108" t="str">
        <f t="shared" si="84"/>
        <v/>
      </c>
      <c r="AH317" s="110">
        <f t="shared" si="91"/>
        <v>0</v>
      </c>
      <c r="AI317" s="110">
        <f t="shared" si="92"/>
        <v>0</v>
      </c>
      <c r="AJ317" s="114"/>
      <c r="AK317" s="100">
        <f t="shared" si="93"/>
        <v>0</v>
      </c>
      <c r="AL317" s="110">
        <f t="shared" si="94"/>
        <v>0</v>
      </c>
      <c r="AM317" s="258">
        <f t="shared" si="85"/>
        <v>0</v>
      </c>
      <c r="AN317" s="110">
        <f t="shared" si="86"/>
        <v>0</v>
      </c>
      <c r="AO317" s="110">
        <f t="shared" si="95"/>
        <v>0</v>
      </c>
      <c r="AP317" s="122"/>
    </row>
    <row r="318" spans="1:56" s="1" customFormat="1">
      <c r="A318" s="113"/>
      <c r="B318" s="113"/>
      <c r="C318" s="114"/>
      <c r="D318" s="115"/>
      <c r="E318" s="115"/>
      <c r="F318" s="115"/>
      <c r="G318" s="115"/>
      <c r="H318" s="116"/>
      <c r="I318" s="114"/>
      <c r="J318" s="114"/>
      <c r="K318" s="115"/>
      <c r="L318" s="117"/>
      <c r="M318" s="124"/>
      <c r="N318" s="102" t="str">
        <f t="shared" si="77"/>
        <v/>
      </c>
      <c r="O318" s="103" t="str">
        <f t="shared" si="78"/>
        <v/>
      </c>
      <c r="P318" s="104" t="str">
        <f t="shared" si="87"/>
        <v/>
      </c>
      <c r="Q318" s="248" t="str">
        <f t="shared" si="79"/>
        <v/>
      </c>
      <c r="R318" s="245" t="str">
        <f t="shared" si="80"/>
        <v/>
      </c>
      <c r="S318" s="104" t="str">
        <f t="shared" si="88"/>
        <v/>
      </c>
      <c r="T318" s="249" t="str">
        <f t="shared" si="89"/>
        <v/>
      </c>
      <c r="U318" s="118"/>
      <c r="V318" s="118"/>
      <c r="W318" s="118"/>
      <c r="X318" s="119"/>
      <c r="Y318" s="120"/>
      <c r="Z318" s="120"/>
      <c r="AA318" s="108" t="str">
        <f t="shared" si="81"/>
        <v/>
      </c>
      <c r="AB318" s="108" t="str">
        <f t="shared" si="82"/>
        <v/>
      </c>
      <c r="AC318" s="121"/>
      <c r="AD318" s="121"/>
      <c r="AE318" s="250" t="str">
        <f t="shared" si="90"/>
        <v/>
      </c>
      <c r="AF318" s="108" t="str">
        <f t="shared" si="83"/>
        <v/>
      </c>
      <c r="AG318" s="108" t="str">
        <f t="shared" si="84"/>
        <v/>
      </c>
      <c r="AH318" s="110">
        <f t="shared" si="91"/>
        <v>0</v>
      </c>
      <c r="AI318" s="110">
        <f t="shared" si="92"/>
        <v>0</v>
      </c>
      <c r="AJ318" s="114"/>
      <c r="AK318" s="100">
        <f t="shared" si="93"/>
        <v>0</v>
      </c>
      <c r="AL318" s="110">
        <f t="shared" si="94"/>
        <v>0</v>
      </c>
      <c r="AM318" s="258">
        <f t="shared" si="85"/>
        <v>0</v>
      </c>
      <c r="AN318" s="110">
        <f t="shared" si="86"/>
        <v>0</v>
      </c>
      <c r="AO318" s="110">
        <f t="shared" si="95"/>
        <v>0</v>
      </c>
      <c r="AP318" s="122"/>
      <c r="AQ318" s="2"/>
      <c r="AR318" s="31"/>
      <c r="AT318" s="65"/>
      <c r="AU318" s="65"/>
      <c r="AV318" s="65"/>
      <c r="AW318" s="65"/>
      <c r="AX318" s="65"/>
      <c r="AY318" s="65"/>
      <c r="AZ318" s="65"/>
      <c r="BA318" s="65"/>
      <c r="BB318" s="65"/>
      <c r="BC318" s="65"/>
      <c r="BD318" s="65"/>
    </row>
    <row r="319" spans="1:56">
      <c r="A319" s="113"/>
      <c r="B319" s="113"/>
      <c r="C319" s="114"/>
      <c r="D319" s="115"/>
      <c r="E319" s="115"/>
      <c r="F319" s="115"/>
      <c r="G319" s="115"/>
      <c r="H319" s="116"/>
      <c r="I319" s="114"/>
      <c r="J319" s="114"/>
      <c r="K319" s="115"/>
      <c r="L319" s="117"/>
      <c r="M319" s="124"/>
      <c r="N319" s="102" t="str">
        <f t="shared" si="77"/>
        <v/>
      </c>
      <c r="O319" s="103" t="str">
        <f t="shared" si="78"/>
        <v/>
      </c>
      <c r="P319" s="104" t="str">
        <f t="shared" si="87"/>
        <v/>
      </c>
      <c r="Q319" s="248" t="str">
        <f t="shared" si="79"/>
        <v/>
      </c>
      <c r="R319" s="245" t="str">
        <f t="shared" si="80"/>
        <v/>
      </c>
      <c r="S319" s="104" t="str">
        <f t="shared" si="88"/>
        <v/>
      </c>
      <c r="T319" s="249" t="str">
        <f t="shared" si="89"/>
        <v/>
      </c>
      <c r="U319" s="118"/>
      <c r="V319" s="118"/>
      <c r="W319" s="118"/>
      <c r="X319" s="119"/>
      <c r="Y319" s="120"/>
      <c r="Z319" s="120"/>
      <c r="AA319" s="108" t="str">
        <f t="shared" si="81"/>
        <v/>
      </c>
      <c r="AB319" s="108" t="str">
        <f t="shared" si="82"/>
        <v/>
      </c>
      <c r="AC319" s="121"/>
      <c r="AD319" s="121"/>
      <c r="AE319" s="250" t="str">
        <f t="shared" si="90"/>
        <v/>
      </c>
      <c r="AF319" s="108" t="str">
        <f t="shared" si="83"/>
        <v/>
      </c>
      <c r="AG319" s="108" t="str">
        <f t="shared" si="84"/>
        <v/>
      </c>
      <c r="AH319" s="110">
        <f t="shared" si="91"/>
        <v>0</v>
      </c>
      <c r="AI319" s="110">
        <f t="shared" si="92"/>
        <v>0</v>
      </c>
      <c r="AJ319" s="114"/>
      <c r="AK319" s="100">
        <f t="shared" si="93"/>
        <v>0</v>
      </c>
      <c r="AL319" s="110">
        <f t="shared" si="94"/>
        <v>0</v>
      </c>
      <c r="AM319" s="258">
        <f t="shared" si="85"/>
        <v>0</v>
      </c>
      <c r="AN319" s="110">
        <f t="shared" si="86"/>
        <v>0</v>
      </c>
      <c r="AO319" s="110">
        <f t="shared" si="95"/>
        <v>0</v>
      </c>
      <c r="AP319" s="122"/>
    </row>
    <row r="320" spans="1:56">
      <c r="A320" s="113"/>
      <c r="B320" s="113"/>
      <c r="C320" s="114"/>
      <c r="D320" s="115"/>
      <c r="E320" s="115"/>
      <c r="F320" s="115"/>
      <c r="G320" s="115"/>
      <c r="H320" s="116"/>
      <c r="I320" s="114"/>
      <c r="J320" s="114"/>
      <c r="K320" s="115"/>
      <c r="L320" s="117"/>
      <c r="M320" s="124"/>
      <c r="N320" s="102" t="str">
        <f t="shared" si="77"/>
        <v/>
      </c>
      <c r="O320" s="103" t="str">
        <f t="shared" si="78"/>
        <v/>
      </c>
      <c r="P320" s="104" t="str">
        <f t="shared" si="87"/>
        <v/>
      </c>
      <c r="Q320" s="248" t="str">
        <f t="shared" si="79"/>
        <v/>
      </c>
      <c r="R320" s="245" t="str">
        <f t="shared" si="80"/>
        <v/>
      </c>
      <c r="S320" s="104" t="str">
        <f t="shared" si="88"/>
        <v/>
      </c>
      <c r="T320" s="249" t="str">
        <f t="shared" si="89"/>
        <v/>
      </c>
      <c r="U320" s="118"/>
      <c r="V320" s="118"/>
      <c r="W320" s="118"/>
      <c r="X320" s="119"/>
      <c r="Y320" s="120"/>
      <c r="Z320" s="120"/>
      <c r="AA320" s="108" t="str">
        <f t="shared" si="81"/>
        <v/>
      </c>
      <c r="AB320" s="108" t="str">
        <f t="shared" si="82"/>
        <v/>
      </c>
      <c r="AC320" s="121"/>
      <c r="AD320" s="121"/>
      <c r="AE320" s="250" t="str">
        <f t="shared" si="90"/>
        <v/>
      </c>
      <c r="AF320" s="108" t="str">
        <f t="shared" si="83"/>
        <v/>
      </c>
      <c r="AG320" s="108" t="str">
        <f t="shared" si="84"/>
        <v/>
      </c>
      <c r="AH320" s="110">
        <f t="shared" si="91"/>
        <v>0</v>
      </c>
      <c r="AI320" s="110">
        <f t="shared" si="92"/>
        <v>0</v>
      </c>
      <c r="AJ320" s="114"/>
      <c r="AK320" s="100">
        <f t="shared" si="93"/>
        <v>0</v>
      </c>
      <c r="AL320" s="110">
        <f t="shared" si="94"/>
        <v>0</v>
      </c>
      <c r="AM320" s="258">
        <f t="shared" si="85"/>
        <v>0</v>
      </c>
      <c r="AN320" s="110">
        <f t="shared" si="86"/>
        <v>0</v>
      </c>
      <c r="AO320" s="110">
        <f t="shared" si="95"/>
        <v>0</v>
      </c>
      <c r="AP320" s="122"/>
    </row>
    <row r="321" spans="1:56">
      <c r="A321" s="113"/>
      <c r="B321" s="113"/>
      <c r="C321" s="114"/>
      <c r="D321" s="115"/>
      <c r="E321" s="115"/>
      <c r="F321" s="115"/>
      <c r="G321" s="115"/>
      <c r="H321" s="116"/>
      <c r="I321" s="114"/>
      <c r="J321" s="114"/>
      <c r="K321" s="115"/>
      <c r="L321" s="117"/>
      <c r="M321" s="124"/>
      <c r="N321" s="102" t="str">
        <f t="shared" si="77"/>
        <v/>
      </c>
      <c r="O321" s="103" t="str">
        <f t="shared" si="78"/>
        <v/>
      </c>
      <c r="P321" s="104" t="str">
        <f t="shared" si="87"/>
        <v/>
      </c>
      <c r="Q321" s="248" t="str">
        <f t="shared" si="79"/>
        <v/>
      </c>
      <c r="R321" s="245" t="str">
        <f t="shared" si="80"/>
        <v/>
      </c>
      <c r="S321" s="104" t="str">
        <f t="shared" si="88"/>
        <v/>
      </c>
      <c r="T321" s="249" t="str">
        <f t="shared" si="89"/>
        <v/>
      </c>
      <c r="U321" s="118"/>
      <c r="V321" s="118"/>
      <c r="W321" s="118"/>
      <c r="X321" s="119"/>
      <c r="Y321" s="120"/>
      <c r="Z321" s="120"/>
      <c r="AA321" s="108" t="str">
        <f t="shared" si="81"/>
        <v/>
      </c>
      <c r="AB321" s="108" t="str">
        <f t="shared" si="82"/>
        <v/>
      </c>
      <c r="AC321" s="121"/>
      <c r="AD321" s="121"/>
      <c r="AE321" s="250" t="str">
        <f t="shared" si="90"/>
        <v/>
      </c>
      <c r="AF321" s="108" t="str">
        <f t="shared" si="83"/>
        <v/>
      </c>
      <c r="AG321" s="108" t="str">
        <f t="shared" si="84"/>
        <v/>
      </c>
      <c r="AH321" s="110">
        <f t="shared" si="91"/>
        <v>0</v>
      </c>
      <c r="AI321" s="110">
        <f t="shared" si="92"/>
        <v>0</v>
      </c>
      <c r="AJ321" s="114"/>
      <c r="AK321" s="100">
        <f t="shared" si="93"/>
        <v>0</v>
      </c>
      <c r="AL321" s="110">
        <f t="shared" si="94"/>
        <v>0</v>
      </c>
      <c r="AM321" s="258">
        <f t="shared" si="85"/>
        <v>0</v>
      </c>
      <c r="AN321" s="110">
        <f t="shared" si="86"/>
        <v>0</v>
      </c>
      <c r="AO321" s="110">
        <f t="shared" si="95"/>
        <v>0</v>
      </c>
      <c r="AP321" s="122"/>
      <c r="BD321" s="1"/>
    </row>
    <row r="322" spans="1:56">
      <c r="A322" s="113"/>
      <c r="B322" s="113"/>
      <c r="C322" s="114"/>
      <c r="D322" s="115"/>
      <c r="E322" s="115"/>
      <c r="F322" s="115"/>
      <c r="G322" s="115"/>
      <c r="H322" s="116"/>
      <c r="I322" s="114"/>
      <c r="J322" s="114"/>
      <c r="K322" s="115"/>
      <c r="L322" s="117"/>
      <c r="M322" s="124"/>
      <c r="N322" s="102" t="str">
        <f t="shared" si="77"/>
        <v/>
      </c>
      <c r="O322" s="103" t="str">
        <f t="shared" si="78"/>
        <v/>
      </c>
      <c r="P322" s="104" t="str">
        <f t="shared" si="87"/>
        <v/>
      </c>
      <c r="Q322" s="248" t="str">
        <f t="shared" si="79"/>
        <v/>
      </c>
      <c r="R322" s="245" t="str">
        <f t="shared" si="80"/>
        <v/>
      </c>
      <c r="S322" s="104" t="str">
        <f t="shared" si="88"/>
        <v/>
      </c>
      <c r="T322" s="249" t="str">
        <f t="shared" si="89"/>
        <v/>
      </c>
      <c r="U322" s="118"/>
      <c r="V322" s="118"/>
      <c r="W322" s="118"/>
      <c r="X322" s="119"/>
      <c r="Y322" s="120"/>
      <c r="Z322" s="120"/>
      <c r="AA322" s="108" t="str">
        <f t="shared" si="81"/>
        <v/>
      </c>
      <c r="AB322" s="108" t="str">
        <f t="shared" si="82"/>
        <v/>
      </c>
      <c r="AC322" s="121"/>
      <c r="AD322" s="121"/>
      <c r="AE322" s="250" t="str">
        <f t="shared" si="90"/>
        <v/>
      </c>
      <c r="AF322" s="108" t="str">
        <f t="shared" si="83"/>
        <v/>
      </c>
      <c r="AG322" s="108" t="str">
        <f t="shared" si="84"/>
        <v/>
      </c>
      <c r="AH322" s="110">
        <f t="shared" si="91"/>
        <v>0</v>
      </c>
      <c r="AI322" s="110">
        <f t="shared" si="92"/>
        <v>0</v>
      </c>
      <c r="AJ322" s="114"/>
      <c r="AK322" s="100">
        <f t="shared" si="93"/>
        <v>0</v>
      </c>
      <c r="AL322" s="110">
        <f t="shared" si="94"/>
        <v>0</v>
      </c>
      <c r="AM322" s="258">
        <f t="shared" si="85"/>
        <v>0</v>
      </c>
      <c r="AN322" s="110">
        <f t="shared" si="86"/>
        <v>0</v>
      </c>
      <c r="AO322" s="110">
        <f t="shared" si="95"/>
        <v>0</v>
      </c>
      <c r="AP322" s="122"/>
      <c r="AT322" s="1"/>
      <c r="AU322" s="1"/>
      <c r="AV322" s="1"/>
      <c r="AW322" s="1"/>
      <c r="AX322" s="1"/>
      <c r="AY322" s="1"/>
      <c r="AZ322" s="1"/>
      <c r="BA322" s="1"/>
      <c r="BB322" s="1"/>
      <c r="BC322" s="1"/>
    </row>
    <row r="323" spans="1:56">
      <c r="A323" s="113"/>
      <c r="B323" s="113"/>
      <c r="C323" s="114"/>
      <c r="D323" s="115"/>
      <c r="E323" s="115"/>
      <c r="F323" s="115"/>
      <c r="G323" s="115"/>
      <c r="H323" s="116"/>
      <c r="I323" s="114"/>
      <c r="J323" s="114"/>
      <c r="K323" s="115"/>
      <c r="L323" s="117"/>
      <c r="M323" s="124"/>
      <c r="N323" s="102" t="str">
        <f t="shared" si="77"/>
        <v/>
      </c>
      <c r="O323" s="103" t="str">
        <f t="shared" si="78"/>
        <v/>
      </c>
      <c r="P323" s="104" t="str">
        <f t="shared" si="87"/>
        <v/>
      </c>
      <c r="Q323" s="248" t="str">
        <f t="shared" si="79"/>
        <v/>
      </c>
      <c r="R323" s="245" t="str">
        <f t="shared" si="80"/>
        <v/>
      </c>
      <c r="S323" s="104" t="str">
        <f t="shared" si="88"/>
        <v/>
      </c>
      <c r="T323" s="249" t="str">
        <f t="shared" si="89"/>
        <v/>
      </c>
      <c r="U323" s="118"/>
      <c r="V323" s="118"/>
      <c r="W323" s="118"/>
      <c r="X323" s="119"/>
      <c r="Y323" s="120"/>
      <c r="Z323" s="120"/>
      <c r="AA323" s="108" t="str">
        <f t="shared" si="81"/>
        <v/>
      </c>
      <c r="AB323" s="108" t="str">
        <f t="shared" si="82"/>
        <v/>
      </c>
      <c r="AC323" s="121"/>
      <c r="AD323" s="121"/>
      <c r="AE323" s="250" t="str">
        <f t="shared" si="90"/>
        <v/>
      </c>
      <c r="AF323" s="108" t="str">
        <f t="shared" si="83"/>
        <v/>
      </c>
      <c r="AG323" s="108" t="str">
        <f t="shared" si="84"/>
        <v/>
      </c>
      <c r="AH323" s="110">
        <f t="shared" si="91"/>
        <v>0</v>
      </c>
      <c r="AI323" s="110">
        <f t="shared" si="92"/>
        <v>0</v>
      </c>
      <c r="AJ323" s="114"/>
      <c r="AK323" s="100">
        <f t="shared" si="93"/>
        <v>0</v>
      </c>
      <c r="AL323" s="110">
        <f t="shared" si="94"/>
        <v>0</v>
      </c>
      <c r="AM323" s="258">
        <f t="shared" si="85"/>
        <v>0</v>
      </c>
      <c r="AN323" s="110">
        <f t="shared" si="86"/>
        <v>0</v>
      </c>
      <c r="AO323" s="110">
        <f t="shared" si="95"/>
        <v>0</v>
      </c>
      <c r="AP323" s="122"/>
    </row>
    <row r="324" spans="1:56">
      <c r="A324" s="113"/>
      <c r="B324" s="113"/>
      <c r="C324" s="114"/>
      <c r="D324" s="115"/>
      <c r="E324" s="115"/>
      <c r="F324" s="115"/>
      <c r="G324" s="115"/>
      <c r="H324" s="116"/>
      <c r="I324" s="114"/>
      <c r="J324" s="114"/>
      <c r="K324" s="115"/>
      <c r="L324" s="117"/>
      <c r="M324" s="124"/>
      <c r="N324" s="102" t="str">
        <f t="shared" si="77"/>
        <v/>
      </c>
      <c r="O324" s="103" t="str">
        <f t="shared" si="78"/>
        <v/>
      </c>
      <c r="P324" s="104" t="str">
        <f t="shared" si="87"/>
        <v/>
      </c>
      <c r="Q324" s="248" t="str">
        <f t="shared" si="79"/>
        <v/>
      </c>
      <c r="R324" s="245" t="str">
        <f t="shared" si="80"/>
        <v/>
      </c>
      <c r="S324" s="104" t="str">
        <f t="shared" si="88"/>
        <v/>
      </c>
      <c r="T324" s="249" t="str">
        <f t="shared" si="89"/>
        <v/>
      </c>
      <c r="U324" s="118"/>
      <c r="V324" s="118"/>
      <c r="W324" s="118"/>
      <c r="X324" s="119"/>
      <c r="Y324" s="120"/>
      <c r="Z324" s="120"/>
      <c r="AA324" s="108" t="str">
        <f t="shared" si="81"/>
        <v/>
      </c>
      <c r="AB324" s="108" t="str">
        <f t="shared" si="82"/>
        <v/>
      </c>
      <c r="AC324" s="121"/>
      <c r="AD324" s="121"/>
      <c r="AE324" s="250" t="str">
        <f t="shared" si="90"/>
        <v/>
      </c>
      <c r="AF324" s="108" t="str">
        <f t="shared" si="83"/>
        <v/>
      </c>
      <c r="AG324" s="108" t="str">
        <f t="shared" si="84"/>
        <v/>
      </c>
      <c r="AH324" s="110">
        <f t="shared" si="91"/>
        <v>0</v>
      </c>
      <c r="AI324" s="110">
        <f t="shared" si="92"/>
        <v>0</v>
      </c>
      <c r="AJ324" s="114"/>
      <c r="AK324" s="100">
        <f t="shared" si="93"/>
        <v>0</v>
      </c>
      <c r="AL324" s="110">
        <f t="shared" si="94"/>
        <v>0</v>
      </c>
      <c r="AM324" s="258">
        <f t="shared" si="85"/>
        <v>0</v>
      </c>
      <c r="AN324" s="110">
        <f t="shared" si="86"/>
        <v>0</v>
      </c>
      <c r="AO324" s="110">
        <f t="shared" si="95"/>
        <v>0</v>
      </c>
      <c r="AP324" s="122"/>
    </row>
    <row r="325" spans="1:56">
      <c r="A325" s="113"/>
      <c r="B325" s="113"/>
      <c r="C325" s="114"/>
      <c r="D325" s="115"/>
      <c r="E325" s="115"/>
      <c r="F325" s="115"/>
      <c r="G325" s="115"/>
      <c r="H325" s="116"/>
      <c r="I325" s="114"/>
      <c r="J325" s="114"/>
      <c r="K325" s="115"/>
      <c r="L325" s="117"/>
      <c r="M325" s="124"/>
      <c r="N325" s="102" t="str">
        <f t="shared" si="77"/>
        <v/>
      </c>
      <c r="O325" s="103" t="str">
        <f t="shared" si="78"/>
        <v/>
      </c>
      <c r="P325" s="104" t="str">
        <f t="shared" si="87"/>
        <v/>
      </c>
      <c r="Q325" s="248" t="str">
        <f t="shared" si="79"/>
        <v/>
      </c>
      <c r="R325" s="245" t="str">
        <f t="shared" si="80"/>
        <v/>
      </c>
      <c r="S325" s="104" t="str">
        <f t="shared" si="88"/>
        <v/>
      </c>
      <c r="T325" s="249" t="str">
        <f t="shared" si="89"/>
        <v/>
      </c>
      <c r="U325" s="118"/>
      <c r="V325" s="118"/>
      <c r="W325" s="118"/>
      <c r="X325" s="119"/>
      <c r="Y325" s="120"/>
      <c r="Z325" s="120"/>
      <c r="AA325" s="108" t="str">
        <f t="shared" si="81"/>
        <v/>
      </c>
      <c r="AB325" s="108" t="str">
        <f t="shared" si="82"/>
        <v/>
      </c>
      <c r="AC325" s="121"/>
      <c r="AD325" s="121"/>
      <c r="AE325" s="250" t="str">
        <f t="shared" si="90"/>
        <v/>
      </c>
      <c r="AF325" s="108" t="str">
        <f t="shared" si="83"/>
        <v/>
      </c>
      <c r="AG325" s="108" t="str">
        <f t="shared" si="84"/>
        <v/>
      </c>
      <c r="AH325" s="110">
        <f t="shared" si="91"/>
        <v>0</v>
      </c>
      <c r="AI325" s="110">
        <f t="shared" si="92"/>
        <v>0</v>
      </c>
      <c r="AJ325" s="114"/>
      <c r="AK325" s="100">
        <f t="shared" si="93"/>
        <v>0</v>
      </c>
      <c r="AL325" s="110">
        <f t="shared" si="94"/>
        <v>0</v>
      </c>
      <c r="AM325" s="258">
        <f t="shared" si="85"/>
        <v>0</v>
      </c>
      <c r="AN325" s="110">
        <f t="shared" si="86"/>
        <v>0</v>
      </c>
      <c r="AO325" s="110">
        <f t="shared" si="95"/>
        <v>0</v>
      </c>
      <c r="AP325" s="122"/>
    </row>
    <row r="326" spans="1:56">
      <c r="A326" s="113"/>
      <c r="B326" s="113"/>
      <c r="C326" s="114"/>
      <c r="D326" s="115"/>
      <c r="E326" s="115"/>
      <c r="F326" s="115"/>
      <c r="G326" s="115"/>
      <c r="H326" s="116"/>
      <c r="I326" s="114"/>
      <c r="J326" s="114"/>
      <c r="K326" s="115"/>
      <c r="L326" s="117"/>
      <c r="M326" s="124"/>
      <c r="N326" s="102" t="str">
        <f t="shared" si="77"/>
        <v/>
      </c>
      <c r="O326" s="103" t="str">
        <f t="shared" si="78"/>
        <v/>
      </c>
      <c r="P326" s="104" t="str">
        <f t="shared" si="87"/>
        <v/>
      </c>
      <c r="Q326" s="248" t="str">
        <f t="shared" si="79"/>
        <v/>
      </c>
      <c r="R326" s="245" t="str">
        <f t="shared" si="80"/>
        <v/>
      </c>
      <c r="S326" s="104" t="str">
        <f t="shared" si="88"/>
        <v/>
      </c>
      <c r="T326" s="249" t="str">
        <f t="shared" si="89"/>
        <v/>
      </c>
      <c r="U326" s="118"/>
      <c r="V326" s="118"/>
      <c r="W326" s="118"/>
      <c r="X326" s="119"/>
      <c r="Y326" s="120"/>
      <c r="Z326" s="120"/>
      <c r="AA326" s="108" t="str">
        <f t="shared" si="81"/>
        <v/>
      </c>
      <c r="AB326" s="108" t="str">
        <f t="shared" si="82"/>
        <v/>
      </c>
      <c r="AC326" s="121"/>
      <c r="AD326" s="121"/>
      <c r="AE326" s="250" t="str">
        <f t="shared" si="90"/>
        <v/>
      </c>
      <c r="AF326" s="108" t="str">
        <f t="shared" si="83"/>
        <v/>
      </c>
      <c r="AG326" s="108" t="str">
        <f t="shared" si="84"/>
        <v/>
      </c>
      <c r="AH326" s="110">
        <f t="shared" si="91"/>
        <v>0</v>
      </c>
      <c r="AI326" s="110">
        <f t="shared" si="92"/>
        <v>0</v>
      </c>
      <c r="AJ326" s="114"/>
      <c r="AK326" s="100">
        <f t="shared" si="93"/>
        <v>0</v>
      </c>
      <c r="AL326" s="110">
        <f t="shared" si="94"/>
        <v>0</v>
      </c>
      <c r="AM326" s="258">
        <f t="shared" si="85"/>
        <v>0</v>
      </c>
      <c r="AN326" s="110">
        <f t="shared" si="86"/>
        <v>0</v>
      </c>
      <c r="AO326" s="110">
        <f t="shared" si="95"/>
        <v>0</v>
      </c>
      <c r="AP326" s="122"/>
    </row>
    <row r="327" spans="1:56">
      <c r="A327" s="113"/>
      <c r="B327" s="113"/>
      <c r="C327" s="114"/>
      <c r="D327" s="115"/>
      <c r="E327" s="115"/>
      <c r="F327" s="115"/>
      <c r="G327" s="115"/>
      <c r="H327" s="116"/>
      <c r="I327" s="114"/>
      <c r="J327" s="114"/>
      <c r="K327" s="115"/>
      <c r="L327" s="117"/>
      <c r="M327" s="124"/>
      <c r="N327" s="102" t="str">
        <f t="shared" si="77"/>
        <v/>
      </c>
      <c r="O327" s="103" t="str">
        <f t="shared" si="78"/>
        <v/>
      </c>
      <c r="P327" s="104" t="str">
        <f t="shared" si="87"/>
        <v/>
      </c>
      <c r="Q327" s="248" t="str">
        <f t="shared" si="79"/>
        <v/>
      </c>
      <c r="R327" s="245" t="str">
        <f t="shared" si="80"/>
        <v/>
      </c>
      <c r="S327" s="104" t="str">
        <f t="shared" si="88"/>
        <v/>
      </c>
      <c r="T327" s="249" t="str">
        <f t="shared" si="89"/>
        <v/>
      </c>
      <c r="U327" s="118"/>
      <c r="V327" s="118"/>
      <c r="W327" s="118"/>
      <c r="X327" s="119"/>
      <c r="Y327" s="120"/>
      <c r="Z327" s="120"/>
      <c r="AA327" s="108" t="str">
        <f t="shared" si="81"/>
        <v/>
      </c>
      <c r="AB327" s="108" t="str">
        <f t="shared" si="82"/>
        <v/>
      </c>
      <c r="AC327" s="121"/>
      <c r="AD327" s="121"/>
      <c r="AE327" s="250" t="str">
        <f t="shared" si="90"/>
        <v/>
      </c>
      <c r="AF327" s="108" t="str">
        <f t="shared" si="83"/>
        <v/>
      </c>
      <c r="AG327" s="108" t="str">
        <f t="shared" si="84"/>
        <v/>
      </c>
      <c r="AH327" s="110">
        <f t="shared" si="91"/>
        <v>0</v>
      </c>
      <c r="AI327" s="110">
        <f t="shared" si="92"/>
        <v>0</v>
      </c>
      <c r="AJ327" s="114"/>
      <c r="AK327" s="100">
        <f t="shared" si="93"/>
        <v>0</v>
      </c>
      <c r="AL327" s="110">
        <f t="shared" si="94"/>
        <v>0</v>
      </c>
      <c r="AM327" s="258">
        <f t="shared" si="85"/>
        <v>0</v>
      </c>
      <c r="AN327" s="110">
        <f t="shared" si="86"/>
        <v>0</v>
      </c>
      <c r="AO327" s="110">
        <f t="shared" si="95"/>
        <v>0</v>
      </c>
      <c r="AP327" s="122"/>
    </row>
    <row r="328" spans="1:56">
      <c r="A328" s="113"/>
      <c r="B328" s="113"/>
      <c r="C328" s="114"/>
      <c r="D328" s="115"/>
      <c r="E328" s="115"/>
      <c r="F328" s="115"/>
      <c r="G328" s="115"/>
      <c r="H328" s="116"/>
      <c r="I328" s="114"/>
      <c r="J328" s="114"/>
      <c r="K328" s="115"/>
      <c r="L328" s="117"/>
      <c r="M328" s="124"/>
      <c r="N328" s="102" t="str">
        <f t="shared" si="77"/>
        <v/>
      </c>
      <c r="O328" s="103" t="str">
        <f t="shared" si="78"/>
        <v/>
      </c>
      <c r="P328" s="104" t="str">
        <f t="shared" si="87"/>
        <v/>
      </c>
      <c r="Q328" s="248" t="str">
        <f t="shared" si="79"/>
        <v/>
      </c>
      <c r="R328" s="245" t="str">
        <f t="shared" si="80"/>
        <v/>
      </c>
      <c r="S328" s="104" t="str">
        <f t="shared" si="88"/>
        <v/>
      </c>
      <c r="T328" s="249" t="str">
        <f t="shared" si="89"/>
        <v/>
      </c>
      <c r="U328" s="118"/>
      <c r="V328" s="118"/>
      <c r="W328" s="118"/>
      <c r="X328" s="119"/>
      <c r="Y328" s="120"/>
      <c r="Z328" s="120"/>
      <c r="AA328" s="108" t="str">
        <f t="shared" si="81"/>
        <v/>
      </c>
      <c r="AB328" s="108" t="str">
        <f t="shared" si="82"/>
        <v/>
      </c>
      <c r="AC328" s="121"/>
      <c r="AD328" s="121"/>
      <c r="AE328" s="250" t="str">
        <f t="shared" si="90"/>
        <v/>
      </c>
      <c r="AF328" s="108" t="str">
        <f t="shared" si="83"/>
        <v/>
      </c>
      <c r="AG328" s="108" t="str">
        <f t="shared" si="84"/>
        <v/>
      </c>
      <c r="AH328" s="110">
        <f t="shared" si="91"/>
        <v>0</v>
      </c>
      <c r="AI328" s="110">
        <f t="shared" si="92"/>
        <v>0</v>
      </c>
      <c r="AJ328" s="114"/>
      <c r="AK328" s="100">
        <f t="shared" si="93"/>
        <v>0</v>
      </c>
      <c r="AL328" s="110">
        <f t="shared" si="94"/>
        <v>0</v>
      </c>
      <c r="AM328" s="258">
        <f t="shared" si="85"/>
        <v>0</v>
      </c>
      <c r="AN328" s="110">
        <f t="shared" si="86"/>
        <v>0</v>
      </c>
      <c r="AO328" s="110">
        <f t="shared" si="95"/>
        <v>0</v>
      </c>
      <c r="AP328" s="122"/>
    </row>
    <row r="329" spans="1:56">
      <c r="A329" s="113"/>
      <c r="B329" s="113"/>
      <c r="C329" s="114"/>
      <c r="D329" s="115"/>
      <c r="E329" s="115"/>
      <c r="F329" s="115"/>
      <c r="G329" s="115"/>
      <c r="H329" s="116"/>
      <c r="I329" s="114"/>
      <c r="J329" s="114"/>
      <c r="K329" s="115"/>
      <c r="L329" s="117"/>
      <c r="M329" s="124"/>
      <c r="N329" s="102" t="str">
        <f t="shared" si="77"/>
        <v/>
      </c>
      <c r="O329" s="103" t="str">
        <f t="shared" si="78"/>
        <v/>
      </c>
      <c r="P329" s="104" t="str">
        <f t="shared" si="87"/>
        <v/>
      </c>
      <c r="Q329" s="248" t="str">
        <f t="shared" si="79"/>
        <v/>
      </c>
      <c r="R329" s="245" t="str">
        <f t="shared" si="80"/>
        <v/>
      </c>
      <c r="S329" s="104" t="str">
        <f t="shared" si="88"/>
        <v/>
      </c>
      <c r="T329" s="249" t="str">
        <f t="shared" si="89"/>
        <v/>
      </c>
      <c r="U329" s="118"/>
      <c r="V329" s="118"/>
      <c r="W329" s="118"/>
      <c r="X329" s="119"/>
      <c r="Y329" s="120"/>
      <c r="Z329" s="120"/>
      <c r="AA329" s="108" t="str">
        <f t="shared" si="81"/>
        <v/>
      </c>
      <c r="AB329" s="108" t="str">
        <f t="shared" si="82"/>
        <v/>
      </c>
      <c r="AC329" s="121"/>
      <c r="AD329" s="121"/>
      <c r="AE329" s="250" t="str">
        <f t="shared" si="90"/>
        <v/>
      </c>
      <c r="AF329" s="108" t="str">
        <f t="shared" si="83"/>
        <v/>
      </c>
      <c r="AG329" s="108" t="str">
        <f t="shared" si="84"/>
        <v/>
      </c>
      <c r="AH329" s="110">
        <f t="shared" si="91"/>
        <v>0</v>
      </c>
      <c r="AI329" s="110">
        <f t="shared" si="92"/>
        <v>0</v>
      </c>
      <c r="AJ329" s="114"/>
      <c r="AK329" s="100">
        <f t="shared" si="93"/>
        <v>0</v>
      </c>
      <c r="AL329" s="110">
        <f t="shared" si="94"/>
        <v>0</v>
      </c>
      <c r="AM329" s="258">
        <f t="shared" si="85"/>
        <v>0</v>
      </c>
      <c r="AN329" s="110">
        <f t="shared" si="86"/>
        <v>0</v>
      </c>
      <c r="AO329" s="110">
        <f t="shared" si="95"/>
        <v>0</v>
      </c>
      <c r="AP329" s="122"/>
    </row>
    <row r="330" spans="1:56">
      <c r="A330" s="113"/>
      <c r="B330" s="113"/>
      <c r="C330" s="114"/>
      <c r="D330" s="115"/>
      <c r="E330" s="115"/>
      <c r="F330" s="115"/>
      <c r="G330" s="115"/>
      <c r="H330" s="116"/>
      <c r="I330" s="114"/>
      <c r="J330" s="114"/>
      <c r="K330" s="115"/>
      <c r="L330" s="117"/>
      <c r="M330" s="124"/>
      <c r="N330" s="102" t="str">
        <f t="shared" si="77"/>
        <v/>
      </c>
      <c r="O330" s="103" t="str">
        <f t="shared" si="78"/>
        <v/>
      </c>
      <c r="P330" s="104" t="str">
        <f t="shared" si="87"/>
        <v/>
      </c>
      <c r="Q330" s="248" t="str">
        <f t="shared" si="79"/>
        <v/>
      </c>
      <c r="R330" s="245" t="str">
        <f t="shared" si="80"/>
        <v/>
      </c>
      <c r="S330" s="104" t="str">
        <f t="shared" si="88"/>
        <v/>
      </c>
      <c r="T330" s="249" t="str">
        <f t="shared" si="89"/>
        <v/>
      </c>
      <c r="U330" s="118"/>
      <c r="V330" s="118"/>
      <c r="W330" s="118"/>
      <c r="X330" s="119"/>
      <c r="Y330" s="120"/>
      <c r="Z330" s="120"/>
      <c r="AA330" s="108" t="str">
        <f t="shared" si="81"/>
        <v/>
      </c>
      <c r="AB330" s="108" t="str">
        <f t="shared" si="82"/>
        <v/>
      </c>
      <c r="AC330" s="121"/>
      <c r="AD330" s="121"/>
      <c r="AE330" s="250" t="str">
        <f t="shared" si="90"/>
        <v/>
      </c>
      <c r="AF330" s="108" t="str">
        <f t="shared" si="83"/>
        <v/>
      </c>
      <c r="AG330" s="108" t="str">
        <f t="shared" si="84"/>
        <v/>
      </c>
      <c r="AH330" s="110">
        <f t="shared" si="91"/>
        <v>0</v>
      </c>
      <c r="AI330" s="110">
        <f t="shared" si="92"/>
        <v>0</v>
      </c>
      <c r="AJ330" s="114"/>
      <c r="AK330" s="100">
        <f t="shared" si="93"/>
        <v>0</v>
      </c>
      <c r="AL330" s="110">
        <f t="shared" si="94"/>
        <v>0</v>
      </c>
      <c r="AM330" s="258">
        <f t="shared" si="85"/>
        <v>0</v>
      </c>
      <c r="AN330" s="110">
        <f t="shared" si="86"/>
        <v>0</v>
      </c>
      <c r="AO330" s="110">
        <f t="shared" si="95"/>
        <v>0</v>
      </c>
      <c r="AP330" s="122"/>
    </row>
    <row r="331" spans="1:56">
      <c r="A331" s="113"/>
      <c r="B331" s="113"/>
      <c r="C331" s="114"/>
      <c r="D331" s="115"/>
      <c r="E331" s="115"/>
      <c r="F331" s="115"/>
      <c r="G331" s="115"/>
      <c r="H331" s="116"/>
      <c r="I331" s="114"/>
      <c r="J331" s="114"/>
      <c r="K331" s="115"/>
      <c r="L331" s="117"/>
      <c r="M331" s="124"/>
      <c r="N331" s="102" t="str">
        <f t="shared" si="77"/>
        <v/>
      </c>
      <c r="O331" s="103" t="str">
        <f t="shared" si="78"/>
        <v/>
      </c>
      <c r="P331" s="104" t="str">
        <f t="shared" si="87"/>
        <v/>
      </c>
      <c r="Q331" s="248" t="str">
        <f t="shared" si="79"/>
        <v/>
      </c>
      <c r="R331" s="245" t="str">
        <f t="shared" si="80"/>
        <v/>
      </c>
      <c r="S331" s="104" t="str">
        <f t="shared" si="88"/>
        <v/>
      </c>
      <c r="T331" s="249" t="str">
        <f t="shared" si="89"/>
        <v/>
      </c>
      <c r="U331" s="118"/>
      <c r="V331" s="118"/>
      <c r="W331" s="118"/>
      <c r="X331" s="119"/>
      <c r="Y331" s="120"/>
      <c r="Z331" s="120"/>
      <c r="AA331" s="108" t="str">
        <f t="shared" si="81"/>
        <v/>
      </c>
      <c r="AB331" s="108" t="str">
        <f t="shared" si="82"/>
        <v/>
      </c>
      <c r="AC331" s="121"/>
      <c r="AD331" s="121"/>
      <c r="AE331" s="250" t="str">
        <f t="shared" si="90"/>
        <v/>
      </c>
      <c r="AF331" s="108" t="str">
        <f t="shared" si="83"/>
        <v/>
      </c>
      <c r="AG331" s="108" t="str">
        <f t="shared" si="84"/>
        <v/>
      </c>
      <c r="AH331" s="110">
        <f t="shared" si="91"/>
        <v>0</v>
      </c>
      <c r="AI331" s="110">
        <f t="shared" si="92"/>
        <v>0</v>
      </c>
      <c r="AJ331" s="114"/>
      <c r="AK331" s="100">
        <f t="shared" si="93"/>
        <v>0</v>
      </c>
      <c r="AL331" s="110">
        <f t="shared" si="94"/>
        <v>0</v>
      </c>
      <c r="AM331" s="258">
        <f t="shared" si="85"/>
        <v>0</v>
      </c>
      <c r="AN331" s="110">
        <f t="shared" si="86"/>
        <v>0</v>
      </c>
      <c r="AO331" s="110">
        <f t="shared" si="95"/>
        <v>0</v>
      </c>
      <c r="AP331" s="122"/>
    </row>
    <row r="332" spans="1:56">
      <c r="A332" s="113"/>
      <c r="B332" s="113"/>
      <c r="C332" s="114"/>
      <c r="D332" s="115"/>
      <c r="E332" s="115"/>
      <c r="F332" s="115"/>
      <c r="G332" s="115"/>
      <c r="H332" s="116"/>
      <c r="I332" s="114"/>
      <c r="J332" s="114"/>
      <c r="K332" s="115"/>
      <c r="L332" s="117"/>
      <c r="M332" s="124"/>
      <c r="N332" s="102" t="str">
        <f t="shared" si="77"/>
        <v/>
      </c>
      <c r="O332" s="103" t="str">
        <f t="shared" si="78"/>
        <v/>
      </c>
      <c r="P332" s="104" t="str">
        <f t="shared" si="87"/>
        <v/>
      </c>
      <c r="Q332" s="248" t="str">
        <f t="shared" si="79"/>
        <v/>
      </c>
      <c r="R332" s="245" t="str">
        <f t="shared" si="80"/>
        <v/>
      </c>
      <c r="S332" s="104" t="str">
        <f t="shared" si="88"/>
        <v/>
      </c>
      <c r="T332" s="249" t="str">
        <f t="shared" si="89"/>
        <v/>
      </c>
      <c r="U332" s="118"/>
      <c r="V332" s="118"/>
      <c r="W332" s="118"/>
      <c r="X332" s="119"/>
      <c r="Y332" s="120"/>
      <c r="Z332" s="120"/>
      <c r="AA332" s="108" t="str">
        <f t="shared" si="81"/>
        <v/>
      </c>
      <c r="AB332" s="108" t="str">
        <f t="shared" si="82"/>
        <v/>
      </c>
      <c r="AC332" s="121"/>
      <c r="AD332" s="121"/>
      <c r="AE332" s="250" t="str">
        <f t="shared" si="90"/>
        <v/>
      </c>
      <c r="AF332" s="108" t="str">
        <f t="shared" si="83"/>
        <v/>
      </c>
      <c r="AG332" s="108" t="str">
        <f t="shared" si="84"/>
        <v/>
      </c>
      <c r="AH332" s="110">
        <f t="shared" si="91"/>
        <v>0</v>
      </c>
      <c r="AI332" s="110">
        <f t="shared" si="92"/>
        <v>0</v>
      </c>
      <c r="AJ332" s="114"/>
      <c r="AK332" s="100">
        <f t="shared" si="93"/>
        <v>0</v>
      </c>
      <c r="AL332" s="110">
        <f t="shared" si="94"/>
        <v>0</v>
      </c>
      <c r="AM332" s="258">
        <f t="shared" si="85"/>
        <v>0</v>
      </c>
      <c r="AN332" s="110">
        <f t="shared" si="86"/>
        <v>0</v>
      </c>
      <c r="AO332" s="110">
        <f t="shared" si="95"/>
        <v>0</v>
      </c>
      <c r="AP332" s="122"/>
    </row>
    <row r="333" spans="1:56">
      <c r="A333" s="113"/>
      <c r="B333" s="113"/>
      <c r="C333" s="114"/>
      <c r="D333" s="115"/>
      <c r="E333" s="115"/>
      <c r="F333" s="115"/>
      <c r="G333" s="115"/>
      <c r="H333" s="116"/>
      <c r="I333" s="114"/>
      <c r="J333" s="114"/>
      <c r="K333" s="115"/>
      <c r="L333" s="117"/>
      <c r="M333" s="124"/>
      <c r="N333" s="102" t="str">
        <f t="shared" si="77"/>
        <v/>
      </c>
      <c r="O333" s="103" t="str">
        <f t="shared" si="78"/>
        <v/>
      </c>
      <c r="P333" s="104" t="str">
        <f t="shared" si="87"/>
        <v/>
      </c>
      <c r="Q333" s="248" t="str">
        <f t="shared" si="79"/>
        <v/>
      </c>
      <c r="R333" s="245" t="str">
        <f t="shared" si="80"/>
        <v/>
      </c>
      <c r="S333" s="104" t="str">
        <f t="shared" si="88"/>
        <v/>
      </c>
      <c r="T333" s="249" t="str">
        <f t="shared" si="89"/>
        <v/>
      </c>
      <c r="U333" s="118"/>
      <c r="V333" s="118"/>
      <c r="W333" s="118"/>
      <c r="X333" s="119"/>
      <c r="Y333" s="120"/>
      <c r="Z333" s="120"/>
      <c r="AA333" s="108" t="str">
        <f t="shared" si="81"/>
        <v/>
      </c>
      <c r="AB333" s="108" t="str">
        <f t="shared" si="82"/>
        <v/>
      </c>
      <c r="AC333" s="121"/>
      <c r="AD333" s="121"/>
      <c r="AE333" s="250" t="str">
        <f t="shared" si="90"/>
        <v/>
      </c>
      <c r="AF333" s="108" t="str">
        <f t="shared" si="83"/>
        <v/>
      </c>
      <c r="AG333" s="108" t="str">
        <f t="shared" si="84"/>
        <v/>
      </c>
      <c r="AH333" s="110">
        <f t="shared" si="91"/>
        <v>0</v>
      </c>
      <c r="AI333" s="110">
        <f t="shared" si="92"/>
        <v>0</v>
      </c>
      <c r="AJ333" s="114"/>
      <c r="AK333" s="100">
        <f t="shared" si="93"/>
        <v>0</v>
      </c>
      <c r="AL333" s="110">
        <f t="shared" si="94"/>
        <v>0</v>
      </c>
      <c r="AM333" s="258">
        <f t="shared" si="85"/>
        <v>0</v>
      </c>
      <c r="AN333" s="110">
        <f t="shared" si="86"/>
        <v>0</v>
      </c>
      <c r="AO333" s="110">
        <f t="shared" si="95"/>
        <v>0</v>
      </c>
      <c r="AP333" s="122"/>
    </row>
    <row r="334" spans="1:56">
      <c r="A334" s="113"/>
      <c r="B334" s="113"/>
      <c r="C334" s="114"/>
      <c r="D334" s="115"/>
      <c r="E334" s="115"/>
      <c r="F334" s="115"/>
      <c r="G334" s="115"/>
      <c r="H334" s="116"/>
      <c r="I334" s="114"/>
      <c r="J334" s="114"/>
      <c r="K334" s="115"/>
      <c r="L334" s="117"/>
      <c r="M334" s="124"/>
      <c r="N334" s="102" t="str">
        <f t="shared" si="77"/>
        <v/>
      </c>
      <c r="O334" s="103" t="str">
        <f t="shared" si="78"/>
        <v/>
      </c>
      <c r="P334" s="104" t="str">
        <f t="shared" si="87"/>
        <v/>
      </c>
      <c r="Q334" s="248" t="str">
        <f t="shared" si="79"/>
        <v/>
      </c>
      <c r="R334" s="245" t="str">
        <f t="shared" si="80"/>
        <v/>
      </c>
      <c r="S334" s="104" t="str">
        <f t="shared" si="88"/>
        <v/>
      </c>
      <c r="T334" s="249" t="str">
        <f t="shared" si="89"/>
        <v/>
      </c>
      <c r="U334" s="118"/>
      <c r="V334" s="118"/>
      <c r="W334" s="118"/>
      <c r="X334" s="119"/>
      <c r="Y334" s="120"/>
      <c r="Z334" s="120"/>
      <c r="AA334" s="108" t="str">
        <f t="shared" si="81"/>
        <v/>
      </c>
      <c r="AB334" s="108" t="str">
        <f t="shared" si="82"/>
        <v/>
      </c>
      <c r="AC334" s="121"/>
      <c r="AD334" s="121"/>
      <c r="AE334" s="250" t="str">
        <f t="shared" si="90"/>
        <v/>
      </c>
      <c r="AF334" s="108" t="str">
        <f t="shared" si="83"/>
        <v/>
      </c>
      <c r="AG334" s="108" t="str">
        <f t="shared" si="84"/>
        <v/>
      </c>
      <c r="AH334" s="110">
        <f t="shared" si="91"/>
        <v>0</v>
      </c>
      <c r="AI334" s="110">
        <f t="shared" si="92"/>
        <v>0</v>
      </c>
      <c r="AJ334" s="114"/>
      <c r="AK334" s="100">
        <f t="shared" si="93"/>
        <v>0</v>
      </c>
      <c r="AL334" s="110">
        <f t="shared" si="94"/>
        <v>0</v>
      </c>
      <c r="AM334" s="258">
        <f t="shared" si="85"/>
        <v>0</v>
      </c>
      <c r="AN334" s="110">
        <f t="shared" si="86"/>
        <v>0</v>
      </c>
      <c r="AO334" s="110">
        <f t="shared" si="95"/>
        <v>0</v>
      </c>
      <c r="AP334" s="122"/>
    </row>
    <row r="335" spans="1:56">
      <c r="A335" s="113"/>
      <c r="B335" s="113"/>
      <c r="C335" s="114"/>
      <c r="D335" s="115"/>
      <c r="E335" s="115"/>
      <c r="F335" s="115"/>
      <c r="G335" s="115"/>
      <c r="H335" s="116"/>
      <c r="I335" s="114"/>
      <c r="J335" s="114"/>
      <c r="K335" s="115"/>
      <c r="L335" s="117"/>
      <c r="M335" s="124"/>
      <c r="N335" s="102" t="str">
        <f t="shared" si="77"/>
        <v/>
      </c>
      <c r="O335" s="103" t="str">
        <f t="shared" si="78"/>
        <v/>
      </c>
      <c r="P335" s="104" t="str">
        <f t="shared" si="87"/>
        <v/>
      </c>
      <c r="Q335" s="248" t="str">
        <f t="shared" si="79"/>
        <v/>
      </c>
      <c r="R335" s="245" t="str">
        <f t="shared" si="80"/>
        <v/>
      </c>
      <c r="S335" s="104" t="str">
        <f t="shared" si="88"/>
        <v/>
      </c>
      <c r="T335" s="249" t="str">
        <f t="shared" si="89"/>
        <v/>
      </c>
      <c r="U335" s="118"/>
      <c r="V335" s="118"/>
      <c r="W335" s="118"/>
      <c r="X335" s="119"/>
      <c r="Y335" s="120"/>
      <c r="Z335" s="120"/>
      <c r="AA335" s="108" t="str">
        <f t="shared" si="81"/>
        <v/>
      </c>
      <c r="AB335" s="108" t="str">
        <f t="shared" si="82"/>
        <v/>
      </c>
      <c r="AC335" s="121"/>
      <c r="AD335" s="121"/>
      <c r="AE335" s="250" t="str">
        <f t="shared" si="90"/>
        <v/>
      </c>
      <c r="AF335" s="108" t="str">
        <f t="shared" si="83"/>
        <v/>
      </c>
      <c r="AG335" s="108" t="str">
        <f t="shared" si="84"/>
        <v/>
      </c>
      <c r="AH335" s="110">
        <f t="shared" si="91"/>
        <v>0</v>
      </c>
      <c r="AI335" s="110">
        <f t="shared" si="92"/>
        <v>0</v>
      </c>
      <c r="AJ335" s="114"/>
      <c r="AK335" s="100">
        <f t="shared" si="93"/>
        <v>0</v>
      </c>
      <c r="AL335" s="110">
        <f t="shared" si="94"/>
        <v>0</v>
      </c>
      <c r="AM335" s="258">
        <f t="shared" si="85"/>
        <v>0</v>
      </c>
      <c r="AN335" s="110">
        <f t="shared" si="86"/>
        <v>0</v>
      </c>
      <c r="AO335" s="110">
        <f t="shared" si="95"/>
        <v>0</v>
      </c>
      <c r="AP335" s="122"/>
    </row>
    <row r="336" spans="1:56">
      <c r="A336" s="113"/>
      <c r="B336" s="113"/>
      <c r="C336" s="114"/>
      <c r="D336" s="115"/>
      <c r="E336" s="115"/>
      <c r="F336" s="115"/>
      <c r="G336" s="115"/>
      <c r="H336" s="116"/>
      <c r="I336" s="114"/>
      <c r="J336" s="114"/>
      <c r="K336" s="115"/>
      <c r="L336" s="117"/>
      <c r="M336" s="124"/>
      <c r="N336" s="102" t="str">
        <f t="shared" si="77"/>
        <v/>
      </c>
      <c r="O336" s="103" t="str">
        <f t="shared" si="78"/>
        <v/>
      </c>
      <c r="P336" s="104" t="str">
        <f t="shared" si="87"/>
        <v/>
      </c>
      <c r="Q336" s="248" t="str">
        <f t="shared" si="79"/>
        <v/>
      </c>
      <c r="R336" s="245" t="str">
        <f t="shared" si="80"/>
        <v/>
      </c>
      <c r="S336" s="104" t="str">
        <f t="shared" si="88"/>
        <v/>
      </c>
      <c r="T336" s="249" t="str">
        <f t="shared" si="89"/>
        <v/>
      </c>
      <c r="U336" s="118"/>
      <c r="V336" s="118"/>
      <c r="W336" s="118"/>
      <c r="X336" s="119"/>
      <c r="Y336" s="120"/>
      <c r="Z336" s="120"/>
      <c r="AA336" s="108" t="str">
        <f t="shared" si="81"/>
        <v/>
      </c>
      <c r="AB336" s="108" t="str">
        <f t="shared" si="82"/>
        <v/>
      </c>
      <c r="AC336" s="121"/>
      <c r="AD336" s="121"/>
      <c r="AE336" s="250" t="str">
        <f t="shared" si="90"/>
        <v/>
      </c>
      <c r="AF336" s="108" t="str">
        <f t="shared" si="83"/>
        <v/>
      </c>
      <c r="AG336" s="108" t="str">
        <f t="shared" si="84"/>
        <v/>
      </c>
      <c r="AH336" s="110">
        <f t="shared" si="91"/>
        <v>0</v>
      </c>
      <c r="AI336" s="110">
        <f t="shared" si="92"/>
        <v>0</v>
      </c>
      <c r="AJ336" s="114"/>
      <c r="AK336" s="100">
        <f t="shared" si="93"/>
        <v>0</v>
      </c>
      <c r="AL336" s="110">
        <f t="shared" si="94"/>
        <v>0</v>
      </c>
      <c r="AM336" s="258">
        <f t="shared" si="85"/>
        <v>0</v>
      </c>
      <c r="AN336" s="110">
        <f t="shared" si="86"/>
        <v>0</v>
      </c>
      <c r="AO336" s="110">
        <f t="shared" si="95"/>
        <v>0</v>
      </c>
      <c r="AP336" s="122"/>
    </row>
    <row r="337" spans="1:56">
      <c r="A337" s="113"/>
      <c r="B337" s="113"/>
      <c r="C337" s="114"/>
      <c r="D337" s="115"/>
      <c r="E337" s="115"/>
      <c r="F337" s="115"/>
      <c r="G337" s="115"/>
      <c r="H337" s="116"/>
      <c r="I337" s="114"/>
      <c r="J337" s="114"/>
      <c r="K337" s="115"/>
      <c r="L337" s="117"/>
      <c r="M337" s="124"/>
      <c r="N337" s="102" t="str">
        <f t="shared" si="77"/>
        <v/>
      </c>
      <c r="O337" s="103" t="str">
        <f t="shared" si="78"/>
        <v/>
      </c>
      <c r="P337" s="104" t="str">
        <f t="shared" si="87"/>
        <v/>
      </c>
      <c r="Q337" s="248" t="str">
        <f t="shared" si="79"/>
        <v/>
      </c>
      <c r="R337" s="245" t="str">
        <f t="shared" si="80"/>
        <v/>
      </c>
      <c r="S337" s="104" t="str">
        <f t="shared" si="88"/>
        <v/>
      </c>
      <c r="T337" s="249" t="str">
        <f t="shared" si="89"/>
        <v/>
      </c>
      <c r="U337" s="118"/>
      <c r="V337" s="118"/>
      <c r="W337" s="118"/>
      <c r="X337" s="119"/>
      <c r="Y337" s="120"/>
      <c r="Z337" s="120"/>
      <c r="AA337" s="108" t="str">
        <f t="shared" si="81"/>
        <v/>
      </c>
      <c r="AB337" s="108" t="str">
        <f t="shared" si="82"/>
        <v/>
      </c>
      <c r="AC337" s="121"/>
      <c r="AD337" s="121"/>
      <c r="AE337" s="250" t="str">
        <f t="shared" si="90"/>
        <v/>
      </c>
      <c r="AF337" s="108" t="str">
        <f t="shared" si="83"/>
        <v/>
      </c>
      <c r="AG337" s="108" t="str">
        <f t="shared" si="84"/>
        <v/>
      </c>
      <c r="AH337" s="110">
        <f t="shared" si="91"/>
        <v>0</v>
      </c>
      <c r="AI337" s="110">
        <f t="shared" si="92"/>
        <v>0</v>
      </c>
      <c r="AJ337" s="114"/>
      <c r="AK337" s="100">
        <f t="shared" si="93"/>
        <v>0</v>
      </c>
      <c r="AL337" s="110">
        <f t="shared" si="94"/>
        <v>0</v>
      </c>
      <c r="AM337" s="258">
        <f t="shared" si="85"/>
        <v>0</v>
      </c>
      <c r="AN337" s="110">
        <f t="shared" si="86"/>
        <v>0</v>
      </c>
      <c r="AO337" s="110">
        <f t="shared" si="95"/>
        <v>0</v>
      </c>
      <c r="AP337" s="122"/>
    </row>
    <row r="338" spans="1:56">
      <c r="A338" s="113"/>
      <c r="B338" s="113"/>
      <c r="C338" s="114"/>
      <c r="D338" s="115"/>
      <c r="E338" s="115"/>
      <c r="F338" s="115"/>
      <c r="G338" s="115"/>
      <c r="H338" s="116"/>
      <c r="I338" s="114"/>
      <c r="J338" s="114"/>
      <c r="K338" s="115"/>
      <c r="L338" s="117"/>
      <c r="M338" s="124"/>
      <c r="N338" s="102" t="str">
        <f t="shared" si="77"/>
        <v/>
      </c>
      <c r="O338" s="103" t="str">
        <f t="shared" si="78"/>
        <v/>
      </c>
      <c r="P338" s="104" t="str">
        <f t="shared" si="87"/>
        <v/>
      </c>
      <c r="Q338" s="248" t="str">
        <f t="shared" si="79"/>
        <v/>
      </c>
      <c r="R338" s="245" t="str">
        <f t="shared" si="80"/>
        <v/>
      </c>
      <c r="S338" s="104" t="str">
        <f t="shared" si="88"/>
        <v/>
      </c>
      <c r="T338" s="249" t="str">
        <f t="shared" si="89"/>
        <v/>
      </c>
      <c r="U338" s="118"/>
      <c r="V338" s="118"/>
      <c r="W338" s="118"/>
      <c r="X338" s="119"/>
      <c r="Y338" s="120"/>
      <c r="Z338" s="120"/>
      <c r="AA338" s="108" t="str">
        <f t="shared" si="81"/>
        <v/>
      </c>
      <c r="AB338" s="108" t="str">
        <f t="shared" si="82"/>
        <v/>
      </c>
      <c r="AC338" s="121"/>
      <c r="AD338" s="121"/>
      <c r="AE338" s="250" t="str">
        <f t="shared" si="90"/>
        <v/>
      </c>
      <c r="AF338" s="108" t="str">
        <f t="shared" si="83"/>
        <v/>
      </c>
      <c r="AG338" s="108" t="str">
        <f t="shared" si="84"/>
        <v/>
      </c>
      <c r="AH338" s="110">
        <f t="shared" si="91"/>
        <v>0</v>
      </c>
      <c r="AI338" s="110">
        <f t="shared" si="92"/>
        <v>0</v>
      </c>
      <c r="AJ338" s="114"/>
      <c r="AK338" s="100">
        <f t="shared" si="93"/>
        <v>0</v>
      </c>
      <c r="AL338" s="110">
        <f t="shared" si="94"/>
        <v>0</v>
      </c>
      <c r="AM338" s="258">
        <f t="shared" si="85"/>
        <v>0</v>
      </c>
      <c r="AN338" s="110">
        <f t="shared" si="86"/>
        <v>0</v>
      </c>
      <c r="AO338" s="110">
        <f t="shared" si="95"/>
        <v>0</v>
      </c>
      <c r="AP338" s="122"/>
    </row>
    <row r="339" spans="1:56">
      <c r="A339" s="113"/>
      <c r="B339" s="113"/>
      <c r="C339" s="114"/>
      <c r="D339" s="115"/>
      <c r="E339" s="115"/>
      <c r="F339" s="115"/>
      <c r="G339" s="115"/>
      <c r="H339" s="116"/>
      <c r="I339" s="114"/>
      <c r="J339" s="114"/>
      <c r="K339" s="115"/>
      <c r="L339" s="117"/>
      <c r="M339" s="124"/>
      <c r="N339" s="102" t="str">
        <f t="shared" si="77"/>
        <v/>
      </c>
      <c r="O339" s="103" t="str">
        <f t="shared" si="78"/>
        <v/>
      </c>
      <c r="P339" s="104" t="str">
        <f t="shared" si="87"/>
        <v/>
      </c>
      <c r="Q339" s="248" t="str">
        <f t="shared" si="79"/>
        <v/>
      </c>
      <c r="R339" s="245" t="str">
        <f t="shared" si="80"/>
        <v/>
      </c>
      <c r="S339" s="104" t="str">
        <f t="shared" si="88"/>
        <v/>
      </c>
      <c r="T339" s="249" t="str">
        <f t="shared" si="89"/>
        <v/>
      </c>
      <c r="U339" s="118"/>
      <c r="V339" s="118"/>
      <c r="W339" s="118"/>
      <c r="X339" s="119"/>
      <c r="Y339" s="120"/>
      <c r="Z339" s="120"/>
      <c r="AA339" s="108" t="str">
        <f t="shared" si="81"/>
        <v/>
      </c>
      <c r="AB339" s="108" t="str">
        <f t="shared" si="82"/>
        <v/>
      </c>
      <c r="AC339" s="121"/>
      <c r="AD339" s="121"/>
      <c r="AE339" s="250" t="str">
        <f t="shared" si="90"/>
        <v/>
      </c>
      <c r="AF339" s="108" t="str">
        <f t="shared" si="83"/>
        <v/>
      </c>
      <c r="AG339" s="108" t="str">
        <f t="shared" si="84"/>
        <v/>
      </c>
      <c r="AH339" s="110">
        <f t="shared" si="91"/>
        <v>0</v>
      </c>
      <c r="AI339" s="110">
        <f t="shared" si="92"/>
        <v>0</v>
      </c>
      <c r="AJ339" s="114"/>
      <c r="AK339" s="100">
        <f t="shared" si="93"/>
        <v>0</v>
      </c>
      <c r="AL339" s="110">
        <f t="shared" si="94"/>
        <v>0</v>
      </c>
      <c r="AM339" s="258">
        <f t="shared" si="85"/>
        <v>0</v>
      </c>
      <c r="AN339" s="110">
        <f t="shared" si="86"/>
        <v>0</v>
      </c>
      <c r="AO339" s="110">
        <f t="shared" si="95"/>
        <v>0</v>
      </c>
      <c r="AP339" s="122"/>
    </row>
    <row r="340" spans="1:56">
      <c r="A340" s="113"/>
      <c r="B340" s="113"/>
      <c r="C340" s="114"/>
      <c r="D340" s="115"/>
      <c r="E340" s="115"/>
      <c r="F340" s="115"/>
      <c r="G340" s="115"/>
      <c r="H340" s="116"/>
      <c r="I340" s="114"/>
      <c r="J340" s="114"/>
      <c r="K340" s="115"/>
      <c r="L340" s="117"/>
      <c r="M340" s="124"/>
      <c r="N340" s="102" t="str">
        <f t="shared" ref="N340:N403" si="96">IF(M340="","",IF(M340="Spark Ignition",AV$22,IF(M340="Compression Ignition",BA$22,"error")))</f>
        <v/>
      </c>
      <c r="O340" s="103" t="str">
        <f t="shared" ref="O340:O403" si="97">IF(M340="","",IF(M340="Spark Ignition",AW$22,IF(M340="Compression Ignition",BB$22,"error")))</f>
        <v/>
      </c>
      <c r="P340" s="104" t="str">
        <f t="shared" si="87"/>
        <v/>
      </c>
      <c r="Q340" s="248" t="str">
        <f t="shared" ref="Q340:Q403" si="98">IF(M340="","",IF(M340="Spark Ignition",AV$46,IF(M340="Compression Ignition",BA$46,"error")))</f>
        <v/>
      </c>
      <c r="R340" s="245" t="str">
        <f t="shared" ref="R340:R403" si="99">IF(N340="","",IF(M340="Spark Ignition",AW$46,IF(M340="Compression Ignition",BB$46,"error")))</f>
        <v/>
      </c>
      <c r="S340" s="104" t="str">
        <f t="shared" si="88"/>
        <v/>
      </c>
      <c r="T340" s="249" t="str">
        <f t="shared" si="89"/>
        <v/>
      </c>
      <c r="U340" s="118"/>
      <c r="V340" s="118"/>
      <c r="W340" s="118"/>
      <c r="X340" s="119"/>
      <c r="Y340" s="120"/>
      <c r="Z340" s="120"/>
      <c r="AA340" s="108" t="str">
        <f t="shared" ref="AA340:AA403" si="100">IF(M340="","",U340*X340+V340*X340+IF(X340&lt;=P340,P340,X340)*W340)</f>
        <v/>
      </c>
      <c r="AB340" s="108" t="str">
        <f t="shared" ref="AB340:AB403" si="101">IF(M340="","",SUM(U340:W340)*P340)</f>
        <v/>
      </c>
      <c r="AC340" s="121"/>
      <c r="AD340" s="121"/>
      <c r="AE340" s="250" t="str">
        <f t="shared" si="90"/>
        <v/>
      </c>
      <c r="AF340" s="108" t="str">
        <f t="shared" ref="AF340:AF403" si="102">IF(M340="","",U340*AE340+V340*AE340+IF(AE340&lt;=T340,T340,AE340)*W340)</f>
        <v/>
      </c>
      <c r="AG340" s="108" t="str">
        <f t="shared" ref="AG340:AG403" si="103">IF(M340="","",SUM(U340:W340)*T340)</f>
        <v/>
      </c>
      <c r="AH340" s="110">
        <f t="shared" si="91"/>
        <v>0</v>
      </c>
      <c r="AI340" s="110">
        <f t="shared" si="92"/>
        <v>0</v>
      </c>
      <c r="AJ340" s="114"/>
      <c r="AK340" s="100">
        <f t="shared" si="93"/>
        <v>0</v>
      </c>
      <c r="AL340" s="110">
        <f t="shared" si="94"/>
        <v>0</v>
      </c>
      <c r="AM340" s="258">
        <f t="shared" ref="AM340:AM403" si="104">IF(AJ340="",0,AJ340/S340*100)</f>
        <v>0</v>
      </c>
      <c r="AN340" s="110">
        <f t="shared" ref="AN340:AN403" si="105">AM340/100*120000*SUM(U340:V340)</f>
        <v>0</v>
      </c>
      <c r="AO340" s="110">
        <f t="shared" si="95"/>
        <v>0</v>
      </c>
      <c r="AP340" s="122"/>
    </row>
    <row r="341" spans="1:56">
      <c r="A341" s="113"/>
      <c r="B341" s="113"/>
      <c r="C341" s="114"/>
      <c r="D341" s="115"/>
      <c r="E341" s="115"/>
      <c r="F341" s="115"/>
      <c r="G341" s="115"/>
      <c r="H341" s="116"/>
      <c r="I341" s="114"/>
      <c r="J341" s="114"/>
      <c r="K341" s="115"/>
      <c r="L341" s="117"/>
      <c r="M341" s="124"/>
      <c r="N341" s="102" t="str">
        <f t="shared" si="96"/>
        <v/>
      </c>
      <c r="O341" s="103" t="str">
        <f t="shared" si="97"/>
        <v/>
      </c>
      <c r="P341" s="104" t="str">
        <f t="shared" ref="P341:P404" si="106">IF(M341="","",N341*L341+O341)</f>
        <v/>
      </c>
      <c r="Q341" s="248" t="str">
        <f t="shared" si="98"/>
        <v/>
      </c>
      <c r="R341" s="245" t="str">
        <f t="shared" si="99"/>
        <v/>
      </c>
      <c r="S341" s="104" t="str">
        <f t="shared" ref="S341:S404" si="107">IF(M341="","",IF(M341="Spark Ignition",8887,10180))</f>
        <v/>
      </c>
      <c r="T341" s="249" t="str">
        <f t="shared" ref="T341:T404" si="108">IF(M341="","",ROUND(Q341*L341+R341,2))</f>
        <v/>
      </c>
      <c r="U341" s="118"/>
      <c r="V341" s="118"/>
      <c r="W341" s="118"/>
      <c r="X341" s="119"/>
      <c r="Y341" s="120"/>
      <c r="Z341" s="120"/>
      <c r="AA341" s="108" t="str">
        <f t="shared" si="100"/>
        <v/>
      </c>
      <c r="AB341" s="108" t="str">
        <f t="shared" si="101"/>
        <v/>
      </c>
      <c r="AC341" s="121"/>
      <c r="AD341" s="121"/>
      <c r="AE341" s="250" t="str">
        <f t="shared" ref="AE341:AE404" si="109">IF(M341="","",ROUND(X341/S341*100,2))</f>
        <v/>
      </c>
      <c r="AF341" s="108" t="str">
        <f t="shared" si="102"/>
        <v/>
      </c>
      <c r="AG341" s="108" t="str">
        <f t="shared" si="103"/>
        <v/>
      </c>
      <c r="AH341" s="110">
        <f t="shared" ref="AH341:AH404" si="110">IF(AC341&gt;0.05,-1*(AC341-0.05)*298*U341*120000/1000000,0)</f>
        <v>0</v>
      </c>
      <c r="AI341" s="110">
        <f t="shared" ref="AI341:AI404" si="111">IF(AD341&gt;0.05,-1*(AD341-0.05)*25*U341*120000/1000000,0)</f>
        <v>0</v>
      </c>
      <c r="AJ341" s="114"/>
      <c r="AK341" s="100">
        <f t="shared" ref="AK341:AK404" si="112">IF(AJ341="",0,AJ341*SUM(U341:V341)*120000/1000000)</f>
        <v>0</v>
      </c>
      <c r="AL341" s="110">
        <f t="shared" ref="AL341:AL404" si="113">AH341+AI341+AK341</f>
        <v>0</v>
      </c>
      <c r="AM341" s="258">
        <f t="shared" si="104"/>
        <v>0</v>
      </c>
      <c r="AN341" s="110">
        <f t="shared" si="105"/>
        <v>0</v>
      </c>
      <c r="AO341" s="110">
        <f t="shared" ref="AO341:AO404" si="114">AN341</f>
        <v>0</v>
      </c>
      <c r="AP341" s="122"/>
    </row>
    <row r="342" spans="1:56" s="1" customFormat="1">
      <c r="A342" s="113"/>
      <c r="B342" s="113"/>
      <c r="C342" s="114"/>
      <c r="D342" s="115"/>
      <c r="E342" s="115"/>
      <c r="F342" s="115"/>
      <c r="G342" s="115"/>
      <c r="H342" s="116"/>
      <c r="I342" s="114"/>
      <c r="J342" s="114"/>
      <c r="K342" s="115"/>
      <c r="L342" s="117"/>
      <c r="M342" s="124"/>
      <c r="N342" s="102" t="str">
        <f t="shared" si="96"/>
        <v/>
      </c>
      <c r="O342" s="103" t="str">
        <f t="shared" si="97"/>
        <v/>
      </c>
      <c r="P342" s="104" t="str">
        <f t="shared" si="106"/>
        <v/>
      </c>
      <c r="Q342" s="248" t="str">
        <f t="shared" si="98"/>
        <v/>
      </c>
      <c r="R342" s="245" t="str">
        <f t="shared" si="99"/>
        <v/>
      </c>
      <c r="S342" s="104" t="str">
        <f t="shared" si="107"/>
        <v/>
      </c>
      <c r="T342" s="249" t="str">
        <f t="shared" si="108"/>
        <v/>
      </c>
      <c r="U342" s="118"/>
      <c r="V342" s="118"/>
      <c r="W342" s="118"/>
      <c r="X342" s="119"/>
      <c r="Y342" s="120"/>
      <c r="Z342" s="120"/>
      <c r="AA342" s="108" t="str">
        <f t="shared" si="100"/>
        <v/>
      </c>
      <c r="AB342" s="108" t="str">
        <f t="shared" si="101"/>
        <v/>
      </c>
      <c r="AC342" s="121"/>
      <c r="AD342" s="121"/>
      <c r="AE342" s="250" t="str">
        <f t="shared" si="109"/>
        <v/>
      </c>
      <c r="AF342" s="108" t="str">
        <f t="shared" si="102"/>
        <v/>
      </c>
      <c r="AG342" s="108" t="str">
        <f t="shared" si="103"/>
        <v/>
      </c>
      <c r="AH342" s="110">
        <f t="shared" si="110"/>
        <v>0</v>
      </c>
      <c r="AI342" s="110">
        <f t="shared" si="111"/>
        <v>0</v>
      </c>
      <c r="AJ342" s="114"/>
      <c r="AK342" s="100">
        <f t="shared" si="112"/>
        <v>0</v>
      </c>
      <c r="AL342" s="110">
        <f t="shared" si="113"/>
        <v>0</v>
      </c>
      <c r="AM342" s="258">
        <f t="shared" si="104"/>
        <v>0</v>
      </c>
      <c r="AN342" s="110">
        <f t="shared" si="105"/>
        <v>0</v>
      </c>
      <c r="AO342" s="110">
        <f t="shared" si="114"/>
        <v>0</v>
      </c>
      <c r="AP342" s="122"/>
      <c r="AQ342" s="2"/>
      <c r="AR342" s="31"/>
      <c r="AT342" s="65"/>
      <c r="AU342" s="65"/>
      <c r="AV342" s="65"/>
      <c r="AW342" s="65"/>
      <c r="AX342" s="65"/>
      <c r="AY342" s="65"/>
      <c r="AZ342" s="65"/>
      <c r="BA342" s="65"/>
      <c r="BB342" s="65"/>
      <c r="BC342" s="65"/>
      <c r="BD342" s="65"/>
    </row>
    <row r="343" spans="1:56">
      <c r="A343" s="113"/>
      <c r="B343" s="113"/>
      <c r="C343" s="114"/>
      <c r="D343" s="115"/>
      <c r="E343" s="115"/>
      <c r="F343" s="115"/>
      <c r="G343" s="115"/>
      <c r="H343" s="116"/>
      <c r="I343" s="114"/>
      <c r="J343" s="114"/>
      <c r="K343" s="115"/>
      <c r="L343" s="117"/>
      <c r="M343" s="124"/>
      <c r="N343" s="102" t="str">
        <f t="shared" si="96"/>
        <v/>
      </c>
      <c r="O343" s="103" t="str">
        <f t="shared" si="97"/>
        <v/>
      </c>
      <c r="P343" s="104" t="str">
        <f t="shared" si="106"/>
        <v/>
      </c>
      <c r="Q343" s="248" t="str">
        <f t="shared" si="98"/>
        <v/>
      </c>
      <c r="R343" s="245" t="str">
        <f t="shared" si="99"/>
        <v/>
      </c>
      <c r="S343" s="104" t="str">
        <f t="shared" si="107"/>
        <v/>
      </c>
      <c r="T343" s="249" t="str">
        <f t="shared" si="108"/>
        <v/>
      </c>
      <c r="U343" s="118"/>
      <c r="V343" s="118"/>
      <c r="W343" s="118"/>
      <c r="X343" s="119"/>
      <c r="Y343" s="120"/>
      <c r="Z343" s="120"/>
      <c r="AA343" s="108" t="str">
        <f t="shared" si="100"/>
        <v/>
      </c>
      <c r="AB343" s="108" t="str">
        <f t="shared" si="101"/>
        <v/>
      </c>
      <c r="AC343" s="121"/>
      <c r="AD343" s="121"/>
      <c r="AE343" s="250" t="str">
        <f t="shared" si="109"/>
        <v/>
      </c>
      <c r="AF343" s="108" t="str">
        <f t="shared" si="102"/>
        <v/>
      </c>
      <c r="AG343" s="108" t="str">
        <f t="shared" si="103"/>
        <v/>
      </c>
      <c r="AH343" s="110">
        <f t="shared" si="110"/>
        <v>0</v>
      </c>
      <c r="AI343" s="110">
        <f t="shared" si="111"/>
        <v>0</v>
      </c>
      <c r="AJ343" s="114"/>
      <c r="AK343" s="100">
        <f t="shared" si="112"/>
        <v>0</v>
      </c>
      <c r="AL343" s="110">
        <f t="shared" si="113"/>
        <v>0</v>
      </c>
      <c r="AM343" s="258">
        <f t="shared" si="104"/>
        <v>0</v>
      </c>
      <c r="AN343" s="110">
        <f t="shared" si="105"/>
        <v>0</v>
      </c>
      <c r="AO343" s="110">
        <f t="shared" si="114"/>
        <v>0</v>
      </c>
      <c r="AP343" s="122"/>
    </row>
    <row r="344" spans="1:56">
      <c r="A344" s="113"/>
      <c r="B344" s="113"/>
      <c r="C344" s="114"/>
      <c r="D344" s="115"/>
      <c r="E344" s="115"/>
      <c r="F344" s="115"/>
      <c r="G344" s="115"/>
      <c r="H344" s="116"/>
      <c r="I344" s="114"/>
      <c r="J344" s="114"/>
      <c r="K344" s="115"/>
      <c r="L344" s="117"/>
      <c r="M344" s="124"/>
      <c r="N344" s="102" t="str">
        <f t="shared" si="96"/>
        <v/>
      </c>
      <c r="O344" s="103" t="str">
        <f t="shared" si="97"/>
        <v/>
      </c>
      <c r="P344" s="104" t="str">
        <f t="shared" si="106"/>
        <v/>
      </c>
      <c r="Q344" s="248" t="str">
        <f t="shared" si="98"/>
        <v/>
      </c>
      <c r="R344" s="245" t="str">
        <f t="shared" si="99"/>
        <v/>
      </c>
      <c r="S344" s="104" t="str">
        <f t="shared" si="107"/>
        <v/>
      </c>
      <c r="T344" s="249" t="str">
        <f t="shared" si="108"/>
        <v/>
      </c>
      <c r="U344" s="118"/>
      <c r="V344" s="118"/>
      <c r="W344" s="118"/>
      <c r="X344" s="119"/>
      <c r="Y344" s="120"/>
      <c r="Z344" s="120"/>
      <c r="AA344" s="108" t="str">
        <f t="shared" si="100"/>
        <v/>
      </c>
      <c r="AB344" s="108" t="str">
        <f t="shared" si="101"/>
        <v/>
      </c>
      <c r="AC344" s="121"/>
      <c r="AD344" s="121"/>
      <c r="AE344" s="250" t="str">
        <f t="shared" si="109"/>
        <v/>
      </c>
      <c r="AF344" s="108" t="str">
        <f t="shared" si="102"/>
        <v/>
      </c>
      <c r="AG344" s="108" t="str">
        <f t="shared" si="103"/>
        <v/>
      </c>
      <c r="AH344" s="110">
        <f t="shared" si="110"/>
        <v>0</v>
      </c>
      <c r="AI344" s="110">
        <f t="shared" si="111"/>
        <v>0</v>
      </c>
      <c r="AJ344" s="114"/>
      <c r="AK344" s="100">
        <f t="shared" si="112"/>
        <v>0</v>
      </c>
      <c r="AL344" s="110">
        <f t="shared" si="113"/>
        <v>0</v>
      </c>
      <c r="AM344" s="258">
        <f t="shared" si="104"/>
        <v>0</v>
      </c>
      <c r="AN344" s="110">
        <f t="shared" si="105"/>
        <v>0</v>
      </c>
      <c r="AO344" s="110">
        <f t="shared" si="114"/>
        <v>0</v>
      </c>
      <c r="AP344" s="122"/>
    </row>
    <row r="345" spans="1:56">
      <c r="A345" s="113"/>
      <c r="B345" s="113"/>
      <c r="C345" s="114"/>
      <c r="D345" s="115"/>
      <c r="E345" s="115"/>
      <c r="F345" s="115"/>
      <c r="G345" s="115"/>
      <c r="H345" s="116"/>
      <c r="I345" s="114"/>
      <c r="J345" s="114"/>
      <c r="K345" s="115"/>
      <c r="L345" s="117"/>
      <c r="M345" s="124"/>
      <c r="N345" s="102" t="str">
        <f t="shared" si="96"/>
        <v/>
      </c>
      <c r="O345" s="103" t="str">
        <f t="shared" si="97"/>
        <v/>
      </c>
      <c r="P345" s="104" t="str">
        <f t="shared" si="106"/>
        <v/>
      </c>
      <c r="Q345" s="248" t="str">
        <f t="shared" si="98"/>
        <v/>
      </c>
      <c r="R345" s="245" t="str">
        <f t="shared" si="99"/>
        <v/>
      </c>
      <c r="S345" s="104" t="str">
        <f t="shared" si="107"/>
        <v/>
      </c>
      <c r="T345" s="249" t="str">
        <f t="shared" si="108"/>
        <v/>
      </c>
      <c r="U345" s="118"/>
      <c r="V345" s="118"/>
      <c r="W345" s="118"/>
      <c r="X345" s="119"/>
      <c r="Y345" s="120"/>
      <c r="Z345" s="120"/>
      <c r="AA345" s="108" t="str">
        <f t="shared" si="100"/>
        <v/>
      </c>
      <c r="AB345" s="108" t="str">
        <f t="shared" si="101"/>
        <v/>
      </c>
      <c r="AC345" s="121"/>
      <c r="AD345" s="121"/>
      <c r="AE345" s="250" t="str">
        <f t="shared" si="109"/>
        <v/>
      </c>
      <c r="AF345" s="108" t="str">
        <f t="shared" si="102"/>
        <v/>
      </c>
      <c r="AG345" s="108" t="str">
        <f t="shared" si="103"/>
        <v/>
      </c>
      <c r="AH345" s="110">
        <f t="shared" si="110"/>
        <v>0</v>
      </c>
      <c r="AI345" s="110">
        <f t="shared" si="111"/>
        <v>0</v>
      </c>
      <c r="AJ345" s="114"/>
      <c r="AK345" s="100">
        <f t="shared" si="112"/>
        <v>0</v>
      </c>
      <c r="AL345" s="110">
        <f t="shared" si="113"/>
        <v>0</v>
      </c>
      <c r="AM345" s="258">
        <f t="shared" si="104"/>
        <v>0</v>
      </c>
      <c r="AN345" s="110">
        <f t="shared" si="105"/>
        <v>0</v>
      </c>
      <c r="AO345" s="110">
        <f t="shared" si="114"/>
        <v>0</v>
      </c>
      <c r="AP345" s="122"/>
      <c r="BD345" s="1"/>
    </row>
    <row r="346" spans="1:56">
      <c r="A346" s="113"/>
      <c r="B346" s="113"/>
      <c r="C346" s="114"/>
      <c r="D346" s="115"/>
      <c r="E346" s="115"/>
      <c r="F346" s="115"/>
      <c r="G346" s="115"/>
      <c r="H346" s="116"/>
      <c r="I346" s="114"/>
      <c r="J346" s="114"/>
      <c r="K346" s="115"/>
      <c r="L346" s="117"/>
      <c r="M346" s="124"/>
      <c r="N346" s="102" t="str">
        <f t="shared" si="96"/>
        <v/>
      </c>
      <c r="O346" s="103" t="str">
        <f t="shared" si="97"/>
        <v/>
      </c>
      <c r="P346" s="104" t="str">
        <f t="shared" si="106"/>
        <v/>
      </c>
      <c r="Q346" s="248" t="str">
        <f t="shared" si="98"/>
        <v/>
      </c>
      <c r="R346" s="245" t="str">
        <f t="shared" si="99"/>
        <v/>
      </c>
      <c r="S346" s="104" t="str">
        <f t="shared" si="107"/>
        <v/>
      </c>
      <c r="T346" s="249" t="str">
        <f t="shared" si="108"/>
        <v/>
      </c>
      <c r="U346" s="118"/>
      <c r="V346" s="118"/>
      <c r="W346" s="118"/>
      <c r="X346" s="119"/>
      <c r="Y346" s="120"/>
      <c r="Z346" s="120"/>
      <c r="AA346" s="108" t="str">
        <f t="shared" si="100"/>
        <v/>
      </c>
      <c r="AB346" s="108" t="str">
        <f t="shared" si="101"/>
        <v/>
      </c>
      <c r="AC346" s="121"/>
      <c r="AD346" s="121"/>
      <c r="AE346" s="250" t="str">
        <f t="shared" si="109"/>
        <v/>
      </c>
      <c r="AF346" s="108" t="str">
        <f t="shared" si="102"/>
        <v/>
      </c>
      <c r="AG346" s="108" t="str">
        <f t="shared" si="103"/>
        <v/>
      </c>
      <c r="AH346" s="110">
        <f t="shared" si="110"/>
        <v>0</v>
      </c>
      <c r="AI346" s="110">
        <f t="shared" si="111"/>
        <v>0</v>
      </c>
      <c r="AJ346" s="114"/>
      <c r="AK346" s="100">
        <f t="shared" si="112"/>
        <v>0</v>
      </c>
      <c r="AL346" s="110">
        <f t="shared" si="113"/>
        <v>0</v>
      </c>
      <c r="AM346" s="258">
        <f t="shared" si="104"/>
        <v>0</v>
      </c>
      <c r="AN346" s="110">
        <f t="shared" si="105"/>
        <v>0</v>
      </c>
      <c r="AO346" s="110">
        <f t="shared" si="114"/>
        <v>0</v>
      </c>
      <c r="AP346" s="122"/>
      <c r="AT346" s="1"/>
      <c r="AU346" s="1"/>
      <c r="AV346" s="1"/>
      <c r="AW346" s="1"/>
      <c r="AX346" s="1"/>
      <c r="AY346" s="1"/>
      <c r="AZ346" s="1"/>
      <c r="BA346" s="1"/>
      <c r="BB346" s="1"/>
      <c r="BC346" s="1"/>
    </row>
    <row r="347" spans="1:56">
      <c r="A347" s="113"/>
      <c r="B347" s="113"/>
      <c r="C347" s="114"/>
      <c r="D347" s="115"/>
      <c r="E347" s="115"/>
      <c r="F347" s="115"/>
      <c r="G347" s="115"/>
      <c r="H347" s="116"/>
      <c r="I347" s="114"/>
      <c r="J347" s="114"/>
      <c r="K347" s="115"/>
      <c r="L347" s="117"/>
      <c r="M347" s="124"/>
      <c r="N347" s="102" t="str">
        <f t="shared" si="96"/>
        <v/>
      </c>
      <c r="O347" s="103" t="str">
        <f t="shared" si="97"/>
        <v/>
      </c>
      <c r="P347" s="104" t="str">
        <f t="shared" si="106"/>
        <v/>
      </c>
      <c r="Q347" s="248" t="str">
        <f t="shared" si="98"/>
        <v/>
      </c>
      <c r="R347" s="245" t="str">
        <f t="shared" si="99"/>
        <v/>
      </c>
      <c r="S347" s="104" t="str">
        <f t="shared" si="107"/>
        <v/>
      </c>
      <c r="T347" s="249" t="str">
        <f t="shared" si="108"/>
        <v/>
      </c>
      <c r="U347" s="118"/>
      <c r="V347" s="118"/>
      <c r="W347" s="118"/>
      <c r="X347" s="119"/>
      <c r="Y347" s="120"/>
      <c r="Z347" s="120"/>
      <c r="AA347" s="108" t="str">
        <f t="shared" si="100"/>
        <v/>
      </c>
      <c r="AB347" s="108" t="str">
        <f t="shared" si="101"/>
        <v/>
      </c>
      <c r="AC347" s="121"/>
      <c r="AD347" s="121"/>
      <c r="AE347" s="250" t="str">
        <f t="shared" si="109"/>
        <v/>
      </c>
      <c r="AF347" s="108" t="str">
        <f t="shared" si="102"/>
        <v/>
      </c>
      <c r="AG347" s="108" t="str">
        <f t="shared" si="103"/>
        <v/>
      </c>
      <c r="AH347" s="110">
        <f t="shared" si="110"/>
        <v>0</v>
      </c>
      <c r="AI347" s="110">
        <f t="shared" si="111"/>
        <v>0</v>
      </c>
      <c r="AJ347" s="114"/>
      <c r="AK347" s="100">
        <f t="shared" si="112"/>
        <v>0</v>
      </c>
      <c r="AL347" s="110">
        <f t="shared" si="113"/>
        <v>0</v>
      </c>
      <c r="AM347" s="258">
        <f t="shared" si="104"/>
        <v>0</v>
      </c>
      <c r="AN347" s="110">
        <f t="shared" si="105"/>
        <v>0</v>
      </c>
      <c r="AO347" s="110">
        <f t="shared" si="114"/>
        <v>0</v>
      </c>
      <c r="AP347" s="122"/>
    </row>
    <row r="348" spans="1:56">
      <c r="A348" s="113"/>
      <c r="B348" s="113"/>
      <c r="C348" s="114"/>
      <c r="D348" s="115"/>
      <c r="E348" s="115"/>
      <c r="F348" s="115"/>
      <c r="G348" s="115"/>
      <c r="H348" s="116"/>
      <c r="I348" s="114"/>
      <c r="J348" s="114"/>
      <c r="K348" s="115"/>
      <c r="L348" s="117"/>
      <c r="M348" s="124"/>
      <c r="N348" s="102" t="str">
        <f t="shared" si="96"/>
        <v/>
      </c>
      <c r="O348" s="103" t="str">
        <f t="shared" si="97"/>
        <v/>
      </c>
      <c r="P348" s="104" t="str">
        <f t="shared" si="106"/>
        <v/>
      </c>
      <c r="Q348" s="248" t="str">
        <f t="shared" si="98"/>
        <v/>
      </c>
      <c r="R348" s="245" t="str">
        <f t="shared" si="99"/>
        <v/>
      </c>
      <c r="S348" s="104" t="str">
        <f t="shared" si="107"/>
        <v/>
      </c>
      <c r="T348" s="249" t="str">
        <f t="shared" si="108"/>
        <v/>
      </c>
      <c r="U348" s="118"/>
      <c r="V348" s="118"/>
      <c r="W348" s="118"/>
      <c r="X348" s="119"/>
      <c r="Y348" s="120"/>
      <c r="Z348" s="120"/>
      <c r="AA348" s="108" t="str">
        <f t="shared" si="100"/>
        <v/>
      </c>
      <c r="AB348" s="108" t="str">
        <f t="shared" si="101"/>
        <v/>
      </c>
      <c r="AC348" s="121"/>
      <c r="AD348" s="121"/>
      <c r="AE348" s="250" t="str">
        <f t="shared" si="109"/>
        <v/>
      </c>
      <c r="AF348" s="108" t="str">
        <f t="shared" si="102"/>
        <v/>
      </c>
      <c r="AG348" s="108" t="str">
        <f t="shared" si="103"/>
        <v/>
      </c>
      <c r="AH348" s="110">
        <f t="shared" si="110"/>
        <v>0</v>
      </c>
      <c r="AI348" s="110">
        <f t="shared" si="111"/>
        <v>0</v>
      </c>
      <c r="AJ348" s="114"/>
      <c r="AK348" s="100">
        <f t="shared" si="112"/>
        <v>0</v>
      </c>
      <c r="AL348" s="110">
        <f t="shared" si="113"/>
        <v>0</v>
      </c>
      <c r="AM348" s="258">
        <f t="shared" si="104"/>
        <v>0</v>
      </c>
      <c r="AN348" s="110">
        <f t="shared" si="105"/>
        <v>0</v>
      </c>
      <c r="AO348" s="110">
        <f t="shared" si="114"/>
        <v>0</v>
      </c>
      <c r="AP348" s="122"/>
    </row>
    <row r="349" spans="1:56">
      <c r="A349" s="113"/>
      <c r="B349" s="113"/>
      <c r="C349" s="114"/>
      <c r="D349" s="115"/>
      <c r="E349" s="115"/>
      <c r="F349" s="115"/>
      <c r="G349" s="115"/>
      <c r="H349" s="116"/>
      <c r="I349" s="114"/>
      <c r="J349" s="114"/>
      <c r="K349" s="115"/>
      <c r="L349" s="117"/>
      <c r="M349" s="124"/>
      <c r="N349" s="102" t="str">
        <f t="shared" si="96"/>
        <v/>
      </c>
      <c r="O349" s="103" t="str">
        <f t="shared" si="97"/>
        <v/>
      </c>
      <c r="P349" s="104" t="str">
        <f t="shared" si="106"/>
        <v/>
      </c>
      <c r="Q349" s="248" t="str">
        <f t="shared" si="98"/>
        <v/>
      </c>
      <c r="R349" s="245" t="str">
        <f t="shared" si="99"/>
        <v/>
      </c>
      <c r="S349" s="104" t="str">
        <f t="shared" si="107"/>
        <v/>
      </c>
      <c r="T349" s="249" t="str">
        <f t="shared" si="108"/>
        <v/>
      </c>
      <c r="U349" s="118"/>
      <c r="V349" s="118"/>
      <c r="W349" s="118"/>
      <c r="X349" s="119"/>
      <c r="Y349" s="120"/>
      <c r="Z349" s="120"/>
      <c r="AA349" s="108" t="str">
        <f t="shared" si="100"/>
        <v/>
      </c>
      <c r="AB349" s="108" t="str">
        <f t="shared" si="101"/>
        <v/>
      </c>
      <c r="AC349" s="121"/>
      <c r="AD349" s="121"/>
      <c r="AE349" s="250" t="str">
        <f t="shared" si="109"/>
        <v/>
      </c>
      <c r="AF349" s="108" t="str">
        <f t="shared" si="102"/>
        <v/>
      </c>
      <c r="AG349" s="108" t="str">
        <f t="shared" si="103"/>
        <v/>
      </c>
      <c r="AH349" s="110">
        <f t="shared" si="110"/>
        <v>0</v>
      </c>
      <c r="AI349" s="110">
        <f t="shared" si="111"/>
        <v>0</v>
      </c>
      <c r="AJ349" s="114"/>
      <c r="AK349" s="100">
        <f t="shared" si="112"/>
        <v>0</v>
      </c>
      <c r="AL349" s="110">
        <f t="shared" si="113"/>
        <v>0</v>
      </c>
      <c r="AM349" s="258">
        <f t="shared" si="104"/>
        <v>0</v>
      </c>
      <c r="AN349" s="110">
        <f t="shared" si="105"/>
        <v>0</v>
      </c>
      <c r="AO349" s="110">
        <f t="shared" si="114"/>
        <v>0</v>
      </c>
      <c r="AP349" s="122"/>
    </row>
    <row r="350" spans="1:56">
      <c r="A350" s="113"/>
      <c r="B350" s="113"/>
      <c r="C350" s="114"/>
      <c r="D350" s="115"/>
      <c r="E350" s="115"/>
      <c r="F350" s="115"/>
      <c r="G350" s="115"/>
      <c r="H350" s="116"/>
      <c r="I350" s="114"/>
      <c r="J350" s="114"/>
      <c r="K350" s="115"/>
      <c r="L350" s="117"/>
      <c r="M350" s="124"/>
      <c r="N350" s="102" t="str">
        <f t="shared" si="96"/>
        <v/>
      </c>
      <c r="O350" s="103" t="str">
        <f t="shared" si="97"/>
        <v/>
      </c>
      <c r="P350" s="104" t="str">
        <f t="shared" si="106"/>
        <v/>
      </c>
      <c r="Q350" s="248" t="str">
        <f t="shared" si="98"/>
        <v/>
      </c>
      <c r="R350" s="245" t="str">
        <f t="shared" si="99"/>
        <v/>
      </c>
      <c r="S350" s="104" t="str">
        <f t="shared" si="107"/>
        <v/>
      </c>
      <c r="T350" s="249" t="str">
        <f t="shared" si="108"/>
        <v/>
      </c>
      <c r="U350" s="118"/>
      <c r="V350" s="118"/>
      <c r="W350" s="118"/>
      <c r="X350" s="119"/>
      <c r="Y350" s="120"/>
      <c r="Z350" s="120"/>
      <c r="AA350" s="108" t="str">
        <f t="shared" si="100"/>
        <v/>
      </c>
      <c r="AB350" s="108" t="str">
        <f t="shared" si="101"/>
        <v/>
      </c>
      <c r="AC350" s="121"/>
      <c r="AD350" s="121"/>
      <c r="AE350" s="250" t="str">
        <f t="shared" si="109"/>
        <v/>
      </c>
      <c r="AF350" s="108" t="str">
        <f t="shared" si="102"/>
        <v/>
      </c>
      <c r="AG350" s="108" t="str">
        <f t="shared" si="103"/>
        <v/>
      </c>
      <c r="AH350" s="110">
        <f t="shared" si="110"/>
        <v>0</v>
      </c>
      <c r="AI350" s="110">
        <f t="shared" si="111"/>
        <v>0</v>
      </c>
      <c r="AJ350" s="114"/>
      <c r="AK350" s="100">
        <f t="shared" si="112"/>
        <v>0</v>
      </c>
      <c r="AL350" s="110">
        <f t="shared" si="113"/>
        <v>0</v>
      </c>
      <c r="AM350" s="258">
        <f t="shared" si="104"/>
        <v>0</v>
      </c>
      <c r="AN350" s="110">
        <f t="shared" si="105"/>
        <v>0</v>
      </c>
      <c r="AO350" s="110">
        <f t="shared" si="114"/>
        <v>0</v>
      </c>
      <c r="AP350" s="122"/>
    </row>
    <row r="351" spans="1:56">
      <c r="A351" s="113"/>
      <c r="B351" s="113"/>
      <c r="C351" s="114"/>
      <c r="D351" s="115"/>
      <c r="E351" s="115"/>
      <c r="F351" s="115"/>
      <c r="G351" s="115"/>
      <c r="H351" s="116"/>
      <c r="I351" s="114"/>
      <c r="J351" s="114"/>
      <c r="K351" s="115"/>
      <c r="L351" s="117"/>
      <c r="M351" s="124"/>
      <c r="N351" s="102" t="str">
        <f t="shared" si="96"/>
        <v/>
      </c>
      <c r="O351" s="103" t="str">
        <f t="shared" si="97"/>
        <v/>
      </c>
      <c r="P351" s="104" t="str">
        <f t="shared" si="106"/>
        <v/>
      </c>
      <c r="Q351" s="248" t="str">
        <f t="shared" si="98"/>
        <v/>
      </c>
      <c r="R351" s="245" t="str">
        <f t="shared" si="99"/>
        <v/>
      </c>
      <c r="S351" s="104" t="str">
        <f t="shared" si="107"/>
        <v/>
      </c>
      <c r="T351" s="249" t="str">
        <f t="shared" si="108"/>
        <v/>
      </c>
      <c r="U351" s="118"/>
      <c r="V351" s="118"/>
      <c r="W351" s="118"/>
      <c r="X351" s="119"/>
      <c r="Y351" s="120"/>
      <c r="Z351" s="120"/>
      <c r="AA351" s="108" t="str">
        <f t="shared" si="100"/>
        <v/>
      </c>
      <c r="AB351" s="108" t="str">
        <f t="shared" si="101"/>
        <v/>
      </c>
      <c r="AC351" s="121"/>
      <c r="AD351" s="121"/>
      <c r="AE351" s="250" t="str">
        <f t="shared" si="109"/>
        <v/>
      </c>
      <c r="AF351" s="108" t="str">
        <f t="shared" si="102"/>
        <v/>
      </c>
      <c r="AG351" s="108" t="str">
        <f t="shared" si="103"/>
        <v/>
      </c>
      <c r="AH351" s="110">
        <f t="shared" si="110"/>
        <v>0</v>
      </c>
      <c r="AI351" s="110">
        <f t="shared" si="111"/>
        <v>0</v>
      </c>
      <c r="AJ351" s="114"/>
      <c r="AK351" s="100">
        <f t="shared" si="112"/>
        <v>0</v>
      </c>
      <c r="AL351" s="110">
        <f t="shared" si="113"/>
        <v>0</v>
      </c>
      <c r="AM351" s="258">
        <f t="shared" si="104"/>
        <v>0</v>
      </c>
      <c r="AN351" s="110">
        <f t="shared" si="105"/>
        <v>0</v>
      </c>
      <c r="AO351" s="110">
        <f t="shared" si="114"/>
        <v>0</v>
      </c>
      <c r="AP351" s="122"/>
    </row>
    <row r="352" spans="1:56">
      <c r="A352" s="113"/>
      <c r="B352" s="113"/>
      <c r="C352" s="114"/>
      <c r="D352" s="115"/>
      <c r="E352" s="115"/>
      <c r="F352" s="115"/>
      <c r="G352" s="115"/>
      <c r="H352" s="116"/>
      <c r="I352" s="114"/>
      <c r="J352" s="114"/>
      <c r="K352" s="115"/>
      <c r="L352" s="117"/>
      <c r="M352" s="124"/>
      <c r="N352" s="102" t="str">
        <f t="shared" si="96"/>
        <v/>
      </c>
      <c r="O352" s="103" t="str">
        <f t="shared" si="97"/>
        <v/>
      </c>
      <c r="P352" s="104" t="str">
        <f t="shared" si="106"/>
        <v/>
      </c>
      <c r="Q352" s="248" t="str">
        <f t="shared" si="98"/>
        <v/>
      </c>
      <c r="R352" s="245" t="str">
        <f t="shared" si="99"/>
        <v/>
      </c>
      <c r="S352" s="104" t="str">
        <f t="shared" si="107"/>
        <v/>
      </c>
      <c r="T352" s="249" t="str">
        <f t="shared" si="108"/>
        <v/>
      </c>
      <c r="U352" s="118"/>
      <c r="V352" s="118"/>
      <c r="W352" s="118"/>
      <c r="X352" s="119"/>
      <c r="Y352" s="120"/>
      <c r="Z352" s="120"/>
      <c r="AA352" s="108" t="str">
        <f t="shared" si="100"/>
        <v/>
      </c>
      <c r="AB352" s="108" t="str">
        <f t="shared" si="101"/>
        <v/>
      </c>
      <c r="AC352" s="121"/>
      <c r="AD352" s="121"/>
      <c r="AE352" s="250" t="str">
        <f t="shared" si="109"/>
        <v/>
      </c>
      <c r="AF352" s="108" t="str">
        <f t="shared" si="102"/>
        <v/>
      </c>
      <c r="AG352" s="108" t="str">
        <f t="shared" si="103"/>
        <v/>
      </c>
      <c r="AH352" s="110">
        <f t="shared" si="110"/>
        <v>0</v>
      </c>
      <c r="AI352" s="110">
        <f t="shared" si="111"/>
        <v>0</v>
      </c>
      <c r="AJ352" s="114"/>
      <c r="AK352" s="100">
        <f t="shared" si="112"/>
        <v>0</v>
      </c>
      <c r="AL352" s="110">
        <f t="shared" si="113"/>
        <v>0</v>
      </c>
      <c r="AM352" s="258">
        <f t="shared" si="104"/>
        <v>0</v>
      </c>
      <c r="AN352" s="110">
        <f t="shared" si="105"/>
        <v>0</v>
      </c>
      <c r="AO352" s="110">
        <f t="shared" si="114"/>
        <v>0</v>
      </c>
      <c r="AP352" s="122"/>
    </row>
    <row r="353" spans="1:56">
      <c r="A353" s="113"/>
      <c r="B353" s="113"/>
      <c r="C353" s="114"/>
      <c r="D353" s="115"/>
      <c r="E353" s="115"/>
      <c r="F353" s="115"/>
      <c r="G353" s="115"/>
      <c r="H353" s="116"/>
      <c r="I353" s="114"/>
      <c r="J353" s="114"/>
      <c r="K353" s="115"/>
      <c r="L353" s="117"/>
      <c r="M353" s="124"/>
      <c r="N353" s="102" t="str">
        <f t="shared" si="96"/>
        <v/>
      </c>
      <c r="O353" s="103" t="str">
        <f t="shared" si="97"/>
        <v/>
      </c>
      <c r="P353" s="104" t="str">
        <f t="shared" si="106"/>
        <v/>
      </c>
      <c r="Q353" s="248" t="str">
        <f t="shared" si="98"/>
        <v/>
      </c>
      <c r="R353" s="245" t="str">
        <f t="shared" si="99"/>
        <v/>
      </c>
      <c r="S353" s="104" t="str">
        <f t="shared" si="107"/>
        <v/>
      </c>
      <c r="T353" s="249" t="str">
        <f t="shared" si="108"/>
        <v/>
      </c>
      <c r="U353" s="118"/>
      <c r="V353" s="118"/>
      <c r="W353" s="118"/>
      <c r="X353" s="119"/>
      <c r="Y353" s="120"/>
      <c r="Z353" s="120"/>
      <c r="AA353" s="108" t="str">
        <f t="shared" si="100"/>
        <v/>
      </c>
      <c r="AB353" s="108" t="str">
        <f t="shared" si="101"/>
        <v/>
      </c>
      <c r="AC353" s="121"/>
      <c r="AD353" s="121"/>
      <c r="AE353" s="250" t="str">
        <f t="shared" si="109"/>
        <v/>
      </c>
      <c r="AF353" s="108" t="str">
        <f t="shared" si="102"/>
        <v/>
      </c>
      <c r="AG353" s="108" t="str">
        <f t="shared" si="103"/>
        <v/>
      </c>
      <c r="AH353" s="110">
        <f t="shared" si="110"/>
        <v>0</v>
      </c>
      <c r="AI353" s="110">
        <f t="shared" si="111"/>
        <v>0</v>
      </c>
      <c r="AJ353" s="114"/>
      <c r="AK353" s="100">
        <f t="shared" si="112"/>
        <v>0</v>
      </c>
      <c r="AL353" s="110">
        <f t="shared" si="113"/>
        <v>0</v>
      </c>
      <c r="AM353" s="258">
        <f t="shared" si="104"/>
        <v>0</v>
      </c>
      <c r="AN353" s="110">
        <f t="shared" si="105"/>
        <v>0</v>
      </c>
      <c r="AO353" s="110">
        <f t="shared" si="114"/>
        <v>0</v>
      </c>
      <c r="AP353" s="122"/>
    </row>
    <row r="354" spans="1:56">
      <c r="A354" s="113"/>
      <c r="B354" s="113"/>
      <c r="C354" s="114"/>
      <c r="D354" s="115"/>
      <c r="E354" s="115"/>
      <c r="F354" s="115"/>
      <c r="G354" s="115"/>
      <c r="H354" s="116"/>
      <c r="I354" s="114"/>
      <c r="J354" s="114"/>
      <c r="K354" s="115"/>
      <c r="L354" s="117"/>
      <c r="M354" s="124"/>
      <c r="N354" s="102" t="str">
        <f t="shared" si="96"/>
        <v/>
      </c>
      <c r="O354" s="103" t="str">
        <f t="shared" si="97"/>
        <v/>
      </c>
      <c r="P354" s="104" t="str">
        <f t="shared" si="106"/>
        <v/>
      </c>
      <c r="Q354" s="248" t="str">
        <f t="shared" si="98"/>
        <v/>
      </c>
      <c r="R354" s="245" t="str">
        <f t="shared" si="99"/>
        <v/>
      </c>
      <c r="S354" s="104" t="str">
        <f t="shared" si="107"/>
        <v/>
      </c>
      <c r="T354" s="249" t="str">
        <f t="shared" si="108"/>
        <v/>
      </c>
      <c r="U354" s="118"/>
      <c r="V354" s="118"/>
      <c r="W354" s="118"/>
      <c r="X354" s="119"/>
      <c r="Y354" s="120"/>
      <c r="Z354" s="120"/>
      <c r="AA354" s="108" t="str">
        <f t="shared" si="100"/>
        <v/>
      </c>
      <c r="AB354" s="108" t="str">
        <f t="shared" si="101"/>
        <v/>
      </c>
      <c r="AC354" s="121"/>
      <c r="AD354" s="121"/>
      <c r="AE354" s="250" t="str">
        <f t="shared" si="109"/>
        <v/>
      </c>
      <c r="AF354" s="108" t="str">
        <f t="shared" si="102"/>
        <v/>
      </c>
      <c r="AG354" s="108" t="str">
        <f t="shared" si="103"/>
        <v/>
      </c>
      <c r="AH354" s="110">
        <f t="shared" si="110"/>
        <v>0</v>
      </c>
      <c r="AI354" s="110">
        <f t="shared" si="111"/>
        <v>0</v>
      </c>
      <c r="AJ354" s="114"/>
      <c r="AK354" s="100">
        <f t="shared" si="112"/>
        <v>0</v>
      </c>
      <c r="AL354" s="110">
        <f t="shared" si="113"/>
        <v>0</v>
      </c>
      <c r="AM354" s="258">
        <f t="shared" si="104"/>
        <v>0</v>
      </c>
      <c r="AN354" s="110">
        <f t="shared" si="105"/>
        <v>0</v>
      </c>
      <c r="AO354" s="110">
        <f t="shared" si="114"/>
        <v>0</v>
      </c>
      <c r="AP354" s="122"/>
    </row>
    <row r="355" spans="1:56">
      <c r="A355" s="113"/>
      <c r="B355" s="113"/>
      <c r="C355" s="114"/>
      <c r="D355" s="115"/>
      <c r="E355" s="115"/>
      <c r="F355" s="115"/>
      <c r="G355" s="115"/>
      <c r="H355" s="116"/>
      <c r="I355" s="114"/>
      <c r="J355" s="114"/>
      <c r="K355" s="115"/>
      <c r="L355" s="117"/>
      <c r="M355" s="124"/>
      <c r="N355" s="102" t="str">
        <f t="shared" si="96"/>
        <v/>
      </c>
      <c r="O355" s="103" t="str">
        <f t="shared" si="97"/>
        <v/>
      </c>
      <c r="P355" s="104" t="str">
        <f t="shared" si="106"/>
        <v/>
      </c>
      <c r="Q355" s="248" t="str">
        <f t="shared" si="98"/>
        <v/>
      </c>
      <c r="R355" s="245" t="str">
        <f t="shared" si="99"/>
        <v/>
      </c>
      <c r="S355" s="104" t="str">
        <f t="shared" si="107"/>
        <v/>
      </c>
      <c r="T355" s="249" t="str">
        <f t="shared" si="108"/>
        <v/>
      </c>
      <c r="U355" s="118"/>
      <c r="V355" s="118"/>
      <c r="W355" s="118"/>
      <c r="X355" s="119"/>
      <c r="Y355" s="120"/>
      <c r="Z355" s="120"/>
      <c r="AA355" s="108" t="str">
        <f t="shared" si="100"/>
        <v/>
      </c>
      <c r="AB355" s="108" t="str">
        <f t="shared" si="101"/>
        <v/>
      </c>
      <c r="AC355" s="121"/>
      <c r="AD355" s="121"/>
      <c r="AE355" s="250" t="str">
        <f t="shared" si="109"/>
        <v/>
      </c>
      <c r="AF355" s="108" t="str">
        <f t="shared" si="102"/>
        <v/>
      </c>
      <c r="AG355" s="108" t="str">
        <f t="shared" si="103"/>
        <v/>
      </c>
      <c r="AH355" s="110">
        <f t="shared" si="110"/>
        <v>0</v>
      </c>
      <c r="AI355" s="110">
        <f t="shared" si="111"/>
        <v>0</v>
      </c>
      <c r="AJ355" s="114"/>
      <c r="AK355" s="100">
        <f t="shared" si="112"/>
        <v>0</v>
      </c>
      <c r="AL355" s="110">
        <f t="shared" si="113"/>
        <v>0</v>
      </c>
      <c r="AM355" s="258">
        <f t="shared" si="104"/>
        <v>0</v>
      </c>
      <c r="AN355" s="110">
        <f t="shared" si="105"/>
        <v>0</v>
      </c>
      <c r="AO355" s="110">
        <f t="shared" si="114"/>
        <v>0</v>
      </c>
      <c r="AP355" s="122"/>
    </row>
    <row r="356" spans="1:56">
      <c r="A356" s="113"/>
      <c r="B356" s="113"/>
      <c r="C356" s="114"/>
      <c r="D356" s="115"/>
      <c r="E356" s="115"/>
      <c r="F356" s="115"/>
      <c r="G356" s="115"/>
      <c r="H356" s="116"/>
      <c r="I356" s="114"/>
      <c r="J356" s="114"/>
      <c r="K356" s="115"/>
      <c r="L356" s="117"/>
      <c r="M356" s="124"/>
      <c r="N356" s="102" t="str">
        <f t="shared" si="96"/>
        <v/>
      </c>
      <c r="O356" s="103" t="str">
        <f t="shared" si="97"/>
        <v/>
      </c>
      <c r="P356" s="104" t="str">
        <f t="shared" si="106"/>
        <v/>
      </c>
      <c r="Q356" s="248" t="str">
        <f t="shared" si="98"/>
        <v/>
      </c>
      <c r="R356" s="245" t="str">
        <f t="shared" si="99"/>
        <v/>
      </c>
      <c r="S356" s="104" t="str">
        <f t="shared" si="107"/>
        <v/>
      </c>
      <c r="T356" s="249" t="str">
        <f t="shared" si="108"/>
        <v/>
      </c>
      <c r="U356" s="118"/>
      <c r="V356" s="118"/>
      <c r="W356" s="118"/>
      <c r="X356" s="119"/>
      <c r="Y356" s="120"/>
      <c r="Z356" s="120"/>
      <c r="AA356" s="108" t="str">
        <f t="shared" si="100"/>
        <v/>
      </c>
      <c r="AB356" s="108" t="str">
        <f t="shared" si="101"/>
        <v/>
      </c>
      <c r="AC356" s="121"/>
      <c r="AD356" s="121"/>
      <c r="AE356" s="250" t="str">
        <f t="shared" si="109"/>
        <v/>
      </c>
      <c r="AF356" s="108" t="str">
        <f t="shared" si="102"/>
        <v/>
      </c>
      <c r="AG356" s="108" t="str">
        <f t="shared" si="103"/>
        <v/>
      </c>
      <c r="AH356" s="110">
        <f t="shared" si="110"/>
        <v>0</v>
      </c>
      <c r="AI356" s="110">
        <f t="shared" si="111"/>
        <v>0</v>
      </c>
      <c r="AJ356" s="114"/>
      <c r="AK356" s="100">
        <f t="shared" si="112"/>
        <v>0</v>
      </c>
      <c r="AL356" s="110">
        <f t="shared" si="113"/>
        <v>0</v>
      </c>
      <c r="AM356" s="258">
        <f t="shared" si="104"/>
        <v>0</v>
      </c>
      <c r="AN356" s="110">
        <f t="shared" si="105"/>
        <v>0</v>
      </c>
      <c r="AO356" s="110">
        <f t="shared" si="114"/>
        <v>0</v>
      </c>
      <c r="AP356" s="122"/>
    </row>
    <row r="357" spans="1:56">
      <c r="A357" s="113"/>
      <c r="B357" s="113"/>
      <c r="C357" s="114"/>
      <c r="D357" s="115"/>
      <c r="E357" s="115"/>
      <c r="F357" s="115"/>
      <c r="G357" s="115"/>
      <c r="H357" s="116"/>
      <c r="I357" s="114"/>
      <c r="J357" s="114"/>
      <c r="K357" s="115"/>
      <c r="L357" s="117"/>
      <c r="M357" s="124"/>
      <c r="N357" s="102" t="str">
        <f t="shared" si="96"/>
        <v/>
      </c>
      <c r="O357" s="103" t="str">
        <f t="shared" si="97"/>
        <v/>
      </c>
      <c r="P357" s="104" t="str">
        <f t="shared" si="106"/>
        <v/>
      </c>
      <c r="Q357" s="248" t="str">
        <f t="shared" si="98"/>
        <v/>
      </c>
      <c r="R357" s="245" t="str">
        <f t="shared" si="99"/>
        <v/>
      </c>
      <c r="S357" s="104" t="str">
        <f t="shared" si="107"/>
        <v/>
      </c>
      <c r="T357" s="249" t="str">
        <f t="shared" si="108"/>
        <v/>
      </c>
      <c r="U357" s="118"/>
      <c r="V357" s="118"/>
      <c r="W357" s="118"/>
      <c r="X357" s="119"/>
      <c r="Y357" s="120"/>
      <c r="Z357" s="120"/>
      <c r="AA357" s="108" t="str">
        <f t="shared" si="100"/>
        <v/>
      </c>
      <c r="AB357" s="108" t="str">
        <f t="shared" si="101"/>
        <v/>
      </c>
      <c r="AC357" s="121"/>
      <c r="AD357" s="121"/>
      <c r="AE357" s="250" t="str">
        <f t="shared" si="109"/>
        <v/>
      </c>
      <c r="AF357" s="108" t="str">
        <f t="shared" si="102"/>
        <v/>
      </c>
      <c r="AG357" s="108" t="str">
        <f t="shared" si="103"/>
        <v/>
      </c>
      <c r="AH357" s="110">
        <f t="shared" si="110"/>
        <v>0</v>
      </c>
      <c r="AI357" s="110">
        <f t="shared" si="111"/>
        <v>0</v>
      </c>
      <c r="AJ357" s="114"/>
      <c r="AK357" s="100">
        <f t="shared" si="112"/>
        <v>0</v>
      </c>
      <c r="AL357" s="110">
        <f t="shared" si="113"/>
        <v>0</v>
      </c>
      <c r="AM357" s="258">
        <f t="shared" si="104"/>
        <v>0</v>
      </c>
      <c r="AN357" s="110">
        <f t="shared" si="105"/>
        <v>0</v>
      </c>
      <c r="AO357" s="110">
        <f t="shared" si="114"/>
        <v>0</v>
      </c>
      <c r="AP357" s="122"/>
    </row>
    <row r="358" spans="1:56">
      <c r="A358" s="113"/>
      <c r="B358" s="113"/>
      <c r="C358" s="114"/>
      <c r="D358" s="115"/>
      <c r="E358" s="115"/>
      <c r="F358" s="115"/>
      <c r="G358" s="115"/>
      <c r="H358" s="116"/>
      <c r="I358" s="114"/>
      <c r="J358" s="114"/>
      <c r="K358" s="115"/>
      <c r="L358" s="117"/>
      <c r="M358" s="124"/>
      <c r="N358" s="102" t="str">
        <f t="shared" si="96"/>
        <v/>
      </c>
      <c r="O358" s="103" t="str">
        <f t="shared" si="97"/>
        <v/>
      </c>
      <c r="P358" s="104" t="str">
        <f t="shared" si="106"/>
        <v/>
      </c>
      <c r="Q358" s="248" t="str">
        <f t="shared" si="98"/>
        <v/>
      </c>
      <c r="R358" s="245" t="str">
        <f t="shared" si="99"/>
        <v/>
      </c>
      <c r="S358" s="104" t="str">
        <f t="shared" si="107"/>
        <v/>
      </c>
      <c r="T358" s="249" t="str">
        <f t="shared" si="108"/>
        <v/>
      </c>
      <c r="U358" s="118"/>
      <c r="V358" s="118"/>
      <c r="W358" s="118"/>
      <c r="X358" s="119"/>
      <c r="Y358" s="120"/>
      <c r="Z358" s="120"/>
      <c r="AA358" s="108" t="str">
        <f t="shared" si="100"/>
        <v/>
      </c>
      <c r="AB358" s="108" t="str">
        <f t="shared" si="101"/>
        <v/>
      </c>
      <c r="AC358" s="121"/>
      <c r="AD358" s="121"/>
      <c r="AE358" s="250" t="str">
        <f t="shared" si="109"/>
        <v/>
      </c>
      <c r="AF358" s="108" t="str">
        <f t="shared" si="102"/>
        <v/>
      </c>
      <c r="AG358" s="108" t="str">
        <f t="shared" si="103"/>
        <v/>
      </c>
      <c r="AH358" s="110">
        <f t="shared" si="110"/>
        <v>0</v>
      </c>
      <c r="AI358" s="110">
        <f t="shared" si="111"/>
        <v>0</v>
      </c>
      <c r="AJ358" s="114"/>
      <c r="AK358" s="100">
        <f t="shared" si="112"/>
        <v>0</v>
      </c>
      <c r="AL358" s="110">
        <f t="shared" si="113"/>
        <v>0</v>
      </c>
      <c r="AM358" s="258">
        <f t="shared" si="104"/>
        <v>0</v>
      </c>
      <c r="AN358" s="110">
        <f t="shared" si="105"/>
        <v>0</v>
      </c>
      <c r="AO358" s="110">
        <f t="shared" si="114"/>
        <v>0</v>
      </c>
      <c r="AP358" s="122"/>
    </row>
    <row r="359" spans="1:56">
      <c r="A359" s="113"/>
      <c r="B359" s="113"/>
      <c r="C359" s="114"/>
      <c r="D359" s="115"/>
      <c r="E359" s="115"/>
      <c r="F359" s="115"/>
      <c r="G359" s="115"/>
      <c r="H359" s="116"/>
      <c r="I359" s="114"/>
      <c r="J359" s="114"/>
      <c r="K359" s="115"/>
      <c r="L359" s="117"/>
      <c r="M359" s="124"/>
      <c r="N359" s="102" t="str">
        <f t="shared" si="96"/>
        <v/>
      </c>
      <c r="O359" s="103" t="str">
        <f t="shared" si="97"/>
        <v/>
      </c>
      <c r="P359" s="104" t="str">
        <f t="shared" si="106"/>
        <v/>
      </c>
      <c r="Q359" s="248" t="str">
        <f t="shared" si="98"/>
        <v/>
      </c>
      <c r="R359" s="245" t="str">
        <f t="shared" si="99"/>
        <v/>
      </c>
      <c r="S359" s="104" t="str">
        <f t="shared" si="107"/>
        <v/>
      </c>
      <c r="T359" s="249" t="str">
        <f t="shared" si="108"/>
        <v/>
      </c>
      <c r="U359" s="118"/>
      <c r="V359" s="118"/>
      <c r="W359" s="118"/>
      <c r="X359" s="119"/>
      <c r="Y359" s="120"/>
      <c r="Z359" s="120"/>
      <c r="AA359" s="108" t="str">
        <f t="shared" si="100"/>
        <v/>
      </c>
      <c r="AB359" s="108" t="str">
        <f t="shared" si="101"/>
        <v/>
      </c>
      <c r="AC359" s="121"/>
      <c r="AD359" s="121"/>
      <c r="AE359" s="250" t="str">
        <f t="shared" si="109"/>
        <v/>
      </c>
      <c r="AF359" s="108" t="str">
        <f t="shared" si="102"/>
        <v/>
      </c>
      <c r="AG359" s="108" t="str">
        <f t="shared" si="103"/>
        <v/>
      </c>
      <c r="AH359" s="110">
        <f t="shared" si="110"/>
        <v>0</v>
      </c>
      <c r="AI359" s="110">
        <f t="shared" si="111"/>
        <v>0</v>
      </c>
      <c r="AJ359" s="114"/>
      <c r="AK359" s="100">
        <f t="shared" si="112"/>
        <v>0</v>
      </c>
      <c r="AL359" s="110">
        <f t="shared" si="113"/>
        <v>0</v>
      </c>
      <c r="AM359" s="258">
        <f t="shared" si="104"/>
        <v>0</v>
      </c>
      <c r="AN359" s="110">
        <f t="shared" si="105"/>
        <v>0</v>
      </c>
      <c r="AO359" s="110">
        <f t="shared" si="114"/>
        <v>0</v>
      </c>
      <c r="AP359" s="122"/>
    </row>
    <row r="360" spans="1:56">
      <c r="A360" s="113"/>
      <c r="B360" s="113"/>
      <c r="C360" s="114"/>
      <c r="D360" s="115"/>
      <c r="E360" s="115"/>
      <c r="F360" s="115"/>
      <c r="G360" s="115"/>
      <c r="H360" s="116"/>
      <c r="I360" s="114"/>
      <c r="J360" s="114"/>
      <c r="K360" s="115"/>
      <c r="L360" s="117"/>
      <c r="M360" s="124"/>
      <c r="N360" s="102" t="str">
        <f t="shared" si="96"/>
        <v/>
      </c>
      <c r="O360" s="103" t="str">
        <f t="shared" si="97"/>
        <v/>
      </c>
      <c r="P360" s="104" t="str">
        <f t="shared" si="106"/>
        <v/>
      </c>
      <c r="Q360" s="248" t="str">
        <f t="shared" si="98"/>
        <v/>
      </c>
      <c r="R360" s="245" t="str">
        <f t="shared" si="99"/>
        <v/>
      </c>
      <c r="S360" s="104" t="str">
        <f t="shared" si="107"/>
        <v/>
      </c>
      <c r="T360" s="249" t="str">
        <f t="shared" si="108"/>
        <v/>
      </c>
      <c r="U360" s="118"/>
      <c r="V360" s="118"/>
      <c r="W360" s="118"/>
      <c r="X360" s="119"/>
      <c r="Y360" s="120"/>
      <c r="Z360" s="120"/>
      <c r="AA360" s="108" t="str">
        <f t="shared" si="100"/>
        <v/>
      </c>
      <c r="AB360" s="108" t="str">
        <f t="shared" si="101"/>
        <v/>
      </c>
      <c r="AC360" s="121"/>
      <c r="AD360" s="121"/>
      <c r="AE360" s="250" t="str">
        <f t="shared" si="109"/>
        <v/>
      </c>
      <c r="AF360" s="108" t="str">
        <f t="shared" si="102"/>
        <v/>
      </c>
      <c r="AG360" s="108" t="str">
        <f t="shared" si="103"/>
        <v/>
      </c>
      <c r="AH360" s="110">
        <f t="shared" si="110"/>
        <v>0</v>
      </c>
      <c r="AI360" s="110">
        <f t="shared" si="111"/>
        <v>0</v>
      </c>
      <c r="AJ360" s="114"/>
      <c r="AK360" s="100">
        <f t="shared" si="112"/>
        <v>0</v>
      </c>
      <c r="AL360" s="110">
        <f t="shared" si="113"/>
        <v>0</v>
      </c>
      <c r="AM360" s="258">
        <f t="shared" si="104"/>
        <v>0</v>
      </c>
      <c r="AN360" s="110">
        <f t="shared" si="105"/>
        <v>0</v>
      </c>
      <c r="AO360" s="110">
        <f t="shared" si="114"/>
        <v>0</v>
      </c>
      <c r="AP360" s="122"/>
    </row>
    <row r="361" spans="1:56">
      <c r="A361" s="113"/>
      <c r="B361" s="113"/>
      <c r="C361" s="114"/>
      <c r="D361" s="115"/>
      <c r="E361" s="115"/>
      <c r="F361" s="115"/>
      <c r="G361" s="115"/>
      <c r="H361" s="116"/>
      <c r="I361" s="114"/>
      <c r="J361" s="114"/>
      <c r="K361" s="115"/>
      <c r="L361" s="117"/>
      <c r="M361" s="124"/>
      <c r="N361" s="102" t="str">
        <f t="shared" si="96"/>
        <v/>
      </c>
      <c r="O361" s="103" t="str">
        <f t="shared" si="97"/>
        <v/>
      </c>
      <c r="P361" s="104" t="str">
        <f t="shared" si="106"/>
        <v/>
      </c>
      <c r="Q361" s="248" t="str">
        <f t="shared" si="98"/>
        <v/>
      </c>
      <c r="R361" s="245" t="str">
        <f t="shared" si="99"/>
        <v/>
      </c>
      <c r="S361" s="104" t="str">
        <f t="shared" si="107"/>
        <v/>
      </c>
      <c r="T361" s="249" t="str">
        <f t="shared" si="108"/>
        <v/>
      </c>
      <c r="U361" s="118"/>
      <c r="V361" s="118"/>
      <c r="W361" s="118"/>
      <c r="X361" s="119"/>
      <c r="Y361" s="120"/>
      <c r="Z361" s="120"/>
      <c r="AA361" s="108" t="str">
        <f t="shared" si="100"/>
        <v/>
      </c>
      <c r="AB361" s="108" t="str">
        <f t="shared" si="101"/>
        <v/>
      </c>
      <c r="AC361" s="121"/>
      <c r="AD361" s="121"/>
      <c r="AE361" s="250" t="str">
        <f t="shared" si="109"/>
        <v/>
      </c>
      <c r="AF361" s="108" t="str">
        <f t="shared" si="102"/>
        <v/>
      </c>
      <c r="AG361" s="108" t="str">
        <f t="shared" si="103"/>
        <v/>
      </c>
      <c r="AH361" s="110">
        <f t="shared" si="110"/>
        <v>0</v>
      </c>
      <c r="AI361" s="110">
        <f t="shared" si="111"/>
        <v>0</v>
      </c>
      <c r="AJ361" s="114"/>
      <c r="AK361" s="100">
        <f t="shared" si="112"/>
        <v>0</v>
      </c>
      <c r="AL361" s="110">
        <f t="shared" si="113"/>
        <v>0</v>
      </c>
      <c r="AM361" s="258">
        <f t="shared" si="104"/>
        <v>0</v>
      </c>
      <c r="AN361" s="110">
        <f t="shared" si="105"/>
        <v>0</v>
      </c>
      <c r="AO361" s="110">
        <f t="shared" si="114"/>
        <v>0</v>
      </c>
      <c r="AP361" s="122"/>
    </row>
    <row r="362" spans="1:56">
      <c r="A362" s="113"/>
      <c r="B362" s="113"/>
      <c r="C362" s="114"/>
      <c r="D362" s="115"/>
      <c r="E362" s="115"/>
      <c r="F362" s="115"/>
      <c r="G362" s="115"/>
      <c r="H362" s="116"/>
      <c r="I362" s="114"/>
      <c r="J362" s="114"/>
      <c r="K362" s="115"/>
      <c r="L362" s="117"/>
      <c r="M362" s="124"/>
      <c r="N362" s="102" t="str">
        <f t="shared" si="96"/>
        <v/>
      </c>
      <c r="O362" s="103" t="str">
        <f t="shared" si="97"/>
        <v/>
      </c>
      <c r="P362" s="104" t="str">
        <f t="shared" si="106"/>
        <v/>
      </c>
      <c r="Q362" s="248" t="str">
        <f t="shared" si="98"/>
        <v/>
      </c>
      <c r="R362" s="245" t="str">
        <f t="shared" si="99"/>
        <v/>
      </c>
      <c r="S362" s="104" t="str">
        <f t="shared" si="107"/>
        <v/>
      </c>
      <c r="T362" s="249" t="str">
        <f t="shared" si="108"/>
        <v/>
      </c>
      <c r="U362" s="118"/>
      <c r="V362" s="118"/>
      <c r="W362" s="118"/>
      <c r="X362" s="119"/>
      <c r="Y362" s="120"/>
      <c r="Z362" s="120"/>
      <c r="AA362" s="108" t="str">
        <f t="shared" si="100"/>
        <v/>
      </c>
      <c r="AB362" s="108" t="str">
        <f t="shared" si="101"/>
        <v/>
      </c>
      <c r="AC362" s="121"/>
      <c r="AD362" s="121"/>
      <c r="AE362" s="250" t="str">
        <f t="shared" si="109"/>
        <v/>
      </c>
      <c r="AF362" s="108" t="str">
        <f t="shared" si="102"/>
        <v/>
      </c>
      <c r="AG362" s="108" t="str">
        <f t="shared" si="103"/>
        <v/>
      </c>
      <c r="AH362" s="110">
        <f t="shared" si="110"/>
        <v>0</v>
      </c>
      <c r="AI362" s="110">
        <f t="shared" si="111"/>
        <v>0</v>
      </c>
      <c r="AJ362" s="114"/>
      <c r="AK362" s="100">
        <f t="shared" si="112"/>
        <v>0</v>
      </c>
      <c r="AL362" s="110">
        <f t="shared" si="113"/>
        <v>0</v>
      </c>
      <c r="AM362" s="258">
        <f t="shared" si="104"/>
        <v>0</v>
      </c>
      <c r="AN362" s="110">
        <f t="shared" si="105"/>
        <v>0</v>
      </c>
      <c r="AO362" s="110">
        <f t="shared" si="114"/>
        <v>0</v>
      </c>
      <c r="AP362" s="122"/>
    </row>
    <row r="363" spans="1:56">
      <c r="A363" s="113"/>
      <c r="B363" s="113"/>
      <c r="C363" s="114"/>
      <c r="D363" s="115"/>
      <c r="E363" s="115"/>
      <c r="F363" s="115"/>
      <c r="G363" s="115"/>
      <c r="H363" s="116"/>
      <c r="I363" s="114"/>
      <c r="J363" s="114"/>
      <c r="K363" s="115"/>
      <c r="L363" s="117"/>
      <c r="M363" s="124"/>
      <c r="N363" s="102" t="str">
        <f t="shared" si="96"/>
        <v/>
      </c>
      <c r="O363" s="103" t="str">
        <f t="shared" si="97"/>
        <v/>
      </c>
      <c r="P363" s="104" t="str">
        <f t="shared" si="106"/>
        <v/>
      </c>
      <c r="Q363" s="248" t="str">
        <f t="shared" si="98"/>
        <v/>
      </c>
      <c r="R363" s="245" t="str">
        <f t="shared" si="99"/>
        <v/>
      </c>
      <c r="S363" s="104" t="str">
        <f t="shared" si="107"/>
        <v/>
      </c>
      <c r="T363" s="249" t="str">
        <f t="shared" si="108"/>
        <v/>
      </c>
      <c r="U363" s="118"/>
      <c r="V363" s="118"/>
      <c r="W363" s="118"/>
      <c r="X363" s="119"/>
      <c r="Y363" s="120"/>
      <c r="Z363" s="120"/>
      <c r="AA363" s="108" t="str">
        <f t="shared" si="100"/>
        <v/>
      </c>
      <c r="AB363" s="108" t="str">
        <f t="shared" si="101"/>
        <v/>
      </c>
      <c r="AC363" s="121"/>
      <c r="AD363" s="121"/>
      <c r="AE363" s="250" t="str">
        <f t="shared" si="109"/>
        <v/>
      </c>
      <c r="AF363" s="108" t="str">
        <f t="shared" si="102"/>
        <v/>
      </c>
      <c r="AG363" s="108" t="str">
        <f t="shared" si="103"/>
        <v/>
      </c>
      <c r="AH363" s="110">
        <f t="shared" si="110"/>
        <v>0</v>
      </c>
      <c r="AI363" s="110">
        <f t="shared" si="111"/>
        <v>0</v>
      </c>
      <c r="AJ363" s="114"/>
      <c r="AK363" s="100">
        <f t="shared" si="112"/>
        <v>0</v>
      </c>
      <c r="AL363" s="110">
        <f t="shared" si="113"/>
        <v>0</v>
      </c>
      <c r="AM363" s="258">
        <f t="shared" si="104"/>
        <v>0</v>
      </c>
      <c r="AN363" s="110">
        <f t="shared" si="105"/>
        <v>0</v>
      </c>
      <c r="AO363" s="110">
        <f t="shared" si="114"/>
        <v>0</v>
      </c>
      <c r="AP363" s="122"/>
    </row>
    <row r="364" spans="1:56">
      <c r="A364" s="113"/>
      <c r="B364" s="113"/>
      <c r="C364" s="114"/>
      <c r="D364" s="115"/>
      <c r="E364" s="115"/>
      <c r="F364" s="115"/>
      <c r="G364" s="115"/>
      <c r="H364" s="116"/>
      <c r="I364" s="114"/>
      <c r="J364" s="114"/>
      <c r="K364" s="115"/>
      <c r="L364" s="117"/>
      <c r="M364" s="124"/>
      <c r="N364" s="102" t="str">
        <f t="shared" si="96"/>
        <v/>
      </c>
      <c r="O364" s="103" t="str">
        <f t="shared" si="97"/>
        <v/>
      </c>
      <c r="P364" s="104" t="str">
        <f t="shared" si="106"/>
        <v/>
      </c>
      <c r="Q364" s="248" t="str">
        <f t="shared" si="98"/>
        <v/>
      </c>
      <c r="R364" s="245" t="str">
        <f t="shared" si="99"/>
        <v/>
      </c>
      <c r="S364" s="104" t="str">
        <f t="shared" si="107"/>
        <v/>
      </c>
      <c r="T364" s="249" t="str">
        <f t="shared" si="108"/>
        <v/>
      </c>
      <c r="U364" s="118"/>
      <c r="V364" s="118"/>
      <c r="W364" s="118"/>
      <c r="X364" s="119"/>
      <c r="Y364" s="120"/>
      <c r="Z364" s="120"/>
      <c r="AA364" s="108" t="str">
        <f t="shared" si="100"/>
        <v/>
      </c>
      <c r="AB364" s="108" t="str">
        <f t="shared" si="101"/>
        <v/>
      </c>
      <c r="AC364" s="121"/>
      <c r="AD364" s="121"/>
      <c r="AE364" s="250" t="str">
        <f t="shared" si="109"/>
        <v/>
      </c>
      <c r="AF364" s="108" t="str">
        <f t="shared" si="102"/>
        <v/>
      </c>
      <c r="AG364" s="108" t="str">
        <f t="shared" si="103"/>
        <v/>
      </c>
      <c r="AH364" s="110">
        <f t="shared" si="110"/>
        <v>0</v>
      </c>
      <c r="AI364" s="110">
        <f t="shared" si="111"/>
        <v>0</v>
      </c>
      <c r="AJ364" s="114"/>
      <c r="AK364" s="100">
        <f t="shared" si="112"/>
        <v>0</v>
      </c>
      <c r="AL364" s="110">
        <f t="shared" si="113"/>
        <v>0</v>
      </c>
      <c r="AM364" s="258">
        <f t="shared" si="104"/>
        <v>0</v>
      </c>
      <c r="AN364" s="110">
        <f t="shared" si="105"/>
        <v>0</v>
      </c>
      <c r="AO364" s="110">
        <f t="shared" si="114"/>
        <v>0</v>
      </c>
      <c r="AP364" s="122"/>
    </row>
    <row r="365" spans="1:56">
      <c r="A365" s="113"/>
      <c r="B365" s="113"/>
      <c r="C365" s="114"/>
      <c r="D365" s="115"/>
      <c r="E365" s="115"/>
      <c r="F365" s="115"/>
      <c r="G365" s="115"/>
      <c r="H365" s="116"/>
      <c r="I365" s="114"/>
      <c r="J365" s="114"/>
      <c r="K365" s="115"/>
      <c r="L365" s="117"/>
      <c r="M365" s="124"/>
      <c r="N365" s="102" t="str">
        <f t="shared" si="96"/>
        <v/>
      </c>
      <c r="O365" s="103" t="str">
        <f t="shared" si="97"/>
        <v/>
      </c>
      <c r="P365" s="104" t="str">
        <f t="shared" si="106"/>
        <v/>
      </c>
      <c r="Q365" s="248" t="str">
        <f t="shared" si="98"/>
        <v/>
      </c>
      <c r="R365" s="245" t="str">
        <f t="shared" si="99"/>
        <v/>
      </c>
      <c r="S365" s="104" t="str">
        <f t="shared" si="107"/>
        <v/>
      </c>
      <c r="T365" s="249" t="str">
        <f t="shared" si="108"/>
        <v/>
      </c>
      <c r="U365" s="118"/>
      <c r="V365" s="118"/>
      <c r="W365" s="118"/>
      <c r="X365" s="119"/>
      <c r="Y365" s="120"/>
      <c r="Z365" s="120"/>
      <c r="AA365" s="108" t="str">
        <f t="shared" si="100"/>
        <v/>
      </c>
      <c r="AB365" s="108" t="str">
        <f t="shared" si="101"/>
        <v/>
      </c>
      <c r="AC365" s="121"/>
      <c r="AD365" s="121"/>
      <c r="AE365" s="250" t="str">
        <f t="shared" si="109"/>
        <v/>
      </c>
      <c r="AF365" s="108" t="str">
        <f t="shared" si="102"/>
        <v/>
      </c>
      <c r="AG365" s="108" t="str">
        <f t="shared" si="103"/>
        <v/>
      </c>
      <c r="AH365" s="110">
        <f t="shared" si="110"/>
        <v>0</v>
      </c>
      <c r="AI365" s="110">
        <f t="shared" si="111"/>
        <v>0</v>
      </c>
      <c r="AJ365" s="114"/>
      <c r="AK365" s="100">
        <f t="shared" si="112"/>
        <v>0</v>
      </c>
      <c r="AL365" s="110">
        <f t="shared" si="113"/>
        <v>0</v>
      </c>
      <c r="AM365" s="258">
        <f t="shared" si="104"/>
        <v>0</v>
      </c>
      <c r="AN365" s="110">
        <f t="shared" si="105"/>
        <v>0</v>
      </c>
      <c r="AO365" s="110">
        <f t="shared" si="114"/>
        <v>0</v>
      </c>
      <c r="AP365" s="122"/>
    </row>
    <row r="366" spans="1:56" s="1" customFormat="1">
      <c r="A366" s="113"/>
      <c r="B366" s="113"/>
      <c r="C366" s="114"/>
      <c r="D366" s="115"/>
      <c r="E366" s="115"/>
      <c r="F366" s="115"/>
      <c r="G366" s="115"/>
      <c r="H366" s="116"/>
      <c r="I366" s="114"/>
      <c r="J366" s="114"/>
      <c r="K366" s="115"/>
      <c r="L366" s="117"/>
      <c r="M366" s="124"/>
      <c r="N366" s="102" t="str">
        <f t="shared" si="96"/>
        <v/>
      </c>
      <c r="O366" s="103" t="str">
        <f t="shared" si="97"/>
        <v/>
      </c>
      <c r="P366" s="104" t="str">
        <f t="shared" si="106"/>
        <v/>
      </c>
      <c r="Q366" s="248" t="str">
        <f t="shared" si="98"/>
        <v/>
      </c>
      <c r="R366" s="245" t="str">
        <f t="shared" si="99"/>
        <v/>
      </c>
      <c r="S366" s="104" t="str">
        <f t="shared" si="107"/>
        <v/>
      </c>
      <c r="T366" s="249" t="str">
        <f t="shared" si="108"/>
        <v/>
      </c>
      <c r="U366" s="118"/>
      <c r="V366" s="118"/>
      <c r="W366" s="118"/>
      <c r="X366" s="119"/>
      <c r="Y366" s="120"/>
      <c r="Z366" s="120"/>
      <c r="AA366" s="108" t="str">
        <f t="shared" si="100"/>
        <v/>
      </c>
      <c r="AB366" s="108" t="str">
        <f t="shared" si="101"/>
        <v/>
      </c>
      <c r="AC366" s="121"/>
      <c r="AD366" s="121"/>
      <c r="AE366" s="250" t="str">
        <f t="shared" si="109"/>
        <v/>
      </c>
      <c r="AF366" s="108" t="str">
        <f t="shared" si="102"/>
        <v/>
      </c>
      <c r="AG366" s="108" t="str">
        <f t="shared" si="103"/>
        <v/>
      </c>
      <c r="AH366" s="110">
        <f t="shared" si="110"/>
        <v>0</v>
      </c>
      <c r="AI366" s="110">
        <f t="shared" si="111"/>
        <v>0</v>
      </c>
      <c r="AJ366" s="114"/>
      <c r="AK366" s="100">
        <f t="shared" si="112"/>
        <v>0</v>
      </c>
      <c r="AL366" s="110">
        <f t="shared" si="113"/>
        <v>0</v>
      </c>
      <c r="AM366" s="258">
        <f t="shared" si="104"/>
        <v>0</v>
      </c>
      <c r="AN366" s="110">
        <f t="shared" si="105"/>
        <v>0</v>
      </c>
      <c r="AO366" s="110">
        <f t="shared" si="114"/>
        <v>0</v>
      </c>
      <c r="AP366" s="122"/>
      <c r="AQ366" s="2"/>
      <c r="AR366" s="31"/>
      <c r="AT366" s="65"/>
      <c r="AU366" s="65"/>
      <c r="AV366" s="65"/>
      <c r="AW366" s="65"/>
      <c r="AX366" s="65"/>
      <c r="AY366" s="65"/>
      <c r="AZ366" s="65"/>
      <c r="BA366" s="65"/>
      <c r="BB366" s="65"/>
      <c r="BC366" s="65"/>
      <c r="BD366" s="65"/>
    </row>
    <row r="367" spans="1:56">
      <c r="A367" s="113"/>
      <c r="B367" s="113"/>
      <c r="C367" s="114"/>
      <c r="D367" s="115"/>
      <c r="E367" s="115"/>
      <c r="F367" s="115"/>
      <c r="G367" s="115"/>
      <c r="H367" s="116"/>
      <c r="I367" s="114"/>
      <c r="J367" s="114"/>
      <c r="K367" s="115"/>
      <c r="L367" s="117"/>
      <c r="M367" s="124"/>
      <c r="N367" s="102" t="str">
        <f t="shared" si="96"/>
        <v/>
      </c>
      <c r="O367" s="103" t="str">
        <f t="shared" si="97"/>
        <v/>
      </c>
      <c r="P367" s="104" t="str">
        <f t="shared" si="106"/>
        <v/>
      </c>
      <c r="Q367" s="248" t="str">
        <f t="shared" si="98"/>
        <v/>
      </c>
      <c r="R367" s="245" t="str">
        <f t="shared" si="99"/>
        <v/>
      </c>
      <c r="S367" s="104" t="str">
        <f t="shared" si="107"/>
        <v/>
      </c>
      <c r="T367" s="249" t="str">
        <f t="shared" si="108"/>
        <v/>
      </c>
      <c r="U367" s="118"/>
      <c r="V367" s="118"/>
      <c r="W367" s="118"/>
      <c r="X367" s="119"/>
      <c r="Y367" s="120"/>
      <c r="Z367" s="120"/>
      <c r="AA367" s="108" t="str">
        <f t="shared" si="100"/>
        <v/>
      </c>
      <c r="AB367" s="108" t="str">
        <f t="shared" si="101"/>
        <v/>
      </c>
      <c r="AC367" s="121"/>
      <c r="AD367" s="121"/>
      <c r="AE367" s="250" t="str">
        <f t="shared" si="109"/>
        <v/>
      </c>
      <c r="AF367" s="108" t="str">
        <f t="shared" si="102"/>
        <v/>
      </c>
      <c r="AG367" s="108" t="str">
        <f t="shared" si="103"/>
        <v/>
      </c>
      <c r="AH367" s="110">
        <f t="shared" si="110"/>
        <v>0</v>
      </c>
      <c r="AI367" s="110">
        <f t="shared" si="111"/>
        <v>0</v>
      </c>
      <c r="AJ367" s="114"/>
      <c r="AK367" s="100">
        <f t="shared" si="112"/>
        <v>0</v>
      </c>
      <c r="AL367" s="110">
        <f t="shared" si="113"/>
        <v>0</v>
      </c>
      <c r="AM367" s="258">
        <f t="shared" si="104"/>
        <v>0</v>
      </c>
      <c r="AN367" s="110">
        <f t="shared" si="105"/>
        <v>0</v>
      </c>
      <c r="AO367" s="110">
        <f t="shared" si="114"/>
        <v>0</v>
      </c>
      <c r="AP367" s="122"/>
    </row>
    <row r="368" spans="1:56">
      <c r="A368" s="113"/>
      <c r="B368" s="113"/>
      <c r="C368" s="114"/>
      <c r="D368" s="115"/>
      <c r="E368" s="115"/>
      <c r="F368" s="115"/>
      <c r="G368" s="115"/>
      <c r="H368" s="116"/>
      <c r="I368" s="114"/>
      <c r="J368" s="114"/>
      <c r="K368" s="115"/>
      <c r="L368" s="117"/>
      <c r="M368" s="124"/>
      <c r="N368" s="102" t="str">
        <f t="shared" si="96"/>
        <v/>
      </c>
      <c r="O368" s="103" t="str">
        <f t="shared" si="97"/>
        <v/>
      </c>
      <c r="P368" s="104" t="str">
        <f t="shared" si="106"/>
        <v/>
      </c>
      <c r="Q368" s="248" t="str">
        <f t="shared" si="98"/>
        <v/>
      </c>
      <c r="R368" s="245" t="str">
        <f t="shared" si="99"/>
        <v/>
      </c>
      <c r="S368" s="104" t="str">
        <f t="shared" si="107"/>
        <v/>
      </c>
      <c r="T368" s="249" t="str">
        <f t="shared" si="108"/>
        <v/>
      </c>
      <c r="U368" s="118"/>
      <c r="V368" s="118"/>
      <c r="W368" s="118"/>
      <c r="X368" s="119"/>
      <c r="Y368" s="120"/>
      <c r="Z368" s="120"/>
      <c r="AA368" s="108" t="str">
        <f t="shared" si="100"/>
        <v/>
      </c>
      <c r="AB368" s="108" t="str">
        <f t="shared" si="101"/>
        <v/>
      </c>
      <c r="AC368" s="121"/>
      <c r="AD368" s="121"/>
      <c r="AE368" s="250" t="str">
        <f t="shared" si="109"/>
        <v/>
      </c>
      <c r="AF368" s="108" t="str">
        <f t="shared" si="102"/>
        <v/>
      </c>
      <c r="AG368" s="108" t="str">
        <f t="shared" si="103"/>
        <v/>
      </c>
      <c r="AH368" s="110">
        <f t="shared" si="110"/>
        <v>0</v>
      </c>
      <c r="AI368" s="110">
        <f t="shared" si="111"/>
        <v>0</v>
      </c>
      <c r="AJ368" s="114"/>
      <c r="AK368" s="100">
        <f t="shared" si="112"/>
        <v>0</v>
      </c>
      <c r="AL368" s="110">
        <f t="shared" si="113"/>
        <v>0</v>
      </c>
      <c r="AM368" s="258">
        <f t="shared" si="104"/>
        <v>0</v>
      </c>
      <c r="AN368" s="110">
        <f t="shared" si="105"/>
        <v>0</v>
      </c>
      <c r="AO368" s="110">
        <f t="shared" si="114"/>
        <v>0</v>
      </c>
      <c r="AP368" s="122"/>
    </row>
    <row r="369" spans="1:56">
      <c r="A369" s="113"/>
      <c r="B369" s="113"/>
      <c r="C369" s="114"/>
      <c r="D369" s="115"/>
      <c r="E369" s="115"/>
      <c r="F369" s="115"/>
      <c r="G369" s="115"/>
      <c r="H369" s="116"/>
      <c r="I369" s="114"/>
      <c r="J369" s="114"/>
      <c r="K369" s="115"/>
      <c r="L369" s="117"/>
      <c r="M369" s="124"/>
      <c r="N369" s="102" t="str">
        <f t="shared" si="96"/>
        <v/>
      </c>
      <c r="O369" s="103" t="str">
        <f t="shared" si="97"/>
        <v/>
      </c>
      <c r="P369" s="104" t="str">
        <f t="shared" si="106"/>
        <v/>
      </c>
      <c r="Q369" s="248" t="str">
        <f t="shared" si="98"/>
        <v/>
      </c>
      <c r="R369" s="245" t="str">
        <f t="shared" si="99"/>
        <v/>
      </c>
      <c r="S369" s="104" t="str">
        <f t="shared" si="107"/>
        <v/>
      </c>
      <c r="T369" s="249" t="str">
        <f t="shared" si="108"/>
        <v/>
      </c>
      <c r="U369" s="118"/>
      <c r="V369" s="118"/>
      <c r="W369" s="118"/>
      <c r="X369" s="119"/>
      <c r="Y369" s="120"/>
      <c r="Z369" s="120"/>
      <c r="AA369" s="108" t="str">
        <f t="shared" si="100"/>
        <v/>
      </c>
      <c r="AB369" s="108" t="str">
        <f t="shared" si="101"/>
        <v/>
      </c>
      <c r="AC369" s="121"/>
      <c r="AD369" s="121"/>
      <c r="AE369" s="250" t="str">
        <f t="shared" si="109"/>
        <v/>
      </c>
      <c r="AF369" s="108" t="str">
        <f t="shared" si="102"/>
        <v/>
      </c>
      <c r="AG369" s="108" t="str">
        <f t="shared" si="103"/>
        <v/>
      </c>
      <c r="AH369" s="110">
        <f t="shared" si="110"/>
        <v>0</v>
      </c>
      <c r="AI369" s="110">
        <f t="shared" si="111"/>
        <v>0</v>
      </c>
      <c r="AJ369" s="114"/>
      <c r="AK369" s="100">
        <f t="shared" si="112"/>
        <v>0</v>
      </c>
      <c r="AL369" s="110">
        <f t="shared" si="113"/>
        <v>0</v>
      </c>
      <c r="AM369" s="258">
        <f t="shared" si="104"/>
        <v>0</v>
      </c>
      <c r="AN369" s="110">
        <f t="shared" si="105"/>
        <v>0</v>
      </c>
      <c r="AO369" s="110">
        <f t="shared" si="114"/>
        <v>0</v>
      </c>
      <c r="AP369" s="122"/>
      <c r="BD369" s="1"/>
    </row>
    <row r="370" spans="1:56">
      <c r="A370" s="113"/>
      <c r="B370" s="113"/>
      <c r="C370" s="114"/>
      <c r="D370" s="115"/>
      <c r="E370" s="115"/>
      <c r="F370" s="115"/>
      <c r="G370" s="115"/>
      <c r="H370" s="116"/>
      <c r="I370" s="114"/>
      <c r="J370" s="114"/>
      <c r="K370" s="115"/>
      <c r="L370" s="117"/>
      <c r="M370" s="124"/>
      <c r="N370" s="102" t="str">
        <f t="shared" si="96"/>
        <v/>
      </c>
      <c r="O370" s="103" t="str">
        <f t="shared" si="97"/>
        <v/>
      </c>
      <c r="P370" s="104" t="str">
        <f t="shared" si="106"/>
        <v/>
      </c>
      <c r="Q370" s="248" t="str">
        <f t="shared" si="98"/>
        <v/>
      </c>
      <c r="R370" s="245" t="str">
        <f t="shared" si="99"/>
        <v/>
      </c>
      <c r="S370" s="104" t="str">
        <f t="shared" si="107"/>
        <v/>
      </c>
      <c r="T370" s="249" t="str">
        <f t="shared" si="108"/>
        <v/>
      </c>
      <c r="U370" s="118"/>
      <c r="V370" s="118"/>
      <c r="W370" s="118"/>
      <c r="X370" s="119"/>
      <c r="Y370" s="120"/>
      <c r="Z370" s="120"/>
      <c r="AA370" s="108" t="str">
        <f t="shared" si="100"/>
        <v/>
      </c>
      <c r="AB370" s="108" t="str">
        <f t="shared" si="101"/>
        <v/>
      </c>
      <c r="AC370" s="121"/>
      <c r="AD370" s="121"/>
      <c r="AE370" s="250" t="str">
        <f t="shared" si="109"/>
        <v/>
      </c>
      <c r="AF370" s="108" t="str">
        <f t="shared" si="102"/>
        <v/>
      </c>
      <c r="AG370" s="108" t="str">
        <f t="shared" si="103"/>
        <v/>
      </c>
      <c r="AH370" s="110">
        <f t="shared" si="110"/>
        <v>0</v>
      </c>
      <c r="AI370" s="110">
        <f t="shared" si="111"/>
        <v>0</v>
      </c>
      <c r="AJ370" s="114"/>
      <c r="AK370" s="100">
        <f t="shared" si="112"/>
        <v>0</v>
      </c>
      <c r="AL370" s="110">
        <f t="shared" si="113"/>
        <v>0</v>
      </c>
      <c r="AM370" s="258">
        <f t="shared" si="104"/>
        <v>0</v>
      </c>
      <c r="AN370" s="110">
        <f t="shared" si="105"/>
        <v>0</v>
      </c>
      <c r="AO370" s="110">
        <f t="shared" si="114"/>
        <v>0</v>
      </c>
      <c r="AP370" s="122"/>
      <c r="AT370" s="1"/>
      <c r="AU370" s="1"/>
      <c r="AV370" s="1"/>
      <c r="AW370" s="1"/>
      <c r="AX370" s="1"/>
      <c r="AY370" s="1"/>
      <c r="AZ370" s="1"/>
      <c r="BA370" s="1"/>
      <c r="BB370" s="1"/>
      <c r="BC370" s="1"/>
    </row>
    <row r="371" spans="1:56">
      <c r="A371" s="113"/>
      <c r="B371" s="113"/>
      <c r="C371" s="114"/>
      <c r="D371" s="115"/>
      <c r="E371" s="115"/>
      <c r="F371" s="115"/>
      <c r="G371" s="115"/>
      <c r="H371" s="116"/>
      <c r="I371" s="114"/>
      <c r="J371" s="114"/>
      <c r="K371" s="115"/>
      <c r="L371" s="117"/>
      <c r="M371" s="124"/>
      <c r="N371" s="102" t="str">
        <f t="shared" si="96"/>
        <v/>
      </c>
      <c r="O371" s="103" t="str">
        <f t="shared" si="97"/>
        <v/>
      </c>
      <c r="P371" s="104" t="str">
        <f t="shared" si="106"/>
        <v/>
      </c>
      <c r="Q371" s="248" t="str">
        <f t="shared" si="98"/>
        <v/>
      </c>
      <c r="R371" s="245" t="str">
        <f t="shared" si="99"/>
        <v/>
      </c>
      <c r="S371" s="104" t="str">
        <f t="shared" si="107"/>
        <v/>
      </c>
      <c r="T371" s="249" t="str">
        <f t="shared" si="108"/>
        <v/>
      </c>
      <c r="U371" s="118"/>
      <c r="V371" s="118"/>
      <c r="W371" s="118"/>
      <c r="X371" s="119"/>
      <c r="Y371" s="120"/>
      <c r="Z371" s="120"/>
      <c r="AA371" s="108" t="str">
        <f t="shared" si="100"/>
        <v/>
      </c>
      <c r="AB371" s="108" t="str">
        <f t="shared" si="101"/>
        <v/>
      </c>
      <c r="AC371" s="121"/>
      <c r="AD371" s="121"/>
      <c r="AE371" s="250" t="str">
        <f t="shared" si="109"/>
        <v/>
      </c>
      <c r="AF371" s="108" t="str">
        <f t="shared" si="102"/>
        <v/>
      </c>
      <c r="AG371" s="108" t="str">
        <f t="shared" si="103"/>
        <v/>
      </c>
      <c r="AH371" s="110">
        <f t="shared" si="110"/>
        <v>0</v>
      </c>
      <c r="AI371" s="110">
        <f t="shared" si="111"/>
        <v>0</v>
      </c>
      <c r="AJ371" s="114"/>
      <c r="AK371" s="100">
        <f t="shared" si="112"/>
        <v>0</v>
      </c>
      <c r="AL371" s="110">
        <f t="shared" si="113"/>
        <v>0</v>
      </c>
      <c r="AM371" s="258">
        <f t="shared" si="104"/>
        <v>0</v>
      </c>
      <c r="AN371" s="110">
        <f t="shared" si="105"/>
        <v>0</v>
      </c>
      <c r="AO371" s="110">
        <f t="shared" si="114"/>
        <v>0</v>
      </c>
      <c r="AP371" s="122"/>
    </row>
    <row r="372" spans="1:56">
      <c r="A372" s="113"/>
      <c r="B372" s="113"/>
      <c r="C372" s="114"/>
      <c r="D372" s="115"/>
      <c r="E372" s="115"/>
      <c r="F372" s="115"/>
      <c r="G372" s="115"/>
      <c r="H372" s="116"/>
      <c r="I372" s="114"/>
      <c r="J372" s="114"/>
      <c r="K372" s="115"/>
      <c r="L372" s="117"/>
      <c r="M372" s="124"/>
      <c r="N372" s="102" t="str">
        <f t="shared" si="96"/>
        <v/>
      </c>
      <c r="O372" s="103" t="str">
        <f t="shared" si="97"/>
        <v/>
      </c>
      <c r="P372" s="104" t="str">
        <f t="shared" si="106"/>
        <v/>
      </c>
      <c r="Q372" s="248" t="str">
        <f t="shared" si="98"/>
        <v/>
      </c>
      <c r="R372" s="245" t="str">
        <f t="shared" si="99"/>
        <v/>
      </c>
      <c r="S372" s="104" t="str">
        <f t="shared" si="107"/>
        <v/>
      </c>
      <c r="T372" s="249" t="str">
        <f t="shared" si="108"/>
        <v/>
      </c>
      <c r="U372" s="118"/>
      <c r="V372" s="118"/>
      <c r="W372" s="118"/>
      <c r="X372" s="119"/>
      <c r="Y372" s="120"/>
      <c r="Z372" s="120"/>
      <c r="AA372" s="108" t="str">
        <f t="shared" si="100"/>
        <v/>
      </c>
      <c r="AB372" s="108" t="str">
        <f t="shared" si="101"/>
        <v/>
      </c>
      <c r="AC372" s="121"/>
      <c r="AD372" s="121"/>
      <c r="AE372" s="250" t="str">
        <f t="shared" si="109"/>
        <v/>
      </c>
      <c r="AF372" s="108" t="str">
        <f t="shared" si="102"/>
        <v/>
      </c>
      <c r="AG372" s="108" t="str">
        <f t="shared" si="103"/>
        <v/>
      </c>
      <c r="AH372" s="110">
        <f t="shared" si="110"/>
        <v>0</v>
      </c>
      <c r="AI372" s="110">
        <f t="shared" si="111"/>
        <v>0</v>
      </c>
      <c r="AJ372" s="114"/>
      <c r="AK372" s="100">
        <f t="shared" si="112"/>
        <v>0</v>
      </c>
      <c r="AL372" s="110">
        <f t="shared" si="113"/>
        <v>0</v>
      </c>
      <c r="AM372" s="258">
        <f t="shared" si="104"/>
        <v>0</v>
      </c>
      <c r="AN372" s="110">
        <f t="shared" si="105"/>
        <v>0</v>
      </c>
      <c r="AO372" s="110">
        <f t="shared" si="114"/>
        <v>0</v>
      </c>
      <c r="AP372" s="122"/>
    </row>
    <row r="373" spans="1:56">
      <c r="A373" s="113"/>
      <c r="B373" s="113"/>
      <c r="C373" s="114"/>
      <c r="D373" s="115"/>
      <c r="E373" s="115"/>
      <c r="F373" s="115"/>
      <c r="G373" s="115"/>
      <c r="H373" s="116"/>
      <c r="I373" s="114"/>
      <c r="J373" s="114"/>
      <c r="K373" s="115"/>
      <c r="L373" s="117"/>
      <c r="M373" s="124"/>
      <c r="N373" s="102" t="str">
        <f t="shared" si="96"/>
        <v/>
      </c>
      <c r="O373" s="103" t="str">
        <f t="shared" si="97"/>
        <v/>
      </c>
      <c r="P373" s="104" t="str">
        <f t="shared" si="106"/>
        <v/>
      </c>
      <c r="Q373" s="248" t="str">
        <f t="shared" si="98"/>
        <v/>
      </c>
      <c r="R373" s="245" t="str">
        <f t="shared" si="99"/>
        <v/>
      </c>
      <c r="S373" s="104" t="str">
        <f t="shared" si="107"/>
        <v/>
      </c>
      <c r="T373" s="249" t="str">
        <f t="shared" si="108"/>
        <v/>
      </c>
      <c r="U373" s="118"/>
      <c r="V373" s="118"/>
      <c r="W373" s="118"/>
      <c r="X373" s="119"/>
      <c r="Y373" s="120"/>
      <c r="Z373" s="120"/>
      <c r="AA373" s="108" t="str">
        <f t="shared" si="100"/>
        <v/>
      </c>
      <c r="AB373" s="108" t="str">
        <f t="shared" si="101"/>
        <v/>
      </c>
      <c r="AC373" s="121"/>
      <c r="AD373" s="121"/>
      <c r="AE373" s="250" t="str">
        <f t="shared" si="109"/>
        <v/>
      </c>
      <c r="AF373" s="108" t="str">
        <f t="shared" si="102"/>
        <v/>
      </c>
      <c r="AG373" s="108" t="str">
        <f t="shared" si="103"/>
        <v/>
      </c>
      <c r="AH373" s="110">
        <f t="shared" si="110"/>
        <v>0</v>
      </c>
      <c r="AI373" s="110">
        <f t="shared" si="111"/>
        <v>0</v>
      </c>
      <c r="AJ373" s="114"/>
      <c r="AK373" s="100">
        <f t="shared" si="112"/>
        <v>0</v>
      </c>
      <c r="AL373" s="110">
        <f t="shared" si="113"/>
        <v>0</v>
      </c>
      <c r="AM373" s="258">
        <f t="shared" si="104"/>
        <v>0</v>
      </c>
      <c r="AN373" s="110">
        <f t="shared" si="105"/>
        <v>0</v>
      </c>
      <c r="AO373" s="110">
        <f t="shared" si="114"/>
        <v>0</v>
      </c>
      <c r="AP373" s="122"/>
    </row>
    <row r="374" spans="1:56">
      <c r="A374" s="113"/>
      <c r="B374" s="113"/>
      <c r="C374" s="114"/>
      <c r="D374" s="115"/>
      <c r="E374" s="115"/>
      <c r="F374" s="115"/>
      <c r="G374" s="115"/>
      <c r="H374" s="116"/>
      <c r="I374" s="114"/>
      <c r="J374" s="114"/>
      <c r="K374" s="115"/>
      <c r="L374" s="117"/>
      <c r="M374" s="124"/>
      <c r="N374" s="102" t="str">
        <f t="shared" si="96"/>
        <v/>
      </c>
      <c r="O374" s="103" t="str">
        <f t="shared" si="97"/>
        <v/>
      </c>
      <c r="P374" s="104" t="str">
        <f t="shared" si="106"/>
        <v/>
      </c>
      <c r="Q374" s="248" t="str">
        <f t="shared" si="98"/>
        <v/>
      </c>
      <c r="R374" s="245" t="str">
        <f t="shared" si="99"/>
        <v/>
      </c>
      <c r="S374" s="104" t="str">
        <f t="shared" si="107"/>
        <v/>
      </c>
      <c r="T374" s="249" t="str">
        <f t="shared" si="108"/>
        <v/>
      </c>
      <c r="U374" s="118"/>
      <c r="V374" s="118"/>
      <c r="W374" s="118"/>
      <c r="X374" s="119"/>
      <c r="Y374" s="120"/>
      <c r="Z374" s="120"/>
      <c r="AA374" s="108" t="str">
        <f t="shared" si="100"/>
        <v/>
      </c>
      <c r="AB374" s="108" t="str">
        <f t="shared" si="101"/>
        <v/>
      </c>
      <c r="AC374" s="121"/>
      <c r="AD374" s="121"/>
      <c r="AE374" s="250" t="str">
        <f t="shared" si="109"/>
        <v/>
      </c>
      <c r="AF374" s="108" t="str">
        <f t="shared" si="102"/>
        <v/>
      </c>
      <c r="AG374" s="108" t="str">
        <f t="shared" si="103"/>
        <v/>
      </c>
      <c r="AH374" s="110">
        <f t="shared" si="110"/>
        <v>0</v>
      </c>
      <c r="AI374" s="110">
        <f t="shared" si="111"/>
        <v>0</v>
      </c>
      <c r="AJ374" s="114"/>
      <c r="AK374" s="100">
        <f t="shared" si="112"/>
        <v>0</v>
      </c>
      <c r="AL374" s="110">
        <f t="shared" si="113"/>
        <v>0</v>
      </c>
      <c r="AM374" s="258">
        <f t="shared" si="104"/>
        <v>0</v>
      </c>
      <c r="AN374" s="110">
        <f t="shared" si="105"/>
        <v>0</v>
      </c>
      <c r="AO374" s="110">
        <f t="shared" si="114"/>
        <v>0</v>
      </c>
      <c r="AP374" s="122"/>
    </row>
    <row r="375" spans="1:56">
      <c r="A375" s="113"/>
      <c r="B375" s="113"/>
      <c r="C375" s="114"/>
      <c r="D375" s="115"/>
      <c r="E375" s="115"/>
      <c r="F375" s="115"/>
      <c r="G375" s="115"/>
      <c r="H375" s="116"/>
      <c r="I375" s="114"/>
      <c r="J375" s="114"/>
      <c r="K375" s="115"/>
      <c r="L375" s="117"/>
      <c r="M375" s="124"/>
      <c r="N375" s="102" t="str">
        <f t="shared" si="96"/>
        <v/>
      </c>
      <c r="O375" s="103" t="str">
        <f t="shared" si="97"/>
        <v/>
      </c>
      <c r="P375" s="104" t="str">
        <f t="shared" si="106"/>
        <v/>
      </c>
      <c r="Q375" s="248" t="str">
        <f t="shared" si="98"/>
        <v/>
      </c>
      <c r="R375" s="245" t="str">
        <f t="shared" si="99"/>
        <v/>
      </c>
      <c r="S375" s="104" t="str">
        <f t="shared" si="107"/>
        <v/>
      </c>
      <c r="T375" s="249" t="str">
        <f t="shared" si="108"/>
        <v/>
      </c>
      <c r="U375" s="118"/>
      <c r="V375" s="118"/>
      <c r="W375" s="118"/>
      <c r="X375" s="119"/>
      <c r="Y375" s="120"/>
      <c r="Z375" s="120"/>
      <c r="AA375" s="108" t="str">
        <f t="shared" si="100"/>
        <v/>
      </c>
      <c r="AB375" s="108" t="str">
        <f t="shared" si="101"/>
        <v/>
      </c>
      <c r="AC375" s="121"/>
      <c r="AD375" s="121"/>
      <c r="AE375" s="250" t="str">
        <f t="shared" si="109"/>
        <v/>
      </c>
      <c r="AF375" s="108" t="str">
        <f t="shared" si="102"/>
        <v/>
      </c>
      <c r="AG375" s="108" t="str">
        <f t="shared" si="103"/>
        <v/>
      </c>
      <c r="AH375" s="110">
        <f t="shared" si="110"/>
        <v>0</v>
      </c>
      <c r="AI375" s="110">
        <f t="shared" si="111"/>
        <v>0</v>
      </c>
      <c r="AJ375" s="114"/>
      <c r="AK375" s="100">
        <f t="shared" si="112"/>
        <v>0</v>
      </c>
      <c r="AL375" s="110">
        <f t="shared" si="113"/>
        <v>0</v>
      </c>
      <c r="AM375" s="258">
        <f t="shared" si="104"/>
        <v>0</v>
      </c>
      <c r="AN375" s="110">
        <f t="shared" si="105"/>
        <v>0</v>
      </c>
      <c r="AO375" s="110">
        <f t="shared" si="114"/>
        <v>0</v>
      </c>
      <c r="AP375" s="122"/>
    </row>
    <row r="376" spans="1:56">
      <c r="A376" s="113"/>
      <c r="B376" s="113"/>
      <c r="C376" s="114"/>
      <c r="D376" s="115"/>
      <c r="E376" s="115"/>
      <c r="F376" s="115"/>
      <c r="G376" s="115"/>
      <c r="H376" s="116"/>
      <c r="I376" s="114"/>
      <c r="J376" s="114"/>
      <c r="K376" s="115"/>
      <c r="L376" s="117"/>
      <c r="M376" s="124"/>
      <c r="N376" s="102" t="str">
        <f t="shared" si="96"/>
        <v/>
      </c>
      <c r="O376" s="103" t="str">
        <f t="shared" si="97"/>
        <v/>
      </c>
      <c r="P376" s="104" t="str">
        <f t="shared" si="106"/>
        <v/>
      </c>
      <c r="Q376" s="248" t="str">
        <f t="shared" si="98"/>
        <v/>
      </c>
      <c r="R376" s="245" t="str">
        <f t="shared" si="99"/>
        <v/>
      </c>
      <c r="S376" s="104" t="str">
        <f t="shared" si="107"/>
        <v/>
      </c>
      <c r="T376" s="249" t="str">
        <f t="shared" si="108"/>
        <v/>
      </c>
      <c r="U376" s="118"/>
      <c r="V376" s="118"/>
      <c r="W376" s="118"/>
      <c r="X376" s="119"/>
      <c r="Y376" s="120"/>
      <c r="Z376" s="120"/>
      <c r="AA376" s="108" t="str">
        <f t="shared" si="100"/>
        <v/>
      </c>
      <c r="AB376" s="108" t="str">
        <f t="shared" si="101"/>
        <v/>
      </c>
      <c r="AC376" s="121"/>
      <c r="AD376" s="121"/>
      <c r="AE376" s="250" t="str">
        <f t="shared" si="109"/>
        <v/>
      </c>
      <c r="AF376" s="108" t="str">
        <f t="shared" si="102"/>
        <v/>
      </c>
      <c r="AG376" s="108" t="str">
        <f t="shared" si="103"/>
        <v/>
      </c>
      <c r="AH376" s="110">
        <f t="shared" si="110"/>
        <v>0</v>
      </c>
      <c r="AI376" s="110">
        <f t="shared" si="111"/>
        <v>0</v>
      </c>
      <c r="AJ376" s="114"/>
      <c r="AK376" s="100">
        <f t="shared" si="112"/>
        <v>0</v>
      </c>
      <c r="AL376" s="110">
        <f t="shared" si="113"/>
        <v>0</v>
      </c>
      <c r="AM376" s="258">
        <f t="shared" si="104"/>
        <v>0</v>
      </c>
      <c r="AN376" s="110">
        <f t="shared" si="105"/>
        <v>0</v>
      </c>
      <c r="AO376" s="110">
        <f t="shared" si="114"/>
        <v>0</v>
      </c>
      <c r="AP376" s="122"/>
    </row>
    <row r="377" spans="1:56">
      <c r="A377" s="113"/>
      <c r="B377" s="113"/>
      <c r="C377" s="114"/>
      <c r="D377" s="115"/>
      <c r="E377" s="115"/>
      <c r="F377" s="115"/>
      <c r="G377" s="115"/>
      <c r="H377" s="116"/>
      <c r="I377" s="114"/>
      <c r="J377" s="114"/>
      <c r="K377" s="115"/>
      <c r="L377" s="117"/>
      <c r="M377" s="124"/>
      <c r="N377" s="102" t="str">
        <f t="shared" si="96"/>
        <v/>
      </c>
      <c r="O377" s="103" t="str">
        <f t="shared" si="97"/>
        <v/>
      </c>
      <c r="P377" s="104" t="str">
        <f t="shared" si="106"/>
        <v/>
      </c>
      <c r="Q377" s="248" t="str">
        <f t="shared" si="98"/>
        <v/>
      </c>
      <c r="R377" s="245" t="str">
        <f t="shared" si="99"/>
        <v/>
      </c>
      <c r="S377" s="104" t="str">
        <f t="shared" si="107"/>
        <v/>
      </c>
      <c r="T377" s="249" t="str">
        <f t="shared" si="108"/>
        <v/>
      </c>
      <c r="U377" s="118"/>
      <c r="V377" s="118"/>
      <c r="W377" s="118"/>
      <c r="X377" s="119"/>
      <c r="Y377" s="120"/>
      <c r="Z377" s="120"/>
      <c r="AA377" s="108" t="str">
        <f t="shared" si="100"/>
        <v/>
      </c>
      <c r="AB377" s="108" t="str">
        <f t="shared" si="101"/>
        <v/>
      </c>
      <c r="AC377" s="121"/>
      <c r="AD377" s="121"/>
      <c r="AE377" s="250" t="str">
        <f t="shared" si="109"/>
        <v/>
      </c>
      <c r="AF377" s="108" t="str">
        <f t="shared" si="102"/>
        <v/>
      </c>
      <c r="AG377" s="108" t="str">
        <f t="shared" si="103"/>
        <v/>
      </c>
      <c r="AH377" s="110">
        <f t="shared" si="110"/>
        <v>0</v>
      </c>
      <c r="AI377" s="110">
        <f t="shared" si="111"/>
        <v>0</v>
      </c>
      <c r="AJ377" s="114"/>
      <c r="AK377" s="100">
        <f t="shared" si="112"/>
        <v>0</v>
      </c>
      <c r="AL377" s="110">
        <f t="shared" si="113"/>
        <v>0</v>
      </c>
      <c r="AM377" s="258">
        <f t="shared" si="104"/>
        <v>0</v>
      </c>
      <c r="AN377" s="110">
        <f t="shared" si="105"/>
        <v>0</v>
      </c>
      <c r="AO377" s="110">
        <f t="shared" si="114"/>
        <v>0</v>
      </c>
      <c r="AP377" s="122"/>
    </row>
    <row r="378" spans="1:56">
      <c r="A378" s="113"/>
      <c r="B378" s="113"/>
      <c r="C378" s="114"/>
      <c r="D378" s="115"/>
      <c r="E378" s="115"/>
      <c r="F378" s="115"/>
      <c r="G378" s="115"/>
      <c r="H378" s="116"/>
      <c r="I378" s="114"/>
      <c r="J378" s="114"/>
      <c r="K378" s="115"/>
      <c r="L378" s="117"/>
      <c r="M378" s="124"/>
      <c r="N378" s="102" t="str">
        <f t="shared" si="96"/>
        <v/>
      </c>
      <c r="O378" s="103" t="str">
        <f t="shared" si="97"/>
        <v/>
      </c>
      <c r="P378" s="104" t="str">
        <f t="shared" si="106"/>
        <v/>
      </c>
      <c r="Q378" s="248" t="str">
        <f t="shared" si="98"/>
        <v/>
      </c>
      <c r="R378" s="245" t="str">
        <f t="shared" si="99"/>
        <v/>
      </c>
      <c r="S378" s="104" t="str">
        <f t="shared" si="107"/>
        <v/>
      </c>
      <c r="T378" s="249" t="str">
        <f t="shared" si="108"/>
        <v/>
      </c>
      <c r="U378" s="118"/>
      <c r="V378" s="118"/>
      <c r="W378" s="118"/>
      <c r="X378" s="119"/>
      <c r="Y378" s="120"/>
      <c r="Z378" s="120"/>
      <c r="AA378" s="108" t="str">
        <f t="shared" si="100"/>
        <v/>
      </c>
      <c r="AB378" s="108" t="str">
        <f t="shared" si="101"/>
        <v/>
      </c>
      <c r="AC378" s="121"/>
      <c r="AD378" s="121"/>
      <c r="AE378" s="250" t="str">
        <f t="shared" si="109"/>
        <v/>
      </c>
      <c r="AF378" s="108" t="str">
        <f t="shared" si="102"/>
        <v/>
      </c>
      <c r="AG378" s="108" t="str">
        <f t="shared" si="103"/>
        <v/>
      </c>
      <c r="AH378" s="110">
        <f t="shared" si="110"/>
        <v>0</v>
      </c>
      <c r="AI378" s="110">
        <f t="shared" si="111"/>
        <v>0</v>
      </c>
      <c r="AJ378" s="114"/>
      <c r="AK378" s="100">
        <f t="shared" si="112"/>
        <v>0</v>
      </c>
      <c r="AL378" s="110">
        <f t="shared" si="113"/>
        <v>0</v>
      </c>
      <c r="AM378" s="258">
        <f t="shared" si="104"/>
        <v>0</v>
      </c>
      <c r="AN378" s="110">
        <f t="shared" si="105"/>
        <v>0</v>
      </c>
      <c r="AO378" s="110">
        <f t="shared" si="114"/>
        <v>0</v>
      </c>
      <c r="AP378" s="122"/>
    </row>
    <row r="379" spans="1:56">
      <c r="A379" s="113"/>
      <c r="B379" s="113"/>
      <c r="C379" s="114"/>
      <c r="D379" s="115"/>
      <c r="E379" s="115"/>
      <c r="F379" s="115"/>
      <c r="G379" s="115"/>
      <c r="H379" s="116"/>
      <c r="I379" s="114"/>
      <c r="J379" s="114"/>
      <c r="K379" s="115"/>
      <c r="L379" s="117"/>
      <c r="M379" s="124"/>
      <c r="N379" s="102" t="str">
        <f t="shared" si="96"/>
        <v/>
      </c>
      <c r="O379" s="103" t="str">
        <f t="shared" si="97"/>
        <v/>
      </c>
      <c r="P379" s="104" t="str">
        <f t="shared" si="106"/>
        <v/>
      </c>
      <c r="Q379" s="248" t="str">
        <f t="shared" si="98"/>
        <v/>
      </c>
      <c r="R379" s="245" t="str">
        <f t="shared" si="99"/>
        <v/>
      </c>
      <c r="S379" s="104" t="str">
        <f t="shared" si="107"/>
        <v/>
      </c>
      <c r="T379" s="249" t="str">
        <f t="shared" si="108"/>
        <v/>
      </c>
      <c r="U379" s="118"/>
      <c r="V379" s="118"/>
      <c r="W379" s="118"/>
      <c r="X379" s="119"/>
      <c r="Y379" s="120"/>
      <c r="Z379" s="120"/>
      <c r="AA379" s="108" t="str">
        <f t="shared" si="100"/>
        <v/>
      </c>
      <c r="AB379" s="108" t="str">
        <f t="shared" si="101"/>
        <v/>
      </c>
      <c r="AC379" s="121"/>
      <c r="AD379" s="121"/>
      <c r="AE379" s="250" t="str">
        <f t="shared" si="109"/>
        <v/>
      </c>
      <c r="AF379" s="108" t="str">
        <f t="shared" si="102"/>
        <v/>
      </c>
      <c r="AG379" s="108" t="str">
        <f t="shared" si="103"/>
        <v/>
      </c>
      <c r="AH379" s="110">
        <f t="shared" si="110"/>
        <v>0</v>
      </c>
      <c r="AI379" s="110">
        <f t="shared" si="111"/>
        <v>0</v>
      </c>
      <c r="AJ379" s="114"/>
      <c r="AK379" s="100">
        <f t="shared" si="112"/>
        <v>0</v>
      </c>
      <c r="AL379" s="110">
        <f t="shared" si="113"/>
        <v>0</v>
      </c>
      <c r="AM379" s="258">
        <f t="shared" si="104"/>
        <v>0</v>
      </c>
      <c r="AN379" s="110">
        <f t="shared" si="105"/>
        <v>0</v>
      </c>
      <c r="AO379" s="110">
        <f t="shared" si="114"/>
        <v>0</v>
      </c>
      <c r="AP379" s="122"/>
    </row>
    <row r="380" spans="1:56">
      <c r="A380" s="113"/>
      <c r="B380" s="113"/>
      <c r="C380" s="114"/>
      <c r="D380" s="115"/>
      <c r="E380" s="115"/>
      <c r="F380" s="115"/>
      <c r="G380" s="115"/>
      <c r="H380" s="116"/>
      <c r="I380" s="114"/>
      <c r="J380" s="114"/>
      <c r="K380" s="115"/>
      <c r="L380" s="117"/>
      <c r="M380" s="124"/>
      <c r="N380" s="102" t="str">
        <f t="shared" si="96"/>
        <v/>
      </c>
      <c r="O380" s="103" t="str">
        <f t="shared" si="97"/>
        <v/>
      </c>
      <c r="P380" s="104" t="str">
        <f t="shared" si="106"/>
        <v/>
      </c>
      <c r="Q380" s="248" t="str">
        <f t="shared" si="98"/>
        <v/>
      </c>
      <c r="R380" s="245" t="str">
        <f t="shared" si="99"/>
        <v/>
      </c>
      <c r="S380" s="104" t="str">
        <f t="shared" si="107"/>
        <v/>
      </c>
      <c r="T380" s="249" t="str">
        <f t="shared" si="108"/>
        <v/>
      </c>
      <c r="U380" s="118"/>
      <c r="V380" s="118"/>
      <c r="W380" s="118"/>
      <c r="X380" s="119"/>
      <c r="Y380" s="120"/>
      <c r="Z380" s="120"/>
      <c r="AA380" s="108" t="str">
        <f t="shared" si="100"/>
        <v/>
      </c>
      <c r="AB380" s="108" t="str">
        <f t="shared" si="101"/>
        <v/>
      </c>
      <c r="AC380" s="121"/>
      <c r="AD380" s="121"/>
      <c r="AE380" s="250" t="str">
        <f t="shared" si="109"/>
        <v/>
      </c>
      <c r="AF380" s="108" t="str">
        <f t="shared" si="102"/>
        <v/>
      </c>
      <c r="AG380" s="108" t="str">
        <f t="shared" si="103"/>
        <v/>
      </c>
      <c r="AH380" s="110">
        <f t="shared" si="110"/>
        <v>0</v>
      </c>
      <c r="AI380" s="110">
        <f t="shared" si="111"/>
        <v>0</v>
      </c>
      <c r="AJ380" s="114"/>
      <c r="AK380" s="100">
        <f t="shared" si="112"/>
        <v>0</v>
      </c>
      <c r="AL380" s="110">
        <f t="shared" si="113"/>
        <v>0</v>
      </c>
      <c r="AM380" s="258">
        <f t="shared" si="104"/>
        <v>0</v>
      </c>
      <c r="AN380" s="110">
        <f t="shared" si="105"/>
        <v>0</v>
      </c>
      <c r="AO380" s="110">
        <f t="shared" si="114"/>
        <v>0</v>
      </c>
      <c r="AP380" s="122"/>
    </row>
    <row r="381" spans="1:56">
      <c r="A381" s="113"/>
      <c r="B381" s="113"/>
      <c r="C381" s="114"/>
      <c r="D381" s="115"/>
      <c r="E381" s="115"/>
      <c r="F381" s="115"/>
      <c r="G381" s="115"/>
      <c r="H381" s="116"/>
      <c r="I381" s="114"/>
      <c r="J381" s="114"/>
      <c r="K381" s="115"/>
      <c r="L381" s="117"/>
      <c r="M381" s="124"/>
      <c r="N381" s="102" t="str">
        <f t="shared" si="96"/>
        <v/>
      </c>
      <c r="O381" s="103" t="str">
        <f t="shared" si="97"/>
        <v/>
      </c>
      <c r="P381" s="104" t="str">
        <f t="shared" si="106"/>
        <v/>
      </c>
      <c r="Q381" s="248" t="str">
        <f t="shared" si="98"/>
        <v/>
      </c>
      <c r="R381" s="245" t="str">
        <f t="shared" si="99"/>
        <v/>
      </c>
      <c r="S381" s="104" t="str">
        <f t="shared" si="107"/>
        <v/>
      </c>
      <c r="T381" s="249" t="str">
        <f t="shared" si="108"/>
        <v/>
      </c>
      <c r="U381" s="118"/>
      <c r="V381" s="118"/>
      <c r="W381" s="118"/>
      <c r="X381" s="119"/>
      <c r="Y381" s="120"/>
      <c r="Z381" s="120"/>
      <c r="AA381" s="108" t="str">
        <f t="shared" si="100"/>
        <v/>
      </c>
      <c r="AB381" s="108" t="str">
        <f t="shared" si="101"/>
        <v/>
      </c>
      <c r="AC381" s="121"/>
      <c r="AD381" s="121"/>
      <c r="AE381" s="250" t="str">
        <f t="shared" si="109"/>
        <v/>
      </c>
      <c r="AF381" s="108" t="str">
        <f t="shared" si="102"/>
        <v/>
      </c>
      <c r="AG381" s="108" t="str">
        <f t="shared" si="103"/>
        <v/>
      </c>
      <c r="AH381" s="110">
        <f t="shared" si="110"/>
        <v>0</v>
      </c>
      <c r="AI381" s="110">
        <f t="shared" si="111"/>
        <v>0</v>
      </c>
      <c r="AJ381" s="114"/>
      <c r="AK381" s="100">
        <f t="shared" si="112"/>
        <v>0</v>
      </c>
      <c r="AL381" s="110">
        <f t="shared" si="113"/>
        <v>0</v>
      </c>
      <c r="AM381" s="258">
        <f t="shared" si="104"/>
        <v>0</v>
      </c>
      <c r="AN381" s="110">
        <f t="shared" si="105"/>
        <v>0</v>
      </c>
      <c r="AO381" s="110">
        <f t="shared" si="114"/>
        <v>0</v>
      </c>
      <c r="AP381" s="122"/>
    </row>
    <row r="382" spans="1:56">
      <c r="A382" s="113"/>
      <c r="B382" s="113"/>
      <c r="C382" s="114"/>
      <c r="D382" s="115"/>
      <c r="E382" s="115"/>
      <c r="F382" s="115"/>
      <c r="G382" s="115"/>
      <c r="H382" s="116"/>
      <c r="I382" s="114"/>
      <c r="J382" s="114"/>
      <c r="K382" s="115"/>
      <c r="L382" s="117"/>
      <c r="M382" s="124"/>
      <c r="N382" s="102" t="str">
        <f t="shared" si="96"/>
        <v/>
      </c>
      <c r="O382" s="103" t="str">
        <f t="shared" si="97"/>
        <v/>
      </c>
      <c r="P382" s="104" t="str">
        <f t="shared" si="106"/>
        <v/>
      </c>
      <c r="Q382" s="248" t="str">
        <f t="shared" si="98"/>
        <v/>
      </c>
      <c r="R382" s="245" t="str">
        <f t="shared" si="99"/>
        <v/>
      </c>
      <c r="S382" s="104" t="str">
        <f t="shared" si="107"/>
        <v/>
      </c>
      <c r="T382" s="249" t="str">
        <f t="shared" si="108"/>
        <v/>
      </c>
      <c r="U382" s="118"/>
      <c r="V382" s="118"/>
      <c r="W382" s="118"/>
      <c r="X382" s="119"/>
      <c r="Y382" s="120"/>
      <c r="Z382" s="120"/>
      <c r="AA382" s="108" t="str">
        <f t="shared" si="100"/>
        <v/>
      </c>
      <c r="AB382" s="108" t="str">
        <f t="shared" si="101"/>
        <v/>
      </c>
      <c r="AC382" s="121"/>
      <c r="AD382" s="121"/>
      <c r="AE382" s="250" t="str">
        <f t="shared" si="109"/>
        <v/>
      </c>
      <c r="AF382" s="108" t="str">
        <f t="shared" si="102"/>
        <v/>
      </c>
      <c r="AG382" s="108" t="str">
        <f t="shared" si="103"/>
        <v/>
      </c>
      <c r="AH382" s="110">
        <f t="shared" si="110"/>
        <v>0</v>
      </c>
      <c r="AI382" s="110">
        <f t="shared" si="111"/>
        <v>0</v>
      </c>
      <c r="AJ382" s="114"/>
      <c r="AK382" s="100">
        <f t="shared" si="112"/>
        <v>0</v>
      </c>
      <c r="AL382" s="110">
        <f t="shared" si="113"/>
        <v>0</v>
      </c>
      <c r="AM382" s="258">
        <f t="shared" si="104"/>
        <v>0</v>
      </c>
      <c r="AN382" s="110">
        <f t="shared" si="105"/>
        <v>0</v>
      </c>
      <c r="AO382" s="110">
        <f t="shared" si="114"/>
        <v>0</v>
      </c>
      <c r="AP382" s="122"/>
    </row>
    <row r="383" spans="1:56">
      <c r="A383" s="113"/>
      <c r="B383" s="113"/>
      <c r="C383" s="114"/>
      <c r="D383" s="115"/>
      <c r="E383" s="115"/>
      <c r="F383" s="115"/>
      <c r="G383" s="115"/>
      <c r="H383" s="116"/>
      <c r="I383" s="114"/>
      <c r="J383" s="114"/>
      <c r="K383" s="115"/>
      <c r="L383" s="117"/>
      <c r="M383" s="124"/>
      <c r="N383" s="102" t="str">
        <f t="shared" si="96"/>
        <v/>
      </c>
      <c r="O383" s="103" t="str">
        <f t="shared" si="97"/>
        <v/>
      </c>
      <c r="P383" s="104" t="str">
        <f t="shared" si="106"/>
        <v/>
      </c>
      <c r="Q383" s="248" t="str">
        <f t="shared" si="98"/>
        <v/>
      </c>
      <c r="R383" s="245" t="str">
        <f t="shared" si="99"/>
        <v/>
      </c>
      <c r="S383" s="104" t="str">
        <f t="shared" si="107"/>
        <v/>
      </c>
      <c r="T383" s="249" t="str">
        <f t="shared" si="108"/>
        <v/>
      </c>
      <c r="U383" s="118"/>
      <c r="V383" s="118"/>
      <c r="W383" s="118"/>
      <c r="X383" s="119"/>
      <c r="Y383" s="120"/>
      <c r="Z383" s="120"/>
      <c r="AA383" s="108" t="str">
        <f t="shared" si="100"/>
        <v/>
      </c>
      <c r="AB383" s="108" t="str">
        <f t="shared" si="101"/>
        <v/>
      </c>
      <c r="AC383" s="121"/>
      <c r="AD383" s="121"/>
      <c r="AE383" s="250" t="str">
        <f t="shared" si="109"/>
        <v/>
      </c>
      <c r="AF383" s="108" t="str">
        <f t="shared" si="102"/>
        <v/>
      </c>
      <c r="AG383" s="108" t="str">
        <f t="shared" si="103"/>
        <v/>
      </c>
      <c r="AH383" s="110">
        <f t="shared" si="110"/>
        <v>0</v>
      </c>
      <c r="AI383" s="110">
        <f t="shared" si="111"/>
        <v>0</v>
      </c>
      <c r="AJ383" s="114"/>
      <c r="AK383" s="100">
        <f t="shared" si="112"/>
        <v>0</v>
      </c>
      <c r="AL383" s="110">
        <f t="shared" si="113"/>
        <v>0</v>
      </c>
      <c r="AM383" s="258">
        <f t="shared" si="104"/>
        <v>0</v>
      </c>
      <c r="AN383" s="110">
        <f t="shared" si="105"/>
        <v>0</v>
      </c>
      <c r="AO383" s="110">
        <f t="shared" si="114"/>
        <v>0</v>
      </c>
      <c r="AP383" s="122"/>
    </row>
    <row r="384" spans="1:56">
      <c r="A384" s="113"/>
      <c r="B384" s="113"/>
      <c r="C384" s="114"/>
      <c r="D384" s="115"/>
      <c r="E384" s="115"/>
      <c r="F384" s="115"/>
      <c r="G384" s="115"/>
      <c r="H384" s="116"/>
      <c r="I384" s="114"/>
      <c r="J384" s="114"/>
      <c r="K384" s="115"/>
      <c r="L384" s="117"/>
      <c r="M384" s="124"/>
      <c r="N384" s="102" t="str">
        <f t="shared" si="96"/>
        <v/>
      </c>
      <c r="O384" s="103" t="str">
        <f t="shared" si="97"/>
        <v/>
      </c>
      <c r="P384" s="104" t="str">
        <f t="shared" si="106"/>
        <v/>
      </c>
      <c r="Q384" s="248" t="str">
        <f t="shared" si="98"/>
        <v/>
      </c>
      <c r="R384" s="245" t="str">
        <f t="shared" si="99"/>
        <v/>
      </c>
      <c r="S384" s="104" t="str">
        <f t="shared" si="107"/>
        <v/>
      </c>
      <c r="T384" s="249" t="str">
        <f t="shared" si="108"/>
        <v/>
      </c>
      <c r="U384" s="118"/>
      <c r="V384" s="118"/>
      <c r="W384" s="118"/>
      <c r="X384" s="119"/>
      <c r="Y384" s="120"/>
      <c r="Z384" s="120"/>
      <c r="AA384" s="108" t="str">
        <f t="shared" si="100"/>
        <v/>
      </c>
      <c r="AB384" s="108" t="str">
        <f t="shared" si="101"/>
        <v/>
      </c>
      <c r="AC384" s="121"/>
      <c r="AD384" s="121"/>
      <c r="AE384" s="250" t="str">
        <f t="shared" si="109"/>
        <v/>
      </c>
      <c r="AF384" s="108" t="str">
        <f t="shared" si="102"/>
        <v/>
      </c>
      <c r="AG384" s="108" t="str">
        <f t="shared" si="103"/>
        <v/>
      </c>
      <c r="AH384" s="110">
        <f t="shared" si="110"/>
        <v>0</v>
      </c>
      <c r="AI384" s="110">
        <f t="shared" si="111"/>
        <v>0</v>
      </c>
      <c r="AJ384" s="114"/>
      <c r="AK384" s="100">
        <f t="shared" si="112"/>
        <v>0</v>
      </c>
      <c r="AL384" s="110">
        <f t="shared" si="113"/>
        <v>0</v>
      </c>
      <c r="AM384" s="258">
        <f t="shared" si="104"/>
        <v>0</v>
      </c>
      <c r="AN384" s="110">
        <f t="shared" si="105"/>
        <v>0</v>
      </c>
      <c r="AO384" s="110">
        <f t="shared" si="114"/>
        <v>0</v>
      </c>
      <c r="AP384" s="122"/>
    </row>
    <row r="385" spans="1:56">
      <c r="A385" s="113"/>
      <c r="B385" s="113"/>
      <c r="C385" s="114"/>
      <c r="D385" s="115"/>
      <c r="E385" s="115"/>
      <c r="F385" s="115"/>
      <c r="G385" s="115"/>
      <c r="H385" s="116"/>
      <c r="I385" s="114"/>
      <c r="J385" s="114"/>
      <c r="K385" s="115"/>
      <c r="L385" s="117"/>
      <c r="M385" s="124"/>
      <c r="N385" s="102" t="str">
        <f t="shared" si="96"/>
        <v/>
      </c>
      <c r="O385" s="103" t="str">
        <f t="shared" si="97"/>
        <v/>
      </c>
      <c r="P385" s="104" t="str">
        <f t="shared" si="106"/>
        <v/>
      </c>
      <c r="Q385" s="248" t="str">
        <f t="shared" si="98"/>
        <v/>
      </c>
      <c r="R385" s="245" t="str">
        <f t="shared" si="99"/>
        <v/>
      </c>
      <c r="S385" s="104" t="str">
        <f t="shared" si="107"/>
        <v/>
      </c>
      <c r="T385" s="249" t="str">
        <f t="shared" si="108"/>
        <v/>
      </c>
      <c r="U385" s="118"/>
      <c r="V385" s="118"/>
      <c r="W385" s="118"/>
      <c r="X385" s="119"/>
      <c r="Y385" s="120"/>
      <c r="Z385" s="120"/>
      <c r="AA385" s="108" t="str">
        <f t="shared" si="100"/>
        <v/>
      </c>
      <c r="AB385" s="108" t="str">
        <f t="shared" si="101"/>
        <v/>
      </c>
      <c r="AC385" s="121"/>
      <c r="AD385" s="121"/>
      <c r="AE385" s="250" t="str">
        <f t="shared" si="109"/>
        <v/>
      </c>
      <c r="AF385" s="108" t="str">
        <f t="shared" si="102"/>
        <v/>
      </c>
      <c r="AG385" s="108" t="str">
        <f t="shared" si="103"/>
        <v/>
      </c>
      <c r="AH385" s="110">
        <f t="shared" si="110"/>
        <v>0</v>
      </c>
      <c r="AI385" s="110">
        <f t="shared" si="111"/>
        <v>0</v>
      </c>
      <c r="AJ385" s="114"/>
      <c r="AK385" s="100">
        <f t="shared" si="112"/>
        <v>0</v>
      </c>
      <c r="AL385" s="110">
        <f t="shared" si="113"/>
        <v>0</v>
      </c>
      <c r="AM385" s="258">
        <f t="shared" si="104"/>
        <v>0</v>
      </c>
      <c r="AN385" s="110">
        <f t="shared" si="105"/>
        <v>0</v>
      </c>
      <c r="AO385" s="110">
        <f t="shared" si="114"/>
        <v>0</v>
      </c>
      <c r="AP385" s="122"/>
    </row>
    <row r="386" spans="1:56">
      <c r="A386" s="113"/>
      <c r="B386" s="113"/>
      <c r="C386" s="114"/>
      <c r="D386" s="115"/>
      <c r="E386" s="115"/>
      <c r="F386" s="115"/>
      <c r="G386" s="115"/>
      <c r="H386" s="116"/>
      <c r="I386" s="114"/>
      <c r="J386" s="114"/>
      <c r="K386" s="115"/>
      <c r="L386" s="117"/>
      <c r="M386" s="124"/>
      <c r="N386" s="102" t="str">
        <f t="shared" si="96"/>
        <v/>
      </c>
      <c r="O386" s="103" t="str">
        <f t="shared" si="97"/>
        <v/>
      </c>
      <c r="P386" s="104" t="str">
        <f t="shared" si="106"/>
        <v/>
      </c>
      <c r="Q386" s="248" t="str">
        <f t="shared" si="98"/>
        <v/>
      </c>
      <c r="R386" s="245" t="str">
        <f t="shared" si="99"/>
        <v/>
      </c>
      <c r="S386" s="104" t="str">
        <f t="shared" si="107"/>
        <v/>
      </c>
      <c r="T386" s="249" t="str">
        <f t="shared" si="108"/>
        <v/>
      </c>
      <c r="U386" s="118"/>
      <c r="V386" s="118"/>
      <c r="W386" s="118"/>
      <c r="X386" s="119"/>
      <c r="Y386" s="120"/>
      <c r="Z386" s="120"/>
      <c r="AA386" s="108" t="str">
        <f t="shared" si="100"/>
        <v/>
      </c>
      <c r="AB386" s="108" t="str">
        <f t="shared" si="101"/>
        <v/>
      </c>
      <c r="AC386" s="121"/>
      <c r="AD386" s="121"/>
      <c r="AE386" s="250" t="str">
        <f t="shared" si="109"/>
        <v/>
      </c>
      <c r="AF386" s="108" t="str">
        <f t="shared" si="102"/>
        <v/>
      </c>
      <c r="AG386" s="108" t="str">
        <f t="shared" si="103"/>
        <v/>
      </c>
      <c r="AH386" s="110">
        <f t="shared" si="110"/>
        <v>0</v>
      </c>
      <c r="AI386" s="110">
        <f t="shared" si="111"/>
        <v>0</v>
      </c>
      <c r="AJ386" s="114"/>
      <c r="AK386" s="100">
        <f t="shared" si="112"/>
        <v>0</v>
      </c>
      <c r="AL386" s="110">
        <f t="shared" si="113"/>
        <v>0</v>
      </c>
      <c r="AM386" s="258">
        <f t="shared" si="104"/>
        <v>0</v>
      </c>
      <c r="AN386" s="110">
        <f t="shared" si="105"/>
        <v>0</v>
      </c>
      <c r="AO386" s="110">
        <f t="shared" si="114"/>
        <v>0</v>
      </c>
      <c r="AP386" s="122"/>
    </row>
    <row r="387" spans="1:56">
      <c r="A387" s="113"/>
      <c r="B387" s="113"/>
      <c r="C387" s="114"/>
      <c r="D387" s="115"/>
      <c r="E387" s="115"/>
      <c r="F387" s="115"/>
      <c r="G387" s="115"/>
      <c r="H387" s="116"/>
      <c r="I387" s="114"/>
      <c r="J387" s="114"/>
      <c r="K387" s="115"/>
      <c r="L387" s="117"/>
      <c r="M387" s="124"/>
      <c r="N387" s="102" t="str">
        <f t="shared" si="96"/>
        <v/>
      </c>
      <c r="O387" s="103" t="str">
        <f t="shared" si="97"/>
        <v/>
      </c>
      <c r="P387" s="104" t="str">
        <f t="shared" si="106"/>
        <v/>
      </c>
      <c r="Q387" s="248" t="str">
        <f t="shared" si="98"/>
        <v/>
      </c>
      <c r="R387" s="245" t="str">
        <f t="shared" si="99"/>
        <v/>
      </c>
      <c r="S387" s="104" t="str">
        <f t="shared" si="107"/>
        <v/>
      </c>
      <c r="T387" s="249" t="str">
        <f t="shared" si="108"/>
        <v/>
      </c>
      <c r="U387" s="118"/>
      <c r="V387" s="118"/>
      <c r="W387" s="118"/>
      <c r="X387" s="119"/>
      <c r="Y387" s="120"/>
      <c r="Z387" s="120"/>
      <c r="AA387" s="108" t="str">
        <f t="shared" si="100"/>
        <v/>
      </c>
      <c r="AB387" s="108" t="str">
        <f t="shared" si="101"/>
        <v/>
      </c>
      <c r="AC387" s="121"/>
      <c r="AD387" s="121"/>
      <c r="AE387" s="250" t="str">
        <f t="shared" si="109"/>
        <v/>
      </c>
      <c r="AF387" s="108" t="str">
        <f t="shared" si="102"/>
        <v/>
      </c>
      <c r="AG387" s="108" t="str">
        <f t="shared" si="103"/>
        <v/>
      </c>
      <c r="AH387" s="110">
        <f t="shared" si="110"/>
        <v>0</v>
      </c>
      <c r="AI387" s="110">
        <f t="shared" si="111"/>
        <v>0</v>
      </c>
      <c r="AJ387" s="114"/>
      <c r="AK387" s="100">
        <f t="shared" si="112"/>
        <v>0</v>
      </c>
      <c r="AL387" s="110">
        <f t="shared" si="113"/>
        <v>0</v>
      </c>
      <c r="AM387" s="258">
        <f t="shared" si="104"/>
        <v>0</v>
      </c>
      <c r="AN387" s="110">
        <f t="shared" si="105"/>
        <v>0</v>
      </c>
      <c r="AO387" s="110">
        <f t="shared" si="114"/>
        <v>0</v>
      </c>
      <c r="AP387" s="122"/>
    </row>
    <row r="388" spans="1:56">
      <c r="A388" s="113"/>
      <c r="B388" s="113"/>
      <c r="C388" s="114"/>
      <c r="D388" s="115"/>
      <c r="E388" s="115"/>
      <c r="F388" s="115"/>
      <c r="G388" s="115"/>
      <c r="H388" s="116"/>
      <c r="I388" s="114"/>
      <c r="J388" s="114"/>
      <c r="K388" s="115"/>
      <c r="L388" s="117"/>
      <c r="M388" s="124"/>
      <c r="N388" s="102" t="str">
        <f t="shared" si="96"/>
        <v/>
      </c>
      <c r="O388" s="103" t="str">
        <f t="shared" si="97"/>
        <v/>
      </c>
      <c r="P388" s="104" t="str">
        <f t="shared" si="106"/>
        <v/>
      </c>
      <c r="Q388" s="248" t="str">
        <f t="shared" si="98"/>
        <v/>
      </c>
      <c r="R388" s="245" t="str">
        <f t="shared" si="99"/>
        <v/>
      </c>
      <c r="S388" s="104" t="str">
        <f t="shared" si="107"/>
        <v/>
      </c>
      <c r="T388" s="249" t="str">
        <f t="shared" si="108"/>
        <v/>
      </c>
      <c r="U388" s="118"/>
      <c r="V388" s="118"/>
      <c r="W388" s="118"/>
      <c r="X388" s="119"/>
      <c r="Y388" s="120"/>
      <c r="Z388" s="120"/>
      <c r="AA388" s="108" t="str">
        <f t="shared" si="100"/>
        <v/>
      </c>
      <c r="AB388" s="108" t="str">
        <f t="shared" si="101"/>
        <v/>
      </c>
      <c r="AC388" s="121"/>
      <c r="AD388" s="121"/>
      <c r="AE388" s="250" t="str">
        <f t="shared" si="109"/>
        <v/>
      </c>
      <c r="AF388" s="108" t="str">
        <f t="shared" si="102"/>
        <v/>
      </c>
      <c r="AG388" s="108" t="str">
        <f t="shared" si="103"/>
        <v/>
      </c>
      <c r="AH388" s="110">
        <f t="shared" si="110"/>
        <v>0</v>
      </c>
      <c r="AI388" s="110">
        <f t="shared" si="111"/>
        <v>0</v>
      </c>
      <c r="AJ388" s="114"/>
      <c r="AK388" s="100">
        <f t="shared" si="112"/>
        <v>0</v>
      </c>
      <c r="AL388" s="110">
        <f t="shared" si="113"/>
        <v>0</v>
      </c>
      <c r="AM388" s="258">
        <f t="shared" si="104"/>
        <v>0</v>
      </c>
      <c r="AN388" s="110">
        <f t="shared" si="105"/>
        <v>0</v>
      </c>
      <c r="AO388" s="110">
        <f t="shared" si="114"/>
        <v>0</v>
      </c>
      <c r="AP388" s="122"/>
    </row>
    <row r="389" spans="1:56">
      <c r="A389" s="113"/>
      <c r="B389" s="113"/>
      <c r="C389" s="114"/>
      <c r="D389" s="115"/>
      <c r="E389" s="115"/>
      <c r="F389" s="115"/>
      <c r="G389" s="115"/>
      <c r="H389" s="116"/>
      <c r="I389" s="114"/>
      <c r="J389" s="114"/>
      <c r="K389" s="115"/>
      <c r="L389" s="117"/>
      <c r="M389" s="124"/>
      <c r="N389" s="102" t="str">
        <f t="shared" si="96"/>
        <v/>
      </c>
      <c r="O389" s="103" t="str">
        <f t="shared" si="97"/>
        <v/>
      </c>
      <c r="P389" s="104" t="str">
        <f t="shared" si="106"/>
        <v/>
      </c>
      <c r="Q389" s="248" t="str">
        <f t="shared" si="98"/>
        <v/>
      </c>
      <c r="R389" s="245" t="str">
        <f t="shared" si="99"/>
        <v/>
      </c>
      <c r="S389" s="104" t="str">
        <f t="shared" si="107"/>
        <v/>
      </c>
      <c r="T389" s="249" t="str">
        <f t="shared" si="108"/>
        <v/>
      </c>
      <c r="U389" s="118"/>
      <c r="V389" s="118"/>
      <c r="W389" s="118"/>
      <c r="X389" s="119"/>
      <c r="Y389" s="120"/>
      <c r="Z389" s="120"/>
      <c r="AA389" s="108" t="str">
        <f t="shared" si="100"/>
        <v/>
      </c>
      <c r="AB389" s="108" t="str">
        <f t="shared" si="101"/>
        <v/>
      </c>
      <c r="AC389" s="121"/>
      <c r="AD389" s="121"/>
      <c r="AE389" s="250" t="str">
        <f t="shared" si="109"/>
        <v/>
      </c>
      <c r="AF389" s="108" t="str">
        <f t="shared" si="102"/>
        <v/>
      </c>
      <c r="AG389" s="108" t="str">
        <f t="shared" si="103"/>
        <v/>
      </c>
      <c r="AH389" s="110">
        <f t="shared" si="110"/>
        <v>0</v>
      </c>
      <c r="AI389" s="110">
        <f t="shared" si="111"/>
        <v>0</v>
      </c>
      <c r="AJ389" s="114"/>
      <c r="AK389" s="100">
        <f t="shared" si="112"/>
        <v>0</v>
      </c>
      <c r="AL389" s="110">
        <f t="shared" si="113"/>
        <v>0</v>
      </c>
      <c r="AM389" s="258">
        <f t="shared" si="104"/>
        <v>0</v>
      </c>
      <c r="AN389" s="110">
        <f t="shared" si="105"/>
        <v>0</v>
      </c>
      <c r="AO389" s="110">
        <f t="shared" si="114"/>
        <v>0</v>
      </c>
      <c r="AP389" s="122"/>
    </row>
    <row r="390" spans="1:56" s="1" customFormat="1">
      <c r="A390" s="113"/>
      <c r="B390" s="113"/>
      <c r="C390" s="114"/>
      <c r="D390" s="115"/>
      <c r="E390" s="115"/>
      <c r="F390" s="115"/>
      <c r="G390" s="115"/>
      <c r="H390" s="116"/>
      <c r="I390" s="114"/>
      <c r="J390" s="114"/>
      <c r="K390" s="115"/>
      <c r="L390" s="117"/>
      <c r="M390" s="124"/>
      <c r="N390" s="102" t="str">
        <f t="shared" si="96"/>
        <v/>
      </c>
      <c r="O390" s="103" t="str">
        <f t="shared" si="97"/>
        <v/>
      </c>
      <c r="P390" s="104" t="str">
        <f t="shared" si="106"/>
        <v/>
      </c>
      <c r="Q390" s="248" t="str">
        <f t="shared" si="98"/>
        <v/>
      </c>
      <c r="R390" s="245" t="str">
        <f t="shared" si="99"/>
        <v/>
      </c>
      <c r="S390" s="104" t="str">
        <f t="shared" si="107"/>
        <v/>
      </c>
      <c r="T390" s="249" t="str">
        <f t="shared" si="108"/>
        <v/>
      </c>
      <c r="U390" s="118"/>
      <c r="V390" s="118"/>
      <c r="W390" s="118"/>
      <c r="X390" s="119"/>
      <c r="Y390" s="120"/>
      <c r="Z390" s="120"/>
      <c r="AA390" s="108" t="str">
        <f t="shared" si="100"/>
        <v/>
      </c>
      <c r="AB390" s="108" t="str">
        <f t="shared" si="101"/>
        <v/>
      </c>
      <c r="AC390" s="121"/>
      <c r="AD390" s="121"/>
      <c r="AE390" s="250" t="str">
        <f t="shared" si="109"/>
        <v/>
      </c>
      <c r="AF390" s="108" t="str">
        <f t="shared" si="102"/>
        <v/>
      </c>
      <c r="AG390" s="108" t="str">
        <f t="shared" si="103"/>
        <v/>
      </c>
      <c r="AH390" s="110">
        <f t="shared" si="110"/>
        <v>0</v>
      </c>
      <c r="AI390" s="110">
        <f t="shared" si="111"/>
        <v>0</v>
      </c>
      <c r="AJ390" s="114"/>
      <c r="AK390" s="100">
        <f t="shared" si="112"/>
        <v>0</v>
      </c>
      <c r="AL390" s="110">
        <f t="shared" si="113"/>
        <v>0</v>
      </c>
      <c r="AM390" s="258">
        <f t="shared" si="104"/>
        <v>0</v>
      </c>
      <c r="AN390" s="110">
        <f t="shared" si="105"/>
        <v>0</v>
      </c>
      <c r="AO390" s="110">
        <f t="shared" si="114"/>
        <v>0</v>
      </c>
      <c r="AP390" s="122"/>
      <c r="AQ390" s="2"/>
      <c r="AR390" s="31"/>
      <c r="AT390" s="65"/>
      <c r="AU390" s="65"/>
      <c r="AV390" s="65"/>
      <c r="AW390" s="65"/>
      <c r="AX390" s="65"/>
      <c r="AY390" s="65"/>
      <c r="AZ390" s="65"/>
      <c r="BA390" s="65"/>
      <c r="BB390" s="65"/>
      <c r="BC390" s="65"/>
      <c r="BD390" s="65"/>
    </row>
    <row r="391" spans="1:56">
      <c r="A391" s="113"/>
      <c r="B391" s="113"/>
      <c r="C391" s="114"/>
      <c r="D391" s="115"/>
      <c r="E391" s="115"/>
      <c r="F391" s="115"/>
      <c r="G391" s="115"/>
      <c r="H391" s="116"/>
      <c r="I391" s="114"/>
      <c r="J391" s="114"/>
      <c r="K391" s="115"/>
      <c r="L391" s="117"/>
      <c r="M391" s="124"/>
      <c r="N391" s="102" t="str">
        <f t="shared" si="96"/>
        <v/>
      </c>
      <c r="O391" s="103" t="str">
        <f t="shared" si="97"/>
        <v/>
      </c>
      <c r="P391" s="104" t="str">
        <f t="shared" si="106"/>
        <v/>
      </c>
      <c r="Q391" s="248" t="str">
        <f t="shared" si="98"/>
        <v/>
      </c>
      <c r="R391" s="245" t="str">
        <f t="shared" si="99"/>
        <v/>
      </c>
      <c r="S391" s="104" t="str">
        <f t="shared" si="107"/>
        <v/>
      </c>
      <c r="T391" s="249" t="str">
        <f t="shared" si="108"/>
        <v/>
      </c>
      <c r="U391" s="118"/>
      <c r="V391" s="118"/>
      <c r="W391" s="118"/>
      <c r="X391" s="119"/>
      <c r="Y391" s="120"/>
      <c r="Z391" s="120"/>
      <c r="AA391" s="108" t="str">
        <f t="shared" si="100"/>
        <v/>
      </c>
      <c r="AB391" s="108" t="str">
        <f t="shared" si="101"/>
        <v/>
      </c>
      <c r="AC391" s="121"/>
      <c r="AD391" s="121"/>
      <c r="AE391" s="250" t="str">
        <f t="shared" si="109"/>
        <v/>
      </c>
      <c r="AF391" s="108" t="str">
        <f t="shared" si="102"/>
        <v/>
      </c>
      <c r="AG391" s="108" t="str">
        <f t="shared" si="103"/>
        <v/>
      </c>
      <c r="AH391" s="110">
        <f t="shared" si="110"/>
        <v>0</v>
      </c>
      <c r="AI391" s="110">
        <f t="shared" si="111"/>
        <v>0</v>
      </c>
      <c r="AJ391" s="114"/>
      <c r="AK391" s="100">
        <f t="shared" si="112"/>
        <v>0</v>
      </c>
      <c r="AL391" s="110">
        <f t="shared" si="113"/>
        <v>0</v>
      </c>
      <c r="AM391" s="258">
        <f t="shared" si="104"/>
        <v>0</v>
      </c>
      <c r="AN391" s="110">
        <f t="shared" si="105"/>
        <v>0</v>
      </c>
      <c r="AO391" s="110">
        <f t="shared" si="114"/>
        <v>0</v>
      </c>
      <c r="AP391" s="122"/>
    </row>
    <row r="392" spans="1:56">
      <c r="A392" s="113"/>
      <c r="B392" s="113"/>
      <c r="C392" s="114"/>
      <c r="D392" s="115"/>
      <c r="E392" s="115"/>
      <c r="F392" s="115"/>
      <c r="G392" s="115"/>
      <c r="H392" s="116"/>
      <c r="I392" s="114"/>
      <c r="J392" s="114"/>
      <c r="K392" s="115"/>
      <c r="L392" s="117"/>
      <c r="M392" s="124"/>
      <c r="N392" s="102" t="str">
        <f t="shared" si="96"/>
        <v/>
      </c>
      <c r="O392" s="103" t="str">
        <f t="shared" si="97"/>
        <v/>
      </c>
      <c r="P392" s="104" t="str">
        <f t="shared" si="106"/>
        <v/>
      </c>
      <c r="Q392" s="248" t="str">
        <f t="shared" si="98"/>
        <v/>
      </c>
      <c r="R392" s="245" t="str">
        <f t="shared" si="99"/>
        <v/>
      </c>
      <c r="S392" s="104" t="str">
        <f t="shared" si="107"/>
        <v/>
      </c>
      <c r="T392" s="249" t="str">
        <f t="shared" si="108"/>
        <v/>
      </c>
      <c r="U392" s="118"/>
      <c r="V392" s="118"/>
      <c r="W392" s="118"/>
      <c r="X392" s="119"/>
      <c r="Y392" s="120"/>
      <c r="Z392" s="120"/>
      <c r="AA392" s="108" t="str">
        <f t="shared" si="100"/>
        <v/>
      </c>
      <c r="AB392" s="108" t="str">
        <f t="shared" si="101"/>
        <v/>
      </c>
      <c r="AC392" s="121"/>
      <c r="AD392" s="121"/>
      <c r="AE392" s="250" t="str">
        <f t="shared" si="109"/>
        <v/>
      </c>
      <c r="AF392" s="108" t="str">
        <f t="shared" si="102"/>
        <v/>
      </c>
      <c r="AG392" s="108" t="str">
        <f t="shared" si="103"/>
        <v/>
      </c>
      <c r="AH392" s="110">
        <f t="shared" si="110"/>
        <v>0</v>
      </c>
      <c r="AI392" s="110">
        <f t="shared" si="111"/>
        <v>0</v>
      </c>
      <c r="AJ392" s="114"/>
      <c r="AK392" s="100">
        <f t="shared" si="112"/>
        <v>0</v>
      </c>
      <c r="AL392" s="110">
        <f t="shared" si="113"/>
        <v>0</v>
      </c>
      <c r="AM392" s="258">
        <f t="shared" si="104"/>
        <v>0</v>
      </c>
      <c r="AN392" s="110">
        <f t="shared" si="105"/>
        <v>0</v>
      </c>
      <c r="AO392" s="110">
        <f t="shared" si="114"/>
        <v>0</v>
      </c>
      <c r="AP392" s="122"/>
    </row>
    <row r="393" spans="1:56">
      <c r="A393" s="113"/>
      <c r="B393" s="113"/>
      <c r="C393" s="114"/>
      <c r="D393" s="115"/>
      <c r="E393" s="115"/>
      <c r="F393" s="115"/>
      <c r="G393" s="115"/>
      <c r="H393" s="116"/>
      <c r="I393" s="114"/>
      <c r="J393" s="114"/>
      <c r="K393" s="115"/>
      <c r="L393" s="117"/>
      <c r="M393" s="124"/>
      <c r="N393" s="102" t="str">
        <f t="shared" si="96"/>
        <v/>
      </c>
      <c r="O393" s="103" t="str">
        <f t="shared" si="97"/>
        <v/>
      </c>
      <c r="P393" s="104" t="str">
        <f t="shared" si="106"/>
        <v/>
      </c>
      <c r="Q393" s="248" t="str">
        <f t="shared" si="98"/>
        <v/>
      </c>
      <c r="R393" s="245" t="str">
        <f t="shared" si="99"/>
        <v/>
      </c>
      <c r="S393" s="104" t="str">
        <f t="shared" si="107"/>
        <v/>
      </c>
      <c r="T393" s="249" t="str">
        <f t="shared" si="108"/>
        <v/>
      </c>
      <c r="U393" s="118"/>
      <c r="V393" s="118"/>
      <c r="W393" s="118"/>
      <c r="X393" s="119"/>
      <c r="Y393" s="120"/>
      <c r="Z393" s="120"/>
      <c r="AA393" s="108" t="str">
        <f t="shared" si="100"/>
        <v/>
      </c>
      <c r="AB393" s="108" t="str">
        <f t="shared" si="101"/>
        <v/>
      </c>
      <c r="AC393" s="121"/>
      <c r="AD393" s="121"/>
      <c r="AE393" s="250" t="str">
        <f t="shared" si="109"/>
        <v/>
      </c>
      <c r="AF393" s="108" t="str">
        <f t="shared" si="102"/>
        <v/>
      </c>
      <c r="AG393" s="108" t="str">
        <f t="shared" si="103"/>
        <v/>
      </c>
      <c r="AH393" s="110">
        <f t="shared" si="110"/>
        <v>0</v>
      </c>
      <c r="AI393" s="110">
        <f t="shared" si="111"/>
        <v>0</v>
      </c>
      <c r="AJ393" s="114"/>
      <c r="AK393" s="100">
        <f t="shared" si="112"/>
        <v>0</v>
      </c>
      <c r="AL393" s="110">
        <f t="shared" si="113"/>
        <v>0</v>
      </c>
      <c r="AM393" s="258">
        <f t="shared" si="104"/>
        <v>0</v>
      </c>
      <c r="AN393" s="110">
        <f t="shared" si="105"/>
        <v>0</v>
      </c>
      <c r="AO393" s="110">
        <f t="shared" si="114"/>
        <v>0</v>
      </c>
      <c r="AP393" s="122"/>
      <c r="BD393" s="1"/>
    </row>
    <row r="394" spans="1:56">
      <c r="A394" s="113"/>
      <c r="B394" s="113"/>
      <c r="C394" s="114"/>
      <c r="D394" s="115"/>
      <c r="E394" s="115"/>
      <c r="F394" s="115"/>
      <c r="G394" s="115"/>
      <c r="H394" s="116"/>
      <c r="I394" s="114"/>
      <c r="J394" s="114"/>
      <c r="K394" s="115"/>
      <c r="L394" s="117"/>
      <c r="M394" s="124"/>
      <c r="N394" s="102" t="str">
        <f t="shared" si="96"/>
        <v/>
      </c>
      <c r="O394" s="103" t="str">
        <f t="shared" si="97"/>
        <v/>
      </c>
      <c r="P394" s="104" t="str">
        <f t="shared" si="106"/>
        <v/>
      </c>
      <c r="Q394" s="248" t="str">
        <f t="shared" si="98"/>
        <v/>
      </c>
      <c r="R394" s="245" t="str">
        <f t="shared" si="99"/>
        <v/>
      </c>
      <c r="S394" s="104" t="str">
        <f t="shared" si="107"/>
        <v/>
      </c>
      <c r="T394" s="249" t="str">
        <f t="shared" si="108"/>
        <v/>
      </c>
      <c r="U394" s="118"/>
      <c r="V394" s="118"/>
      <c r="W394" s="118"/>
      <c r="X394" s="119"/>
      <c r="Y394" s="120"/>
      <c r="Z394" s="120"/>
      <c r="AA394" s="108" t="str">
        <f t="shared" si="100"/>
        <v/>
      </c>
      <c r="AB394" s="108" t="str">
        <f t="shared" si="101"/>
        <v/>
      </c>
      <c r="AC394" s="121"/>
      <c r="AD394" s="121"/>
      <c r="AE394" s="250" t="str">
        <f t="shared" si="109"/>
        <v/>
      </c>
      <c r="AF394" s="108" t="str">
        <f t="shared" si="102"/>
        <v/>
      </c>
      <c r="AG394" s="108" t="str">
        <f t="shared" si="103"/>
        <v/>
      </c>
      <c r="AH394" s="110">
        <f t="shared" si="110"/>
        <v>0</v>
      </c>
      <c r="AI394" s="110">
        <f t="shared" si="111"/>
        <v>0</v>
      </c>
      <c r="AJ394" s="114"/>
      <c r="AK394" s="100">
        <f t="shared" si="112"/>
        <v>0</v>
      </c>
      <c r="AL394" s="110">
        <f t="shared" si="113"/>
        <v>0</v>
      </c>
      <c r="AM394" s="258">
        <f t="shared" si="104"/>
        <v>0</v>
      </c>
      <c r="AN394" s="110">
        <f t="shared" si="105"/>
        <v>0</v>
      </c>
      <c r="AO394" s="110">
        <f t="shared" si="114"/>
        <v>0</v>
      </c>
      <c r="AP394" s="122"/>
      <c r="AT394" s="1"/>
      <c r="AU394" s="1"/>
      <c r="AV394" s="1"/>
      <c r="AW394" s="1"/>
      <c r="AX394" s="1"/>
      <c r="AY394" s="1"/>
      <c r="AZ394" s="1"/>
      <c r="BA394" s="1"/>
      <c r="BB394" s="1"/>
      <c r="BC394" s="1"/>
    </row>
    <row r="395" spans="1:56">
      <c r="A395" s="113"/>
      <c r="B395" s="113"/>
      <c r="C395" s="114"/>
      <c r="D395" s="115"/>
      <c r="E395" s="115"/>
      <c r="F395" s="115"/>
      <c r="G395" s="115"/>
      <c r="H395" s="116"/>
      <c r="I395" s="114"/>
      <c r="J395" s="114"/>
      <c r="K395" s="115"/>
      <c r="L395" s="117"/>
      <c r="M395" s="124"/>
      <c r="N395" s="102" t="str">
        <f t="shared" si="96"/>
        <v/>
      </c>
      <c r="O395" s="103" t="str">
        <f t="shared" si="97"/>
        <v/>
      </c>
      <c r="P395" s="104" t="str">
        <f t="shared" si="106"/>
        <v/>
      </c>
      <c r="Q395" s="248" t="str">
        <f t="shared" si="98"/>
        <v/>
      </c>
      <c r="R395" s="245" t="str">
        <f t="shared" si="99"/>
        <v/>
      </c>
      <c r="S395" s="104" t="str">
        <f t="shared" si="107"/>
        <v/>
      </c>
      <c r="T395" s="249" t="str">
        <f t="shared" si="108"/>
        <v/>
      </c>
      <c r="U395" s="118"/>
      <c r="V395" s="118"/>
      <c r="W395" s="118"/>
      <c r="X395" s="119"/>
      <c r="Y395" s="120"/>
      <c r="Z395" s="120"/>
      <c r="AA395" s="108" t="str">
        <f t="shared" si="100"/>
        <v/>
      </c>
      <c r="AB395" s="108" t="str">
        <f t="shared" si="101"/>
        <v/>
      </c>
      <c r="AC395" s="121"/>
      <c r="AD395" s="121"/>
      <c r="AE395" s="250" t="str">
        <f t="shared" si="109"/>
        <v/>
      </c>
      <c r="AF395" s="108" t="str">
        <f t="shared" si="102"/>
        <v/>
      </c>
      <c r="AG395" s="108" t="str">
        <f t="shared" si="103"/>
        <v/>
      </c>
      <c r="AH395" s="110">
        <f t="shared" si="110"/>
        <v>0</v>
      </c>
      <c r="AI395" s="110">
        <f t="shared" si="111"/>
        <v>0</v>
      </c>
      <c r="AJ395" s="114"/>
      <c r="AK395" s="100">
        <f t="shared" si="112"/>
        <v>0</v>
      </c>
      <c r="AL395" s="110">
        <f t="shared" si="113"/>
        <v>0</v>
      </c>
      <c r="AM395" s="258">
        <f t="shared" si="104"/>
        <v>0</v>
      </c>
      <c r="AN395" s="110">
        <f t="shared" si="105"/>
        <v>0</v>
      </c>
      <c r="AO395" s="110">
        <f t="shared" si="114"/>
        <v>0</v>
      </c>
      <c r="AP395" s="122"/>
    </row>
    <row r="396" spans="1:56">
      <c r="A396" s="113"/>
      <c r="B396" s="113"/>
      <c r="C396" s="114"/>
      <c r="D396" s="115"/>
      <c r="E396" s="115"/>
      <c r="F396" s="115"/>
      <c r="G396" s="115"/>
      <c r="H396" s="116"/>
      <c r="I396" s="114"/>
      <c r="J396" s="114"/>
      <c r="K396" s="115"/>
      <c r="L396" s="117"/>
      <c r="M396" s="124"/>
      <c r="N396" s="102" t="str">
        <f t="shared" si="96"/>
        <v/>
      </c>
      <c r="O396" s="103" t="str">
        <f t="shared" si="97"/>
        <v/>
      </c>
      <c r="P396" s="104" t="str">
        <f t="shared" si="106"/>
        <v/>
      </c>
      <c r="Q396" s="248" t="str">
        <f t="shared" si="98"/>
        <v/>
      </c>
      <c r="R396" s="245" t="str">
        <f t="shared" si="99"/>
        <v/>
      </c>
      <c r="S396" s="104" t="str">
        <f t="shared" si="107"/>
        <v/>
      </c>
      <c r="T396" s="249" t="str">
        <f t="shared" si="108"/>
        <v/>
      </c>
      <c r="U396" s="118"/>
      <c r="V396" s="118"/>
      <c r="W396" s="118"/>
      <c r="X396" s="119"/>
      <c r="Y396" s="120"/>
      <c r="Z396" s="120"/>
      <c r="AA396" s="108" t="str">
        <f t="shared" si="100"/>
        <v/>
      </c>
      <c r="AB396" s="108" t="str">
        <f t="shared" si="101"/>
        <v/>
      </c>
      <c r="AC396" s="121"/>
      <c r="AD396" s="121"/>
      <c r="AE396" s="250" t="str">
        <f t="shared" si="109"/>
        <v/>
      </c>
      <c r="AF396" s="108" t="str">
        <f t="shared" si="102"/>
        <v/>
      </c>
      <c r="AG396" s="108" t="str">
        <f t="shared" si="103"/>
        <v/>
      </c>
      <c r="AH396" s="110">
        <f t="shared" si="110"/>
        <v>0</v>
      </c>
      <c r="AI396" s="110">
        <f t="shared" si="111"/>
        <v>0</v>
      </c>
      <c r="AJ396" s="114"/>
      <c r="AK396" s="100">
        <f t="shared" si="112"/>
        <v>0</v>
      </c>
      <c r="AL396" s="110">
        <f t="shared" si="113"/>
        <v>0</v>
      </c>
      <c r="AM396" s="258">
        <f t="shared" si="104"/>
        <v>0</v>
      </c>
      <c r="AN396" s="110">
        <f t="shared" si="105"/>
        <v>0</v>
      </c>
      <c r="AO396" s="110">
        <f t="shared" si="114"/>
        <v>0</v>
      </c>
      <c r="AP396" s="122"/>
    </row>
    <row r="397" spans="1:56">
      <c r="A397" s="113"/>
      <c r="B397" s="113"/>
      <c r="C397" s="114"/>
      <c r="D397" s="115"/>
      <c r="E397" s="115"/>
      <c r="F397" s="115"/>
      <c r="G397" s="115"/>
      <c r="H397" s="116"/>
      <c r="I397" s="114"/>
      <c r="J397" s="114"/>
      <c r="K397" s="115"/>
      <c r="L397" s="117"/>
      <c r="M397" s="124"/>
      <c r="N397" s="102" t="str">
        <f t="shared" si="96"/>
        <v/>
      </c>
      <c r="O397" s="103" t="str">
        <f t="shared" si="97"/>
        <v/>
      </c>
      <c r="P397" s="104" t="str">
        <f t="shared" si="106"/>
        <v/>
      </c>
      <c r="Q397" s="248" t="str">
        <f t="shared" si="98"/>
        <v/>
      </c>
      <c r="R397" s="245" t="str">
        <f t="shared" si="99"/>
        <v/>
      </c>
      <c r="S397" s="104" t="str">
        <f t="shared" si="107"/>
        <v/>
      </c>
      <c r="T397" s="249" t="str">
        <f t="shared" si="108"/>
        <v/>
      </c>
      <c r="U397" s="118"/>
      <c r="V397" s="118"/>
      <c r="W397" s="118"/>
      <c r="X397" s="119"/>
      <c r="Y397" s="120"/>
      <c r="Z397" s="120"/>
      <c r="AA397" s="108" t="str">
        <f t="shared" si="100"/>
        <v/>
      </c>
      <c r="AB397" s="108" t="str">
        <f t="shared" si="101"/>
        <v/>
      </c>
      <c r="AC397" s="121"/>
      <c r="AD397" s="121"/>
      <c r="AE397" s="250" t="str">
        <f t="shared" si="109"/>
        <v/>
      </c>
      <c r="AF397" s="108" t="str">
        <f t="shared" si="102"/>
        <v/>
      </c>
      <c r="AG397" s="108" t="str">
        <f t="shared" si="103"/>
        <v/>
      </c>
      <c r="AH397" s="110">
        <f t="shared" si="110"/>
        <v>0</v>
      </c>
      <c r="AI397" s="110">
        <f t="shared" si="111"/>
        <v>0</v>
      </c>
      <c r="AJ397" s="114"/>
      <c r="AK397" s="100">
        <f t="shared" si="112"/>
        <v>0</v>
      </c>
      <c r="AL397" s="110">
        <f t="shared" si="113"/>
        <v>0</v>
      </c>
      <c r="AM397" s="258">
        <f t="shared" si="104"/>
        <v>0</v>
      </c>
      <c r="AN397" s="110">
        <f t="shared" si="105"/>
        <v>0</v>
      </c>
      <c r="AO397" s="110">
        <f t="shared" si="114"/>
        <v>0</v>
      </c>
      <c r="AP397" s="122"/>
    </row>
    <row r="398" spans="1:56">
      <c r="A398" s="113"/>
      <c r="B398" s="113"/>
      <c r="C398" s="114"/>
      <c r="D398" s="115"/>
      <c r="E398" s="115"/>
      <c r="F398" s="115"/>
      <c r="G398" s="115"/>
      <c r="H398" s="116"/>
      <c r="I398" s="114"/>
      <c r="J398" s="114"/>
      <c r="K398" s="115"/>
      <c r="L398" s="117"/>
      <c r="M398" s="124"/>
      <c r="N398" s="102" t="str">
        <f t="shared" si="96"/>
        <v/>
      </c>
      <c r="O398" s="103" t="str">
        <f t="shared" si="97"/>
        <v/>
      </c>
      <c r="P398" s="104" t="str">
        <f t="shared" si="106"/>
        <v/>
      </c>
      <c r="Q398" s="248" t="str">
        <f t="shared" si="98"/>
        <v/>
      </c>
      <c r="R398" s="245" t="str">
        <f t="shared" si="99"/>
        <v/>
      </c>
      <c r="S398" s="104" t="str">
        <f t="shared" si="107"/>
        <v/>
      </c>
      <c r="T398" s="249" t="str">
        <f t="shared" si="108"/>
        <v/>
      </c>
      <c r="U398" s="118"/>
      <c r="V398" s="118"/>
      <c r="W398" s="118"/>
      <c r="X398" s="119"/>
      <c r="Y398" s="120"/>
      <c r="Z398" s="120"/>
      <c r="AA398" s="108" t="str">
        <f t="shared" si="100"/>
        <v/>
      </c>
      <c r="AB398" s="108" t="str">
        <f t="shared" si="101"/>
        <v/>
      </c>
      <c r="AC398" s="121"/>
      <c r="AD398" s="121"/>
      <c r="AE398" s="250" t="str">
        <f t="shared" si="109"/>
        <v/>
      </c>
      <c r="AF398" s="108" t="str">
        <f t="shared" si="102"/>
        <v/>
      </c>
      <c r="AG398" s="108" t="str">
        <f t="shared" si="103"/>
        <v/>
      </c>
      <c r="AH398" s="110">
        <f t="shared" si="110"/>
        <v>0</v>
      </c>
      <c r="AI398" s="110">
        <f t="shared" si="111"/>
        <v>0</v>
      </c>
      <c r="AJ398" s="114"/>
      <c r="AK398" s="100">
        <f t="shared" si="112"/>
        <v>0</v>
      </c>
      <c r="AL398" s="110">
        <f t="shared" si="113"/>
        <v>0</v>
      </c>
      <c r="AM398" s="258">
        <f t="shared" si="104"/>
        <v>0</v>
      </c>
      <c r="AN398" s="110">
        <f t="shared" si="105"/>
        <v>0</v>
      </c>
      <c r="AO398" s="110">
        <f t="shared" si="114"/>
        <v>0</v>
      </c>
      <c r="AP398" s="122"/>
    </row>
    <row r="399" spans="1:56">
      <c r="A399" s="113"/>
      <c r="B399" s="113"/>
      <c r="C399" s="114"/>
      <c r="D399" s="115"/>
      <c r="E399" s="115"/>
      <c r="F399" s="115"/>
      <c r="G399" s="115"/>
      <c r="H399" s="116"/>
      <c r="I399" s="114"/>
      <c r="J399" s="114"/>
      <c r="K399" s="115"/>
      <c r="L399" s="117"/>
      <c r="M399" s="124"/>
      <c r="N399" s="102" t="str">
        <f t="shared" si="96"/>
        <v/>
      </c>
      <c r="O399" s="103" t="str">
        <f t="shared" si="97"/>
        <v/>
      </c>
      <c r="P399" s="104" t="str">
        <f t="shared" si="106"/>
        <v/>
      </c>
      <c r="Q399" s="248" t="str">
        <f t="shared" si="98"/>
        <v/>
      </c>
      <c r="R399" s="245" t="str">
        <f t="shared" si="99"/>
        <v/>
      </c>
      <c r="S399" s="104" t="str">
        <f t="shared" si="107"/>
        <v/>
      </c>
      <c r="T399" s="249" t="str">
        <f t="shared" si="108"/>
        <v/>
      </c>
      <c r="U399" s="118"/>
      <c r="V399" s="118"/>
      <c r="W399" s="118"/>
      <c r="X399" s="119"/>
      <c r="Y399" s="120"/>
      <c r="Z399" s="120"/>
      <c r="AA399" s="108" t="str">
        <f t="shared" si="100"/>
        <v/>
      </c>
      <c r="AB399" s="108" t="str">
        <f t="shared" si="101"/>
        <v/>
      </c>
      <c r="AC399" s="121"/>
      <c r="AD399" s="121"/>
      <c r="AE399" s="250" t="str">
        <f t="shared" si="109"/>
        <v/>
      </c>
      <c r="AF399" s="108" t="str">
        <f t="shared" si="102"/>
        <v/>
      </c>
      <c r="AG399" s="108" t="str">
        <f t="shared" si="103"/>
        <v/>
      </c>
      <c r="AH399" s="110">
        <f t="shared" si="110"/>
        <v>0</v>
      </c>
      <c r="AI399" s="110">
        <f t="shared" si="111"/>
        <v>0</v>
      </c>
      <c r="AJ399" s="114"/>
      <c r="AK399" s="100">
        <f t="shared" si="112"/>
        <v>0</v>
      </c>
      <c r="AL399" s="110">
        <f t="shared" si="113"/>
        <v>0</v>
      </c>
      <c r="AM399" s="258">
        <f t="shared" si="104"/>
        <v>0</v>
      </c>
      <c r="AN399" s="110">
        <f t="shared" si="105"/>
        <v>0</v>
      </c>
      <c r="AO399" s="110">
        <f t="shared" si="114"/>
        <v>0</v>
      </c>
      <c r="AP399" s="122"/>
    </row>
    <row r="400" spans="1:56">
      <c r="A400" s="113"/>
      <c r="B400" s="113"/>
      <c r="C400" s="114"/>
      <c r="D400" s="115"/>
      <c r="E400" s="115"/>
      <c r="F400" s="115"/>
      <c r="G400" s="115"/>
      <c r="H400" s="116"/>
      <c r="I400" s="114"/>
      <c r="J400" s="114"/>
      <c r="K400" s="115"/>
      <c r="L400" s="117"/>
      <c r="M400" s="124"/>
      <c r="N400" s="102" t="str">
        <f t="shared" si="96"/>
        <v/>
      </c>
      <c r="O400" s="103" t="str">
        <f t="shared" si="97"/>
        <v/>
      </c>
      <c r="P400" s="104" t="str">
        <f t="shared" si="106"/>
        <v/>
      </c>
      <c r="Q400" s="248" t="str">
        <f t="shared" si="98"/>
        <v/>
      </c>
      <c r="R400" s="245" t="str">
        <f t="shared" si="99"/>
        <v/>
      </c>
      <c r="S400" s="104" t="str">
        <f t="shared" si="107"/>
        <v/>
      </c>
      <c r="T400" s="249" t="str">
        <f t="shared" si="108"/>
        <v/>
      </c>
      <c r="U400" s="118"/>
      <c r="V400" s="118"/>
      <c r="W400" s="118"/>
      <c r="X400" s="119"/>
      <c r="Y400" s="120"/>
      <c r="Z400" s="120"/>
      <c r="AA400" s="108" t="str">
        <f t="shared" si="100"/>
        <v/>
      </c>
      <c r="AB400" s="108" t="str">
        <f t="shared" si="101"/>
        <v/>
      </c>
      <c r="AC400" s="121"/>
      <c r="AD400" s="121"/>
      <c r="AE400" s="250" t="str">
        <f t="shared" si="109"/>
        <v/>
      </c>
      <c r="AF400" s="108" t="str">
        <f t="shared" si="102"/>
        <v/>
      </c>
      <c r="AG400" s="108" t="str">
        <f t="shared" si="103"/>
        <v/>
      </c>
      <c r="AH400" s="110">
        <f t="shared" si="110"/>
        <v>0</v>
      </c>
      <c r="AI400" s="110">
        <f t="shared" si="111"/>
        <v>0</v>
      </c>
      <c r="AJ400" s="114"/>
      <c r="AK400" s="100">
        <f t="shared" si="112"/>
        <v>0</v>
      </c>
      <c r="AL400" s="110">
        <f t="shared" si="113"/>
        <v>0</v>
      </c>
      <c r="AM400" s="258">
        <f t="shared" si="104"/>
        <v>0</v>
      </c>
      <c r="AN400" s="110">
        <f t="shared" si="105"/>
        <v>0</v>
      </c>
      <c r="AO400" s="110">
        <f t="shared" si="114"/>
        <v>0</v>
      </c>
      <c r="AP400" s="122"/>
    </row>
    <row r="401" spans="1:56">
      <c r="A401" s="113"/>
      <c r="B401" s="113"/>
      <c r="C401" s="114"/>
      <c r="D401" s="115"/>
      <c r="E401" s="115"/>
      <c r="F401" s="115"/>
      <c r="G401" s="115"/>
      <c r="H401" s="116"/>
      <c r="I401" s="114"/>
      <c r="J401" s="114"/>
      <c r="K401" s="115"/>
      <c r="L401" s="117"/>
      <c r="M401" s="124"/>
      <c r="N401" s="102" t="str">
        <f t="shared" si="96"/>
        <v/>
      </c>
      <c r="O401" s="103" t="str">
        <f t="shared" si="97"/>
        <v/>
      </c>
      <c r="P401" s="104" t="str">
        <f t="shared" si="106"/>
        <v/>
      </c>
      <c r="Q401" s="248" t="str">
        <f t="shared" si="98"/>
        <v/>
      </c>
      <c r="R401" s="245" t="str">
        <f t="shared" si="99"/>
        <v/>
      </c>
      <c r="S401" s="104" t="str">
        <f t="shared" si="107"/>
        <v/>
      </c>
      <c r="T401" s="249" t="str">
        <f t="shared" si="108"/>
        <v/>
      </c>
      <c r="U401" s="118"/>
      <c r="V401" s="118"/>
      <c r="W401" s="118"/>
      <c r="X401" s="119"/>
      <c r="Y401" s="120"/>
      <c r="Z401" s="120"/>
      <c r="AA401" s="108" t="str">
        <f t="shared" si="100"/>
        <v/>
      </c>
      <c r="AB401" s="108" t="str">
        <f t="shared" si="101"/>
        <v/>
      </c>
      <c r="AC401" s="121"/>
      <c r="AD401" s="121"/>
      <c r="AE401" s="250" t="str">
        <f t="shared" si="109"/>
        <v/>
      </c>
      <c r="AF401" s="108" t="str">
        <f t="shared" si="102"/>
        <v/>
      </c>
      <c r="AG401" s="108" t="str">
        <f t="shared" si="103"/>
        <v/>
      </c>
      <c r="AH401" s="110">
        <f t="shared" si="110"/>
        <v>0</v>
      </c>
      <c r="AI401" s="110">
        <f t="shared" si="111"/>
        <v>0</v>
      </c>
      <c r="AJ401" s="114"/>
      <c r="AK401" s="100">
        <f t="shared" si="112"/>
        <v>0</v>
      </c>
      <c r="AL401" s="110">
        <f t="shared" si="113"/>
        <v>0</v>
      </c>
      <c r="AM401" s="258">
        <f t="shared" si="104"/>
        <v>0</v>
      </c>
      <c r="AN401" s="110">
        <f t="shared" si="105"/>
        <v>0</v>
      </c>
      <c r="AO401" s="110">
        <f t="shared" si="114"/>
        <v>0</v>
      </c>
      <c r="AP401" s="122"/>
    </row>
    <row r="402" spans="1:56">
      <c r="A402" s="113"/>
      <c r="B402" s="113"/>
      <c r="C402" s="114"/>
      <c r="D402" s="115"/>
      <c r="E402" s="115"/>
      <c r="F402" s="115"/>
      <c r="G402" s="115"/>
      <c r="H402" s="116"/>
      <c r="I402" s="114"/>
      <c r="J402" s="114"/>
      <c r="K402" s="115"/>
      <c r="L402" s="117"/>
      <c r="M402" s="124"/>
      <c r="N402" s="102" t="str">
        <f t="shared" si="96"/>
        <v/>
      </c>
      <c r="O402" s="103" t="str">
        <f t="shared" si="97"/>
        <v/>
      </c>
      <c r="P402" s="104" t="str">
        <f t="shared" si="106"/>
        <v/>
      </c>
      <c r="Q402" s="248" t="str">
        <f t="shared" si="98"/>
        <v/>
      </c>
      <c r="R402" s="245" t="str">
        <f t="shared" si="99"/>
        <v/>
      </c>
      <c r="S402" s="104" t="str">
        <f t="shared" si="107"/>
        <v/>
      </c>
      <c r="T402" s="249" t="str">
        <f t="shared" si="108"/>
        <v/>
      </c>
      <c r="U402" s="118"/>
      <c r="V402" s="118"/>
      <c r="W402" s="118"/>
      <c r="X402" s="119"/>
      <c r="Y402" s="120"/>
      <c r="Z402" s="120"/>
      <c r="AA402" s="108" t="str">
        <f t="shared" si="100"/>
        <v/>
      </c>
      <c r="AB402" s="108" t="str">
        <f t="shared" si="101"/>
        <v/>
      </c>
      <c r="AC402" s="121"/>
      <c r="AD402" s="121"/>
      <c r="AE402" s="250" t="str">
        <f t="shared" si="109"/>
        <v/>
      </c>
      <c r="AF402" s="108" t="str">
        <f t="shared" si="102"/>
        <v/>
      </c>
      <c r="AG402" s="108" t="str">
        <f t="shared" si="103"/>
        <v/>
      </c>
      <c r="AH402" s="110">
        <f t="shared" si="110"/>
        <v>0</v>
      </c>
      <c r="AI402" s="110">
        <f t="shared" si="111"/>
        <v>0</v>
      </c>
      <c r="AJ402" s="114"/>
      <c r="AK402" s="100">
        <f t="shared" si="112"/>
        <v>0</v>
      </c>
      <c r="AL402" s="110">
        <f t="shared" si="113"/>
        <v>0</v>
      </c>
      <c r="AM402" s="258">
        <f t="shared" si="104"/>
        <v>0</v>
      </c>
      <c r="AN402" s="110">
        <f t="shared" si="105"/>
        <v>0</v>
      </c>
      <c r="AO402" s="110">
        <f t="shared" si="114"/>
        <v>0</v>
      </c>
      <c r="AP402" s="122"/>
    </row>
    <row r="403" spans="1:56">
      <c r="A403" s="113"/>
      <c r="B403" s="113"/>
      <c r="C403" s="114"/>
      <c r="D403" s="115"/>
      <c r="E403" s="115"/>
      <c r="F403" s="115"/>
      <c r="G403" s="115"/>
      <c r="H403" s="116"/>
      <c r="I403" s="114"/>
      <c r="J403" s="114"/>
      <c r="K403" s="115"/>
      <c r="L403" s="117"/>
      <c r="M403" s="124"/>
      <c r="N403" s="102" t="str">
        <f t="shared" si="96"/>
        <v/>
      </c>
      <c r="O403" s="103" t="str">
        <f t="shared" si="97"/>
        <v/>
      </c>
      <c r="P403" s="104" t="str">
        <f t="shared" si="106"/>
        <v/>
      </c>
      <c r="Q403" s="248" t="str">
        <f t="shared" si="98"/>
        <v/>
      </c>
      <c r="R403" s="245" t="str">
        <f t="shared" si="99"/>
        <v/>
      </c>
      <c r="S403" s="104" t="str">
        <f t="shared" si="107"/>
        <v/>
      </c>
      <c r="T403" s="249" t="str">
        <f t="shared" si="108"/>
        <v/>
      </c>
      <c r="U403" s="118"/>
      <c r="V403" s="118"/>
      <c r="W403" s="118"/>
      <c r="X403" s="119"/>
      <c r="Y403" s="120"/>
      <c r="Z403" s="120"/>
      <c r="AA403" s="108" t="str">
        <f t="shared" si="100"/>
        <v/>
      </c>
      <c r="AB403" s="108" t="str">
        <f t="shared" si="101"/>
        <v/>
      </c>
      <c r="AC403" s="121"/>
      <c r="AD403" s="121"/>
      <c r="AE403" s="250" t="str">
        <f t="shared" si="109"/>
        <v/>
      </c>
      <c r="AF403" s="108" t="str">
        <f t="shared" si="102"/>
        <v/>
      </c>
      <c r="AG403" s="108" t="str">
        <f t="shared" si="103"/>
        <v/>
      </c>
      <c r="AH403" s="110">
        <f t="shared" si="110"/>
        <v>0</v>
      </c>
      <c r="AI403" s="110">
        <f t="shared" si="111"/>
        <v>0</v>
      </c>
      <c r="AJ403" s="114"/>
      <c r="AK403" s="100">
        <f t="shared" si="112"/>
        <v>0</v>
      </c>
      <c r="AL403" s="110">
        <f t="shared" si="113"/>
        <v>0</v>
      </c>
      <c r="AM403" s="258">
        <f t="shared" si="104"/>
        <v>0</v>
      </c>
      <c r="AN403" s="110">
        <f t="shared" si="105"/>
        <v>0</v>
      </c>
      <c r="AO403" s="110">
        <f t="shared" si="114"/>
        <v>0</v>
      </c>
      <c r="AP403" s="122"/>
    </row>
    <row r="404" spans="1:56">
      <c r="A404" s="113"/>
      <c r="B404" s="113"/>
      <c r="C404" s="114"/>
      <c r="D404" s="115"/>
      <c r="E404" s="115"/>
      <c r="F404" s="115"/>
      <c r="G404" s="115"/>
      <c r="H404" s="116"/>
      <c r="I404" s="114"/>
      <c r="J404" s="114"/>
      <c r="K404" s="115"/>
      <c r="L404" s="117"/>
      <c r="M404" s="124"/>
      <c r="N404" s="102" t="str">
        <f t="shared" ref="N404:N467" si="115">IF(M404="","",IF(M404="Spark Ignition",AV$22,IF(M404="Compression Ignition",BA$22,"error")))</f>
        <v/>
      </c>
      <c r="O404" s="103" t="str">
        <f t="shared" ref="O404:O467" si="116">IF(M404="","",IF(M404="Spark Ignition",AW$22,IF(M404="Compression Ignition",BB$22,"error")))</f>
        <v/>
      </c>
      <c r="P404" s="104" t="str">
        <f t="shared" si="106"/>
        <v/>
      </c>
      <c r="Q404" s="248" t="str">
        <f t="shared" ref="Q404:Q467" si="117">IF(M404="","",IF(M404="Spark Ignition",AV$46,IF(M404="Compression Ignition",BA$46,"error")))</f>
        <v/>
      </c>
      <c r="R404" s="245" t="str">
        <f t="shared" ref="R404:R467" si="118">IF(N404="","",IF(M404="Spark Ignition",AW$46,IF(M404="Compression Ignition",BB$46,"error")))</f>
        <v/>
      </c>
      <c r="S404" s="104" t="str">
        <f t="shared" si="107"/>
        <v/>
      </c>
      <c r="T404" s="249" t="str">
        <f t="shared" si="108"/>
        <v/>
      </c>
      <c r="U404" s="118"/>
      <c r="V404" s="118"/>
      <c r="W404" s="118"/>
      <c r="X404" s="119"/>
      <c r="Y404" s="120"/>
      <c r="Z404" s="120"/>
      <c r="AA404" s="108" t="str">
        <f t="shared" ref="AA404:AA467" si="119">IF(M404="","",U404*X404+V404*X404+IF(X404&lt;=P404,P404,X404)*W404)</f>
        <v/>
      </c>
      <c r="AB404" s="108" t="str">
        <f t="shared" ref="AB404:AB467" si="120">IF(M404="","",SUM(U404:W404)*P404)</f>
        <v/>
      </c>
      <c r="AC404" s="121"/>
      <c r="AD404" s="121"/>
      <c r="AE404" s="250" t="str">
        <f t="shared" si="109"/>
        <v/>
      </c>
      <c r="AF404" s="108" t="str">
        <f t="shared" ref="AF404:AF467" si="121">IF(M404="","",U404*AE404+V404*AE404+IF(AE404&lt;=T404,T404,AE404)*W404)</f>
        <v/>
      </c>
      <c r="AG404" s="108" t="str">
        <f t="shared" ref="AG404:AG467" si="122">IF(M404="","",SUM(U404:W404)*T404)</f>
        <v/>
      </c>
      <c r="AH404" s="110">
        <f t="shared" si="110"/>
        <v>0</v>
      </c>
      <c r="AI404" s="110">
        <f t="shared" si="111"/>
        <v>0</v>
      </c>
      <c r="AJ404" s="114"/>
      <c r="AK404" s="100">
        <f t="shared" si="112"/>
        <v>0</v>
      </c>
      <c r="AL404" s="110">
        <f t="shared" si="113"/>
        <v>0</v>
      </c>
      <c r="AM404" s="258">
        <f t="shared" ref="AM404:AM467" si="123">IF(AJ404="",0,AJ404/S404*100)</f>
        <v>0</v>
      </c>
      <c r="AN404" s="110">
        <f t="shared" ref="AN404:AN467" si="124">AM404/100*120000*SUM(U404:V404)</f>
        <v>0</v>
      </c>
      <c r="AO404" s="110">
        <f t="shared" si="114"/>
        <v>0</v>
      </c>
      <c r="AP404" s="122"/>
    </row>
    <row r="405" spans="1:56">
      <c r="A405" s="113"/>
      <c r="B405" s="113"/>
      <c r="C405" s="114"/>
      <c r="D405" s="115"/>
      <c r="E405" s="115"/>
      <c r="F405" s="115"/>
      <c r="G405" s="115"/>
      <c r="H405" s="116"/>
      <c r="I405" s="114"/>
      <c r="J405" s="114"/>
      <c r="K405" s="115"/>
      <c r="L405" s="117"/>
      <c r="M405" s="124"/>
      <c r="N405" s="102" t="str">
        <f t="shared" si="115"/>
        <v/>
      </c>
      <c r="O405" s="103" t="str">
        <f t="shared" si="116"/>
        <v/>
      </c>
      <c r="P405" s="104" t="str">
        <f t="shared" ref="P405:P468" si="125">IF(M405="","",N405*L405+O405)</f>
        <v/>
      </c>
      <c r="Q405" s="248" t="str">
        <f t="shared" si="117"/>
        <v/>
      </c>
      <c r="R405" s="245" t="str">
        <f t="shared" si="118"/>
        <v/>
      </c>
      <c r="S405" s="104" t="str">
        <f t="shared" ref="S405:S468" si="126">IF(M405="","",IF(M405="Spark Ignition",8887,10180))</f>
        <v/>
      </c>
      <c r="T405" s="249" t="str">
        <f t="shared" ref="T405:T468" si="127">IF(M405="","",ROUND(Q405*L405+R405,2))</f>
        <v/>
      </c>
      <c r="U405" s="118"/>
      <c r="V405" s="118"/>
      <c r="W405" s="118"/>
      <c r="X405" s="119"/>
      <c r="Y405" s="120"/>
      <c r="Z405" s="120"/>
      <c r="AA405" s="108" t="str">
        <f t="shared" si="119"/>
        <v/>
      </c>
      <c r="AB405" s="108" t="str">
        <f t="shared" si="120"/>
        <v/>
      </c>
      <c r="AC405" s="121"/>
      <c r="AD405" s="121"/>
      <c r="AE405" s="250" t="str">
        <f t="shared" ref="AE405:AE468" si="128">IF(M405="","",ROUND(X405/S405*100,2))</f>
        <v/>
      </c>
      <c r="AF405" s="108" t="str">
        <f t="shared" si="121"/>
        <v/>
      </c>
      <c r="AG405" s="108" t="str">
        <f t="shared" si="122"/>
        <v/>
      </c>
      <c r="AH405" s="110">
        <f t="shared" ref="AH405:AH468" si="129">IF(AC405&gt;0.05,-1*(AC405-0.05)*298*U405*120000/1000000,0)</f>
        <v>0</v>
      </c>
      <c r="AI405" s="110">
        <f t="shared" ref="AI405:AI468" si="130">IF(AD405&gt;0.05,-1*(AD405-0.05)*25*U405*120000/1000000,0)</f>
        <v>0</v>
      </c>
      <c r="AJ405" s="114"/>
      <c r="AK405" s="100">
        <f t="shared" ref="AK405:AK468" si="131">IF(AJ405="",0,AJ405*SUM(U405:V405)*120000/1000000)</f>
        <v>0</v>
      </c>
      <c r="AL405" s="110">
        <f t="shared" ref="AL405:AL468" si="132">AH405+AI405+AK405</f>
        <v>0</v>
      </c>
      <c r="AM405" s="258">
        <f t="shared" si="123"/>
        <v>0</v>
      </c>
      <c r="AN405" s="110">
        <f t="shared" si="124"/>
        <v>0</v>
      </c>
      <c r="AO405" s="110">
        <f t="shared" ref="AO405:AO468" si="133">AN405</f>
        <v>0</v>
      </c>
      <c r="AP405" s="122"/>
    </row>
    <row r="406" spans="1:56">
      <c r="A406" s="113"/>
      <c r="B406" s="113"/>
      <c r="C406" s="114"/>
      <c r="D406" s="115"/>
      <c r="E406" s="115"/>
      <c r="F406" s="115"/>
      <c r="G406" s="115"/>
      <c r="H406" s="116"/>
      <c r="I406" s="114"/>
      <c r="J406" s="114"/>
      <c r="K406" s="115"/>
      <c r="L406" s="117"/>
      <c r="M406" s="124"/>
      <c r="N406" s="102" t="str">
        <f t="shared" si="115"/>
        <v/>
      </c>
      <c r="O406" s="103" t="str">
        <f t="shared" si="116"/>
        <v/>
      </c>
      <c r="P406" s="104" t="str">
        <f t="shared" si="125"/>
        <v/>
      </c>
      <c r="Q406" s="248" t="str">
        <f t="shared" si="117"/>
        <v/>
      </c>
      <c r="R406" s="245" t="str">
        <f t="shared" si="118"/>
        <v/>
      </c>
      <c r="S406" s="104" t="str">
        <f t="shared" si="126"/>
        <v/>
      </c>
      <c r="T406" s="249" t="str">
        <f t="shared" si="127"/>
        <v/>
      </c>
      <c r="U406" s="118"/>
      <c r="V406" s="118"/>
      <c r="W406" s="118"/>
      <c r="X406" s="119"/>
      <c r="Y406" s="120"/>
      <c r="Z406" s="120"/>
      <c r="AA406" s="108" t="str">
        <f t="shared" si="119"/>
        <v/>
      </c>
      <c r="AB406" s="108" t="str">
        <f t="shared" si="120"/>
        <v/>
      </c>
      <c r="AC406" s="121"/>
      <c r="AD406" s="121"/>
      <c r="AE406" s="250" t="str">
        <f t="shared" si="128"/>
        <v/>
      </c>
      <c r="AF406" s="108" t="str">
        <f t="shared" si="121"/>
        <v/>
      </c>
      <c r="AG406" s="108" t="str">
        <f t="shared" si="122"/>
        <v/>
      </c>
      <c r="AH406" s="110">
        <f t="shared" si="129"/>
        <v>0</v>
      </c>
      <c r="AI406" s="110">
        <f t="shared" si="130"/>
        <v>0</v>
      </c>
      <c r="AJ406" s="114"/>
      <c r="AK406" s="100">
        <f t="shared" si="131"/>
        <v>0</v>
      </c>
      <c r="AL406" s="110">
        <f t="shared" si="132"/>
        <v>0</v>
      </c>
      <c r="AM406" s="258">
        <f t="shared" si="123"/>
        <v>0</v>
      </c>
      <c r="AN406" s="110">
        <f t="shared" si="124"/>
        <v>0</v>
      </c>
      <c r="AO406" s="110">
        <f t="shared" si="133"/>
        <v>0</v>
      </c>
      <c r="AP406" s="122"/>
    </row>
    <row r="407" spans="1:56">
      <c r="A407" s="113"/>
      <c r="B407" s="113"/>
      <c r="C407" s="114"/>
      <c r="D407" s="115"/>
      <c r="E407" s="115"/>
      <c r="F407" s="115"/>
      <c r="G407" s="115"/>
      <c r="H407" s="116"/>
      <c r="I407" s="114"/>
      <c r="J407" s="114"/>
      <c r="K407" s="115"/>
      <c r="L407" s="117"/>
      <c r="M407" s="124"/>
      <c r="N407" s="102" t="str">
        <f t="shared" si="115"/>
        <v/>
      </c>
      <c r="O407" s="103" t="str">
        <f t="shared" si="116"/>
        <v/>
      </c>
      <c r="P407" s="104" t="str">
        <f t="shared" si="125"/>
        <v/>
      </c>
      <c r="Q407" s="248" t="str">
        <f t="shared" si="117"/>
        <v/>
      </c>
      <c r="R407" s="245" t="str">
        <f t="shared" si="118"/>
        <v/>
      </c>
      <c r="S407" s="104" t="str">
        <f t="shared" si="126"/>
        <v/>
      </c>
      <c r="T407" s="249" t="str">
        <f t="shared" si="127"/>
        <v/>
      </c>
      <c r="U407" s="118"/>
      <c r="V407" s="118"/>
      <c r="W407" s="118"/>
      <c r="X407" s="119"/>
      <c r="Y407" s="120"/>
      <c r="Z407" s="120"/>
      <c r="AA407" s="108" t="str">
        <f t="shared" si="119"/>
        <v/>
      </c>
      <c r="AB407" s="108" t="str">
        <f t="shared" si="120"/>
        <v/>
      </c>
      <c r="AC407" s="121"/>
      <c r="AD407" s="121"/>
      <c r="AE407" s="250" t="str">
        <f t="shared" si="128"/>
        <v/>
      </c>
      <c r="AF407" s="108" t="str">
        <f t="shared" si="121"/>
        <v/>
      </c>
      <c r="AG407" s="108" t="str">
        <f t="shared" si="122"/>
        <v/>
      </c>
      <c r="AH407" s="110">
        <f t="shared" si="129"/>
        <v>0</v>
      </c>
      <c r="AI407" s="110">
        <f t="shared" si="130"/>
        <v>0</v>
      </c>
      <c r="AJ407" s="114"/>
      <c r="AK407" s="100">
        <f t="shared" si="131"/>
        <v>0</v>
      </c>
      <c r="AL407" s="110">
        <f t="shared" si="132"/>
        <v>0</v>
      </c>
      <c r="AM407" s="258">
        <f t="shared" si="123"/>
        <v>0</v>
      </c>
      <c r="AN407" s="110">
        <f t="shared" si="124"/>
        <v>0</v>
      </c>
      <c r="AO407" s="110">
        <f t="shared" si="133"/>
        <v>0</v>
      </c>
      <c r="AP407" s="122"/>
    </row>
    <row r="408" spans="1:56">
      <c r="A408" s="113"/>
      <c r="B408" s="113"/>
      <c r="C408" s="114"/>
      <c r="D408" s="115"/>
      <c r="E408" s="115"/>
      <c r="F408" s="115"/>
      <c r="G408" s="115"/>
      <c r="H408" s="116"/>
      <c r="I408" s="114"/>
      <c r="J408" s="114"/>
      <c r="K408" s="115"/>
      <c r="L408" s="117"/>
      <c r="M408" s="124"/>
      <c r="N408" s="102" t="str">
        <f t="shared" si="115"/>
        <v/>
      </c>
      <c r="O408" s="103" t="str">
        <f t="shared" si="116"/>
        <v/>
      </c>
      <c r="P408" s="104" t="str">
        <f t="shared" si="125"/>
        <v/>
      </c>
      <c r="Q408" s="248" t="str">
        <f t="shared" si="117"/>
        <v/>
      </c>
      <c r="R408" s="245" t="str">
        <f t="shared" si="118"/>
        <v/>
      </c>
      <c r="S408" s="104" t="str">
        <f t="shared" si="126"/>
        <v/>
      </c>
      <c r="T408" s="249" t="str">
        <f t="shared" si="127"/>
        <v/>
      </c>
      <c r="U408" s="118"/>
      <c r="V408" s="118"/>
      <c r="W408" s="118"/>
      <c r="X408" s="119"/>
      <c r="Y408" s="120"/>
      <c r="Z408" s="120"/>
      <c r="AA408" s="108" t="str">
        <f t="shared" si="119"/>
        <v/>
      </c>
      <c r="AB408" s="108" t="str">
        <f t="shared" si="120"/>
        <v/>
      </c>
      <c r="AC408" s="121"/>
      <c r="AD408" s="121"/>
      <c r="AE408" s="250" t="str">
        <f t="shared" si="128"/>
        <v/>
      </c>
      <c r="AF408" s="108" t="str">
        <f t="shared" si="121"/>
        <v/>
      </c>
      <c r="AG408" s="108" t="str">
        <f t="shared" si="122"/>
        <v/>
      </c>
      <c r="AH408" s="110">
        <f t="shared" si="129"/>
        <v>0</v>
      </c>
      <c r="AI408" s="110">
        <f t="shared" si="130"/>
        <v>0</v>
      </c>
      <c r="AJ408" s="114"/>
      <c r="AK408" s="100">
        <f t="shared" si="131"/>
        <v>0</v>
      </c>
      <c r="AL408" s="110">
        <f t="shared" si="132"/>
        <v>0</v>
      </c>
      <c r="AM408" s="258">
        <f t="shared" si="123"/>
        <v>0</v>
      </c>
      <c r="AN408" s="110">
        <f t="shared" si="124"/>
        <v>0</v>
      </c>
      <c r="AO408" s="110">
        <f t="shared" si="133"/>
        <v>0</v>
      </c>
      <c r="AP408" s="122"/>
    </row>
    <row r="409" spans="1:56">
      <c r="A409" s="113"/>
      <c r="B409" s="113"/>
      <c r="C409" s="114"/>
      <c r="D409" s="115"/>
      <c r="E409" s="115"/>
      <c r="F409" s="115"/>
      <c r="G409" s="115"/>
      <c r="H409" s="116"/>
      <c r="I409" s="114"/>
      <c r="J409" s="114"/>
      <c r="K409" s="115"/>
      <c r="L409" s="117"/>
      <c r="M409" s="124"/>
      <c r="N409" s="102" t="str">
        <f t="shared" si="115"/>
        <v/>
      </c>
      <c r="O409" s="103" t="str">
        <f t="shared" si="116"/>
        <v/>
      </c>
      <c r="P409" s="104" t="str">
        <f t="shared" si="125"/>
        <v/>
      </c>
      <c r="Q409" s="248" t="str">
        <f t="shared" si="117"/>
        <v/>
      </c>
      <c r="R409" s="245" t="str">
        <f t="shared" si="118"/>
        <v/>
      </c>
      <c r="S409" s="104" t="str">
        <f t="shared" si="126"/>
        <v/>
      </c>
      <c r="T409" s="249" t="str">
        <f t="shared" si="127"/>
        <v/>
      </c>
      <c r="U409" s="118"/>
      <c r="V409" s="118"/>
      <c r="W409" s="118"/>
      <c r="X409" s="119"/>
      <c r="Y409" s="120"/>
      <c r="Z409" s="120"/>
      <c r="AA409" s="108" t="str">
        <f t="shared" si="119"/>
        <v/>
      </c>
      <c r="AB409" s="108" t="str">
        <f t="shared" si="120"/>
        <v/>
      </c>
      <c r="AC409" s="121"/>
      <c r="AD409" s="121"/>
      <c r="AE409" s="250" t="str">
        <f t="shared" si="128"/>
        <v/>
      </c>
      <c r="AF409" s="108" t="str">
        <f t="shared" si="121"/>
        <v/>
      </c>
      <c r="AG409" s="108" t="str">
        <f t="shared" si="122"/>
        <v/>
      </c>
      <c r="AH409" s="110">
        <f t="shared" si="129"/>
        <v>0</v>
      </c>
      <c r="AI409" s="110">
        <f t="shared" si="130"/>
        <v>0</v>
      </c>
      <c r="AJ409" s="114"/>
      <c r="AK409" s="100">
        <f t="shared" si="131"/>
        <v>0</v>
      </c>
      <c r="AL409" s="110">
        <f t="shared" si="132"/>
        <v>0</v>
      </c>
      <c r="AM409" s="258">
        <f t="shared" si="123"/>
        <v>0</v>
      </c>
      <c r="AN409" s="110">
        <f t="shared" si="124"/>
        <v>0</v>
      </c>
      <c r="AO409" s="110">
        <f t="shared" si="133"/>
        <v>0</v>
      </c>
      <c r="AP409" s="122"/>
    </row>
    <row r="410" spans="1:56">
      <c r="A410" s="113"/>
      <c r="B410" s="113"/>
      <c r="C410" s="114"/>
      <c r="D410" s="115"/>
      <c r="E410" s="115"/>
      <c r="F410" s="115"/>
      <c r="G410" s="115"/>
      <c r="H410" s="116"/>
      <c r="I410" s="114"/>
      <c r="J410" s="114"/>
      <c r="K410" s="115"/>
      <c r="L410" s="117"/>
      <c r="M410" s="124"/>
      <c r="N410" s="102" t="str">
        <f t="shared" si="115"/>
        <v/>
      </c>
      <c r="O410" s="103" t="str">
        <f t="shared" si="116"/>
        <v/>
      </c>
      <c r="P410" s="104" t="str">
        <f t="shared" si="125"/>
        <v/>
      </c>
      <c r="Q410" s="248" t="str">
        <f t="shared" si="117"/>
        <v/>
      </c>
      <c r="R410" s="245" t="str">
        <f t="shared" si="118"/>
        <v/>
      </c>
      <c r="S410" s="104" t="str">
        <f t="shared" si="126"/>
        <v/>
      </c>
      <c r="T410" s="249" t="str">
        <f t="shared" si="127"/>
        <v/>
      </c>
      <c r="U410" s="118"/>
      <c r="V410" s="118"/>
      <c r="W410" s="118"/>
      <c r="X410" s="119"/>
      <c r="Y410" s="120"/>
      <c r="Z410" s="120"/>
      <c r="AA410" s="108" t="str">
        <f t="shared" si="119"/>
        <v/>
      </c>
      <c r="AB410" s="108" t="str">
        <f t="shared" si="120"/>
        <v/>
      </c>
      <c r="AC410" s="121"/>
      <c r="AD410" s="121"/>
      <c r="AE410" s="250" t="str">
        <f t="shared" si="128"/>
        <v/>
      </c>
      <c r="AF410" s="108" t="str">
        <f t="shared" si="121"/>
        <v/>
      </c>
      <c r="AG410" s="108" t="str">
        <f t="shared" si="122"/>
        <v/>
      </c>
      <c r="AH410" s="110">
        <f t="shared" si="129"/>
        <v>0</v>
      </c>
      <c r="AI410" s="110">
        <f t="shared" si="130"/>
        <v>0</v>
      </c>
      <c r="AJ410" s="114"/>
      <c r="AK410" s="100">
        <f t="shared" si="131"/>
        <v>0</v>
      </c>
      <c r="AL410" s="110">
        <f t="shared" si="132"/>
        <v>0</v>
      </c>
      <c r="AM410" s="258">
        <f t="shared" si="123"/>
        <v>0</v>
      </c>
      <c r="AN410" s="110">
        <f t="shared" si="124"/>
        <v>0</v>
      </c>
      <c r="AO410" s="110">
        <f t="shared" si="133"/>
        <v>0</v>
      </c>
      <c r="AP410" s="122"/>
    </row>
    <row r="411" spans="1:56">
      <c r="A411" s="113"/>
      <c r="B411" s="113"/>
      <c r="C411" s="114"/>
      <c r="D411" s="115"/>
      <c r="E411" s="115"/>
      <c r="F411" s="115"/>
      <c r="G411" s="115"/>
      <c r="H411" s="116"/>
      <c r="I411" s="114"/>
      <c r="J411" s="114"/>
      <c r="K411" s="115"/>
      <c r="L411" s="117"/>
      <c r="M411" s="124"/>
      <c r="N411" s="102" t="str">
        <f t="shared" si="115"/>
        <v/>
      </c>
      <c r="O411" s="103" t="str">
        <f t="shared" si="116"/>
        <v/>
      </c>
      <c r="P411" s="104" t="str">
        <f t="shared" si="125"/>
        <v/>
      </c>
      <c r="Q411" s="248" t="str">
        <f t="shared" si="117"/>
        <v/>
      </c>
      <c r="R411" s="245" t="str">
        <f t="shared" si="118"/>
        <v/>
      </c>
      <c r="S411" s="104" t="str">
        <f t="shared" si="126"/>
        <v/>
      </c>
      <c r="T411" s="249" t="str">
        <f t="shared" si="127"/>
        <v/>
      </c>
      <c r="U411" s="118"/>
      <c r="V411" s="118"/>
      <c r="W411" s="118"/>
      <c r="X411" s="119"/>
      <c r="Y411" s="120"/>
      <c r="Z411" s="120"/>
      <c r="AA411" s="108" t="str">
        <f t="shared" si="119"/>
        <v/>
      </c>
      <c r="AB411" s="108" t="str">
        <f t="shared" si="120"/>
        <v/>
      </c>
      <c r="AC411" s="121"/>
      <c r="AD411" s="121"/>
      <c r="AE411" s="250" t="str">
        <f t="shared" si="128"/>
        <v/>
      </c>
      <c r="AF411" s="108" t="str">
        <f t="shared" si="121"/>
        <v/>
      </c>
      <c r="AG411" s="108" t="str">
        <f t="shared" si="122"/>
        <v/>
      </c>
      <c r="AH411" s="110">
        <f t="shared" si="129"/>
        <v>0</v>
      </c>
      <c r="AI411" s="110">
        <f t="shared" si="130"/>
        <v>0</v>
      </c>
      <c r="AJ411" s="114"/>
      <c r="AK411" s="100">
        <f t="shared" si="131"/>
        <v>0</v>
      </c>
      <c r="AL411" s="110">
        <f t="shared" si="132"/>
        <v>0</v>
      </c>
      <c r="AM411" s="258">
        <f t="shared" si="123"/>
        <v>0</v>
      </c>
      <c r="AN411" s="110">
        <f t="shared" si="124"/>
        <v>0</v>
      </c>
      <c r="AO411" s="110">
        <f t="shared" si="133"/>
        <v>0</v>
      </c>
      <c r="AP411" s="122"/>
    </row>
    <row r="412" spans="1:56">
      <c r="A412" s="113"/>
      <c r="B412" s="113"/>
      <c r="C412" s="114"/>
      <c r="D412" s="115"/>
      <c r="E412" s="115"/>
      <c r="F412" s="115"/>
      <c r="G412" s="115"/>
      <c r="H412" s="116"/>
      <c r="I412" s="114"/>
      <c r="J412" s="114"/>
      <c r="K412" s="115"/>
      <c r="L412" s="117"/>
      <c r="M412" s="124"/>
      <c r="N412" s="102" t="str">
        <f t="shared" si="115"/>
        <v/>
      </c>
      <c r="O412" s="103" t="str">
        <f t="shared" si="116"/>
        <v/>
      </c>
      <c r="P412" s="104" t="str">
        <f t="shared" si="125"/>
        <v/>
      </c>
      <c r="Q412" s="248" t="str">
        <f t="shared" si="117"/>
        <v/>
      </c>
      <c r="R412" s="245" t="str">
        <f t="shared" si="118"/>
        <v/>
      </c>
      <c r="S412" s="104" t="str">
        <f t="shared" si="126"/>
        <v/>
      </c>
      <c r="T412" s="249" t="str">
        <f t="shared" si="127"/>
        <v/>
      </c>
      <c r="U412" s="118"/>
      <c r="V412" s="118"/>
      <c r="W412" s="118"/>
      <c r="X412" s="119"/>
      <c r="Y412" s="120"/>
      <c r="Z412" s="120"/>
      <c r="AA412" s="108" t="str">
        <f t="shared" si="119"/>
        <v/>
      </c>
      <c r="AB412" s="108" t="str">
        <f t="shared" si="120"/>
        <v/>
      </c>
      <c r="AC412" s="121"/>
      <c r="AD412" s="121"/>
      <c r="AE412" s="250" t="str">
        <f t="shared" si="128"/>
        <v/>
      </c>
      <c r="AF412" s="108" t="str">
        <f t="shared" si="121"/>
        <v/>
      </c>
      <c r="AG412" s="108" t="str">
        <f t="shared" si="122"/>
        <v/>
      </c>
      <c r="AH412" s="110">
        <f t="shared" si="129"/>
        <v>0</v>
      </c>
      <c r="AI412" s="110">
        <f t="shared" si="130"/>
        <v>0</v>
      </c>
      <c r="AJ412" s="114"/>
      <c r="AK412" s="100">
        <f t="shared" si="131"/>
        <v>0</v>
      </c>
      <c r="AL412" s="110">
        <f t="shared" si="132"/>
        <v>0</v>
      </c>
      <c r="AM412" s="258">
        <f t="shared" si="123"/>
        <v>0</v>
      </c>
      <c r="AN412" s="110">
        <f t="shared" si="124"/>
        <v>0</v>
      </c>
      <c r="AO412" s="110">
        <f t="shared" si="133"/>
        <v>0</v>
      </c>
      <c r="AP412" s="122"/>
    </row>
    <row r="413" spans="1:56">
      <c r="A413" s="113"/>
      <c r="B413" s="113"/>
      <c r="C413" s="114"/>
      <c r="D413" s="115"/>
      <c r="E413" s="115"/>
      <c r="F413" s="115"/>
      <c r="G413" s="115"/>
      <c r="H413" s="116"/>
      <c r="I413" s="114"/>
      <c r="J413" s="114"/>
      <c r="K413" s="115"/>
      <c r="L413" s="117"/>
      <c r="M413" s="124"/>
      <c r="N413" s="102" t="str">
        <f t="shared" si="115"/>
        <v/>
      </c>
      <c r="O413" s="103" t="str">
        <f t="shared" si="116"/>
        <v/>
      </c>
      <c r="P413" s="104" t="str">
        <f t="shared" si="125"/>
        <v/>
      </c>
      <c r="Q413" s="248" t="str">
        <f t="shared" si="117"/>
        <v/>
      </c>
      <c r="R413" s="245" t="str">
        <f t="shared" si="118"/>
        <v/>
      </c>
      <c r="S413" s="104" t="str">
        <f t="shared" si="126"/>
        <v/>
      </c>
      <c r="T413" s="249" t="str">
        <f t="shared" si="127"/>
        <v/>
      </c>
      <c r="U413" s="118"/>
      <c r="V413" s="118"/>
      <c r="W413" s="118"/>
      <c r="X413" s="119"/>
      <c r="Y413" s="120"/>
      <c r="Z413" s="120"/>
      <c r="AA413" s="108" t="str">
        <f t="shared" si="119"/>
        <v/>
      </c>
      <c r="AB413" s="108" t="str">
        <f t="shared" si="120"/>
        <v/>
      </c>
      <c r="AC413" s="121"/>
      <c r="AD413" s="121"/>
      <c r="AE413" s="250" t="str">
        <f t="shared" si="128"/>
        <v/>
      </c>
      <c r="AF413" s="108" t="str">
        <f t="shared" si="121"/>
        <v/>
      </c>
      <c r="AG413" s="108" t="str">
        <f t="shared" si="122"/>
        <v/>
      </c>
      <c r="AH413" s="110">
        <f t="shared" si="129"/>
        <v>0</v>
      </c>
      <c r="AI413" s="110">
        <f t="shared" si="130"/>
        <v>0</v>
      </c>
      <c r="AJ413" s="114"/>
      <c r="AK413" s="100">
        <f t="shared" si="131"/>
        <v>0</v>
      </c>
      <c r="AL413" s="110">
        <f t="shared" si="132"/>
        <v>0</v>
      </c>
      <c r="AM413" s="258">
        <f t="shared" si="123"/>
        <v>0</v>
      </c>
      <c r="AN413" s="110">
        <f t="shared" si="124"/>
        <v>0</v>
      </c>
      <c r="AO413" s="110">
        <f t="shared" si="133"/>
        <v>0</v>
      </c>
      <c r="AP413" s="122"/>
    </row>
    <row r="414" spans="1:56" s="1" customFormat="1">
      <c r="A414" s="113"/>
      <c r="B414" s="113"/>
      <c r="C414" s="114"/>
      <c r="D414" s="115"/>
      <c r="E414" s="115"/>
      <c r="F414" s="115"/>
      <c r="G414" s="115"/>
      <c r="H414" s="116"/>
      <c r="I414" s="114"/>
      <c r="J414" s="114"/>
      <c r="K414" s="115"/>
      <c r="L414" s="117"/>
      <c r="M414" s="124"/>
      <c r="N414" s="102" t="str">
        <f t="shared" si="115"/>
        <v/>
      </c>
      <c r="O414" s="103" t="str">
        <f t="shared" si="116"/>
        <v/>
      </c>
      <c r="P414" s="104" t="str">
        <f t="shared" si="125"/>
        <v/>
      </c>
      <c r="Q414" s="248" t="str">
        <f t="shared" si="117"/>
        <v/>
      </c>
      <c r="R414" s="245" t="str">
        <f t="shared" si="118"/>
        <v/>
      </c>
      <c r="S414" s="104" t="str">
        <f t="shared" si="126"/>
        <v/>
      </c>
      <c r="T414" s="249" t="str">
        <f t="shared" si="127"/>
        <v/>
      </c>
      <c r="U414" s="118"/>
      <c r="V414" s="118"/>
      <c r="W414" s="118"/>
      <c r="X414" s="119"/>
      <c r="Y414" s="120"/>
      <c r="Z414" s="120"/>
      <c r="AA414" s="108" t="str">
        <f t="shared" si="119"/>
        <v/>
      </c>
      <c r="AB414" s="108" t="str">
        <f t="shared" si="120"/>
        <v/>
      </c>
      <c r="AC414" s="121"/>
      <c r="AD414" s="121"/>
      <c r="AE414" s="250" t="str">
        <f t="shared" si="128"/>
        <v/>
      </c>
      <c r="AF414" s="108" t="str">
        <f t="shared" si="121"/>
        <v/>
      </c>
      <c r="AG414" s="108" t="str">
        <f t="shared" si="122"/>
        <v/>
      </c>
      <c r="AH414" s="110">
        <f t="shared" si="129"/>
        <v>0</v>
      </c>
      <c r="AI414" s="110">
        <f t="shared" si="130"/>
        <v>0</v>
      </c>
      <c r="AJ414" s="114"/>
      <c r="AK414" s="100">
        <f t="shared" si="131"/>
        <v>0</v>
      </c>
      <c r="AL414" s="110">
        <f t="shared" si="132"/>
        <v>0</v>
      </c>
      <c r="AM414" s="258">
        <f t="shared" si="123"/>
        <v>0</v>
      </c>
      <c r="AN414" s="110">
        <f t="shared" si="124"/>
        <v>0</v>
      </c>
      <c r="AO414" s="110">
        <f t="shared" si="133"/>
        <v>0</v>
      </c>
      <c r="AP414" s="122"/>
      <c r="AQ414" s="2"/>
      <c r="AR414" s="31"/>
      <c r="AT414" s="65"/>
      <c r="AU414" s="65"/>
      <c r="AV414" s="65"/>
      <c r="AW414" s="65"/>
      <c r="AX414" s="65"/>
      <c r="AY414" s="65"/>
      <c r="AZ414" s="65"/>
      <c r="BA414" s="65"/>
      <c r="BB414" s="65"/>
      <c r="BC414" s="65"/>
      <c r="BD414" s="65"/>
    </row>
    <row r="415" spans="1:56">
      <c r="A415" s="113"/>
      <c r="B415" s="113"/>
      <c r="C415" s="114"/>
      <c r="D415" s="115"/>
      <c r="E415" s="115"/>
      <c r="F415" s="115"/>
      <c r="G415" s="115"/>
      <c r="H415" s="116"/>
      <c r="I415" s="114"/>
      <c r="J415" s="114"/>
      <c r="K415" s="115"/>
      <c r="L415" s="117"/>
      <c r="M415" s="124"/>
      <c r="N415" s="102" t="str">
        <f t="shared" si="115"/>
        <v/>
      </c>
      <c r="O415" s="103" t="str">
        <f t="shared" si="116"/>
        <v/>
      </c>
      <c r="P415" s="104" t="str">
        <f t="shared" si="125"/>
        <v/>
      </c>
      <c r="Q415" s="248" t="str">
        <f t="shared" si="117"/>
        <v/>
      </c>
      <c r="R415" s="245" t="str">
        <f t="shared" si="118"/>
        <v/>
      </c>
      <c r="S415" s="104" t="str">
        <f t="shared" si="126"/>
        <v/>
      </c>
      <c r="T415" s="249" t="str">
        <f t="shared" si="127"/>
        <v/>
      </c>
      <c r="U415" s="118"/>
      <c r="V415" s="118"/>
      <c r="W415" s="118"/>
      <c r="X415" s="119"/>
      <c r="Y415" s="120"/>
      <c r="Z415" s="120"/>
      <c r="AA415" s="108" t="str">
        <f t="shared" si="119"/>
        <v/>
      </c>
      <c r="AB415" s="108" t="str">
        <f t="shared" si="120"/>
        <v/>
      </c>
      <c r="AC415" s="121"/>
      <c r="AD415" s="121"/>
      <c r="AE415" s="250" t="str">
        <f t="shared" si="128"/>
        <v/>
      </c>
      <c r="AF415" s="108" t="str">
        <f t="shared" si="121"/>
        <v/>
      </c>
      <c r="AG415" s="108" t="str">
        <f t="shared" si="122"/>
        <v/>
      </c>
      <c r="AH415" s="110">
        <f t="shared" si="129"/>
        <v>0</v>
      </c>
      <c r="AI415" s="110">
        <f t="shared" si="130"/>
        <v>0</v>
      </c>
      <c r="AJ415" s="114"/>
      <c r="AK415" s="100">
        <f t="shared" si="131"/>
        <v>0</v>
      </c>
      <c r="AL415" s="110">
        <f t="shared" si="132"/>
        <v>0</v>
      </c>
      <c r="AM415" s="258">
        <f t="shared" si="123"/>
        <v>0</v>
      </c>
      <c r="AN415" s="110">
        <f t="shared" si="124"/>
        <v>0</v>
      </c>
      <c r="AO415" s="110">
        <f t="shared" si="133"/>
        <v>0</v>
      </c>
      <c r="AP415" s="122"/>
    </row>
    <row r="416" spans="1:56">
      <c r="A416" s="113"/>
      <c r="B416" s="113"/>
      <c r="C416" s="114"/>
      <c r="D416" s="115"/>
      <c r="E416" s="115"/>
      <c r="F416" s="115"/>
      <c r="G416" s="115"/>
      <c r="H416" s="116"/>
      <c r="I416" s="114"/>
      <c r="J416" s="114"/>
      <c r="K416" s="115"/>
      <c r="L416" s="117"/>
      <c r="M416" s="124"/>
      <c r="N416" s="102" t="str">
        <f t="shared" si="115"/>
        <v/>
      </c>
      <c r="O416" s="103" t="str">
        <f t="shared" si="116"/>
        <v/>
      </c>
      <c r="P416" s="104" t="str">
        <f t="shared" si="125"/>
        <v/>
      </c>
      <c r="Q416" s="248" t="str">
        <f t="shared" si="117"/>
        <v/>
      </c>
      <c r="R416" s="245" t="str">
        <f t="shared" si="118"/>
        <v/>
      </c>
      <c r="S416" s="104" t="str">
        <f t="shared" si="126"/>
        <v/>
      </c>
      <c r="T416" s="249" t="str">
        <f t="shared" si="127"/>
        <v/>
      </c>
      <c r="U416" s="118"/>
      <c r="V416" s="118"/>
      <c r="W416" s="118"/>
      <c r="X416" s="119"/>
      <c r="Y416" s="120"/>
      <c r="Z416" s="120"/>
      <c r="AA416" s="108" t="str">
        <f t="shared" si="119"/>
        <v/>
      </c>
      <c r="AB416" s="108" t="str">
        <f t="shared" si="120"/>
        <v/>
      </c>
      <c r="AC416" s="121"/>
      <c r="AD416" s="121"/>
      <c r="AE416" s="250" t="str">
        <f t="shared" si="128"/>
        <v/>
      </c>
      <c r="AF416" s="108" t="str">
        <f t="shared" si="121"/>
        <v/>
      </c>
      <c r="AG416" s="108" t="str">
        <f t="shared" si="122"/>
        <v/>
      </c>
      <c r="AH416" s="110">
        <f t="shared" si="129"/>
        <v>0</v>
      </c>
      <c r="AI416" s="110">
        <f t="shared" si="130"/>
        <v>0</v>
      </c>
      <c r="AJ416" s="114"/>
      <c r="AK416" s="100">
        <f t="shared" si="131"/>
        <v>0</v>
      </c>
      <c r="AL416" s="110">
        <f t="shared" si="132"/>
        <v>0</v>
      </c>
      <c r="AM416" s="258">
        <f t="shared" si="123"/>
        <v>0</v>
      </c>
      <c r="AN416" s="110">
        <f t="shared" si="124"/>
        <v>0</v>
      </c>
      <c r="AO416" s="110">
        <f t="shared" si="133"/>
        <v>0</v>
      </c>
      <c r="AP416" s="122"/>
    </row>
    <row r="417" spans="1:56">
      <c r="A417" s="113"/>
      <c r="B417" s="113"/>
      <c r="C417" s="114"/>
      <c r="D417" s="115"/>
      <c r="E417" s="115"/>
      <c r="F417" s="115"/>
      <c r="G417" s="115"/>
      <c r="H417" s="116"/>
      <c r="I417" s="114"/>
      <c r="J417" s="114"/>
      <c r="K417" s="115"/>
      <c r="L417" s="117"/>
      <c r="M417" s="124"/>
      <c r="N417" s="102" t="str">
        <f t="shared" si="115"/>
        <v/>
      </c>
      <c r="O417" s="103" t="str">
        <f t="shared" si="116"/>
        <v/>
      </c>
      <c r="P417" s="104" t="str">
        <f t="shared" si="125"/>
        <v/>
      </c>
      <c r="Q417" s="248" t="str">
        <f t="shared" si="117"/>
        <v/>
      </c>
      <c r="R417" s="245" t="str">
        <f t="shared" si="118"/>
        <v/>
      </c>
      <c r="S417" s="104" t="str">
        <f t="shared" si="126"/>
        <v/>
      </c>
      <c r="T417" s="249" t="str">
        <f t="shared" si="127"/>
        <v/>
      </c>
      <c r="U417" s="118"/>
      <c r="V417" s="118"/>
      <c r="W417" s="118"/>
      <c r="X417" s="119"/>
      <c r="Y417" s="120"/>
      <c r="Z417" s="120"/>
      <c r="AA417" s="108" t="str">
        <f t="shared" si="119"/>
        <v/>
      </c>
      <c r="AB417" s="108" t="str">
        <f t="shared" si="120"/>
        <v/>
      </c>
      <c r="AC417" s="121"/>
      <c r="AD417" s="121"/>
      <c r="AE417" s="250" t="str">
        <f t="shared" si="128"/>
        <v/>
      </c>
      <c r="AF417" s="108" t="str">
        <f t="shared" si="121"/>
        <v/>
      </c>
      <c r="AG417" s="108" t="str">
        <f t="shared" si="122"/>
        <v/>
      </c>
      <c r="AH417" s="110">
        <f t="shared" si="129"/>
        <v>0</v>
      </c>
      <c r="AI417" s="110">
        <f t="shared" si="130"/>
        <v>0</v>
      </c>
      <c r="AJ417" s="114"/>
      <c r="AK417" s="100">
        <f t="shared" si="131"/>
        <v>0</v>
      </c>
      <c r="AL417" s="110">
        <f t="shared" si="132"/>
        <v>0</v>
      </c>
      <c r="AM417" s="258">
        <f t="shared" si="123"/>
        <v>0</v>
      </c>
      <c r="AN417" s="110">
        <f t="shared" si="124"/>
        <v>0</v>
      </c>
      <c r="AO417" s="110">
        <f t="shared" si="133"/>
        <v>0</v>
      </c>
      <c r="AP417" s="122"/>
      <c r="BD417" s="1"/>
    </row>
    <row r="418" spans="1:56">
      <c r="A418" s="113"/>
      <c r="B418" s="113"/>
      <c r="C418" s="114"/>
      <c r="D418" s="115"/>
      <c r="E418" s="115"/>
      <c r="F418" s="115"/>
      <c r="G418" s="115"/>
      <c r="H418" s="116"/>
      <c r="I418" s="114"/>
      <c r="J418" s="114"/>
      <c r="K418" s="115"/>
      <c r="L418" s="117"/>
      <c r="M418" s="124"/>
      <c r="N418" s="102" t="str">
        <f t="shared" si="115"/>
        <v/>
      </c>
      <c r="O418" s="103" t="str">
        <f t="shared" si="116"/>
        <v/>
      </c>
      <c r="P418" s="104" t="str">
        <f t="shared" si="125"/>
        <v/>
      </c>
      <c r="Q418" s="248" t="str">
        <f t="shared" si="117"/>
        <v/>
      </c>
      <c r="R418" s="245" t="str">
        <f t="shared" si="118"/>
        <v/>
      </c>
      <c r="S418" s="104" t="str">
        <f t="shared" si="126"/>
        <v/>
      </c>
      <c r="T418" s="249" t="str">
        <f t="shared" si="127"/>
        <v/>
      </c>
      <c r="U418" s="118"/>
      <c r="V418" s="118"/>
      <c r="W418" s="118"/>
      <c r="X418" s="119"/>
      <c r="Y418" s="120"/>
      <c r="Z418" s="120"/>
      <c r="AA418" s="108" t="str">
        <f t="shared" si="119"/>
        <v/>
      </c>
      <c r="AB418" s="108" t="str">
        <f t="shared" si="120"/>
        <v/>
      </c>
      <c r="AC418" s="121"/>
      <c r="AD418" s="121"/>
      <c r="AE418" s="250" t="str">
        <f t="shared" si="128"/>
        <v/>
      </c>
      <c r="AF418" s="108" t="str">
        <f t="shared" si="121"/>
        <v/>
      </c>
      <c r="AG418" s="108" t="str">
        <f t="shared" si="122"/>
        <v/>
      </c>
      <c r="AH418" s="110">
        <f t="shared" si="129"/>
        <v>0</v>
      </c>
      <c r="AI418" s="110">
        <f t="shared" si="130"/>
        <v>0</v>
      </c>
      <c r="AJ418" s="114"/>
      <c r="AK418" s="100">
        <f t="shared" si="131"/>
        <v>0</v>
      </c>
      <c r="AL418" s="110">
        <f t="shared" si="132"/>
        <v>0</v>
      </c>
      <c r="AM418" s="258">
        <f t="shared" si="123"/>
        <v>0</v>
      </c>
      <c r="AN418" s="110">
        <f t="shared" si="124"/>
        <v>0</v>
      </c>
      <c r="AO418" s="110">
        <f t="shared" si="133"/>
        <v>0</v>
      </c>
      <c r="AP418" s="122"/>
      <c r="AT418" s="1"/>
      <c r="AU418" s="1"/>
      <c r="AV418" s="1"/>
      <c r="AW418" s="1"/>
      <c r="AX418" s="1"/>
      <c r="AY418" s="1"/>
      <c r="AZ418" s="1"/>
      <c r="BA418" s="1"/>
      <c r="BB418" s="1"/>
      <c r="BC418" s="1"/>
    </row>
    <row r="419" spans="1:56">
      <c r="A419" s="113"/>
      <c r="B419" s="113"/>
      <c r="C419" s="114"/>
      <c r="D419" s="115"/>
      <c r="E419" s="115"/>
      <c r="F419" s="115"/>
      <c r="G419" s="115"/>
      <c r="H419" s="116"/>
      <c r="I419" s="114"/>
      <c r="J419" s="114"/>
      <c r="K419" s="115"/>
      <c r="L419" s="117"/>
      <c r="M419" s="124"/>
      <c r="N419" s="102" t="str">
        <f t="shared" si="115"/>
        <v/>
      </c>
      <c r="O419" s="103" t="str">
        <f t="shared" si="116"/>
        <v/>
      </c>
      <c r="P419" s="104" t="str">
        <f t="shared" si="125"/>
        <v/>
      </c>
      <c r="Q419" s="248" t="str">
        <f t="shared" si="117"/>
        <v/>
      </c>
      <c r="R419" s="245" t="str">
        <f t="shared" si="118"/>
        <v/>
      </c>
      <c r="S419" s="104" t="str">
        <f t="shared" si="126"/>
        <v/>
      </c>
      <c r="T419" s="249" t="str">
        <f t="shared" si="127"/>
        <v/>
      </c>
      <c r="U419" s="118"/>
      <c r="V419" s="118"/>
      <c r="W419" s="118"/>
      <c r="X419" s="119"/>
      <c r="Y419" s="120"/>
      <c r="Z419" s="120"/>
      <c r="AA419" s="108" t="str">
        <f t="shared" si="119"/>
        <v/>
      </c>
      <c r="AB419" s="108" t="str">
        <f t="shared" si="120"/>
        <v/>
      </c>
      <c r="AC419" s="121"/>
      <c r="AD419" s="121"/>
      <c r="AE419" s="250" t="str">
        <f t="shared" si="128"/>
        <v/>
      </c>
      <c r="AF419" s="108" t="str">
        <f t="shared" si="121"/>
        <v/>
      </c>
      <c r="AG419" s="108" t="str">
        <f t="shared" si="122"/>
        <v/>
      </c>
      <c r="AH419" s="110">
        <f t="shared" si="129"/>
        <v>0</v>
      </c>
      <c r="AI419" s="110">
        <f t="shared" si="130"/>
        <v>0</v>
      </c>
      <c r="AJ419" s="114"/>
      <c r="AK419" s="100">
        <f t="shared" si="131"/>
        <v>0</v>
      </c>
      <c r="AL419" s="110">
        <f t="shared" si="132"/>
        <v>0</v>
      </c>
      <c r="AM419" s="258">
        <f t="shared" si="123"/>
        <v>0</v>
      </c>
      <c r="AN419" s="110">
        <f t="shared" si="124"/>
        <v>0</v>
      </c>
      <c r="AO419" s="110">
        <f t="shared" si="133"/>
        <v>0</v>
      </c>
      <c r="AP419" s="122"/>
    </row>
    <row r="420" spans="1:56">
      <c r="A420" s="113"/>
      <c r="B420" s="113"/>
      <c r="C420" s="114"/>
      <c r="D420" s="115"/>
      <c r="E420" s="115"/>
      <c r="F420" s="115"/>
      <c r="G420" s="115"/>
      <c r="H420" s="116"/>
      <c r="I420" s="114"/>
      <c r="J420" s="114"/>
      <c r="K420" s="115"/>
      <c r="L420" s="117"/>
      <c r="M420" s="124"/>
      <c r="N420" s="102" t="str">
        <f t="shared" si="115"/>
        <v/>
      </c>
      <c r="O420" s="103" t="str">
        <f t="shared" si="116"/>
        <v/>
      </c>
      <c r="P420" s="104" t="str">
        <f t="shared" si="125"/>
        <v/>
      </c>
      <c r="Q420" s="248" t="str">
        <f t="shared" si="117"/>
        <v/>
      </c>
      <c r="R420" s="245" t="str">
        <f t="shared" si="118"/>
        <v/>
      </c>
      <c r="S420" s="104" t="str">
        <f t="shared" si="126"/>
        <v/>
      </c>
      <c r="T420" s="249" t="str">
        <f t="shared" si="127"/>
        <v/>
      </c>
      <c r="U420" s="118"/>
      <c r="V420" s="118"/>
      <c r="W420" s="118"/>
      <c r="X420" s="119"/>
      <c r="Y420" s="120"/>
      <c r="Z420" s="120"/>
      <c r="AA420" s="108" t="str">
        <f t="shared" si="119"/>
        <v/>
      </c>
      <c r="AB420" s="108" t="str">
        <f t="shared" si="120"/>
        <v/>
      </c>
      <c r="AC420" s="121"/>
      <c r="AD420" s="121"/>
      <c r="AE420" s="250" t="str">
        <f t="shared" si="128"/>
        <v/>
      </c>
      <c r="AF420" s="108" t="str">
        <f t="shared" si="121"/>
        <v/>
      </c>
      <c r="AG420" s="108" t="str">
        <f t="shared" si="122"/>
        <v/>
      </c>
      <c r="AH420" s="110">
        <f t="shared" si="129"/>
        <v>0</v>
      </c>
      <c r="AI420" s="110">
        <f t="shared" si="130"/>
        <v>0</v>
      </c>
      <c r="AJ420" s="114"/>
      <c r="AK420" s="100">
        <f t="shared" si="131"/>
        <v>0</v>
      </c>
      <c r="AL420" s="110">
        <f t="shared" si="132"/>
        <v>0</v>
      </c>
      <c r="AM420" s="258">
        <f t="shared" si="123"/>
        <v>0</v>
      </c>
      <c r="AN420" s="110">
        <f t="shared" si="124"/>
        <v>0</v>
      </c>
      <c r="AO420" s="110">
        <f t="shared" si="133"/>
        <v>0</v>
      </c>
      <c r="AP420" s="122"/>
    </row>
    <row r="421" spans="1:56">
      <c r="A421" s="113"/>
      <c r="B421" s="113"/>
      <c r="C421" s="114"/>
      <c r="D421" s="115"/>
      <c r="E421" s="115"/>
      <c r="F421" s="115"/>
      <c r="G421" s="115"/>
      <c r="H421" s="116"/>
      <c r="I421" s="114"/>
      <c r="J421" s="114"/>
      <c r="K421" s="115"/>
      <c r="L421" s="117"/>
      <c r="M421" s="124"/>
      <c r="N421" s="102" t="str">
        <f t="shared" si="115"/>
        <v/>
      </c>
      <c r="O421" s="103" t="str">
        <f t="shared" si="116"/>
        <v/>
      </c>
      <c r="P421" s="104" t="str">
        <f t="shared" si="125"/>
        <v/>
      </c>
      <c r="Q421" s="248" t="str">
        <f t="shared" si="117"/>
        <v/>
      </c>
      <c r="R421" s="245" t="str">
        <f t="shared" si="118"/>
        <v/>
      </c>
      <c r="S421" s="104" t="str">
        <f t="shared" si="126"/>
        <v/>
      </c>
      <c r="T421" s="249" t="str">
        <f t="shared" si="127"/>
        <v/>
      </c>
      <c r="U421" s="118"/>
      <c r="V421" s="118"/>
      <c r="W421" s="118"/>
      <c r="X421" s="119"/>
      <c r="Y421" s="120"/>
      <c r="Z421" s="120"/>
      <c r="AA421" s="108" t="str">
        <f t="shared" si="119"/>
        <v/>
      </c>
      <c r="AB421" s="108" t="str">
        <f t="shared" si="120"/>
        <v/>
      </c>
      <c r="AC421" s="121"/>
      <c r="AD421" s="121"/>
      <c r="AE421" s="250" t="str">
        <f t="shared" si="128"/>
        <v/>
      </c>
      <c r="AF421" s="108" t="str">
        <f t="shared" si="121"/>
        <v/>
      </c>
      <c r="AG421" s="108" t="str">
        <f t="shared" si="122"/>
        <v/>
      </c>
      <c r="AH421" s="110">
        <f t="shared" si="129"/>
        <v>0</v>
      </c>
      <c r="AI421" s="110">
        <f t="shared" si="130"/>
        <v>0</v>
      </c>
      <c r="AJ421" s="114"/>
      <c r="AK421" s="100">
        <f t="shared" si="131"/>
        <v>0</v>
      </c>
      <c r="AL421" s="110">
        <f t="shared" si="132"/>
        <v>0</v>
      </c>
      <c r="AM421" s="258">
        <f t="shared" si="123"/>
        <v>0</v>
      </c>
      <c r="AN421" s="110">
        <f t="shared" si="124"/>
        <v>0</v>
      </c>
      <c r="AO421" s="110">
        <f t="shared" si="133"/>
        <v>0</v>
      </c>
      <c r="AP421" s="122"/>
    </row>
    <row r="422" spans="1:56">
      <c r="A422" s="113"/>
      <c r="B422" s="113"/>
      <c r="C422" s="114"/>
      <c r="D422" s="115"/>
      <c r="E422" s="115"/>
      <c r="F422" s="115"/>
      <c r="G422" s="115"/>
      <c r="H422" s="116"/>
      <c r="I422" s="114"/>
      <c r="J422" s="114"/>
      <c r="K422" s="115"/>
      <c r="L422" s="117"/>
      <c r="M422" s="124"/>
      <c r="N422" s="102" t="str">
        <f t="shared" si="115"/>
        <v/>
      </c>
      <c r="O422" s="103" t="str">
        <f t="shared" si="116"/>
        <v/>
      </c>
      <c r="P422" s="104" t="str">
        <f t="shared" si="125"/>
        <v/>
      </c>
      <c r="Q422" s="248" t="str">
        <f t="shared" si="117"/>
        <v/>
      </c>
      <c r="R422" s="245" t="str">
        <f t="shared" si="118"/>
        <v/>
      </c>
      <c r="S422" s="104" t="str">
        <f t="shared" si="126"/>
        <v/>
      </c>
      <c r="T422" s="249" t="str">
        <f t="shared" si="127"/>
        <v/>
      </c>
      <c r="U422" s="118"/>
      <c r="V422" s="118"/>
      <c r="W422" s="118"/>
      <c r="X422" s="119"/>
      <c r="Y422" s="120"/>
      <c r="Z422" s="120"/>
      <c r="AA422" s="108" t="str">
        <f t="shared" si="119"/>
        <v/>
      </c>
      <c r="AB422" s="108" t="str">
        <f t="shared" si="120"/>
        <v/>
      </c>
      <c r="AC422" s="121"/>
      <c r="AD422" s="121"/>
      <c r="AE422" s="250" t="str">
        <f t="shared" si="128"/>
        <v/>
      </c>
      <c r="AF422" s="108" t="str">
        <f t="shared" si="121"/>
        <v/>
      </c>
      <c r="AG422" s="108" t="str">
        <f t="shared" si="122"/>
        <v/>
      </c>
      <c r="AH422" s="110">
        <f t="shared" si="129"/>
        <v>0</v>
      </c>
      <c r="AI422" s="110">
        <f t="shared" si="130"/>
        <v>0</v>
      </c>
      <c r="AJ422" s="114"/>
      <c r="AK422" s="100">
        <f t="shared" si="131"/>
        <v>0</v>
      </c>
      <c r="AL422" s="110">
        <f t="shared" si="132"/>
        <v>0</v>
      </c>
      <c r="AM422" s="258">
        <f t="shared" si="123"/>
        <v>0</v>
      </c>
      <c r="AN422" s="110">
        <f t="shared" si="124"/>
        <v>0</v>
      </c>
      <c r="AO422" s="110">
        <f t="shared" si="133"/>
        <v>0</v>
      </c>
      <c r="AP422" s="122"/>
    </row>
    <row r="423" spans="1:56">
      <c r="A423" s="113"/>
      <c r="B423" s="113"/>
      <c r="C423" s="114"/>
      <c r="D423" s="115"/>
      <c r="E423" s="115"/>
      <c r="F423" s="115"/>
      <c r="G423" s="115"/>
      <c r="H423" s="116"/>
      <c r="I423" s="114"/>
      <c r="J423" s="114"/>
      <c r="K423" s="115"/>
      <c r="L423" s="117"/>
      <c r="M423" s="124"/>
      <c r="N423" s="102" t="str">
        <f t="shared" si="115"/>
        <v/>
      </c>
      <c r="O423" s="103" t="str">
        <f t="shared" si="116"/>
        <v/>
      </c>
      <c r="P423" s="104" t="str">
        <f t="shared" si="125"/>
        <v/>
      </c>
      <c r="Q423" s="248" t="str">
        <f t="shared" si="117"/>
        <v/>
      </c>
      <c r="R423" s="245" t="str">
        <f t="shared" si="118"/>
        <v/>
      </c>
      <c r="S423" s="104" t="str">
        <f t="shared" si="126"/>
        <v/>
      </c>
      <c r="T423" s="249" t="str">
        <f t="shared" si="127"/>
        <v/>
      </c>
      <c r="U423" s="118"/>
      <c r="V423" s="118"/>
      <c r="W423" s="118"/>
      <c r="X423" s="119"/>
      <c r="Y423" s="120"/>
      <c r="Z423" s="120"/>
      <c r="AA423" s="108" t="str">
        <f t="shared" si="119"/>
        <v/>
      </c>
      <c r="AB423" s="108" t="str">
        <f t="shared" si="120"/>
        <v/>
      </c>
      <c r="AC423" s="121"/>
      <c r="AD423" s="121"/>
      <c r="AE423" s="250" t="str">
        <f t="shared" si="128"/>
        <v/>
      </c>
      <c r="AF423" s="108" t="str">
        <f t="shared" si="121"/>
        <v/>
      </c>
      <c r="AG423" s="108" t="str">
        <f t="shared" si="122"/>
        <v/>
      </c>
      <c r="AH423" s="110">
        <f t="shared" si="129"/>
        <v>0</v>
      </c>
      <c r="AI423" s="110">
        <f t="shared" si="130"/>
        <v>0</v>
      </c>
      <c r="AJ423" s="114"/>
      <c r="AK423" s="100">
        <f t="shared" si="131"/>
        <v>0</v>
      </c>
      <c r="AL423" s="110">
        <f t="shared" si="132"/>
        <v>0</v>
      </c>
      <c r="AM423" s="258">
        <f t="shared" si="123"/>
        <v>0</v>
      </c>
      <c r="AN423" s="110">
        <f t="shared" si="124"/>
        <v>0</v>
      </c>
      <c r="AO423" s="110">
        <f t="shared" si="133"/>
        <v>0</v>
      </c>
      <c r="AP423" s="122"/>
    </row>
    <row r="424" spans="1:56">
      <c r="A424" s="113"/>
      <c r="B424" s="113"/>
      <c r="C424" s="114"/>
      <c r="D424" s="115"/>
      <c r="E424" s="115"/>
      <c r="F424" s="115"/>
      <c r="G424" s="115"/>
      <c r="H424" s="116"/>
      <c r="I424" s="114"/>
      <c r="J424" s="114"/>
      <c r="K424" s="115"/>
      <c r="L424" s="117"/>
      <c r="M424" s="124"/>
      <c r="N424" s="102" t="str">
        <f t="shared" si="115"/>
        <v/>
      </c>
      <c r="O424" s="103" t="str">
        <f t="shared" si="116"/>
        <v/>
      </c>
      <c r="P424" s="104" t="str">
        <f t="shared" si="125"/>
        <v/>
      </c>
      <c r="Q424" s="248" t="str">
        <f t="shared" si="117"/>
        <v/>
      </c>
      <c r="R424" s="245" t="str">
        <f t="shared" si="118"/>
        <v/>
      </c>
      <c r="S424" s="104" t="str">
        <f t="shared" si="126"/>
        <v/>
      </c>
      <c r="T424" s="249" t="str">
        <f t="shared" si="127"/>
        <v/>
      </c>
      <c r="U424" s="118"/>
      <c r="V424" s="118"/>
      <c r="W424" s="118"/>
      <c r="X424" s="119"/>
      <c r="Y424" s="120"/>
      <c r="Z424" s="120"/>
      <c r="AA424" s="108" t="str">
        <f t="shared" si="119"/>
        <v/>
      </c>
      <c r="AB424" s="108" t="str">
        <f t="shared" si="120"/>
        <v/>
      </c>
      <c r="AC424" s="121"/>
      <c r="AD424" s="121"/>
      <c r="AE424" s="250" t="str">
        <f t="shared" si="128"/>
        <v/>
      </c>
      <c r="AF424" s="108" t="str">
        <f t="shared" si="121"/>
        <v/>
      </c>
      <c r="AG424" s="108" t="str">
        <f t="shared" si="122"/>
        <v/>
      </c>
      <c r="AH424" s="110">
        <f t="shared" si="129"/>
        <v>0</v>
      </c>
      <c r="AI424" s="110">
        <f t="shared" si="130"/>
        <v>0</v>
      </c>
      <c r="AJ424" s="114"/>
      <c r="AK424" s="100">
        <f t="shared" si="131"/>
        <v>0</v>
      </c>
      <c r="AL424" s="110">
        <f t="shared" si="132"/>
        <v>0</v>
      </c>
      <c r="AM424" s="258">
        <f t="shared" si="123"/>
        <v>0</v>
      </c>
      <c r="AN424" s="110">
        <f t="shared" si="124"/>
        <v>0</v>
      </c>
      <c r="AO424" s="110">
        <f t="shared" si="133"/>
        <v>0</v>
      </c>
      <c r="AP424" s="122"/>
    </row>
    <row r="425" spans="1:56">
      <c r="A425" s="113"/>
      <c r="B425" s="113"/>
      <c r="C425" s="114"/>
      <c r="D425" s="115"/>
      <c r="E425" s="115"/>
      <c r="F425" s="115"/>
      <c r="G425" s="115"/>
      <c r="H425" s="116"/>
      <c r="I425" s="114"/>
      <c r="J425" s="114"/>
      <c r="K425" s="115"/>
      <c r="L425" s="117"/>
      <c r="M425" s="124"/>
      <c r="N425" s="102" t="str">
        <f t="shared" si="115"/>
        <v/>
      </c>
      <c r="O425" s="103" t="str">
        <f t="shared" si="116"/>
        <v/>
      </c>
      <c r="P425" s="104" t="str">
        <f t="shared" si="125"/>
        <v/>
      </c>
      <c r="Q425" s="248" t="str">
        <f t="shared" si="117"/>
        <v/>
      </c>
      <c r="R425" s="245" t="str">
        <f t="shared" si="118"/>
        <v/>
      </c>
      <c r="S425" s="104" t="str">
        <f t="shared" si="126"/>
        <v/>
      </c>
      <c r="T425" s="249" t="str">
        <f t="shared" si="127"/>
        <v/>
      </c>
      <c r="U425" s="118"/>
      <c r="V425" s="118"/>
      <c r="W425" s="118"/>
      <c r="X425" s="119"/>
      <c r="Y425" s="120"/>
      <c r="Z425" s="120"/>
      <c r="AA425" s="108" t="str">
        <f t="shared" si="119"/>
        <v/>
      </c>
      <c r="AB425" s="108" t="str">
        <f t="shared" si="120"/>
        <v/>
      </c>
      <c r="AC425" s="121"/>
      <c r="AD425" s="121"/>
      <c r="AE425" s="250" t="str">
        <f t="shared" si="128"/>
        <v/>
      </c>
      <c r="AF425" s="108" t="str">
        <f t="shared" si="121"/>
        <v/>
      </c>
      <c r="AG425" s="108" t="str">
        <f t="shared" si="122"/>
        <v/>
      </c>
      <c r="AH425" s="110">
        <f t="shared" si="129"/>
        <v>0</v>
      </c>
      <c r="AI425" s="110">
        <f t="shared" si="130"/>
        <v>0</v>
      </c>
      <c r="AJ425" s="114"/>
      <c r="AK425" s="100">
        <f t="shared" si="131"/>
        <v>0</v>
      </c>
      <c r="AL425" s="110">
        <f t="shared" si="132"/>
        <v>0</v>
      </c>
      <c r="AM425" s="258">
        <f t="shared" si="123"/>
        <v>0</v>
      </c>
      <c r="AN425" s="110">
        <f t="shared" si="124"/>
        <v>0</v>
      </c>
      <c r="AO425" s="110">
        <f t="shared" si="133"/>
        <v>0</v>
      </c>
      <c r="AP425" s="122"/>
    </row>
    <row r="426" spans="1:56">
      <c r="A426" s="113"/>
      <c r="B426" s="113"/>
      <c r="C426" s="114"/>
      <c r="D426" s="115"/>
      <c r="E426" s="115"/>
      <c r="F426" s="115"/>
      <c r="G426" s="115"/>
      <c r="H426" s="116"/>
      <c r="I426" s="114"/>
      <c r="J426" s="114"/>
      <c r="K426" s="115"/>
      <c r="L426" s="117"/>
      <c r="M426" s="124"/>
      <c r="N426" s="102" t="str">
        <f t="shared" si="115"/>
        <v/>
      </c>
      <c r="O426" s="103" t="str">
        <f t="shared" si="116"/>
        <v/>
      </c>
      <c r="P426" s="104" t="str">
        <f t="shared" si="125"/>
        <v/>
      </c>
      <c r="Q426" s="248" t="str">
        <f t="shared" si="117"/>
        <v/>
      </c>
      <c r="R426" s="245" t="str">
        <f t="shared" si="118"/>
        <v/>
      </c>
      <c r="S426" s="104" t="str">
        <f t="shared" si="126"/>
        <v/>
      </c>
      <c r="T426" s="249" t="str">
        <f t="shared" si="127"/>
        <v/>
      </c>
      <c r="U426" s="118"/>
      <c r="V426" s="118"/>
      <c r="W426" s="118"/>
      <c r="X426" s="119"/>
      <c r="Y426" s="120"/>
      <c r="Z426" s="120"/>
      <c r="AA426" s="108" t="str">
        <f t="shared" si="119"/>
        <v/>
      </c>
      <c r="AB426" s="108" t="str">
        <f t="shared" si="120"/>
        <v/>
      </c>
      <c r="AC426" s="121"/>
      <c r="AD426" s="121"/>
      <c r="AE426" s="250" t="str">
        <f t="shared" si="128"/>
        <v/>
      </c>
      <c r="AF426" s="108" t="str">
        <f t="shared" si="121"/>
        <v/>
      </c>
      <c r="AG426" s="108" t="str">
        <f t="shared" si="122"/>
        <v/>
      </c>
      <c r="AH426" s="110">
        <f t="shared" si="129"/>
        <v>0</v>
      </c>
      <c r="AI426" s="110">
        <f t="shared" si="130"/>
        <v>0</v>
      </c>
      <c r="AJ426" s="114"/>
      <c r="AK426" s="100">
        <f t="shared" si="131"/>
        <v>0</v>
      </c>
      <c r="AL426" s="110">
        <f t="shared" si="132"/>
        <v>0</v>
      </c>
      <c r="AM426" s="258">
        <f t="shared" si="123"/>
        <v>0</v>
      </c>
      <c r="AN426" s="110">
        <f t="shared" si="124"/>
        <v>0</v>
      </c>
      <c r="AO426" s="110">
        <f t="shared" si="133"/>
        <v>0</v>
      </c>
      <c r="AP426" s="122"/>
    </row>
    <row r="427" spans="1:56">
      <c r="A427" s="113"/>
      <c r="B427" s="113"/>
      <c r="C427" s="114"/>
      <c r="D427" s="115"/>
      <c r="E427" s="115"/>
      <c r="F427" s="115"/>
      <c r="G427" s="115"/>
      <c r="H427" s="116"/>
      <c r="I427" s="114"/>
      <c r="J427" s="114"/>
      <c r="K427" s="115"/>
      <c r="L427" s="117"/>
      <c r="M427" s="124"/>
      <c r="N427" s="102" t="str">
        <f t="shared" si="115"/>
        <v/>
      </c>
      <c r="O427" s="103" t="str">
        <f t="shared" si="116"/>
        <v/>
      </c>
      <c r="P427" s="104" t="str">
        <f t="shared" si="125"/>
        <v/>
      </c>
      <c r="Q427" s="248" t="str">
        <f t="shared" si="117"/>
        <v/>
      </c>
      <c r="R427" s="245" t="str">
        <f t="shared" si="118"/>
        <v/>
      </c>
      <c r="S427" s="104" t="str">
        <f t="shared" si="126"/>
        <v/>
      </c>
      <c r="T427" s="249" t="str">
        <f t="shared" si="127"/>
        <v/>
      </c>
      <c r="U427" s="118"/>
      <c r="V427" s="118"/>
      <c r="W427" s="118"/>
      <c r="X427" s="119"/>
      <c r="Y427" s="120"/>
      <c r="Z427" s="120"/>
      <c r="AA427" s="108" t="str">
        <f t="shared" si="119"/>
        <v/>
      </c>
      <c r="AB427" s="108" t="str">
        <f t="shared" si="120"/>
        <v/>
      </c>
      <c r="AC427" s="121"/>
      <c r="AD427" s="121"/>
      <c r="AE427" s="250" t="str">
        <f t="shared" si="128"/>
        <v/>
      </c>
      <c r="AF427" s="108" t="str">
        <f t="shared" si="121"/>
        <v/>
      </c>
      <c r="AG427" s="108" t="str">
        <f t="shared" si="122"/>
        <v/>
      </c>
      <c r="AH427" s="110">
        <f t="shared" si="129"/>
        <v>0</v>
      </c>
      <c r="AI427" s="110">
        <f t="shared" si="130"/>
        <v>0</v>
      </c>
      <c r="AJ427" s="114"/>
      <c r="AK427" s="100">
        <f t="shared" si="131"/>
        <v>0</v>
      </c>
      <c r="AL427" s="110">
        <f t="shared" si="132"/>
        <v>0</v>
      </c>
      <c r="AM427" s="258">
        <f t="shared" si="123"/>
        <v>0</v>
      </c>
      <c r="AN427" s="110">
        <f t="shared" si="124"/>
        <v>0</v>
      </c>
      <c r="AO427" s="110">
        <f t="shared" si="133"/>
        <v>0</v>
      </c>
      <c r="AP427" s="122"/>
    </row>
    <row r="428" spans="1:56">
      <c r="A428" s="113"/>
      <c r="B428" s="113"/>
      <c r="C428" s="114"/>
      <c r="D428" s="115"/>
      <c r="E428" s="115"/>
      <c r="F428" s="115"/>
      <c r="G428" s="115"/>
      <c r="H428" s="116"/>
      <c r="I428" s="114"/>
      <c r="J428" s="114"/>
      <c r="K428" s="115"/>
      <c r="L428" s="117"/>
      <c r="M428" s="124"/>
      <c r="N428" s="102" t="str">
        <f t="shared" si="115"/>
        <v/>
      </c>
      <c r="O428" s="103" t="str">
        <f t="shared" si="116"/>
        <v/>
      </c>
      <c r="P428" s="104" t="str">
        <f t="shared" si="125"/>
        <v/>
      </c>
      <c r="Q428" s="248" t="str">
        <f t="shared" si="117"/>
        <v/>
      </c>
      <c r="R428" s="245" t="str">
        <f t="shared" si="118"/>
        <v/>
      </c>
      <c r="S428" s="104" t="str">
        <f t="shared" si="126"/>
        <v/>
      </c>
      <c r="T428" s="249" t="str">
        <f t="shared" si="127"/>
        <v/>
      </c>
      <c r="U428" s="118"/>
      <c r="V428" s="118"/>
      <c r="W428" s="118"/>
      <c r="X428" s="119"/>
      <c r="Y428" s="120"/>
      <c r="Z428" s="120"/>
      <c r="AA428" s="108" t="str">
        <f t="shared" si="119"/>
        <v/>
      </c>
      <c r="AB428" s="108" t="str">
        <f t="shared" si="120"/>
        <v/>
      </c>
      <c r="AC428" s="121"/>
      <c r="AD428" s="121"/>
      <c r="AE428" s="250" t="str">
        <f t="shared" si="128"/>
        <v/>
      </c>
      <c r="AF428" s="108" t="str">
        <f t="shared" si="121"/>
        <v/>
      </c>
      <c r="AG428" s="108" t="str">
        <f t="shared" si="122"/>
        <v/>
      </c>
      <c r="AH428" s="110">
        <f t="shared" si="129"/>
        <v>0</v>
      </c>
      <c r="AI428" s="110">
        <f t="shared" si="130"/>
        <v>0</v>
      </c>
      <c r="AJ428" s="114"/>
      <c r="AK428" s="100">
        <f t="shared" si="131"/>
        <v>0</v>
      </c>
      <c r="AL428" s="110">
        <f t="shared" si="132"/>
        <v>0</v>
      </c>
      <c r="AM428" s="258">
        <f t="shared" si="123"/>
        <v>0</v>
      </c>
      <c r="AN428" s="110">
        <f t="shared" si="124"/>
        <v>0</v>
      </c>
      <c r="AO428" s="110">
        <f t="shared" si="133"/>
        <v>0</v>
      </c>
      <c r="AP428" s="122"/>
    </row>
    <row r="429" spans="1:56">
      <c r="A429" s="113"/>
      <c r="B429" s="113"/>
      <c r="C429" s="114"/>
      <c r="D429" s="115"/>
      <c r="E429" s="115"/>
      <c r="F429" s="115"/>
      <c r="G429" s="115"/>
      <c r="H429" s="116"/>
      <c r="I429" s="114"/>
      <c r="J429" s="114"/>
      <c r="K429" s="115"/>
      <c r="L429" s="117"/>
      <c r="M429" s="124"/>
      <c r="N429" s="102" t="str">
        <f t="shared" si="115"/>
        <v/>
      </c>
      <c r="O429" s="103" t="str">
        <f t="shared" si="116"/>
        <v/>
      </c>
      <c r="P429" s="104" t="str">
        <f t="shared" si="125"/>
        <v/>
      </c>
      <c r="Q429" s="248" t="str">
        <f t="shared" si="117"/>
        <v/>
      </c>
      <c r="R429" s="245" t="str">
        <f t="shared" si="118"/>
        <v/>
      </c>
      <c r="S429" s="104" t="str">
        <f t="shared" si="126"/>
        <v/>
      </c>
      <c r="T429" s="249" t="str">
        <f t="shared" si="127"/>
        <v/>
      </c>
      <c r="U429" s="118"/>
      <c r="V429" s="118"/>
      <c r="W429" s="118"/>
      <c r="X429" s="119"/>
      <c r="Y429" s="120"/>
      <c r="Z429" s="120"/>
      <c r="AA429" s="108" t="str">
        <f t="shared" si="119"/>
        <v/>
      </c>
      <c r="AB429" s="108" t="str">
        <f t="shared" si="120"/>
        <v/>
      </c>
      <c r="AC429" s="121"/>
      <c r="AD429" s="121"/>
      <c r="AE429" s="250" t="str">
        <f t="shared" si="128"/>
        <v/>
      </c>
      <c r="AF429" s="108" t="str">
        <f t="shared" si="121"/>
        <v/>
      </c>
      <c r="AG429" s="108" t="str">
        <f t="shared" si="122"/>
        <v/>
      </c>
      <c r="AH429" s="110">
        <f t="shared" si="129"/>
        <v>0</v>
      </c>
      <c r="AI429" s="110">
        <f t="shared" si="130"/>
        <v>0</v>
      </c>
      <c r="AJ429" s="114"/>
      <c r="AK429" s="100">
        <f t="shared" si="131"/>
        <v>0</v>
      </c>
      <c r="AL429" s="110">
        <f t="shared" si="132"/>
        <v>0</v>
      </c>
      <c r="AM429" s="258">
        <f t="shared" si="123"/>
        <v>0</v>
      </c>
      <c r="AN429" s="110">
        <f t="shared" si="124"/>
        <v>0</v>
      </c>
      <c r="AO429" s="110">
        <f t="shared" si="133"/>
        <v>0</v>
      </c>
      <c r="AP429" s="122"/>
    </row>
    <row r="430" spans="1:56">
      <c r="A430" s="113"/>
      <c r="B430" s="113"/>
      <c r="C430" s="114"/>
      <c r="D430" s="115"/>
      <c r="E430" s="115"/>
      <c r="F430" s="115"/>
      <c r="G430" s="115"/>
      <c r="H430" s="116"/>
      <c r="I430" s="114"/>
      <c r="J430" s="114"/>
      <c r="K430" s="115"/>
      <c r="L430" s="117"/>
      <c r="M430" s="124"/>
      <c r="N430" s="102" t="str">
        <f t="shared" si="115"/>
        <v/>
      </c>
      <c r="O430" s="103" t="str">
        <f t="shared" si="116"/>
        <v/>
      </c>
      <c r="P430" s="104" t="str">
        <f t="shared" si="125"/>
        <v/>
      </c>
      <c r="Q430" s="248" t="str">
        <f t="shared" si="117"/>
        <v/>
      </c>
      <c r="R430" s="245" t="str">
        <f t="shared" si="118"/>
        <v/>
      </c>
      <c r="S430" s="104" t="str">
        <f t="shared" si="126"/>
        <v/>
      </c>
      <c r="T430" s="249" t="str">
        <f t="shared" si="127"/>
        <v/>
      </c>
      <c r="U430" s="118"/>
      <c r="V430" s="118"/>
      <c r="W430" s="118"/>
      <c r="X430" s="119"/>
      <c r="Y430" s="120"/>
      <c r="Z430" s="120"/>
      <c r="AA430" s="108" t="str">
        <f t="shared" si="119"/>
        <v/>
      </c>
      <c r="AB430" s="108" t="str">
        <f t="shared" si="120"/>
        <v/>
      </c>
      <c r="AC430" s="121"/>
      <c r="AD430" s="121"/>
      <c r="AE430" s="250" t="str">
        <f t="shared" si="128"/>
        <v/>
      </c>
      <c r="AF430" s="108" t="str">
        <f t="shared" si="121"/>
        <v/>
      </c>
      <c r="AG430" s="108" t="str">
        <f t="shared" si="122"/>
        <v/>
      </c>
      <c r="AH430" s="110">
        <f t="shared" si="129"/>
        <v>0</v>
      </c>
      <c r="AI430" s="110">
        <f t="shared" si="130"/>
        <v>0</v>
      </c>
      <c r="AJ430" s="114"/>
      <c r="AK430" s="100">
        <f t="shared" si="131"/>
        <v>0</v>
      </c>
      <c r="AL430" s="110">
        <f t="shared" si="132"/>
        <v>0</v>
      </c>
      <c r="AM430" s="258">
        <f t="shared" si="123"/>
        <v>0</v>
      </c>
      <c r="AN430" s="110">
        <f t="shared" si="124"/>
        <v>0</v>
      </c>
      <c r="AO430" s="110">
        <f t="shared" si="133"/>
        <v>0</v>
      </c>
      <c r="AP430" s="122"/>
    </row>
    <row r="431" spans="1:56">
      <c r="A431" s="113"/>
      <c r="B431" s="113"/>
      <c r="C431" s="114"/>
      <c r="D431" s="115"/>
      <c r="E431" s="115"/>
      <c r="F431" s="115"/>
      <c r="G431" s="115"/>
      <c r="H431" s="116"/>
      <c r="I431" s="114"/>
      <c r="J431" s="114"/>
      <c r="K431" s="115"/>
      <c r="L431" s="117"/>
      <c r="M431" s="124"/>
      <c r="N431" s="102" t="str">
        <f t="shared" si="115"/>
        <v/>
      </c>
      <c r="O431" s="103" t="str">
        <f t="shared" si="116"/>
        <v/>
      </c>
      <c r="P431" s="104" t="str">
        <f t="shared" si="125"/>
        <v/>
      </c>
      <c r="Q431" s="248" t="str">
        <f t="shared" si="117"/>
        <v/>
      </c>
      <c r="R431" s="245" t="str">
        <f t="shared" si="118"/>
        <v/>
      </c>
      <c r="S431" s="104" t="str">
        <f t="shared" si="126"/>
        <v/>
      </c>
      <c r="T431" s="249" t="str">
        <f t="shared" si="127"/>
        <v/>
      </c>
      <c r="U431" s="118"/>
      <c r="V431" s="118"/>
      <c r="W431" s="118"/>
      <c r="X431" s="119"/>
      <c r="Y431" s="120"/>
      <c r="Z431" s="120"/>
      <c r="AA431" s="108" t="str">
        <f t="shared" si="119"/>
        <v/>
      </c>
      <c r="AB431" s="108" t="str">
        <f t="shared" si="120"/>
        <v/>
      </c>
      <c r="AC431" s="121"/>
      <c r="AD431" s="121"/>
      <c r="AE431" s="250" t="str">
        <f t="shared" si="128"/>
        <v/>
      </c>
      <c r="AF431" s="108" t="str">
        <f t="shared" si="121"/>
        <v/>
      </c>
      <c r="AG431" s="108" t="str">
        <f t="shared" si="122"/>
        <v/>
      </c>
      <c r="AH431" s="110">
        <f t="shared" si="129"/>
        <v>0</v>
      </c>
      <c r="AI431" s="110">
        <f t="shared" si="130"/>
        <v>0</v>
      </c>
      <c r="AJ431" s="114"/>
      <c r="AK431" s="100">
        <f t="shared" si="131"/>
        <v>0</v>
      </c>
      <c r="AL431" s="110">
        <f t="shared" si="132"/>
        <v>0</v>
      </c>
      <c r="AM431" s="258">
        <f t="shared" si="123"/>
        <v>0</v>
      </c>
      <c r="AN431" s="110">
        <f t="shared" si="124"/>
        <v>0</v>
      </c>
      <c r="AO431" s="110">
        <f t="shared" si="133"/>
        <v>0</v>
      </c>
      <c r="AP431" s="122"/>
    </row>
    <row r="432" spans="1:56">
      <c r="A432" s="113"/>
      <c r="B432" s="113"/>
      <c r="C432" s="114"/>
      <c r="D432" s="115"/>
      <c r="E432" s="115"/>
      <c r="F432" s="115"/>
      <c r="G432" s="115"/>
      <c r="H432" s="116"/>
      <c r="I432" s="114"/>
      <c r="J432" s="114"/>
      <c r="K432" s="115"/>
      <c r="L432" s="117"/>
      <c r="M432" s="124"/>
      <c r="N432" s="102" t="str">
        <f t="shared" si="115"/>
        <v/>
      </c>
      <c r="O432" s="103" t="str">
        <f t="shared" si="116"/>
        <v/>
      </c>
      <c r="P432" s="104" t="str">
        <f t="shared" si="125"/>
        <v/>
      </c>
      <c r="Q432" s="248" t="str">
        <f t="shared" si="117"/>
        <v/>
      </c>
      <c r="R432" s="245" t="str">
        <f t="shared" si="118"/>
        <v/>
      </c>
      <c r="S432" s="104" t="str">
        <f t="shared" si="126"/>
        <v/>
      </c>
      <c r="T432" s="249" t="str">
        <f t="shared" si="127"/>
        <v/>
      </c>
      <c r="U432" s="118"/>
      <c r="V432" s="118"/>
      <c r="W432" s="118"/>
      <c r="X432" s="119"/>
      <c r="Y432" s="120"/>
      <c r="Z432" s="120"/>
      <c r="AA432" s="108" t="str">
        <f t="shared" si="119"/>
        <v/>
      </c>
      <c r="AB432" s="108" t="str">
        <f t="shared" si="120"/>
        <v/>
      </c>
      <c r="AC432" s="121"/>
      <c r="AD432" s="121"/>
      <c r="AE432" s="250" t="str">
        <f t="shared" si="128"/>
        <v/>
      </c>
      <c r="AF432" s="108" t="str">
        <f t="shared" si="121"/>
        <v/>
      </c>
      <c r="AG432" s="108" t="str">
        <f t="shared" si="122"/>
        <v/>
      </c>
      <c r="AH432" s="110">
        <f t="shared" si="129"/>
        <v>0</v>
      </c>
      <c r="AI432" s="110">
        <f t="shared" si="130"/>
        <v>0</v>
      </c>
      <c r="AJ432" s="114"/>
      <c r="AK432" s="100">
        <f t="shared" si="131"/>
        <v>0</v>
      </c>
      <c r="AL432" s="110">
        <f t="shared" si="132"/>
        <v>0</v>
      </c>
      <c r="AM432" s="258">
        <f t="shared" si="123"/>
        <v>0</v>
      </c>
      <c r="AN432" s="110">
        <f t="shared" si="124"/>
        <v>0</v>
      </c>
      <c r="AO432" s="110">
        <f t="shared" si="133"/>
        <v>0</v>
      </c>
      <c r="AP432" s="122"/>
    </row>
    <row r="433" spans="1:56">
      <c r="A433" s="113"/>
      <c r="B433" s="113"/>
      <c r="C433" s="114"/>
      <c r="D433" s="115"/>
      <c r="E433" s="115"/>
      <c r="F433" s="115"/>
      <c r="G433" s="115"/>
      <c r="H433" s="116"/>
      <c r="I433" s="114"/>
      <c r="J433" s="114"/>
      <c r="K433" s="115"/>
      <c r="L433" s="117"/>
      <c r="M433" s="124"/>
      <c r="N433" s="102" t="str">
        <f t="shared" si="115"/>
        <v/>
      </c>
      <c r="O433" s="103" t="str">
        <f t="shared" si="116"/>
        <v/>
      </c>
      <c r="P433" s="104" t="str">
        <f t="shared" si="125"/>
        <v/>
      </c>
      <c r="Q433" s="248" t="str">
        <f t="shared" si="117"/>
        <v/>
      </c>
      <c r="R433" s="245" t="str">
        <f t="shared" si="118"/>
        <v/>
      </c>
      <c r="S433" s="104" t="str">
        <f t="shared" si="126"/>
        <v/>
      </c>
      <c r="T433" s="249" t="str">
        <f t="shared" si="127"/>
        <v/>
      </c>
      <c r="U433" s="118"/>
      <c r="V433" s="118"/>
      <c r="W433" s="118"/>
      <c r="X433" s="119"/>
      <c r="Y433" s="120"/>
      <c r="Z433" s="120"/>
      <c r="AA433" s="108" t="str">
        <f t="shared" si="119"/>
        <v/>
      </c>
      <c r="AB433" s="108" t="str">
        <f t="shared" si="120"/>
        <v/>
      </c>
      <c r="AC433" s="121"/>
      <c r="AD433" s="121"/>
      <c r="AE433" s="250" t="str">
        <f t="shared" si="128"/>
        <v/>
      </c>
      <c r="AF433" s="108" t="str">
        <f t="shared" si="121"/>
        <v/>
      </c>
      <c r="AG433" s="108" t="str">
        <f t="shared" si="122"/>
        <v/>
      </c>
      <c r="AH433" s="110">
        <f t="shared" si="129"/>
        <v>0</v>
      </c>
      <c r="AI433" s="110">
        <f t="shared" si="130"/>
        <v>0</v>
      </c>
      <c r="AJ433" s="114"/>
      <c r="AK433" s="100">
        <f t="shared" si="131"/>
        <v>0</v>
      </c>
      <c r="AL433" s="110">
        <f t="shared" si="132"/>
        <v>0</v>
      </c>
      <c r="AM433" s="258">
        <f t="shared" si="123"/>
        <v>0</v>
      </c>
      <c r="AN433" s="110">
        <f t="shared" si="124"/>
        <v>0</v>
      </c>
      <c r="AO433" s="110">
        <f t="shared" si="133"/>
        <v>0</v>
      </c>
      <c r="AP433" s="122"/>
    </row>
    <row r="434" spans="1:56">
      <c r="A434" s="113"/>
      <c r="B434" s="113"/>
      <c r="C434" s="114"/>
      <c r="D434" s="115"/>
      <c r="E434" s="115"/>
      <c r="F434" s="115"/>
      <c r="G434" s="115"/>
      <c r="H434" s="116"/>
      <c r="I434" s="114"/>
      <c r="J434" s="114"/>
      <c r="K434" s="115"/>
      <c r="L434" s="117"/>
      <c r="M434" s="124"/>
      <c r="N434" s="102" t="str">
        <f t="shared" si="115"/>
        <v/>
      </c>
      <c r="O434" s="103" t="str">
        <f t="shared" si="116"/>
        <v/>
      </c>
      <c r="P434" s="104" t="str">
        <f t="shared" si="125"/>
        <v/>
      </c>
      <c r="Q434" s="248" t="str">
        <f t="shared" si="117"/>
        <v/>
      </c>
      <c r="R434" s="245" t="str">
        <f t="shared" si="118"/>
        <v/>
      </c>
      <c r="S434" s="104" t="str">
        <f t="shared" si="126"/>
        <v/>
      </c>
      <c r="T434" s="249" t="str">
        <f t="shared" si="127"/>
        <v/>
      </c>
      <c r="U434" s="118"/>
      <c r="V434" s="118"/>
      <c r="W434" s="118"/>
      <c r="X434" s="119"/>
      <c r="Y434" s="120"/>
      <c r="Z434" s="120"/>
      <c r="AA434" s="108" t="str">
        <f t="shared" si="119"/>
        <v/>
      </c>
      <c r="AB434" s="108" t="str">
        <f t="shared" si="120"/>
        <v/>
      </c>
      <c r="AC434" s="121"/>
      <c r="AD434" s="121"/>
      <c r="AE434" s="250" t="str">
        <f t="shared" si="128"/>
        <v/>
      </c>
      <c r="AF434" s="108" t="str">
        <f t="shared" si="121"/>
        <v/>
      </c>
      <c r="AG434" s="108" t="str">
        <f t="shared" si="122"/>
        <v/>
      </c>
      <c r="AH434" s="110">
        <f t="shared" si="129"/>
        <v>0</v>
      </c>
      <c r="AI434" s="110">
        <f t="shared" si="130"/>
        <v>0</v>
      </c>
      <c r="AJ434" s="114"/>
      <c r="AK434" s="100">
        <f t="shared" si="131"/>
        <v>0</v>
      </c>
      <c r="AL434" s="110">
        <f t="shared" si="132"/>
        <v>0</v>
      </c>
      <c r="AM434" s="258">
        <f t="shared" si="123"/>
        <v>0</v>
      </c>
      <c r="AN434" s="110">
        <f t="shared" si="124"/>
        <v>0</v>
      </c>
      <c r="AO434" s="110">
        <f t="shared" si="133"/>
        <v>0</v>
      </c>
      <c r="AP434" s="122"/>
    </row>
    <row r="435" spans="1:56">
      <c r="A435" s="113"/>
      <c r="B435" s="113"/>
      <c r="C435" s="114"/>
      <c r="D435" s="115"/>
      <c r="E435" s="115"/>
      <c r="F435" s="115"/>
      <c r="G435" s="115"/>
      <c r="H435" s="116"/>
      <c r="I435" s="114"/>
      <c r="J435" s="114"/>
      <c r="K435" s="115"/>
      <c r="L435" s="117"/>
      <c r="M435" s="124"/>
      <c r="N435" s="102" t="str">
        <f t="shared" si="115"/>
        <v/>
      </c>
      <c r="O435" s="103" t="str">
        <f t="shared" si="116"/>
        <v/>
      </c>
      <c r="P435" s="104" t="str">
        <f t="shared" si="125"/>
        <v/>
      </c>
      <c r="Q435" s="248" t="str">
        <f t="shared" si="117"/>
        <v/>
      </c>
      <c r="R435" s="245" t="str">
        <f t="shared" si="118"/>
        <v/>
      </c>
      <c r="S435" s="104" t="str">
        <f t="shared" si="126"/>
        <v/>
      </c>
      <c r="T435" s="249" t="str">
        <f t="shared" si="127"/>
        <v/>
      </c>
      <c r="U435" s="118"/>
      <c r="V435" s="118"/>
      <c r="W435" s="118"/>
      <c r="X435" s="119"/>
      <c r="Y435" s="120"/>
      <c r="Z435" s="120"/>
      <c r="AA435" s="108" t="str">
        <f t="shared" si="119"/>
        <v/>
      </c>
      <c r="AB435" s="108" t="str">
        <f t="shared" si="120"/>
        <v/>
      </c>
      <c r="AC435" s="121"/>
      <c r="AD435" s="121"/>
      <c r="AE435" s="250" t="str">
        <f t="shared" si="128"/>
        <v/>
      </c>
      <c r="AF435" s="108" t="str">
        <f t="shared" si="121"/>
        <v/>
      </c>
      <c r="AG435" s="108" t="str">
        <f t="shared" si="122"/>
        <v/>
      </c>
      <c r="AH435" s="110">
        <f t="shared" si="129"/>
        <v>0</v>
      </c>
      <c r="AI435" s="110">
        <f t="shared" si="130"/>
        <v>0</v>
      </c>
      <c r="AJ435" s="114"/>
      <c r="AK435" s="100">
        <f t="shared" si="131"/>
        <v>0</v>
      </c>
      <c r="AL435" s="110">
        <f t="shared" si="132"/>
        <v>0</v>
      </c>
      <c r="AM435" s="258">
        <f t="shared" si="123"/>
        <v>0</v>
      </c>
      <c r="AN435" s="110">
        <f t="shared" si="124"/>
        <v>0</v>
      </c>
      <c r="AO435" s="110">
        <f t="shared" si="133"/>
        <v>0</v>
      </c>
      <c r="AP435" s="122"/>
    </row>
    <row r="436" spans="1:56">
      <c r="A436" s="113"/>
      <c r="B436" s="113"/>
      <c r="C436" s="114"/>
      <c r="D436" s="115"/>
      <c r="E436" s="115"/>
      <c r="F436" s="115"/>
      <c r="G436" s="115"/>
      <c r="H436" s="116"/>
      <c r="I436" s="114"/>
      <c r="J436" s="114"/>
      <c r="K436" s="115"/>
      <c r="L436" s="117"/>
      <c r="M436" s="124"/>
      <c r="N436" s="102" t="str">
        <f t="shared" si="115"/>
        <v/>
      </c>
      <c r="O436" s="103" t="str">
        <f t="shared" si="116"/>
        <v/>
      </c>
      <c r="P436" s="104" t="str">
        <f t="shared" si="125"/>
        <v/>
      </c>
      <c r="Q436" s="248" t="str">
        <f t="shared" si="117"/>
        <v/>
      </c>
      <c r="R436" s="245" t="str">
        <f t="shared" si="118"/>
        <v/>
      </c>
      <c r="S436" s="104" t="str">
        <f t="shared" si="126"/>
        <v/>
      </c>
      <c r="T436" s="249" t="str">
        <f t="shared" si="127"/>
        <v/>
      </c>
      <c r="U436" s="118"/>
      <c r="V436" s="118"/>
      <c r="W436" s="118"/>
      <c r="X436" s="119"/>
      <c r="Y436" s="120"/>
      <c r="Z436" s="120"/>
      <c r="AA436" s="108" t="str">
        <f t="shared" si="119"/>
        <v/>
      </c>
      <c r="AB436" s="108" t="str">
        <f t="shared" si="120"/>
        <v/>
      </c>
      <c r="AC436" s="121"/>
      <c r="AD436" s="121"/>
      <c r="AE436" s="250" t="str">
        <f t="shared" si="128"/>
        <v/>
      </c>
      <c r="AF436" s="108" t="str">
        <f t="shared" si="121"/>
        <v/>
      </c>
      <c r="AG436" s="108" t="str">
        <f t="shared" si="122"/>
        <v/>
      </c>
      <c r="AH436" s="110">
        <f t="shared" si="129"/>
        <v>0</v>
      </c>
      <c r="AI436" s="110">
        <f t="shared" si="130"/>
        <v>0</v>
      </c>
      <c r="AJ436" s="114"/>
      <c r="AK436" s="100">
        <f t="shared" si="131"/>
        <v>0</v>
      </c>
      <c r="AL436" s="110">
        <f t="shared" si="132"/>
        <v>0</v>
      </c>
      <c r="AM436" s="258">
        <f t="shared" si="123"/>
        <v>0</v>
      </c>
      <c r="AN436" s="110">
        <f t="shared" si="124"/>
        <v>0</v>
      </c>
      <c r="AO436" s="110">
        <f t="shared" si="133"/>
        <v>0</v>
      </c>
      <c r="AP436" s="122"/>
    </row>
    <row r="437" spans="1:56">
      <c r="A437" s="113"/>
      <c r="B437" s="113"/>
      <c r="C437" s="114"/>
      <c r="D437" s="115"/>
      <c r="E437" s="115"/>
      <c r="F437" s="115"/>
      <c r="G437" s="115"/>
      <c r="H437" s="116"/>
      <c r="I437" s="114"/>
      <c r="J437" s="114"/>
      <c r="K437" s="115"/>
      <c r="L437" s="117"/>
      <c r="M437" s="124"/>
      <c r="N437" s="102" t="str">
        <f t="shared" si="115"/>
        <v/>
      </c>
      <c r="O437" s="103" t="str">
        <f t="shared" si="116"/>
        <v/>
      </c>
      <c r="P437" s="104" t="str">
        <f t="shared" si="125"/>
        <v/>
      </c>
      <c r="Q437" s="248" t="str">
        <f t="shared" si="117"/>
        <v/>
      </c>
      <c r="R437" s="245" t="str">
        <f t="shared" si="118"/>
        <v/>
      </c>
      <c r="S437" s="104" t="str">
        <f t="shared" si="126"/>
        <v/>
      </c>
      <c r="T437" s="249" t="str">
        <f t="shared" si="127"/>
        <v/>
      </c>
      <c r="U437" s="118"/>
      <c r="V437" s="118"/>
      <c r="W437" s="118"/>
      <c r="X437" s="119"/>
      <c r="Y437" s="120"/>
      <c r="Z437" s="120"/>
      <c r="AA437" s="108" t="str">
        <f t="shared" si="119"/>
        <v/>
      </c>
      <c r="AB437" s="108" t="str">
        <f t="shared" si="120"/>
        <v/>
      </c>
      <c r="AC437" s="121"/>
      <c r="AD437" s="121"/>
      <c r="AE437" s="250" t="str">
        <f t="shared" si="128"/>
        <v/>
      </c>
      <c r="AF437" s="108" t="str">
        <f t="shared" si="121"/>
        <v/>
      </c>
      <c r="AG437" s="108" t="str">
        <f t="shared" si="122"/>
        <v/>
      </c>
      <c r="AH437" s="110">
        <f t="shared" si="129"/>
        <v>0</v>
      </c>
      <c r="AI437" s="110">
        <f t="shared" si="130"/>
        <v>0</v>
      </c>
      <c r="AJ437" s="114"/>
      <c r="AK437" s="100">
        <f t="shared" si="131"/>
        <v>0</v>
      </c>
      <c r="AL437" s="110">
        <f t="shared" si="132"/>
        <v>0</v>
      </c>
      <c r="AM437" s="258">
        <f t="shared" si="123"/>
        <v>0</v>
      </c>
      <c r="AN437" s="110">
        <f t="shared" si="124"/>
        <v>0</v>
      </c>
      <c r="AO437" s="110">
        <f t="shared" si="133"/>
        <v>0</v>
      </c>
      <c r="AP437" s="122"/>
    </row>
    <row r="438" spans="1:56" s="1" customFormat="1">
      <c r="A438" s="113"/>
      <c r="B438" s="113"/>
      <c r="C438" s="114"/>
      <c r="D438" s="115"/>
      <c r="E438" s="115"/>
      <c r="F438" s="115"/>
      <c r="G438" s="115"/>
      <c r="H438" s="116"/>
      <c r="I438" s="114"/>
      <c r="J438" s="114"/>
      <c r="K438" s="115"/>
      <c r="L438" s="117"/>
      <c r="M438" s="124"/>
      <c r="N438" s="102" t="str">
        <f t="shared" si="115"/>
        <v/>
      </c>
      <c r="O438" s="103" t="str">
        <f t="shared" si="116"/>
        <v/>
      </c>
      <c r="P438" s="104" t="str">
        <f t="shared" si="125"/>
        <v/>
      </c>
      <c r="Q438" s="248" t="str">
        <f t="shared" si="117"/>
        <v/>
      </c>
      <c r="R438" s="245" t="str">
        <f t="shared" si="118"/>
        <v/>
      </c>
      <c r="S438" s="104" t="str">
        <f t="shared" si="126"/>
        <v/>
      </c>
      <c r="T438" s="249" t="str">
        <f t="shared" si="127"/>
        <v/>
      </c>
      <c r="U438" s="118"/>
      <c r="V438" s="118"/>
      <c r="W438" s="118"/>
      <c r="X438" s="119"/>
      <c r="Y438" s="120"/>
      <c r="Z438" s="120"/>
      <c r="AA438" s="108" t="str">
        <f t="shared" si="119"/>
        <v/>
      </c>
      <c r="AB438" s="108" t="str">
        <f t="shared" si="120"/>
        <v/>
      </c>
      <c r="AC438" s="121"/>
      <c r="AD438" s="121"/>
      <c r="AE438" s="250" t="str">
        <f t="shared" si="128"/>
        <v/>
      </c>
      <c r="AF438" s="108" t="str">
        <f t="shared" si="121"/>
        <v/>
      </c>
      <c r="AG438" s="108" t="str">
        <f t="shared" si="122"/>
        <v/>
      </c>
      <c r="AH438" s="110">
        <f t="shared" si="129"/>
        <v>0</v>
      </c>
      <c r="AI438" s="110">
        <f t="shared" si="130"/>
        <v>0</v>
      </c>
      <c r="AJ438" s="114"/>
      <c r="AK438" s="100">
        <f t="shared" si="131"/>
        <v>0</v>
      </c>
      <c r="AL438" s="110">
        <f t="shared" si="132"/>
        <v>0</v>
      </c>
      <c r="AM438" s="258">
        <f t="shared" si="123"/>
        <v>0</v>
      </c>
      <c r="AN438" s="110">
        <f t="shared" si="124"/>
        <v>0</v>
      </c>
      <c r="AO438" s="110">
        <f t="shared" si="133"/>
        <v>0</v>
      </c>
      <c r="AP438" s="122"/>
      <c r="AQ438" s="2"/>
      <c r="AR438" s="31"/>
      <c r="AT438" s="65"/>
      <c r="AU438" s="65"/>
      <c r="AV438" s="65"/>
      <c r="AW438" s="65"/>
      <c r="AX438" s="65"/>
      <c r="AY438" s="65"/>
      <c r="AZ438" s="65"/>
      <c r="BA438" s="65"/>
      <c r="BB438" s="65"/>
      <c r="BC438" s="65"/>
      <c r="BD438" s="65"/>
    </row>
    <row r="439" spans="1:56">
      <c r="A439" s="113"/>
      <c r="B439" s="113"/>
      <c r="C439" s="114"/>
      <c r="D439" s="115"/>
      <c r="E439" s="115"/>
      <c r="F439" s="115"/>
      <c r="G439" s="115"/>
      <c r="H439" s="116"/>
      <c r="I439" s="114"/>
      <c r="J439" s="114"/>
      <c r="K439" s="115"/>
      <c r="L439" s="117"/>
      <c r="M439" s="124"/>
      <c r="N439" s="102" t="str">
        <f t="shared" si="115"/>
        <v/>
      </c>
      <c r="O439" s="103" t="str">
        <f t="shared" si="116"/>
        <v/>
      </c>
      <c r="P439" s="104" t="str">
        <f t="shared" si="125"/>
        <v/>
      </c>
      <c r="Q439" s="248" t="str">
        <f t="shared" si="117"/>
        <v/>
      </c>
      <c r="R439" s="245" t="str">
        <f t="shared" si="118"/>
        <v/>
      </c>
      <c r="S439" s="104" t="str">
        <f t="shared" si="126"/>
        <v/>
      </c>
      <c r="T439" s="249" t="str">
        <f t="shared" si="127"/>
        <v/>
      </c>
      <c r="U439" s="118"/>
      <c r="V439" s="118"/>
      <c r="W439" s="118"/>
      <c r="X439" s="119"/>
      <c r="Y439" s="120"/>
      <c r="Z439" s="120"/>
      <c r="AA439" s="108" t="str">
        <f t="shared" si="119"/>
        <v/>
      </c>
      <c r="AB439" s="108" t="str">
        <f t="shared" si="120"/>
        <v/>
      </c>
      <c r="AC439" s="121"/>
      <c r="AD439" s="121"/>
      <c r="AE439" s="250" t="str">
        <f t="shared" si="128"/>
        <v/>
      </c>
      <c r="AF439" s="108" t="str">
        <f t="shared" si="121"/>
        <v/>
      </c>
      <c r="AG439" s="108" t="str">
        <f t="shared" si="122"/>
        <v/>
      </c>
      <c r="AH439" s="110">
        <f t="shared" si="129"/>
        <v>0</v>
      </c>
      <c r="AI439" s="110">
        <f t="shared" si="130"/>
        <v>0</v>
      </c>
      <c r="AJ439" s="114"/>
      <c r="AK439" s="100">
        <f t="shared" si="131"/>
        <v>0</v>
      </c>
      <c r="AL439" s="110">
        <f t="shared" si="132"/>
        <v>0</v>
      </c>
      <c r="AM439" s="258">
        <f t="shared" si="123"/>
        <v>0</v>
      </c>
      <c r="AN439" s="110">
        <f t="shared" si="124"/>
        <v>0</v>
      </c>
      <c r="AO439" s="110">
        <f t="shared" si="133"/>
        <v>0</v>
      </c>
      <c r="AP439" s="122"/>
    </row>
    <row r="440" spans="1:56">
      <c r="A440" s="113"/>
      <c r="B440" s="113"/>
      <c r="C440" s="114"/>
      <c r="D440" s="115"/>
      <c r="E440" s="115"/>
      <c r="F440" s="115"/>
      <c r="G440" s="115"/>
      <c r="H440" s="116"/>
      <c r="I440" s="114"/>
      <c r="J440" s="114"/>
      <c r="K440" s="115"/>
      <c r="L440" s="117"/>
      <c r="M440" s="124"/>
      <c r="N440" s="102" t="str">
        <f t="shared" si="115"/>
        <v/>
      </c>
      <c r="O440" s="103" t="str">
        <f t="shared" si="116"/>
        <v/>
      </c>
      <c r="P440" s="104" t="str">
        <f t="shared" si="125"/>
        <v/>
      </c>
      <c r="Q440" s="248" t="str">
        <f t="shared" si="117"/>
        <v/>
      </c>
      <c r="R440" s="245" t="str">
        <f t="shared" si="118"/>
        <v/>
      </c>
      <c r="S440" s="104" t="str">
        <f t="shared" si="126"/>
        <v/>
      </c>
      <c r="T440" s="249" t="str">
        <f t="shared" si="127"/>
        <v/>
      </c>
      <c r="U440" s="118"/>
      <c r="V440" s="118"/>
      <c r="W440" s="118"/>
      <c r="X440" s="119"/>
      <c r="Y440" s="120"/>
      <c r="Z440" s="120"/>
      <c r="AA440" s="108" t="str">
        <f t="shared" si="119"/>
        <v/>
      </c>
      <c r="AB440" s="108" t="str">
        <f t="shared" si="120"/>
        <v/>
      </c>
      <c r="AC440" s="121"/>
      <c r="AD440" s="121"/>
      <c r="AE440" s="250" t="str">
        <f t="shared" si="128"/>
        <v/>
      </c>
      <c r="AF440" s="108" t="str">
        <f t="shared" si="121"/>
        <v/>
      </c>
      <c r="AG440" s="108" t="str">
        <f t="shared" si="122"/>
        <v/>
      </c>
      <c r="AH440" s="110">
        <f t="shared" si="129"/>
        <v>0</v>
      </c>
      <c r="AI440" s="110">
        <f t="shared" si="130"/>
        <v>0</v>
      </c>
      <c r="AJ440" s="114"/>
      <c r="AK440" s="100">
        <f t="shared" si="131"/>
        <v>0</v>
      </c>
      <c r="AL440" s="110">
        <f t="shared" si="132"/>
        <v>0</v>
      </c>
      <c r="AM440" s="258">
        <f t="shared" si="123"/>
        <v>0</v>
      </c>
      <c r="AN440" s="110">
        <f t="shared" si="124"/>
        <v>0</v>
      </c>
      <c r="AO440" s="110">
        <f t="shared" si="133"/>
        <v>0</v>
      </c>
      <c r="AP440" s="122"/>
    </row>
    <row r="441" spans="1:56">
      <c r="A441" s="113"/>
      <c r="B441" s="113"/>
      <c r="C441" s="114"/>
      <c r="D441" s="115"/>
      <c r="E441" s="115"/>
      <c r="F441" s="115"/>
      <c r="G441" s="115"/>
      <c r="H441" s="116"/>
      <c r="I441" s="114"/>
      <c r="J441" s="114"/>
      <c r="K441" s="115"/>
      <c r="L441" s="117"/>
      <c r="M441" s="124"/>
      <c r="N441" s="102" t="str">
        <f t="shared" si="115"/>
        <v/>
      </c>
      <c r="O441" s="103" t="str">
        <f t="shared" si="116"/>
        <v/>
      </c>
      <c r="P441" s="104" t="str">
        <f t="shared" si="125"/>
        <v/>
      </c>
      <c r="Q441" s="248" t="str">
        <f t="shared" si="117"/>
        <v/>
      </c>
      <c r="R441" s="245" t="str">
        <f t="shared" si="118"/>
        <v/>
      </c>
      <c r="S441" s="104" t="str">
        <f t="shared" si="126"/>
        <v/>
      </c>
      <c r="T441" s="249" t="str">
        <f t="shared" si="127"/>
        <v/>
      </c>
      <c r="U441" s="118"/>
      <c r="V441" s="118"/>
      <c r="W441" s="118"/>
      <c r="X441" s="119"/>
      <c r="Y441" s="120"/>
      <c r="Z441" s="120"/>
      <c r="AA441" s="108" t="str">
        <f t="shared" si="119"/>
        <v/>
      </c>
      <c r="AB441" s="108" t="str">
        <f t="shared" si="120"/>
        <v/>
      </c>
      <c r="AC441" s="121"/>
      <c r="AD441" s="121"/>
      <c r="AE441" s="250" t="str">
        <f t="shared" si="128"/>
        <v/>
      </c>
      <c r="AF441" s="108" t="str">
        <f t="shared" si="121"/>
        <v/>
      </c>
      <c r="AG441" s="108" t="str">
        <f t="shared" si="122"/>
        <v/>
      </c>
      <c r="AH441" s="110">
        <f t="shared" si="129"/>
        <v>0</v>
      </c>
      <c r="AI441" s="110">
        <f t="shared" si="130"/>
        <v>0</v>
      </c>
      <c r="AJ441" s="114"/>
      <c r="AK441" s="100">
        <f t="shared" si="131"/>
        <v>0</v>
      </c>
      <c r="AL441" s="110">
        <f t="shared" si="132"/>
        <v>0</v>
      </c>
      <c r="AM441" s="258">
        <f t="shared" si="123"/>
        <v>0</v>
      </c>
      <c r="AN441" s="110">
        <f t="shared" si="124"/>
        <v>0</v>
      </c>
      <c r="AO441" s="110">
        <f t="shared" si="133"/>
        <v>0</v>
      </c>
      <c r="AP441" s="122"/>
      <c r="BD441" s="1"/>
    </row>
    <row r="442" spans="1:56">
      <c r="A442" s="113"/>
      <c r="B442" s="113"/>
      <c r="C442" s="114"/>
      <c r="D442" s="115"/>
      <c r="E442" s="115"/>
      <c r="F442" s="115"/>
      <c r="G442" s="115"/>
      <c r="H442" s="116"/>
      <c r="I442" s="114"/>
      <c r="J442" s="114"/>
      <c r="K442" s="115"/>
      <c r="L442" s="117"/>
      <c r="M442" s="124"/>
      <c r="N442" s="102" t="str">
        <f t="shared" si="115"/>
        <v/>
      </c>
      <c r="O442" s="103" t="str">
        <f t="shared" si="116"/>
        <v/>
      </c>
      <c r="P442" s="104" t="str">
        <f t="shared" si="125"/>
        <v/>
      </c>
      <c r="Q442" s="248" t="str">
        <f t="shared" si="117"/>
        <v/>
      </c>
      <c r="R442" s="245" t="str">
        <f t="shared" si="118"/>
        <v/>
      </c>
      <c r="S442" s="104" t="str">
        <f t="shared" si="126"/>
        <v/>
      </c>
      <c r="T442" s="249" t="str">
        <f t="shared" si="127"/>
        <v/>
      </c>
      <c r="U442" s="118"/>
      <c r="V442" s="118"/>
      <c r="W442" s="118"/>
      <c r="X442" s="119"/>
      <c r="Y442" s="120"/>
      <c r="Z442" s="120"/>
      <c r="AA442" s="108" t="str">
        <f t="shared" si="119"/>
        <v/>
      </c>
      <c r="AB442" s="108" t="str">
        <f t="shared" si="120"/>
        <v/>
      </c>
      <c r="AC442" s="121"/>
      <c r="AD442" s="121"/>
      <c r="AE442" s="250" t="str">
        <f t="shared" si="128"/>
        <v/>
      </c>
      <c r="AF442" s="108" t="str">
        <f t="shared" si="121"/>
        <v/>
      </c>
      <c r="AG442" s="108" t="str">
        <f t="shared" si="122"/>
        <v/>
      </c>
      <c r="AH442" s="110">
        <f t="shared" si="129"/>
        <v>0</v>
      </c>
      <c r="AI442" s="110">
        <f t="shared" si="130"/>
        <v>0</v>
      </c>
      <c r="AJ442" s="114"/>
      <c r="AK442" s="100">
        <f t="shared" si="131"/>
        <v>0</v>
      </c>
      <c r="AL442" s="110">
        <f t="shared" si="132"/>
        <v>0</v>
      </c>
      <c r="AM442" s="258">
        <f t="shared" si="123"/>
        <v>0</v>
      </c>
      <c r="AN442" s="110">
        <f t="shared" si="124"/>
        <v>0</v>
      </c>
      <c r="AO442" s="110">
        <f t="shared" si="133"/>
        <v>0</v>
      </c>
      <c r="AP442" s="122"/>
      <c r="AT442" s="1"/>
      <c r="AU442" s="1"/>
      <c r="AV442" s="1"/>
      <c r="AW442" s="1"/>
      <c r="AX442" s="1"/>
      <c r="AY442" s="1"/>
      <c r="AZ442" s="1"/>
      <c r="BA442" s="1"/>
      <c r="BB442" s="1"/>
      <c r="BC442" s="1"/>
    </row>
    <row r="443" spans="1:56">
      <c r="A443" s="113"/>
      <c r="B443" s="113"/>
      <c r="C443" s="114"/>
      <c r="D443" s="115"/>
      <c r="E443" s="115"/>
      <c r="F443" s="115"/>
      <c r="G443" s="115"/>
      <c r="H443" s="116"/>
      <c r="I443" s="114"/>
      <c r="J443" s="114"/>
      <c r="K443" s="115"/>
      <c r="L443" s="117"/>
      <c r="M443" s="124"/>
      <c r="N443" s="102" t="str">
        <f t="shared" si="115"/>
        <v/>
      </c>
      <c r="O443" s="103" t="str">
        <f t="shared" si="116"/>
        <v/>
      </c>
      <c r="P443" s="104" t="str">
        <f t="shared" si="125"/>
        <v/>
      </c>
      <c r="Q443" s="248" t="str">
        <f t="shared" si="117"/>
        <v/>
      </c>
      <c r="R443" s="245" t="str">
        <f t="shared" si="118"/>
        <v/>
      </c>
      <c r="S443" s="104" t="str">
        <f t="shared" si="126"/>
        <v/>
      </c>
      <c r="T443" s="249" t="str">
        <f t="shared" si="127"/>
        <v/>
      </c>
      <c r="U443" s="118"/>
      <c r="V443" s="118"/>
      <c r="W443" s="118"/>
      <c r="X443" s="119"/>
      <c r="Y443" s="120"/>
      <c r="Z443" s="120"/>
      <c r="AA443" s="108" t="str">
        <f t="shared" si="119"/>
        <v/>
      </c>
      <c r="AB443" s="108" t="str">
        <f t="shared" si="120"/>
        <v/>
      </c>
      <c r="AC443" s="121"/>
      <c r="AD443" s="121"/>
      <c r="AE443" s="250" t="str">
        <f t="shared" si="128"/>
        <v/>
      </c>
      <c r="AF443" s="108" t="str">
        <f t="shared" si="121"/>
        <v/>
      </c>
      <c r="AG443" s="108" t="str">
        <f t="shared" si="122"/>
        <v/>
      </c>
      <c r="AH443" s="110">
        <f t="shared" si="129"/>
        <v>0</v>
      </c>
      <c r="AI443" s="110">
        <f t="shared" si="130"/>
        <v>0</v>
      </c>
      <c r="AJ443" s="114"/>
      <c r="AK443" s="100">
        <f t="shared" si="131"/>
        <v>0</v>
      </c>
      <c r="AL443" s="110">
        <f t="shared" si="132"/>
        <v>0</v>
      </c>
      <c r="AM443" s="258">
        <f t="shared" si="123"/>
        <v>0</v>
      </c>
      <c r="AN443" s="110">
        <f t="shared" si="124"/>
        <v>0</v>
      </c>
      <c r="AO443" s="110">
        <f t="shared" si="133"/>
        <v>0</v>
      </c>
      <c r="AP443" s="122"/>
    </row>
    <row r="444" spans="1:56">
      <c r="A444" s="113"/>
      <c r="B444" s="113"/>
      <c r="C444" s="114"/>
      <c r="D444" s="115"/>
      <c r="E444" s="115"/>
      <c r="F444" s="115"/>
      <c r="G444" s="115"/>
      <c r="H444" s="116"/>
      <c r="I444" s="114"/>
      <c r="J444" s="114"/>
      <c r="K444" s="115"/>
      <c r="L444" s="117"/>
      <c r="M444" s="124"/>
      <c r="N444" s="102" t="str">
        <f t="shared" si="115"/>
        <v/>
      </c>
      <c r="O444" s="103" t="str">
        <f t="shared" si="116"/>
        <v/>
      </c>
      <c r="P444" s="104" t="str">
        <f t="shared" si="125"/>
        <v/>
      </c>
      <c r="Q444" s="248" t="str">
        <f t="shared" si="117"/>
        <v/>
      </c>
      <c r="R444" s="245" t="str">
        <f t="shared" si="118"/>
        <v/>
      </c>
      <c r="S444" s="104" t="str">
        <f t="shared" si="126"/>
        <v/>
      </c>
      <c r="T444" s="249" t="str">
        <f t="shared" si="127"/>
        <v/>
      </c>
      <c r="U444" s="118"/>
      <c r="V444" s="118"/>
      <c r="W444" s="118"/>
      <c r="X444" s="119"/>
      <c r="Y444" s="120"/>
      <c r="Z444" s="120"/>
      <c r="AA444" s="108" t="str">
        <f t="shared" si="119"/>
        <v/>
      </c>
      <c r="AB444" s="108" t="str">
        <f t="shared" si="120"/>
        <v/>
      </c>
      <c r="AC444" s="121"/>
      <c r="AD444" s="121"/>
      <c r="AE444" s="250" t="str">
        <f t="shared" si="128"/>
        <v/>
      </c>
      <c r="AF444" s="108" t="str">
        <f t="shared" si="121"/>
        <v/>
      </c>
      <c r="AG444" s="108" t="str">
        <f t="shared" si="122"/>
        <v/>
      </c>
      <c r="AH444" s="110">
        <f t="shared" si="129"/>
        <v>0</v>
      </c>
      <c r="AI444" s="110">
        <f t="shared" si="130"/>
        <v>0</v>
      </c>
      <c r="AJ444" s="114"/>
      <c r="AK444" s="100">
        <f t="shared" si="131"/>
        <v>0</v>
      </c>
      <c r="AL444" s="110">
        <f t="shared" si="132"/>
        <v>0</v>
      </c>
      <c r="AM444" s="258">
        <f t="shared" si="123"/>
        <v>0</v>
      </c>
      <c r="AN444" s="110">
        <f t="shared" si="124"/>
        <v>0</v>
      </c>
      <c r="AO444" s="110">
        <f t="shared" si="133"/>
        <v>0</v>
      </c>
      <c r="AP444" s="122"/>
    </row>
    <row r="445" spans="1:56">
      <c r="A445" s="113"/>
      <c r="B445" s="113"/>
      <c r="C445" s="114"/>
      <c r="D445" s="115"/>
      <c r="E445" s="115"/>
      <c r="F445" s="115"/>
      <c r="G445" s="115"/>
      <c r="H445" s="116"/>
      <c r="I445" s="114"/>
      <c r="J445" s="114"/>
      <c r="K445" s="115"/>
      <c r="L445" s="117"/>
      <c r="M445" s="124"/>
      <c r="N445" s="102" t="str">
        <f t="shared" si="115"/>
        <v/>
      </c>
      <c r="O445" s="103" t="str">
        <f t="shared" si="116"/>
        <v/>
      </c>
      <c r="P445" s="104" t="str">
        <f t="shared" si="125"/>
        <v/>
      </c>
      <c r="Q445" s="248" t="str">
        <f t="shared" si="117"/>
        <v/>
      </c>
      <c r="R445" s="245" t="str">
        <f t="shared" si="118"/>
        <v/>
      </c>
      <c r="S445" s="104" t="str">
        <f t="shared" si="126"/>
        <v/>
      </c>
      <c r="T445" s="249" t="str">
        <f t="shared" si="127"/>
        <v/>
      </c>
      <c r="U445" s="118"/>
      <c r="V445" s="118"/>
      <c r="W445" s="118"/>
      <c r="X445" s="119"/>
      <c r="Y445" s="120"/>
      <c r="Z445" s="120"/>
      <c r="AA445" s="108" t="str">
        <f t="shared" si="119"/>
        <v/>
      </c>
      <c r="AB445" s="108" t="str">
        <f t="shared" si="120"/>
        <v/>
      </c>
      <c r="AC445" s="121"/>
      <c r="AD445" s="121"/>
      <c r="AE445" s="250" t="str">
        <f t="shared" si="128"/>
        <v/>
      </c>
      <c r="AF445" s="108" t="str">
        <f t="shared" si="121"/>
        <v/>
      </c>
      <c r="AG445" s="108" t="str">
        <f t="shared" si="122"/>
        <v/>
      </c>
      <c r="AH445" s="110">
        <f t="shared" si="129"/>
        <v>0</v>
      </c>
      <c r="AI445" s="110">
        <f t="shared" si="130"/>
        <v>0</v>
      </c>
      <c r="AJ445" s="114"/>
      <c r="AK445" s="100">
        <f t="shared" si="131"/>
        <v>0</v>
      </c>
      <c r="AL445" s="110">
        <f t="shared" si="132"/>
        <v>0</v>
      </c>
      <c r="AM445" s="258">
        <f t="shared" si="123"/>
        <v>0</v>
      </c>
      <c r="AN445" s="110">
        <f t="shared" si="124"/>
        <v>0</v>
      </c>
      <c r="AO445" s="110">
        <f t="shared" si="133"/>
        <v>0</v>
      </c>
      <c r="AP445" s="122"/>
    </row>
    <row r="446" spans="1:56">
      <c r="A446" s="113"/>
      <c r="B446" s="113"/>
      <c r="C446" s="114"/>
      <c r="D446" s="115"/>
      <c r="E446" s="115"/>
      <c r="F446" s="115"/>
      <c r="G446" s="115"/>
      <c r="H446" s="116"/>
      <c r="I446" s="114"/>
      <c r="J446" s="114"/>
      <c r="K446" s="115"/>
      <c r="L446" s="117"/>
      <c r="M446" s="124"/>
      <c r="N446" s="102" t="str">
        <f t="shared" si="115"/>
        <v/>
      </c>
      <c r="O446" s="103" t="str">
        <f t="shared" si="116"/>
        <v/>
      </c>
      <c r="P446" s="104" t="str">
        <f t="shared" si="125"/>
        <v/>
      </c>
      <c r="Q446" s="248" t="str">
        <f t="shared" si="117"/>
        <v/>
      </c>
      <c r="R446" s="245" t="str">
        <f t="shared" si="118"/>
        <v/>
      </c>
      <c r="S446" s="104" t="str">
        <f t="shared" si="126"/>
        <v/>
      </c>
      <c r="T446" s="249" t="str">
        <f t="shared" si="127"/>
        <v/>
      </c>
      <c r="U446" s="118"/>
      <c r="V446" s="118"/>
      <c r="W446" s="118"/>
      <c r="X446" s="119"/>
      <c r="Y446" s="120"/>
      <c r="Z446" s="120"/>
      <c r="AA446" s="108" t="str">
        <f t="shared" si="119"/>
        <v/>
      </c>
      <c r="AB446" s="108" t="str">
        <f t="shared" si="120"/>
        <v/>
      </c>
      <c r="AC446" s="121"/>
      <c r="AD446" s="121"/>
      <c r="AE446" s="250" t="str">
        <f t="shared" si="128"/>
        <v/>
      </c>
      <c r="AF446" s="108" t="str">
        <f t="shared" si="121"/>
        <v/>
      </c>
      <c r="AG446" s="108" t="str">
        <f t="shared" si="122"/>
        <v/>
      </c>
      <c r="AH446" s="110">
        <f t="shared" si="129"/>
        <v>0</v>
      </c>
      <c r="AI446" s="110">
        <f t="shared" si="130"/>
        <v>0</v>
      </c>
      <c r="AJ446" s="114"/>
      <c r="AK446" s="100">
        <f t="shared" si="131"/>
        <v>0</v>
      </c>
      <c r="AL446" s="110">
        <f t="shared" si="132"/>
        <v>0</v>
      </c>
      <c r="AM446" s="258">
        <f t="shared" si="123"/>
        <v>0</v>
      </c>
      <c r="AN446" s="110">
        <f t="shared" si="124"/>
        <v>0</v>
      </c>
      <c r="AO446" s="110">
        <f t="shared" si="133"/>
        <v>0</v>
      </c>
      <c r="AP446" s="122"/>
    </row>
    <row r="447" spans="1:56">
      <c r="A447" s="113"/>
      <c r="B447" s="113"/>
      <c r="C447" s="114"/>
      <c r="D447" s="115"/>
      <c r="E447" s="115"/>
      <c r="F447" s="115"/>
      <c r="G447" s="115"/>
      <c r="H447" s="116"/>
      <c r="I447" s="114"/>
      <c r="J447" s="114"/>
      <c r="K447" s="115"/>
      <c r="L447" s="117"/>
      <c r="M447" s="124"/>
      <c r="N447" s="102" t="str">
        <f t="shared" si="115"/>
        <v/>
      </c>
      <c r="O447" s="103" t="str">
        <f t="shared" si="116"/>
        <v/>
      </c>
      <c r="P447" s="104" t="str">
        <f t="shared" si="125"/>
        <v/>
      </c>
      <c r="Q447" s="248" t="str">
        <f t="shared" si="117"/>
        <v/>
      </c>
      <c r="R447" s="245" t="str">
        <f t="shared" si="118"/>
        <v/>
      </c>
      <c r="S447" s="104" t="str">
        <f t="shared" si="126"/>
        <v/>
      </c>
      <c r="T447" s="249" t="str">
        <f t="shared" si="127"/>
        <v/>
      </c>
      <c r="U447" s="118"/>
      <c r="V447" s="118"/>
      <c r="W447" s="118"/>
      <c r="X447" s="119"/>
      <c r="Y447" s="120"/>
      <c r="Z447" s="120"/>
      <c r="AA447" s="108" t="str">
        <f t="shared" si="119"/>
        <v/>
      </c>
      <c r="AB447" s="108" t="str">
        <f t="shared" si="120"/>
        <v/>
      </c>
      <c r="AC447" s="121"/>
      <c r="AD447" s="121"/>
      <c r="AE447" s="250" t="str">
        <f t="shared" si="128"/>
        <v/>
      </c>
      <c r="AF447" s="108" t="str">
        <f t="shared" si="121"/>
        <v/>
      </c>
      <c r="AG447" s="108" t="str">
        <f t="shared" si="122"/>
        <v/>
      </c>
      <c r="AH447" s="110">
        <f t="shared" si="129"/>
        <v>0</v>
      </c>
      <c r="AI447" s="110">
        <f t="shared" si="130"/>
        <v>0</v>
      </c>
      <c r="AJ447" s="114"/>
      <c r="AK447" s="100">
        <f t="shared" si="131"/>
        <v>0</v>
      </c>
      <c r="AL447" s="110">
        <f t="shared" si="132"/>
        <v>0</v>
      </c>
      <c r="AM447" s="258">
        <f t="shared" si="123"/>
        <v>0</v>
      </c>
      <c r="AN447" s="110">
        <f t="shared" si="124"/>
        <v>0</v>
      </c>
      <c r="AO447" s="110">
        <f t="shared" si="133"/>
        <v>0</v>
      </c>
      <c r="AP447" s="122"/>
    </row>
    <row r="448" spans="1:56">
      <c r="A448" s="113"/>
      <c r="B448" s="113"/>
      <c r="C448" s="114"/>
      <c r="D448" s="115"/>
      <c r="E448" s="115"/>
      <c r="F448" s="115"/>
      <c r="G448" s="115"/>
      <c r="H448" s="116"/>
      <c r="I448" s="114"/>
      <c r="J448" s="114"/>
      <c r="K448" s="115"/>
      <c r="L448" s="117"/>
      <c r="M448" s="124"/>
      <c r="N448" s="102" t="str">
        <f t="shared" si="115"/>
        <v/>
      </c>
      <c r="O448" s="103" t="str">
        <f t="shared" si="116"/>
        <v/>
      </c>
      <c r="P448" s="104" t="str">
        <f t="shared" si="125"/>
        <v/>
      </c>
      <c r="Q448" s="248" t="str">
        <f t="shared" si="117"/>
        <v/>
      </c>
      <c r="R448" s="245" t="str">
        <f t="shared" si="118"/>
        <v/>
      </c>
      <c r="S448" s="104" t="str">
        <f t="shared" si="126"/>
        <v/>
      </c>
      <c r="T448" s="249" t="str">
        <f t="shared" si="127"/>
        <v/>
      </c>
      <c r="U448" s="118"/>
      <c r="V448" s="118"/>
      <c r="W448" s="118"/>
      <c r="X448" s="119"/>
      <c r="Y448" s="120"/>
      <c r="Z448" s="120"/>
      <c r="AA448" s="108" t="str">
        <f t="shared" si="119"/>
        <v/>
      </c>
      <c r="AB448" s="108" t="str">
        <f t="shared" si="120"/>
        <v/>
      </c>
      <c r="AC448" s="121"/>
      <c r="AD448" s="121"/>
      <c r="AE448" s="250" t="str">
        <f t="shared" si="128"/>
        <v/>
      </c>
      <c r="AF448" s="108" t="str">
        <f t="shared" si="121"/>
        <v/>
      </c>
      <c r="AG448" s="108" t="str">
        <f t="shared" si="122"/>
        <v/>
      </c>
      <c r="AH448" s="110">
        <f t="shared" si="129"/>
        <v>0</v>
      </c>
      <c r="AI448" s="110">
        <f t="shared" si="130"/>
        <v>0</v>
      </c>
      <c r="AJ448" s="114"/>
      <c r="AK448" s="100">
        <f t="shared" si="131"/>
        <v>0</v>
      </c>
      <c r="AL448" s="110">
        <f t="shared" si="132"/>
        <v>0</v>
      </c>
      <c r="AM448" s="258">
        <f t="shared" si="123"/>
        <v>0</v>
      </c>
      <c r="AN448" s="110">
        <f t="shared" si="124"/>
        <v>0</v>
      </c>
      <c r="AO448" s="110">
        <f t="shared" si="133"/>
        <v>0</v>
      </c>
      <c r="AP448" s="122"/>
    </row>
    <row r="449" spans="1:56">
      <c r="A449" s="113"/>
      <c r="B449" s="113"/>
      <c r="C449" s="114"/>
      <c r="D449" s="115"/>
      <c r="E449" s="115"/>
      <c r="F449" s="115"/>
      <c r="G449" s="115"/>
      <c r="H449" s="116"/>
      <c r="I449" s="114"/>
      <c r="J449" s="114"/>
      <c r="K449" s="115"/>
      <c r="L449" s="117"/>
      <c r="M449" s="124"/>
      <c r="N449" s="102" t="str">
        <f t="shared" si="115"/>
        <v/>
      </c>
      <c r="O449" s="103" t="str">
        <f t="shared" si="116"/>
        <v/>
      </c>
      <c r="P449" s="104" t="str">
        <f t="shared" si="125"/>
        <v/>
      </c>
      <c r="Q449" s="248" t="str">
        <f t="shared" si="117"/>
        <v/>
      </c>
      <c r="R449" s="245" t="str">
        <f t="shared" si="118"/>
        <v/>
      </c>
      <c r="S449" s="104" t="str">
        <f t="shared" si="126"/>
        <v/>
      </c>
      <c r="T449" s="249" t="str">
        <f t="shared" si="127"/>
        <v/>
      </c>
      <c r="U449" s="118"/>
      <c r="V449" s="118"/>
      <c r="W449" s="118"/>
      <c r="X449" s="119"/>
      <c r="Y449" s="120"/>
      <c r="Z449" s="120"/>
      <c r="AA449" s="108" t="str">
        <f t="shared" si="119"/>
        <v/>
      </c>
      <c r="AB449" s="108" t="str">
        <f t="shared" si="120"/>
        <v/>
      </c>
      <c r="AC449" s="121"/>
      <c r="AD449" s="121"/>
      <c r="AE449" s="250" t="str">
        <f t="shared" si="128"/>
        <v/>
      </c>
      <c r="AF449" s="108" t="str">
        <f t="shared" si="121"/>
        <v/>
      </c>
      <c r="AG449" s="108" t="str">
        <f t="shared" si="122"/>
        <v/>
      </c>
      <c r="AH449" s="110">
        <f t="shared" si="129"/>
        <v>0</v>
      </c>
      <c r="AI449" s="110">
        <f t="shared" si="130"/>
        <v>0</v>
      </c>
      <c r="AJ449" s="114"/>
      <c r="AK449" s="100">
        <f t="shared" si="131"/>
        <v>0</v>
      </c>
      <c r="AL449" s="110">
        <f t="shared" si="132"/>
        <v>0</v>
      </c>
      <c r="AM449" s="258">
        <f t="shared" si="123"/>
        <v>0</v>
      </c>
      <c r="AN449" s="110">
        <f t="shared" si="124"/>
        <v>0</v>
      </c>
      <c r="AO449" s="110">
        <f t="shared" si="133"/>
        <v>0</v>
      </c>
      <c r="AP449" s="122"/>
    </row>
    <row r="450" spans="1:56">
      <c r="A450" s="113"/>
      <c r="B450" s="113"/>
      <c r="C450" s="114"/>
      <c r="D450" s="115"/>
      <c r="E450" s="115"/>
      <c r="F450" s="115"/>
      <c r="G450" s="115"/>
      <c r="H450" s="116"/>
      <c r="I450" s="114"/>
      <c r="J450" s="114"/>
      <c r="K450" s="115"/>
      <c r="L450" s="117"/>
      <c r="M450" s="124"/>
      <c r="N450" s="102" t="str">
        <f t="shared" si="115"/>
        <v/>
      </c>
      <c r="O450" s="103" t="str">
        <f t="shared" si="116"/>
        <v/>
      </c>
      <c r="P450" s="104" t="str">
        <f t="shared" si="125"/>
        <v/>
      </c>
      <c r="Q450" s="248" t="str">
        <f t="shared" si="117"/>
        <v/>
      </c>
      <c r="R450" s="245" t="str">
        <f t="shared" si="118"/>
        <v/>
      </c>
      <c r="S450" s="104" t="str">
        <f t="shared" si="126"/>
        <v/>
      </c>
      <c r="T450" s="249" t="str">
        <f t="shared" si="127"/>
        <v/>
      </c>
      <c r="U450" s="118"/>
      <c r="V450" s="118"/>
      <c r="W450" s="118"/>
      <c r="X450" s="119"/>
      <c r="Y450" s="120"/>
      <c r="Z450" s="120"/>
      <c r="AA450" s="108" t="str">
        <f t="shared" si="119"/>
        <v/>
      </c>
      <c r="AB450" s="108" t="str">
        <f t="shared" si="120"/>
        <v/>
      </c>
      <c r="AC450" s="121"/>
      <c r="AD450" s="121"/>
      <c r="AE450" s="250" t="str">
        <f t="shared" si="128"/>
        <v/>
      </c>
      <c r="AF450" s="108" t="str">
        <f t="shared" si="121"/>
        <v/>
      </c>
      <c r="AG450" s="108" t="str">
        <f t="shared" si="122"/>
        <v/>
      </c>
      <c r="AH450" s="110">
        <f t="shared" si="129"/>
        <v>0</v>
      </c>
      <c r="AI450" s="110">
        <f t="shared" si="130"/>
        <v>0</v>
      </c>
      <c r="AJ450" s="114"/>
      <c r="AK450" s="100">
        <f t="shared" si="131"/>
        <v>0</v>
      </c>
      <c r="AL450" s="110">
        <f t="shared" si="132"/>
        <v>0</v>
      </c>
      <c r="AM450" s="258">
        <f t="shared" si="123"/>
        <v>0</v>
      </c>
      <c r="AN450" s="110">
        <f t="shared" si="124"/>
        <v>0</v>
      </c>
      <c r="AO450" s="110">
        <f t="shared" si="133"/>
        <v>0</v>
      </c>
      <c r="AP450" s="122"/>
    </row>
    <row r="451" spans="1:56">
      <c r="A451" s="113"/>
      <c r="B451" s="113"/>
      <c r="C451" s="114"/>
      <c r="D451" s="115"/>
      <c r="E451" s="115"/>
      <c r="F451" s="115"/>
      <c r="G451" s="115"/>
      <c r="H451" s="116"/>
      <c r="I451" s="114"/>
      <c r="J451" s="114"/>
      <c r="K451" s="115"/>
      <c r="L451" s="117"/>
      <c r="M451" s="124"/>
      <c r="N451" s="102" t="str">
        <f t="shared" si="115"/>
        <v/>
      </c>
      <c r="O451" s="103" t="str">
        <f t="shared" si="116"/>
        <v/>
      </c>
      <c r="P451" s="104" t="str">
        <f t="shared" si="125"/>
        <v/>
      </c>
      <c r="Q451" s="248" t="str">
        <f t="shared" si="117"/>
        <v/>
      </c>
      <c r="R451" s="245" t="str">
        <f t="shared" si="118"/>
        <v/>
      </c>
      <c r="S451" s="104" t="str">
        <f t="shared" si="126"/>
        <v/>
      </c>
      <c r="T451" s="249" t="str">
        <f t="shared" si="127"/>
        <v/>
      </c>
      <c r="U451" s="118"/>
      <c r="V451" s="118"/>
      <c r="W451" s="118"/>
      <c r="X451" s="119"/>
      <c r="Y451" s="120"/>
      <c r="Z451" s="120"/>
      <c r="AA451" s="108" t="str">
        <f t="shared" si="119"/>
        <v/>
      </c>
      <c r="AB451" s="108" t="str">
        <f t="shared" si="120"/>
        <v/>
      </c>
      <c r="AC451" s="121"/>
      <c r="AD451" s="121"/>
      <c r="AE451" s="250" t="str">
        <f t="shared" si="128"/>
        <v/>
      </c>
      <c r="AF451" s="108" t="str">
        <f t="shared" si="121"/>
        <v/>
      </c>
      <c r="AG451" s="108" t="str">
        <f t="shared" si="122"/>
        <v/>
      </c>
      <c r="AH451" s="110">
        <f t="shared" si="129"/>
        <v>0</v>
      </c>
      <c r="AI451" s="110">
        <f t="shared" si="130"/>
        <v>0</v>
      </c>
      <c r="AJ451" s="114"/>
      <c r="AK451" s="100">
        <f t="shared" si="131"/>
        <v>0</v>
      </c>
      <c r="AL451" s="110">
        <f t="shared" si="132"/>
        <v>0</v>
      </c>
      <c r="AM451" s="258">
        <f t="shared" si="123"/>
        <v>0</v>
      </c>
      <c r="AN451" s="110">
        <f t="shared" si="124"/>
        <v>0</v>
      </c>
      <c r="AO451" s="110">
        <f t="shared" si="133"/>
        <v>0</v>
      </c>
      <c r="AP451" s="122"/>
    </row>
    <row r="452" spans="1:56">
      <c r="A452" s="113"/>
      <c r="B452" s="113"/>
      <c r="C452" s="114"/>
      <c r="D452" s="115"/>
      <c r="E452" s="115"/>
      <c r="F452" s="115"/>
      <c r="G452" s="115"/>
      <c r="H452" s="116"/>
      <c r="I452" s="114"/>
      <c r="J452" s="114"/>
      <c r="K452" s="115"/>
      <c r="L452" s="117"/>
      <c r="M452" s="124"/>
      <c r="N452" s="102" t="str">
        <f t="shared" si="115"/>
        <v/>
      </c>
      <c r="O452" s="103" t="str">
        <f t="shared" si="116"/>
        <v/>
      </c>
      <c r="P452" s="104" t="str">
        <f t="shared" si="125"/>
        <v/>
      </c>
      <c r="Q452" s="248" t="str">
        <f t="shared" si="117"/>
        <v/>
      </c>
      <c r="R452" s="245" t="str">
        <f t="shared" si="118"/>
        <v/>
      </c>
      <c r="S452" s="104" t="str">
        <f t="shared" si="126"/>
        <v/>
      </c>
      <c r="T452" s="249" t="str">
        <f t="shared" si="127"/>
        <v/>
      </c>
      <c r="U452" s="118"/>
      <c r="V452" s="118"/>
      <c r="W452" s="118"/>
      <c r="X452" s="119"/>
      <c r="Y452" s="120"/>
      <c r="Z452" s="120"/>
      <c r="AA452" s="108" t="str">
        <f t="shared" si="119"/>
        <v/>
      </c>
      <c r="AB452" s="108" t="str">
        <f t="shared" si="120"/>
        <v/>
      </c>
      <c r="AC452" s="121"/>
      <c r="AD452" s="121"/>
      <c r="AE452" s="250" t="str">
        <f t="shared" si="128"/>
        <v/>
      </c>
      <c r="AF452" s="108" t="str">
        <f t="shared" si="121"/>
        <v/>
      </c>
      <c r="AG452" s="108" t="str">
        <f t="shared" si="122"/>
        <v/>
      </c>
      <c r="AH452" s="110">
        <f t="shared" si="129"/>
        <v>0</v>
      </c>
      <c r="AI452" s="110">
        <f t="shared" si="130"/>
        <v>0</v>
      </c>
      <c r="AJ452" s="114"/>
      <c r="AK452" s="100">
        <f t="shared" si="131"/>
        <v>0</v>
      </c>
      <c r="AL452" s="110">
        <f t="shared" si="132"/>
        <v>0</v>
      </c>
      <c r="AM452" s="258">
        <f t="shared" si="123"/>
        <v>0</v>
      </c>
      <c r="AN452" s="110">
        <f t="shared" si="124"/>
        <v>0</v>
      </c>
      <c r="AO452" s="110">
        <f t="shared" si="133"/>
        <v>0</v>
      </c>
      <c r="AP452" s="122"/>
    </row>
    <row r="453" spans="1:56">
      <c r="A453" s="113"/>
      <c r="B453" s="113"/>
      <c r="C453" s="114"/>
      <c r="D453" s="115"/>
      <c r="E453" s="115"/>
      <c r="F453" s="115"/>
      <c r="G453" s="115"/>
      <c r="H453" s="116"/>
      <c r="I453" s="114"/>
      <c r="J453" s="114"/>
      <c r="K453" s="115"/>
      <c r="L453" s="117"/>
      <c r="M453" s="124"/>
      <c r="N453" s="102" t="str">
        <f t="shared" si="115"/>
        <v/>
      </c>
      <c r="O453" s="103" t="str">
        <f t="shared" si="116"/>
        <v/>
      </c>
      <c r="P453" s="104" t="str">
        <f t="shared" si="125"/>
        <v/>
      </c>
      <c r="Q453" s="248" t="str">
        <f t="shared" si="117"/>
        <v/>
      </c>
      <c r="R453" s="245" t="str">
        <f t="shared" si="118"/>
        <v/>
      </c>
      <c r="S453" s="104" t="str">
        <f t="shared" si="126"/>
        <v/>
      </c>
      <c r="T453" s="249" t="str">
        <f t="shared" si="127"/>
        <v/>
      </c>
      <c r="U453" s="118"/>
      <c r="V453" s="118"/>
      <c r="W453" s="118"/>
      <c r="X453" s="119"/>
      <c r="Y453" s="120"/>
      <c r="Z453" s="120"/>
      <c r="AA453" s="108" t="str">
        <f t="shared" si="119"/>
        <v/>
      </c>
      <c r="AB453" s="108" t="str">
        <f t="shared" si="120"/>
        <v/>
      </c>
      <c r="AC453" s="121"/>
      <c r="AD453" s="121"/>
      <c r="AE453" s="250" t="str">
        <f t="shared" si="128"/>
        <v/>
      </c>
      <c r="AF453" s="108" t="str">
        <f t="shared" si="121"/>
        <v/>
      </c>
      <c r="AG453" s="108" t="str">
        <f t="shared" si="122"/>
        <v/>
      </c>
      <c r="AH453" s="110">
        <f t="shared" si="129"/>
        <v>0</v>
      </c>
      <c r="AI453" s="110">
        <f t="shared" si="130"/>
        <v>0</v>
      </c>
      <c r="AJ453" s="114"/>
      <c r="AK453" s="100">
        <f t="shared" si="131"/>
        <v>0</v>
      </c>
      <c r="AL453" s="110">
        <f t="shared" si="132"/>
        <v>0</v>
      </c>
      <c r="AM453" s="258">
        <f t="shared" si="123"/>
        <v>0</v>
      </c>
      <c r="AN453" s="110">
        <f t="shared" si="124"/>
        <v>0</v>
      </c>
      <c r="AO453" s="110">
        <f t="shared" si="133"/>
        <v>0</v>
      </c>
      <c r="AP453" s="122"/>
    </row>
    <row r="454" spans="1:56">
      <c r="A454" s="113"/>
      <c r="B454" s="113"/>
      <c r="C454" s="114"/>
      <c r="D454" s="115"/>
      <c r="E454" s="115"/>
      <c r="F454" s="115"/>
      <c r="G454" s="115"/>
      <c r="H454" s="116"/>
      <c r="I454" s="114"/>
      <c r="J454" s="114"/>
      <c r="K454" s="115"/>
      <c r="L454" s="117"/>
      <c r="M454" s="124"/>
      <c r="N454" s="102" t="str">
        <f t="shared" si="115"/>
        <v/>
      </c>
      <c r="O454" s="103" t="str">
        <f t="shared" si="116"/>
        <v/>
      </c>
      <c r="P454" s="104" t="str">
        <f t="shared" si="125"/>
        <v/>
      </c>
      <c r="Q454" s="248" t="str">
        <f t="shared" si="117"/>
        <v/>
      </c>
      <c r="R454" s="245" t="str">
        <f t="shared" si="118"/>
        <v/>
      </c>
      <c r="S454" s="104" t="str">
        <f t="shared" si="126"/>
        <v/>
      </c>
      <c r="T454" s="249" t="str">
        <f t="shared" si="127"/>
        <v/>
      </c>
      <c r="U454" s="118"/>
      <c r="V454" s="118"/>
      <c r="W454" s="118"/>
      <c r="X454" s="119"/>
      <c r="Y454" s="120"/>
      <c r="Z454" s="120"/>
      <c r="AA454" s="108" t="str">
        <f t="shared" si="119"/>
        <v/>
      </c>
      <c r="AB454" s="108" t="str">
        <f t="shared" si="120"/>
        <v/>
      </c>
      <c r="AC454" s="121"/>
      <c r="AD454" s="121"/>
      <c r="AE454" s="250" t="str">
        <f t="shared" si="128"/>
        <v/>
      </c>
      <c r="AF454" s="108" t="str">
        <f t="shared" si="121"/>
        <v/>
      </c>
      <c r="AG454" s="108" t="str">
        <f t="shared" si="122"/>
        <v/>
      </c>
      <c r="AH454" s="110">
        <f t="shared" si="129"/>
        <v>0</v>
      </c>
      <c r="AI454" s="110">
        <f t="shared" si="130"/>
        <v>0</v>
      </c>
      <c r="AJ454" s="114"/>
      <c r="AK454" s="100">
        <f t="shared" si="131"/>
        <v>0</v>
      </c>
      <c r="AL454" s="110">
        <f t="shared" si="132"/>
        <v>0</v>
      </c>
      <c r="AM454" s="258">
        <f t="shared" si="123"/>
        <v>0</v>
      </c>
      <c r="AN454" s="110">
        <f t="shared" si="124"/>
        <v>0</v>
      </c>
      <c r="AO454" s="110">
        <f t="shared" si="133"/>
        <v>0</v>
      </c>
      <c r="AP454" s="122"/>
    </row>
    <row r="455" spans="1:56">
      <c r="A455" s="113"/>
      <c r="B455" s="113"/>
      <c r="C455" s="114"/>
      <c r="D455" s="115"/>
      <c r="E455" s="115"/>
      <c r="F455" s="115"/>
      <c r="G455" s="115"/>
      <c r="H455" s="116"/>
      <c r="I455" s="114"/>
      <c r="J455" s="114"/>
      <c r="K455" s="115"/>
      <c r="L455" s="117"/>
      <c r="M455" s="124"/>
      <c r="N455" s="102" t="str">
        <f t="shared" si="115"/>
        <v/>
      </c>
      <c r="O455" s="103" t="str">
        <f t="shared" si="116"/>
        <v/>
      </c>
      <c r="P455" s="104" t="str">
        <f t="shared" si="125"/>
        <v/>
      </c>
      <c r="Q455" s="248" t="str">
        <f t="shared" si="117"/>
        <v/>
      </c>
      <c r="R455" s="245" t="str">
        <f t="shared" si="118"/>
        <v/>
      </c>
      <c r="S455" s="104" t="str">
        <f t="shared" si="126"/>
        <v/>
      </c>
      <c r="T455" s="249" t="str">
        <f t="shared" si="127"/>
        <v/>
      </c>
      <c r="U455" s="118"/>
      <c r="V455" s="118"/>
      <c r="W455" s="118"/>
      <c r="X455" s="119"/>
      <c r="Y455" s="120"/>
      <c r="Z455" s="120"/>
      <c r="AA455" s="108" t="str">
        <f t="shared" si="119"/>
        <v/>
      </c>
      <c r="AB455" s="108" t="str">
        <f t="shared" si="120"/>
        <v/>
      </c>
      <c r="AC455" s="121"/>
      <c r="AD455" s="121"/>
      <c r="AE455" s="250" t="str">
        <f t="shared" si="128"/>
        <v/>
      </c>
      <c r="AF455" s="108" t="str">
        <f t="shared" si="121"/>
        <v/>
      </c>
      <c r="AG455" s="108" t="str">
        <f t="shared" si="122"/>
        <v/>
      </c>
      <c r="AH455" s="110">
        <f t="shared" si="129"/>
        <v>0</v>
      </c>
      <c r="AI455" s="110">
        <f t="shared" si="130"/>
        <v>0</v>
      </c>
      <c r="AJ455" s="114"/>
      <c r="AK455" s="100">
        <f t="shared" si="131"/>
        <v>0</v>
      </c>
      <c r="AL455" s="110">
        <f t="shared" si="132"/>
        <v>0</v>
      </c>
      <c r="AM455" s="258">
        <f t="shared" si="123"/>
        <v>0</v>
      </c>
      <c r="AN455" s="110">
        <f t="shared" si="124"/>
        <v>0</v>
      </c>
      <c r="AO455" s="110">
        <f t="shared" si="133"/>
        <v>0</v>
      </c>
      <c r="AP455" s="122"/>
    </row>
    <row r="456" spans="1:56">
      <c r="A456" s="113"/>
      <c r="B456" s="113"/>
      <c r="C456" s="114"/>
      <c r="D456" s="115"/>
      <c r="E456" s="115"/>
      <c r="F456" s="115"/>
      <c r="G456" s="115"/>
      <c r="H456" s="116"/>
      <c r="I456" s="114"/>
      <c r="J456" s="114"/>
      <c r="K456" s="115"/>
      <c r="L456" s="117"/>
      <c r="M456" s="124"/>
      <c r="N456" s="102" t="str">
        <f t="shared" si="115"/>
        <v/>
      </c>
      <c r="O456" s="103" t="str">
        <f t="shared" si="116"/>
        <v/>
      </c>
      <c r="P456" s="104" t="str">
        <f t="shared" si="125"/>
        <v/>
      </c>
      <c r="Q456" s="248" t="str">
        <f t="shared" si="117"/>
        <v/>
      </c>
      <c r="R456" s="245" t="str">
        <f t="shared" si="118"/>
        <v/>
      </c>
      <c r="S456" s="104" t="str">
        <f t="shared" si="126"/>
        <v/>
      </c>
      <c r="T456" s="249" t="str">
        <f t="shared" si="127"/>
        <v/>
      </c>
      <c r="U456" s="118"/>
      <c r="V456" s="118"/>
      <c r="W456" s="118"/>
      <c r="X456" s="119"/>
      <c r="Y456" s="120"/>
      <c r="Z456" s="120"/>
      <c r="AA456" s="108" t="str">
        <f t="shared" si="119"/>
        <v/>
      </c>
      <c r="AB456" s="108" t="str">
        <f t="shared" si="120"/>
        <v/>
      </c>
      <c r="AC456" s="121"/>
      <c r="AD456" s="121"/>
      <c r="AE456" s="250" t="str">
        <f t="shared" si="128"/>
        <v/>
      </c>
      <c r="AF456" s="108" t="str">
        <f t="shared" si="121"/>
        <v/>
      </c>
      <c r="AG456" s="108" t="str">
        <f t="shared" si="122"/>
        <v/>
      </c>
      <c r="AH456" s="110">
        <f t="shared" si="129"/>
        <v>0</v>
      </c>
      <c r="AI456" s="110">
        <f t="shared" si="130"/>
        <v>0</v>
      </c>
      <c r="AJ456" s="114"/>
      <c r="AK456" s="100">
        <f t="shared" si="131"/>
        <v>0</v>
      </c>
      <c r="AL456" s="110">
        <f t="shared" si="132"/>
        <v>0</v>
      </c>
      <c r="AM456" s="258">
        <f t="shared" si="123"/>
        <v>0</v>
      </c>
      <c r="AN456" s="110">
        <f t="shared" si="124"/>
        <v>0</v>
      </c>
      <c r="AO456" s="110">
        <f t="shared" si="133"/>
        <v>0</v>
      </c>
      <c r="AP456" s="122"/>
    </row>
    <row r="457" spans="1:56">
      <c r="A457" s="113"/>
      <c r="B457" s="113"/>
      <c r="C457" s="114"/>
      <c r="D457" s="115"/>
      <c r="E457" s="115"/>
      <c r="F457" s="115"/>
      <c r="G457" s="115"/>
      <c r="H457" s="116"/>
      <c r="I457" s="114"/>
      <c r="J457" s="114"/>
      <c r="K457" s="115"/>
      <c r="L457" s="117"/>
      <c r="M457" s="124"/>
      <c r="N457" s="102" t="str">
        <f t="shared" si="115"/>
        <v/>
      </c>
      <c r="O457" s="103" t="str">
        <f t="shared" si="116"/>
        <v/>
      </c>
      <c r="P457" s="104" t="str">
        <f t="shared" si="125"/>
        <v/>
      </c>
      <c r="Q457" s="248" t="str">
        <f t="shared" si="117"/>
        <v/>
      </c>
      <c r="R457" s="245" t="str">
        <f t="shared" si="118"/>
        <v/>
      </c>
      <c r="S457" s="104" t="str">
        <f t="shared" si="126"/>
        <v/>
      </c>
      <c r="T457" s="249" t="str">
        <f t="shared" si="127"/>
        <v/>
      </c>
      <c r="U457" s="118"/>
      <c r="V457" s="118"/>
      <c r="W457" s="118"/>
      <c r="X457" s="119"/>
      <c r="Y457" s="120"/>
      <c r="Z457" s="120"/>
      <c r="AA457" s="108" t="str">
        <f t="shared" si="119"/>
        <v/>
      </c>
      <c r="AB457" s="108" t="str">
        <f t="shared" si="120"/>
        <v/>
      </c>
      <c r="AC457" s="121"/>
      <c r="AD457" s="121"/>
      <c r="AE457" s="250" t="str">
        <f t="shared" si="128"/>
        <v/>
      </c>
      <c r="AF457" s="108" t="str">
        <f t="shared" si="121"/>
        <v/>
      </c>
      <c r="AG457" s="108" t="str">
        <f t="shared" si="122"/>
        <v/>
      </c>
      <c r="AH457" s="110">
        <f t="shared" si="129"/>
        <v>0</v>
      </c>
      <c r="AI457" s="110">
        <f t="shared" si="130"/>
        <v>0</v>
      </c>
      <c r="AJ457" s="114"/>
      <c r="AK457" s="100">
        <f t="shared" si="131"/>
        <v>0</v>
      </c>
      <c r="AL457" s="110">
        <f t="shared" si="132"/>
        <v>0</v>
      </c>
      <c r="AM457" s="258">
        <f t="shared" si="123"/>
        <v>0</v>
      </c>
      <c r="AN457" s="110">
        <f t="shared" si="124"/>
        <v>0</v>
      </c>
      <c r="AO457" s="110">
        <f t="shared" si="133"/>
        <v>0</v>
      </c>
      <c r="AP457" s="122"/>
    </row>
    <row r="458" spans="1:56">
      <c r="A458" s="113"/>
      <c r="B458" s="113"/>
      <c r="C458" s="114"/>
      <c r="D458" s="115"/>
      <c r="E458" s="115"/>
      <c r="F458" s="115"/>
      <c r="G458" s="115"/>
      <c r="H458" s="116"/>
      <c r="I458" s="114"/>
      <c r="J458" s="114"/>
      <c r="K458" s="115"/>
      <c r="L458" s="117"/>
      <c r="M458" s="124"/>
      <c r="N458" s="102" t="str">
        <f t="shared" si="115"/>
        <v/>
      </c>
      <c r="O458" s="103" t="str">
        <f t="shared" si="116"/>
        <v/>
      </c>
      <c r="P458" s="104" t="str">
        <f t="shared" si="125"/>
        <v/>
      </c>
      <c r="Q458" s="248" t="str">
        <f t="shared" si="117"/>
        <v/>
      </c>
      <c r="R458" s="245" t="str">
        <f t="shared" si="118"/>
        <v/>
      </c>
      <c r="S458" s="104" t="str">
        <f t="shared" si="126"/>
        <v/>
      </c>
      <c r="T458" s="249" t="str">
        <f t="shared" si="127"/>
        <v/>
      </c>
      <c r="U458" s="118"/>
      <c r="V458" s="118"/>
      <c r="W458" s="118"/>
      <c r="X458" s="119"/>
      <c r="Y458" s="120"/>
      <c r="Z458" s="120"/>
      <c r="AA458" s="108" t="str">
        <f t="shared" si="119"/>
        <v/>
      </c>
      <c r="AB458" s="108" t="str">
        <f t="shared" si="120"/>
        <v/>
      </c>
      <c r="AC458" s="121"/>
      <c r="AD458" s="121"/>
      <c r="AE458" s="250" t="str">
        <f t="shared" si="128"/>
        <v/>
      </c>
      <c r="AF458" s="108" t="str">
        <f t="shared" si="121"/>
        <v/>
      </c>
      <c r="AG458" s="108" t="str">
        <f t="shared" si="122"/>
        <v/>
      </c>
      <c r="AH458" s="110">
        <f t="shared" si="129"/>
        <v>0</v>
      </c>
      <c r="AI458" s="110">
        <f t="shared" si="130"/>
        <v>0</v>
      </c>
      <c r="AJ458" s="114"/>
      <c r="AK458" s="100">
        <f t="shared" si="131"/>
        <v>0</v>
      </c>
      <c r="AL458" s="110">
        <f t="shared" si="132"/>
        <v>0</v>
      </c>
      <c r="AM458" s="258">
        <f t="shared" si="123"/>
        <v>0</v>
      </c>
      <c r="AN458" s="110">
        <f t="shared" si="124"/>
        <v>0</v>
      </c>
      <c r="AO458" s="110">
        <f t="shared" si="133"/>
        <v>0</v>
      </c>
      <c r="AP458" s="122"/>
    </row>
    <row r="459" spans="1:56">
      <c r="A459" s="113"/>
      <c r="B459" s="113"/>
      <c r="C459" s="114"/>
      <c r="D459" s="115"/>
      <c r="E459" s="115"/>
      <c r="F459" s="115"/>
      <c r="G459" s="115"/>
      <c r="H459" s="116"/>
      <c r="I459" s="114"/>
      <c r="J459" s="114"/>
      <c r="K459" s="115"/>
      <c r="L459" s="117"/>
      <c r="M459" s="124"/>
      <c r="N459" s="102" t="str">
        <f t="shared" si="115"/>
        <v/>
      </c>
      <c r="O459" s="103" t="str">
        <f t="shared" si="116"/>
        <v/>
      </c>
      <c r="P459" s="104" t="str">
        <f t="shared" si="125"/>
        <v/>
      </c>
      <c r="Q459" s="248" t="str">
        <f t="shared" si="117"/>
        <v/>
      </c>
      <c r="R459" s="245" t="str">
        <f t="shared" si="118"/>
        <v/>
      </c>
      <c r="S459" s="104" t="str">
        <f t="shared" si="126"/>
        <v/>
      </c>
      <c r="T459" s="249" t="str">
        <f t="shared" si="127"/>
        <v/>
      </c>
      <c r="U459" s="118"/>
      <c r="V459" s="118"/>
      <c r="W459" s="118"/>
      <c r="X459" s="119"/>
      <c r="Y459" s="120"/>
      <c r="Z459" s="120"/>
      <c r="AA459" s="108" t="str">
        <f t="shared" si="119"/>
        <v/>
      </c>
      <c r="AB459" s="108" t="str">
        <f t="shared" si="120"/>
        <v/>
      </c>
      <c r="AC459" s="121"/>
      <c r="AD459" s="121"/>
      <c r="AE459" s="250" t="str">
        <f t="shared" si="128"/>
        <v/>
      </c>
      <c r="AF459" s="108" t="str">
        <f t="shared" si="121"/>
        <v/>
      </c>
      <c r="AG459" s="108" t="str">
        <f t="shared" si="122"/>
        <v/>
      </c>
      <c r="AH459" s="110">
        <f t="shared" si="129"/>
        <v>0</v>
      </c>
      <c r="AI459" s="110">
        <f t="shared" si="130"/>
        <v>0</v>
      </c>
      <c r="AJ459" s="114"/>
      <c r="AK459" s="100">
        <f t="shared" si="131"/>
        <v>0</v>
      </c>
      <c r="AL459" s="110">
        <f t="shared" si="132"/>
        <v>0</v>
      </c>
      <c r="AM459" s="258">
        <f t="shared" si="123"/>
        <v>0</v>
      </c>
      <c r="AN459" s="110">
        <f t="shared" si="124"/>
        <v>0</v>
      </c>
      <c r="AO459" s="110">
        <f t="shared" si="133"/>
        <v>0</v>
      </c>
      <c r="AP459" s="122"/>
    </row>
    <row r="460" spans="1:56">
      <c r="A460" s="113"/>
      <c r="B460" s="113"/>
      <c r="C460" s="114"/>
      <c r="D460" s="115"/>
      <c r="E460" s="115"/>
      <c r="F460" s="115"/>
      <c r="G460" s="115"/>
      <c r="H460" s="116"/>
      <c r="I460" s="114"/>
      <c r="J460" s="114"/>
      <c r="K460" s="115"/>
      <c r="L460" s="117"/>
      <c r="M460" s="124"/>
      <c r="N460" s="102" t="str">
        <f t="shared" si="115"/>
        <v/>
      </c>
      <c r="O460" s="103" t="str">
        <f t="shared" si="116"/>
        <v/>
      </c>
      <c r="P460" s="104" t="str">
        <f t="shared" si="125"/>
        <v/>
      </c>
      <c r="Q460" s="248" t="str">
        <f t="shared" si="117"/>
        <v/>
      </c>
      <c r="R460" s="245" t="str">
        <f t="shared" si="118"/>
        <v/>
      </c>
      <c r="S460" s="104" t="str">
        <f t="shared" si="126"/>
        <v/>
      </c>
      <c r="T460" s="249" t="str">
        <f t="shared" si="127"/>
        <v/>
      </c>
      <c r="U460" s="118"/>
      <c r="V460" s="118"/>
      <c r="W460" s="118"/>
      <c r="X460" s="119"/>
      <c r="Y460" s="120"/>
      <c r="Z460" s="120"/>
      <c r="AA460" s="108" t="str">
        <f t="shared" si="119"/>
        <v/>
      </c>
      <c r="AB460" s="108" t="str">
        <f t="shared" si="120"/>
        <v/>
      </c>
      <c r="AC460" s="121"/>
      <c r="AD460" s="121"/>
      <c r="AE460" s="250" t="str">
        <f t="shared" si="128"/>
        <v/>
      </c>
      <c r="AF460" s="108" t="str">
        <f t="shared" si="121"/>
        <v/>
      </c>
      <c r="AG460" s="108" t="str">
        <f t="shared" si="122"/>
        <v/>
      </c>
      <c r="AH460" s="110">
        <f t="shared" si="129"/>
        <v>0</v>
      </c>
      <c r="AI460" s="110">
        <f t="shared" si="130"/>
        <v>0</v>
      </c>
      <c r="AJ460" s="114"/>
      <c r="AK460" s="100">
        <f t="shared" si="131"/>
        <v>0</v>
      </c>
      <c r="AL460" s="110">
        <f t="shared" si="132"/>
        <v>0</v>
      </c>
      <c r="AM460" s="258">
        <f t="shared" si="123"/>
        <v>0</v>
      </c>
      <c r="AN460" s="110">
        <f t="shared" si="124"/>
        <v>0</v>
      </c>
      <c r="AO460" s="110">
        <f t="shared" si="133"/>
        <v>0</v>
      </c>
      <c r="AP460" s="122"/>
    </row>
    <row r="461" spans="1:56">
      <c r="A461" s="113"/>
      <c r="B461" s="113"/>
      <c r="C461" s="114"/>
      <c r="D461" s="115"/>
      <c r="E461" s="115"/>
      <c r="F461" s="115"/>
      <c r="G461" s="115"/>
      <c r="H461" s="116"/>
      <c r="I461" s="114"/>
      <c r="J461" s="114"/>
      <c r="K461" s="115"/>
      <c r="L461" s="117"/>
      <c r="M461" s="124"/>
      <c r="N461" s="102" t="str">
        <f t="shared" si="115"/>
        <v/>
      </c>
      <c r="O461" s="103" t="str">
        <f t="shared" si="116"/>
        <v/>
      </c>
      <c r="P461" s="104" t="str">
        <f t="shared" si="125"/>
        <v/>
      </c>
      <c r="Q461" s="248" t="str">
        <f t="shared" si="117"/>
        <v/>
      </c>
      <c r="R461" s="245" t="str">
        <f t="shared" si="118"/>
        <v/>
      </c>
      <c r="S461" s="104" t="str">
        <f t="shared" si="126"/>
        <v/>
      </c>
      <c r="T461" s="249" t="str">
        <f t="shared" si="127"/>
        <v/>
      </c>
      <c r="U461" s="118"/>
      <c r="V461" s="118"/>
      <c r="W461" s="118"/>
      <c r="X461" s="119"/>
      <c r="Y461" s="120"/>
      <c r="Z461" s="120"/>
      <c r="AA461" s="108" t="str">
        <f t="shared" si="119"/>
        <v/>
      </c>
      <c r="AB461" s="108" t="str">
        <f t="shared" si="120"/>
        <v/>
      </c>
      <c r="AC461" s="121"/>
      <c r="AD461" s="121"/>
      <c r="AE461" s="250" t="str">
        <f t="shared" si="128"/>
        <v/>
      </c>
      <c r="AF461" s="108" t="str">
        <f t="shared" si="121"/>
        <v/>
      </c>
      <c r="AG461" s="108" t="str">
        <f t="shared" si="122"/>
        <v/>
      </c>
      <c r="AH461" s="110">
        <f t="shared" si="129"/>
        <v>0</v>
      </c>
      <c r="AI461" s="110">
        <f t="shared" si="130"/>
        <v>0</v>
      </c>
      <c r="AJ461" s="114"/>
      <c r="AK461" s="100">
        <f t="shared" si="131"/>
        <v>0</v>
      </c>
      <c r="AL461" s="110">
        <f t="shared" si="132"/>
        <v>0</v>
      </c>
      <c r="AM461" s="258">
        <f t="shared" si="123"/>
        <v>0</v>
      </c>
      <c r="AN461" s="110">
        <f t="shared" si="124"/>
        <v>0</v>
      </c>
      <c r="AO461" s="110">
        <f t="shared" si="133"/>
        <v>0</v>
      </c>
      <c r="AP461" s="122"/>
    </row>
    <row r="462" spans="1:56" s="1" customFormat="1">
      <c r="A462" s="113"/>
      <c r="B462" s="113"/>
      <c r="C462" s="114"/>
      <c r="D462" s="115"/>
      <c r="E462" s="115"/>
      <c r="F462" s="115"/>
      <c r="G462" s="115"/>
      <c r="H462" s="116"/>
      <c r="I462" s="114"/>
      <c r="J462" s="114"/>
      <c r="K462" s="115"/>
      <c r="L462" s="117"/>
      <c r="M462" s="124"/>
      <c r="N462" s="102" t="str">
        <f t="shared" si="115"/>
        <v/>
      </c>
      <c r="O462" s="103" t="str">
        <f t="shared" si="116"/>
        <v/>
      </c>
      <c r="P462" s="104" t="str">
        <f t="shared" si="125"/>
        <v/>
      </c>
      <c r="Q462" s="248" t="str">
        <f t="shared" si="117"/>
        <v/>
      </c>
      <c r="R462" s="245" t="str">
        <f t="shared" si="118"/>
        <v/>
      </c>
      <c r="S462" s="104" t="str">
        <f t="shared" si="126"/>
        <v/>
      </c>
      <c r="T462" s="249" t="str">
        <f t="shared" si="127"/>
        <v/>
      </c>
      <c r="U462" s="118"/>
      <c r="V462" s="118"/>
      <c r="W462" s="118"/>
      <c r="X462" s="119"/>
      <c r="Y462" s="120"/>
      <c r="Z462" s="120"/>
      <c r="AA462" s="108" t="str">
        <f t="shared" si="119"/>
        <v/>
      </c>
      <c r="AB462" s="108" t="str">
        <f t="shared" si="120"/>
        <v/>
      </c>
      <c r="AC462" s="121"/>
      <c r="AD462" s="121"/>
      <c r="AE462" s="250" t="str">
        <f t="shared" si="128"/>
        <v/>
      </c>
      <c r="AF462" s="108" t="str">
        <f t="shared" si="121"/>
        <v/>
      </c>
      <c r="AG462" s="108" t="str">
        <f t="shared" si="122"/>
        <v/>
      </c>
      <c r="AH462" s="110">
        <f t="shared" si="129"/>
        <v>0</v>
      </c>
      <c r="AI462" s="110">
        <f t="shared" si="130"/>
        <v>0</v>
      </c>
      <c r="AJ462" s="114"/>
      <c r="AK462" s="100">
        <f t="shared" si="131"/>
        <v>0</v>
      </c>
      <c r="AL462" s="110">
        <f t="shared" si="132"/>
        <v>0</v>
      </c>
      <c r="AM462" s="258">
        <f t="shared" si="123"/>
        <v>0</v>
      </c>
      <c r="AN462" s="110">
        <f t="shared" si="124"/>
        <v>0</v>
      </c>
      <c r="AO462" s="110">
        <f t="shared" si="133"/>
        <v>0</v>
      </c>
      <c r="AP462" s="122"/>
      <c r="AQ462" s="2"/>
      <c r="AR462" s="31"/>
      <c r="AT462" s="65"/>
      <c r="AU462" s="65"/>
      <c r="AV462" s="65"/>
      <c r="AW462" s="65"/>
      <c r="AX462" s="65"/>
      <c r="AY462" s="65"/>
      <c r="AZ462" s="65"/>
      <c r="BA462" s="65"/>
      <c r="BB462" s="65"/>
      <c r="BC462" s="65"/>
      <c r="BD462" s="65"/>
    </row>
    <row r="463" spans="1:56">
      <c r="A463" s="113"/>
      <c r="B463" s="113"/>
      <c r="C463" s="114"/>
      <c r="D463" s="115"/>
      <c r="E463" s="115"/>
      <c r="F463" s="115"/>
      <c r="G463" s="115"/>
      <c r="H463" s="116"/>
      <c r="I463" s="114"/>
      <c r="J463" s="114"/>
      <c r="K463" s="115"/>
      <c r="L463" s="117"/>
      <c r="M463" s="124"/>
      <c r="N463" s="102" t="str">
        <f t="shared" si="115"/>
        <v/>
      </c>
      <c r="O463" s="103" t="str">
        <f t="shared" si="116"/>
        <v/>
      </c>
      <c r="P463" s="104" t="str">
        <f t="shared" si="125"/>
        <v/>
      </c>
      <c r="Q463" s="248" t="str">
        <f t="shared" si="117"/>
        <v/>
      </c>
      <c r="R463" s="245" t="str">
        <f t="shared" si="118"/>
        <v/>
      </c>
      <c r="S463" s="104" t="str">
        <f t="shared" si="126"/>
        <v/>
      </c>
      <c r="T463" s="249" t="str">
        <f t="shared" si="127"/>
        <v/>
      </c>
      <c r="U463" s="118"/>
      <c r="V463" s="118"/>
      <c r="W463" s="118"/>
      <c r="X463" s="119"/>
      <c r="Y463" s="120"/>
      <c r="Z463" s="120"/>
      <c r="AA463" s="108" t="str">
        <f t="shared" si="119"/>
        <v/>
      </c>
      <c r="AB463" s="108" t="str">
        <f t="shared" si="120"/>
        <v/>
      </c>
      <c r="AC463" s="121"/>
      <c r="AD463" s="121"/>
      <c r="AE463" s="250" t="str">
        <f t="shared" si="128"/>
        <v/>
      </c>
      <c r="AF463" s="108" t="str">
        <f t="shared" si="121"/>
        <v/>
      </c>
      <c r="AG463" s="108" t="str">
        <f t="shared" si="122"/>
        <v/>
      </c>
      <c r="AH463" s="110">
        <f t="shared" si="129"/>
        <v>0</v>
      </c>
      <c r="AI463" s="110">
        <f t="shared" si="130"/>
        <v>0</v>
      </c>
      <c r="AJ463" s="114"/>
      <c r="AK463" s="100">
        <f t="shared" si="131"/>
        <v>0</v>
      </c>
      <c r="AL463" s="110">
        <f t="shared" si="132"/>
        <v>0</v>
      </c>
      <c r="AM463" s="258">
        <f t="shared" si="123"/>
        <v>0</v>
      </c>
      <c r="AN463" s="110">
        <f t="shared" si="124"/>
        <v>0</v>
      </c>
      <c r="AO463" s="110">
        <f t="shared" si="133"/>
        <v>0</v>
      </c>
      <c r="AP463" s="122"/>
    </row>
    <row r="464" spans="1:56">
      <c r="A464" s="113"/>
      <c r="B464" s="113"/>
      <c r="C464" s="114"/>
      <c r="D464" s="115"/>
      <c r="E464" s="115"/>
      <c r="F464" s="115"/>
      <c r="G464" s="115"/>
      <c r="H464" s="116"/>
      <c r="I464" s="114"/>
      <c r="J464" s="114"/>
      <c r="K464" s="115"/>
      <c r="L464" s="117"/>
      <c r="M464" s="124"/>
      <c r="N464" s="102" t="str">
        <f t="shared" si="115"/>
        <v/>
      </c>
      <c r="O464" s="103" t="str">
        <f t="shared" si="116"/>
        <v/>
      </c>
      <c r="P464" s="104" t="str">
        <f t="shared" si="125"/>
        <v/>
      </c>
      <c r="Q464" s="248" t="str">
        <f t="shared" si="117"/>
        <v/>
      </c>
      <c r="R464" s="245" t="str">
        <f t="shared" si="118"/>
        <v/>
      </c>
      <c r="S464" s="104" t="str">
        <f t="shared" si="126"/>
        <v/>
      </c>
      <c r="T464" s="249" t="str">
        <f t="shared" si="127"/>
        <v/>
      </c>
      <c r="U464" s="118"/>
      <c r="V464" s="118"/>
      <c r="W464" s="118"/>
      <c r="X464" s="119"/>
      <c r="Y464" s="120"/>
      <c r="Z464" s="120"/>
      <c r="AA464" s="108" t="str">
        <f t="shared" si="119"/>
        <v/>
      </c>
      <c r="AB464" s="108" t="str">
        <f t="shared" si="120"/>
        <v/>
      </c>
      <c r="AC464" s="121"/>
      <c r="AD464" s="121"/>
      <c r="AE464" s="250" t="str">
        <f t="shared" si="128"/>
        <v/>
      </c>
      <c r="AF464" s="108" t="str">
        <f t="shared" si="121"/>
        <v/>
      </c>
      <c r="AG464" s="108" t="str">
        <f t="shared" si="122"/>
        <v/>
      </c>
      <c r="AH464" s="110">
        <f t="shared" si="129"/>
        <v>0</v>
      </c>
      <c r="AI464" s="110">
        <f t="shared" si="130"/>
        <v>0</v>
      </c>
      <c r="AJ464" s="114"/>
      <c r="AK464" s="100">
        <f t="shared" si="131"/>
        <v>0</v>
      </c>
      <c r="AL464" s="110">
        <f t="shared" si="132"/>
        <v>0</v>
      </c>
      <c r="AM464" s="258">
        <f t="shared" si="123"/>
        <v>0</v>
      </c>
      <c r="AN464" s="110">
        <f t="shared" si="124"/>
        <v>0</v>
      </c>
      <c r="AO464" s="110">
        <f t="shared" si="133"/>
        <v>0</v>
      </c>
      <c r="AP464" s="122"/>
    </row>
    <row r="465" spans="1:56">
      <c r="A465" s="113"/>
      <c r="B465" s="113"/>
      <c r="C465" s="114"/>
      <c r="D465" s="115"/>
      <c r="E465" s="115"/>
      <c r="F465" s="115"/>
      <c r="G465" s="115"/>
      <c r="H465" s="116"/>
      <c r="I465" s="114"/>
      <c r="J465" s="114"/>
      <c r="K465" s="115"/>
      <c r="L465" s="117"/>
      <c r="M465" s="124"/>
      <c r="N465" s="102" t="str">
        <f t="shared" si="115"/>
        <v/>
      </c>
      <c r="O465" s="103" t="str">
        <f t="shared" si="116"/>
        <v/>
      </c>
      <c r="P465" s="104" t="str">
        <f t="shared" si="125"/>
        <v/>
      </c>
      <c r="Q465" s="248" t="str">
        <f t="shared" si="117"/>
        <v/>
      </c>
      <c r="R465" s="245" t="str">
        <f t="shared" si="118"/>
        <v/>
      </c>
      <c r="S465" s="104" t="str">
        <f t="shared" si="126"/>
        <v/>
      </c>
      <c r="T465" s="249" t="str">
        <f t="shared" si="127"/>
        <v/>
      </c>
      <c r="U465" s="118"/>
      <c r="V465" s="118"/>
      <c r="W465" s="118"/>
      <c r="X465" s="119"/>
      <c r="Y465" s="120"/>
      <c r="Z465" s="120"/>
      <c r="AA465" s="108" t="str">
        <f t="shared" si="119"/>
        <v/>
      </c>
      <c r="AB465" s="108" t="str">
        <f t="shared" si="120"/>
        <v/>
      </c>
      <c r="AC465" s="121"/>
      <c r="AD465" s="121"/>
      <c r="AE465" s="250" t="str">
        <f t="shared" si="128"/>
        <v/>
      </c>
      <c r="AF465" s="108" t="str">
        <f t="shared" si="121"/>
        <v/>
      </c>
      <c r="AG465" s="108" t="str">
        <f t="shared" si="122"/>
        <v/>
      </c>
      <c r="AH465" s="110">
        <f t="shared" si="129"/>
        <v>0</v>
      </c>
      <c r="AI465" s="110">
        <f t="shared" si="130"/>
        <v>0</v>
      </c>
      <c r="AJ465" s="114"/>
      <c r="AK465" s="100">
        <f t="shared" si="131"/>
        <v>0</v>
      </c>
      <c r="AL465" s="110">
        <f t="shared" si="132"/>
        <v>0</v>
      </c>
      <c r="AM465" s="258">
        <f t="shared" si="123"/>
        <v>0</v>
      </c>
      <c r="AN465" s="110">
        <f t="shared" si="124"/>
        <v>0</v>
      </c>
      <c r="AO465" s="110">
        <f t="shared" si="133"/>
        <v>0</v>
      </c>
      <c r="AP465" s="122"/>
      <c r="BD465" s="1"/>
    </row>
    <row r="466" spans="1:56">
      <c r="A466" s="113"/>
      <c r="B466" s="113"/>
      <c r="C466" s="114"/>
      <c r="D466" s="115"/>
      <c r="E466" s="115"/>
      <c r="F466" s="115"/>
      <c r="G466" s="115"/>
      <c r="H466" s="116"/>
      <c r="I466" s="114"/>
      <c r="J466" s="114"/>
      <c r="K466" s="115"/>
      <c r="L466" s="117"/>
      <c r="M466" s="124"/>
      <c r="N466" s="102" t="str">
        <f t="shared" si="115"/>
        <v/>
      </c>
      <c r="O466" s="103" t="str">
        <f t="shared" si="116"/>
        <v/>
      </c>
      <c r="P466" s="104" t="str">
        <f t="shared" si="125"/>
        <v/>
      </c>
      <c r="Q466" s="248" t="str">
        <f t="shared" si="117"/>
        <v/>
      </c>
      <c r="R466" s="245" t="str">
        <f t="shared" si="118"/>
        <v/>
      </c>
      <c r="S466" s="104" t="str">
        <f t="shared" si="126"/>
        <v/>
      </c>
      <c r="T466" s="249" t="str">
        <f t="shared" si="127"/>
        <v/>
      </c>
      <c r="U466" s="118"/>
      <c r="V466" s="118"/>
      <c r="W466" s="118"/>
      <c r="X466" s="119"/>
      <c r="Y466" s="120"/>
      <c r="Z466" s="120"/>
      <c r="AA466" s="108" t="str">
        <f t="shared" si="119"/>
        <v/>
      </c>
      <c r="AB466" s="108" t="str">
        <f t="shared" si="120"/>
        <v/>
      </c>
      <c r="AC466" s="121"/>
      <c r="AD466" s="121"/>
      <c r="AE466" s="250" t="str">
        <f t="shared" si="128"/>
        <v/>
      </c>
      <c r="AF466" s="108" t="str">
        <f t="shared" si="121"/>
        <v/>
      </c>
      <c r="AG466" s="108" t="str">
        <f t="shared" si="122"/>
        <v/>
      </c>
      <c r="AH466" s="110">
        <f t="shared" si="129"/>
        <v>0</v>
      </c>
      <c r="AI466" s="110">
        <f t="shared" si="130"/>
        <v>0</v>
      </c>
      <c r="AJ466" s="114"/>
      <c r="AK466" s="100">
        <f t="shared" si="131"/>
        <v>0</v>
      </c>
      <c r="AL466" s="110">
        <f t="shared" si="132"/>
        <v>0</v>
      </c>
      <c r="AM466" s="258">
        <f t="shared" si="123"/>
        <v>0</v>
      </c>
      <c r="AN466" s="110">
        <f t="shared" si="124"/>
        <v>0</v>
      </c>
      <c r="AO466" s="110">
        <f t="shared" si="133"/>
        <v>0</v>
      </c>
      <c r="AP466" s="122"/>
      <c r="AT466" s="1"/>
      <c r="AU466" s="1"/>
      <c r="AV466" s="1"/>
      <c r="AW466" s="1"/>
      <c r="AX466" s="1"/>
      <c r="AY466" s="1"/>
      <c r="AZ466" s="1"/>
      <c r="BA466" s="1"/>
      <c r="BB466" s="1"/>
      <c r="BC466" s="1"/>
    </row>
    <row r="467" spans="1:56">
      <c r="A467" s="113"/>
      <c r="B467" s="113"/>
      <c r="C467" s="114"/>
      <c r="D467" s="115"/>
      <c r="E467" s="115"/>
      <c r="F467" s="115"/>
      <c r="G467" s="115"/>
      <c r="H467" s="116"/>
      <c r="I467" s="114"/>
      <c r="J467" s="114"/>
      <c r="K467" s="115"/>
      <c r="L467" s="117"/>
      <c r="M467" s="124"/>
      <c r="N467" s="102" t="str">
        <f t="shared" si="115"/>
        <v/>
      </c>
      <c r="O467" s="103" t="str">
        <f t="shared" si="116"/>
        <v/>
      </c>
      <c r="P467" s="104" t="str">
        <f t="shared" si="125"/>
        <v/>
      </c>
      <c r="Q467" s="248" t="str">
        <f t="shared" si="117"/>
        <v/>
      </c>
      <c r="R467" s="245" t="str">
        <f t="shared" si="118"/>
        <v/>
      </c>
      <c r="S467" s="104" t="str">
        <f t="shared" si="126"/>
        <v/>
      </c>
      <c r="T467" s="249" t="str">
        <f t="shared" si="127"/>
        <v/>
      </c>
      <c r="U467" s="118"/>
      <c r="V467" s="118"/>
      <c r="W467" s="118"/>
      <c r="X467" s="119"/>
      <c r="Y467" s="120"/>
      <c r="Z467" s="120"/>
      <c r="AA467" s="108" t="str">
        <f t="shared" si="119"/>
        <v/>
      </c>
      <c r="AB467" s="108" t="str">
        <f t="shared" si="120"/>
        <v/>
      </c>
      <c r="AC467" s="121"/>
      <c r="AD467" s="121"/>
      <c r="AE467" s="250" t="str">
        <f t="shared" si="128"/>
        <v/>
      </c>
      <c r="AF467" s="108" t="str">
        <f t="shared" si="121"/>
        <v/>
      </c>
      <c r="AG467" s="108" t="str">
        <f t="shared" si="122"/>
        <v/>
      </c>
      <c r="AH467" s="110">
        <f t="shared" si="129"/>
        <v>0</v>
      </c>
      <c r="AI467" s="110">
        <f t="shared" si="130"/>
        <v>0</v>
      </c>
      <c r="AJ467" s="114"/>
      <c r="AK467" s="100">
        <f t="shared" si="131"/>
        <v>0</v>
      </c>
      <c r="AL467" s="110">
        <f t="shared" si="132"/>
        <v>0</v>
      </c>
      <c r="AM467" s="258">
        <f t="shared" si="123"/>
        <v>0</v>
      </c>
      <c r="AN467" s="110">
        <f t="shared" si="124"/>
        <v>0</v>
      </c>
      <c r="AO467" s="110">
        <f t="shared" si="133"/>
        <v>0</v>
      </c>
      <c r="AP467" s="122"/>
    </row>
    <row r="468" spans="1:56">
      <c r="A468" s="113"/>
      <c r="B468" s="113"/>
      <c r="C468" s="114"/>
      <c r="D468" s="115"/>
      <c r="E468" s="115"/>
      <c r="F468" s="115"/>
      <c r="G468" s="115"/>
      <c r="H468" s="116"/>
      <c r="I468" s="114"/>
      <c r="J468" s="114"/>
      <c r="K468" s="115"/>
      <c r="L468" s="117"/>
      <c r="M468" s="124"/>
      <c r="N468" s="102" t="str">
        <f t="shared" ref="N468:N520" si="134">IF(M468="","",IF(M468="Spark Ignition",AV$22,IF(M468="Compression Ignition",BA$22,"error")))</f>
        <v/>
      </c>
      <c r="O468" s="103" t="str">
        <f t="shared" ref="O468:O520" si="135">IF(M468="","",IF(M468="Spark Ignition",AW$22,IF(M468="Compression Ignition",BB$22,"error")))</f>
        <v/>
      </c>
      <c r="P468" s="104" t="str">
        <f t="shared" si="125"/>
        <v/>
      </c>
      <c r="Q468" s="248" t="str">
        <f t="shared" ref="Q468:Q520" si="136">IF(M468="","",IF(M468="Spark Ignition",AV$46,IF(M468="Compression Ignition",BA$46,"error")))</f>
        <v/>
      </c>
      <c r="R468" s="245" t="str">
        <f t="shared" ref="R468:R520" si="137">IF(N468="","",IF(M468="Spark Ignition",AW$46,IF(M468="Compression Ignition",BB$46,"error")))</f>
        <v/>
      </c>
      <c r="S468" s="104" t="str">
        <f t="shared" si="126"/>
        <v/>
      </c>
      <c r="T468" s="249" t="str">
        <f t="shared" si="127"/>
        <v/>
      </c>
      <c r="U468" s="118"/>
      <c r="V468" s="118"/>
      <c r="W468" s="118"/>
      <c r="X468" s="119"/>
      <c r="Y468" s="120"/>
      <c r="Z468" s="120"/>
      <c r="AA468" s="108" t="str">
        <f t="shared" ref="AA468:AA520" si="138">IF(M468="","",U468*X468+V468*X468+IF(X468&lt;=P468,P468,X468)*W468)</f>
        <v/>
      </c>
      <c r="AB468" s="108" t="str">
        <f t="shared" ref="AB468:AB520" si="139">IF(M468="","",SUM(U468:W468)*P468)</f>
        <v/>
      </c>
      <c r="AC468" s="121"/>
      <c r="AD468" s="121"/>
      <c r="AE468" s="250" t="str">
        <f t="shared" si="128"/>
        <v/>
      </c>
      <c r="AF468" s="108" t="str">
        <f t="shared" ref="AF468:AF520" si="140">IF(M468="","",U468*AE468+V468*AE468+IF(AE468&lt;=T468,T468,AE468)*W468)</f>
        <v/>
      </c>
      <c r="AG468" s="108" t="str">
        <f t="shared" ref="AG468:AG520" si="141">IF(M468="","",SUM(U468:W468)*T468)</f>
        <v/>
      </c>
      <c r="AH468" s="110">
        <f t="shared" si="129"/>
        <v>0</v>
      </c>
      <c r="AI468" s="110">
        <f t="shared" si="130"/>
        <v>0</v>
      </c>
      <c r="AJ468" s="114"/>
      <c r="AK468" s="100">
        <f t="shared" si="131"/>
        <v>0</v>
      </c>
      <c r="AL468" s="110">
        <f t="shared" si="132"/>
        <v>0</v>
      </c>
      <c r="AM468" s="258">
        <f t="shared" ref="AM468:AM520" si="142">IF(AJ468="",0,AJ468/S468*100)</f>
        <v>0</v>
      </c>
      <c r="AN468" s="110">
        <f t="shared" ref="AN468:AN520" si="143">AM468/100*120000*SUM(U468:V468)</f>
        <v>0</v>
      </c>
      <c r="AO468" s="110">
        <f t="shared" si="133"/>
        <v>0</v>
      </c>
      <c r="AP468" s="122"/>
    </row>
    <row r="469" spans="1:56">
      <c r="A469" s="113"/>
      <c r="B469" s="113"/>
      <c r="C469" s="114"/>
      <c r="D469" s="115"/>
      <c r="E469" s="115"/>
      <c r="F469" s="115"/>
      <c r="G469" s="115"/>
      <c r="H469" s="116"/>
      <c r="I469" s="114"/>
      <c r="J469" s="114"/>
      <c r="K469" s="115"/>
      <c r="L469" s="117"/>
      <c r="M469" s="124"/>
      <c r="N469" s="102" t="str">
        <f t="shared" si="134"/>
        <v/>
      </c>
      <c r="O469" s="103" t="str">
        <f t="shared" si="135"/>
        <v/>
      </c>
      <c r="P469" s="104" t="str">
        <f t="shared" ref="P469:P520" si="144">IF(M469="","",N469*L469+O469)</f>
        <v/>
      </c>
      <c r="Q469" s="248" t="str">
        <f t="shared" si="136"/>
        <v/>
      </c>
      <c r="R469" s="245" t="str">
        <f t="shared" si="137"/>
        <v/>
      </c>
      <c r="S469" s="104" t="str">
        <f t="shared" ref="S469:S520" si="145">IF(M469="","",IF(M469="Spark Ignition",8887,10180))</f>
        <v/>
      </c>
      <c r="T469" s="249" t="str">
        <f t="shared" ref="T469:T520" si="146">IF(M469="","",ROUND(Q469*L469+R469,2))</f>
        <v/>
      </c>
      <c r="U469" s="118"/>
      <c r="V469" s="118"/>
      <c r="W469" s="118"/>
      <c r="X469" s="119"/>
      <c r="Y469" s="120"/>
      <c r="Z469" s="120"/>
      <c r="AA469" s="108" t="str">
        <f t="shared" si="138"/>
        <v/>
      </c>
      <c r="AB469" s="108" t="str">
        <f t="shared" si="139"/>
        <v/>
      </c>
      <c r="AC469" s="121"/>
      <c r="AD469" s="121"/>
      <c r="AE469" s="250" t="str">
        <f t="shared" ref="AE469:AE520" si="147">IF(M469="","",ROUND(X469/S469*100,2))</f>
        <v/>
      </c>
      <c r="AF469" s="108" t="str">
        <f t="shared" si="140"/>
        <v/>
      </c>
      <c r="AG469" s="108" t="str">
        <f t="shared" si="141"/>
        <v/>
      </c>
      <c r="AH469" s="110">
        <f t="shared" ref="AH469:AH520" si="148">IF(AC469&gt;0.05,-1*(AC469-0.05)*298*U469*120000/1000000,0)</f>
        <v>0</v>
      </c>
      <c r="AI469" s="110">
        <f t="shared" ref="AI469:AI520" si="149">IF(AD469&gt;0.05,-1*(AD469-0.05)*25*U469*120000/1000000,0)</f>
        <v>0</v>
      </c>
      <c r="AJ469" s="114"/>
      <c r="AK469" s="100">
        <f t="shared" ref="AK469:AK520" si="150">IF(AJ469="",0,AJ469*SUM(U469:V469)*120000/1000000)</f>
        <v>0</v>
      </c>
      <c r="AL469" s="110">
        <f t="shared" ref="AL469:AL520" si="151">AH469+AI469+AK469</f>
        <v>0</v>
      </c>
      <c r="AM469" s="258">
        <f t="shared" si="142"/>
        <v>0</v>
      </c>
      <c r="AN469" s="110">
        <f t="shared" si="143"/>
        <v>0</v>
      </c>
      <c r="AO469" s="110">
        <f t="shared" ref="AO469:AO520" si="152">AN469</f>
        <v>0</v>
      </c>
      <c r="AP469" s="122"/>
    </row>
    <row r="470" spans="1:56">
      <c r="A470" s="113"/>
      <c r="B470" s="113"/>
      <c r="C470" s="114"/>
      <c r="D470" s="115"/>
      <c r="E470" s="115"/>
      <c r="F470" s="115"/>
      <c r="G470" s="115"/>
      <c r="H470" s="116"/>
      <c r="I470" s="114"/>
      <c r="J470" s="114"/>
      <c r="K470" s="115"/>
      <c r="L470" s="117"/>
      <c r="M470" s="124"/>
      <c r="N470" s="102" t="str">
        <f t="shared" si="134"/>
        <v/>
      </c>
      <c r="O470" s="103" t="str">
        <f t="shared" si="135"/>
        <v/>
      </c>
      <c r="P470" s="104" t="str">
        <f t="shared" si="144"/>
        <v/>
      </c>
      <c r="Q470" s="248" t="str">
        <f t="shared" si="136"/>
        <v/>
      </c>
      <c r="R470" s="245" t="str">
        <f t="shared" si="137"/>
        <v/>
      </c>
      <c r="S470" s="104" t="str">
        <f t="shared" si="145"/>
        <v/>
      </c>
      <c r="T470" s="249" t="str">
        <f t="shared" si="146"/>
        <v/>
      </c>
      <c r="U470" s="118"/>
      <c r="V470" s="118"/>
      <c r="W470" s="118"/>
      <c r="X470" s="119"/>
      <c r="Y470" s="120"/>
      <c r="Z470" s="120"/>
      <c r="AA470" s="108" t="str">
        <f t="shared" si="138"/>
        <v/>
      </c>
      <c r="AB470" s="108" t="str">
        <f t="shared" si="139"/>
        <v/>
      </c>
      <c r="AC470" s="121"/>
      <c r="AD470" s="121"/>
      <c r="AE470" s="250" t="str">
        <f t="shared" si="147"/>
        <v/>
      </c>
      <c r="AF470" s="108" t="str">
        <f t="shared" si="140"/>
        <v/>
      </c>
      <c r="AG470" s="108" t="str">
        <f t="shared" si="141"/>
        <v/>
      </c>
      <c r="AH470" s="110">
        <f t="shared" si="148"/>
        <v>0</v>
      </c>
      <c r="AI470" s="110">
        <f t="shared" si="149"/>
        <v>0</v>
      </c>
      <c r="AJ470" s="114"/>
      <c r="AK470" s="100">
        <f t="shared" si="150"/>
        <v>0</v>
      </c>
      <c r="AL470" s="110">
        <f t="shared" si="151"/>
        <v>0</v>
      </c>
      <c r="AM470" s="258">
        <f t="shared" si="142"/>
        <v>0</v>
      </c>
      <c r="AN470" s="110">
        <f t="shared" si="143"/>
        <v>0</v>
      </c>
      <c r="AO470" s="110">
        <f t="shared" si="152"/>
        <v>0</v>
      </c>
      <c r="AP470" s="122"/>
    </row>
    <row r="471" spans="1:56">
      <c r="A471" s="113"/>
      <c r="B471" s="113"/>
      <c r="C471" s="114"/>
      <c r="D471" s="115"/>
      <c r="E471" s="115"/>
      <c r="F471" s="115"/>
      <c r="G471" s="115"/>
      <c r="H471" s="116"/>
      <c r="I471" s="114"/>
      <c r="J471" s="114"/>
      <c r="K471" s="115"/>
      <c r="L471" s="117"/>
      <c r="M471" s="124"/>
      <c r="N471" s="102" t="str">
        <f t="shared" si="134"/>
        <v/>
      </c>
      <c r="O471" s="103" t="str">
        <f t="shared" si="135"/>
        <v/>
      </c>
      <c r="P471" s="104" t="str">
        <f t="shared" si="144"/>
        <v/>
      </c>
      <c r="Q471" s="248" t="str">
        <f t="shared" si="136"/>
        <v/>
      </c>
      <c r="R471" s="245" t="str">
        <f t="shared" si="137"/>
        <v/>
      </c>
      <c r="S471" s="104" t="str">
        <f t="shared" si="145"/>
        <v/>
      </c>
      <c r="T471" s="249" t="str">
        <f t="shared" si="146"/>
        <v/>
      </c>
      <c r="U471" s="118"/>
      <c r="V471" s="118"/>
      <c r="W471" s="118"/>
      <c r="X471" s="119"/>
      <c r="Y471" s="120"/>
      <c r="Z471" s="120"/>
      <c r="AA471" s="108" t="str">
        <f t="shared" si="138"/>
        <v/>
      </c>
      <c r="AB471" s="108" t="str">
        <f t="shared" si="139"/>
        <v/>
      </c>
      <c r="AC471" s="121"/>
      <c r="AD471" s="121"/>
      <c r="AE471" s="250" t="str">
        <f t="shared" si="147"/>
        <v/>
      </c>
      <c r="AF471" s="108" t="str">
        <f t="shared" si="140"/>
        <v/>
      </c>
      <c r="AG471" s="108" t="str">
        <f t="shared" si="141"/>
        <v/>
      </c>
      <c r="AH471" s="110">
        <f t="shared" si="148"/>
        <v>0</v>
      </c>
      <c r="AI471" s="110">
        <f t="shared" si="149"/>
        <v>0</v>
      </c>
      <c r="AJ471" s="114"/>
      <c r="AK471" s="100">
        <f t="shared" si="150"/>
        <v>0</v>
      </c>
      <c r="AL471" s="110">
        <f t="shared" si="151"/>
        <v>0</v>
      </c>
      <c r="AM471" s="258">
        <f t="shared" si="142"/>
        <v>0</v>
      </c>
      <c r="AN471" s="110">
        <f t="shared" si="143"/>
        <v>0</v>
      </c>
      <c r="AO471" s="110">
        <f t="shared" si="152"/>
        <v>0</v>
      </c>
      <c r="AP471" s="122"/>
    </row>
    <row r="472" spans="1:56">
      <c r="A472" s="113"/>
      <c r="B472" s="113"/>
      <c r="C472" s="114"/>
      <c r="D472" s="115"/>
      <c r="E472" s="115"/>
      <c r="F472" s="115"/>
      <c r="G472" s="115"/>
      <c r="H472" s="116"/>
      <c r="I472" s="114"/>
      <c r="J472" s="114"/>
      <c r="K472" s="115"/>
      <c r="L472" s="117"/>
      <c r="M472" s="124"/>
      <c r="N472" s="102" t="str">
        <f t="shared" si="134"/>
        <v/>
      </c>
      <c r="O472" s="103" t="str">
        <f t="shared" si="135"/>
        <v/>
      </c>
      <c r="P472" s="104" t="str">
        <f t="shared" si="144"/>
        <v/>
      </c>
      <c r="Q472" s="248" t="str">
        <f t="shared" si="136"/>
        <v/>
      </c>
      <c r="R472" s="245" t="str">
        <f t="shared" si="137"/>
        <v/>
      </c>
      <c r="S472" s="104" t="str">
        <f t="shared" si="145"/>
        <v/>
      </c>
      <c r="T472" s="249" t="str">
        <f t="shared" si="146"/>
        <v/>
      </c>
      <c r="U472" s="118"/>
      <c r="V472" s="118"/>
      <c r="W472" s="118"/>
      <c r="X472" s="119"/>
      <c r="Y472" s="120"/>
      <c r="Z472" s="120"/>
      <c r="AA472" s="108" t="str">
        <f t="shared" si="138"/>
        <v/>
      </c>
      <c r="AB472" s="108" t="str">
        <f t="shared" si="139"/>
        <v/>
      </c>
      <c r="AC472" s="121"/>
      <c r="AD472" s="121"/>
      <c r="AE472" s="250" t="str">
        <f t="shared" si="147"/>
        <v/>
      </c>
      <c r="AF472" s="108" t="str">
        <f t="shared" si="140"/>
        <v/>
      </c>
      <c r="AG472" s="108" t="str">
        <f t="shared" si="141"/>
        <v/>
      </c>
      <c r="AH472" s="110">
        <f t="shared" si="148"/>
        <v>0</v>
      </c>
      <c r="AI472" s="110">
        <f t="shared" si="149"/>
        <v>0</v>
      </c>
      <c r="AJ472" s="114"/>
      <c r="AK472" s="100">
        <f t="shared" si="150"/>
        <v>0</v>
      </c>
      <c r="AL472" s="110">
        <f t="shared" si="151"/>
        <v>0</v>
      </c>
      <c r="AM472" s="258">
        <f t="shared" si="142"/>
        <v>0</v>
      </c>
      <c r="AN472" s="110">
        <f t="shared" si="143"/>
        <v>0</v>
      </c>
      <c r="AO472" s="110">
        <f t="shared" si="152"/>
        <v>0</v>
      </c>
      <c r="AP472" s="122"/>
    </row>
    <row r="473" spans="1:56">
      <c r="A473" s="113"/>
      <c r="B473" s="113"/>
      <c r="C473" s="114"/>
      <c r="D473" s="115"/>
      <c r="E473" s="115"/>
      <c r="F473" s="115"/>
      <c r="G473" s="115"/>
      <c r="H473" s="116"/>
      <c r="I473" s="114"/>
      <c r="J473" s="114"/>
      <c r="K473" s="115"/>
      <c r="L473" s="117"/>
      <c r="M473" s="124"/>
      <c r="N473" s="102" t="str">
        <f t="shared" si="134"/>
        <v/>
      </c>
      <c r="O473" s="103" t="str">
        <f t="shared" si="135"/>
        <v/>
      </c>
      <c r="P473" s="104" t="str">
        <f t="shared" si="144"/>
        <v/>
      </c>
      <c r="Q473" s="248" t="str">
        <f t="shared" si="136"/>
        <v/>
      </c>
      <c r="R473" s="245" t="str">
        <f t="shared" si="137"/>
        <v/>
      </c>
      <c r="S473" s="104" t="str">
        <f t="shared" si="145"/>
        <v/>
      </c>
      <c r="T473" s="249" t="str">
        <f t="shared" si="146"/>
        <v/>
      </c>
      <c r="U473" s="118"/>
      <c r="V473" s="118"/>
      <c r="W473" s="118"/>
      <c r="X473" s="119"/>
      <c r="Y473" s="120"/>
      <c r="Z473" s="120"/>
      <c r="AA473" s="108" t="str">
        <f t="shared" si="138"/>
        <v/>
      </c>
      <c r="AB473" s="108" t="str">
        <f t="shared" si="139"/>
        <v/>
      </c>
      <c r="AC473" s="121"/>
      <c r="AD473" s="121"/>
      <c r="AE473" s="250" t="str">
        <f t="shared" si="147"/>
        <v/>
      </c>
      <c r="AF473" s="108" t="str">
        <f t="shared" si="140"/>
        <v/>
      </c>
      <c r="AG473" s="108" t="str">
        <f t="shared" si="141"/>
        <v/>
      </c>
      <c r="AH473" s="110">
        <f t="shared" si="148"/>
        <v>0</v>
      </c>
      <c r="AI473" s="110">
        <f t="shared" si="149"/>
        <v>0</v>
      </c>
      <c r="AJ473" s="114"/>
      <c r="AK473" s="100">
        <f t="shared" si="150"/>
        <v>0</v>
      </c>
      <c r="AL473" s="110">
        <f t="shared" si="151"/>
        <v>0</v>
      </c>
      <c r="AM473" s="258">
        <f t="shared" si="142"/>
        <v>0</v>
      </c>
      <c r="AN473" s="110">
        <f t="shared" si="143"/>
        <v>0</v>
      </c>
      <c r="AO473" s="110">
        <f t="shared" si="152"/>
        <v>0</v>
      </c>
      <c r="AP473" s="122"/>
    </row>
    <row r="474" spans="1:56">
      <c r="A474" s="113"/>
      <c r="B474" s="113"/>
      <c r="C474" s="114"/>
      <c r="D474" s="115"/>
      <c r="E474" s="115"/>
      <c r="F474" s="115"/>
      <c r="G474" s="115"/>
      <c r="H474" s="116"/>
      <c r="I474" s="114"/>
      <c r="J474" s="114"/>
      <c r="K474" s="115"/>
      <c r="L474" s="117"/>
      <c r="M474" s="124"/>
      <c r="N474" s="102" t="str">
        <f t="shared" si="134"/>
        <v/>
      </c>
      <c r="O474" s="103" t="str">
        <f t="shared" si="135"/>
        <v/>
      </c>
      <c r="P474" s="104" t="str">
        <f t="shared" si="144"/>
        <v/>
      </c>
      <c r="Q474" s="248" t="str">
        <f t="shared" si="136"/>
        <v/>
      </c>
      <c r="R474" s="245" t="str">
        <f t="shared" si="137"/>
        <v/>
      </c>
      <c r="S474" s="104" t="str">
        <f t="shared" si="145"/>
        <v/>
      </c>
      <c r="T474" s="249" t="str">
        <f t="shared" si="146"/>
        <v/>
      </c>
      <c r="U474" s="118"/>
      <c r="V474" s="118"/>
      <c r="W474" s="118"/>
      <c r="X474" s="119"/>
      <c r="Y474" s="120"/>
      <c r="Z474" s="120"/>
      <c r="AA474" s="108" t="str">
        <f t="shared" si="138"/>
        <v/>
      </c>
      <c r="AB474" s="108" t="str">
        <f t="shared" si="139"/>
        <v/>
      </c>
      <c r="AC474" s="121"/>
      <c r="AD474" s="121"/>
      <c r="AE474" s="250" t="str">
        <f t="shared" si="147"/>
        <v/>
      </c>
      <c r="AF474" s="108" t="str">
        <f t="shared" si="140"/>
        <v/>
      </c>
      <c r="AG474" s="108" t="str">
        <f t="shared" si="141"/>
        <v/>
      </c>
      <c r="AH474" s="110">
        <f t="shared" si="148"/>
        <v>0</v>
      </c>
      <c r="AI474" s="110">
        <f t="shared" si="149"/>
        <v>0</v>
      </c>
      <c r="AJ474" s="114"/>
      <c r="AK474" s="100">
        <f t="shared" si="150"/>
        <v>0</v>
      </c>
      <c r="AL474" s="110">
        <f t="shared" si="151"/>
        <v>0</v>
      </c>
      <c r="AM474" s="258">
        <f t="shared" si="142"/>
        <v>0</v>
      </c>
      <c r="AN474" s="110">
        <f t="shared" si="143"/>
        <v>0</v>
      </c>
      <c r="AO474" s="110">
        <f t="shared" si="152"/>
        <v>0</v>
      </c>
      <c r="AP474" s="122"/>
    </row>
    <row r="475" spans="1:56">
      <c r="A475" s="113"/>
      <c r="B475" s="113"/>
      <c r="C475" s="114"/>
      <c r="D475" s="115"/>
      <c r="E475" s="115"/>
      <c r="F475" s="115"/>
      <c r="G475" s="115"/>
      <c r="H475" s="116"/>
      <c r="I475" s="114"/>
      <c r="J475" s="114"/>
      <c r="K475" s="115"/>
      <c r="L475" s="117"/>
      <c r="M475" s="124"/>
      <c r="N475" s="102" t="str">
        <f t="shared" si="134"/>
        <v/>
      </c>
      <c r="O475" s="103" t="str">
        <f t="shared" si="135"/>
        <v/>
      </c>
      <c r="P475" s="104" t="str">
        <f t="shared" si="144"/>
        <v/>
      </c>
      <c r="Q475" s="248" t="str">
        <f t="shared" si="136"/>
        <v/>
      </c>
      <c r="R475" s="245" t="str">
        <f t="shared" si="137"/>
        <v/>
      </c>
      <c r="S475" s="104" t="str">
        <f t="shared" si="145"/>
        <v/>
      </c>
      <c r="T475" s="249" t="str">
        <f t="shared" si="146"/>
        <v/>
      </c>
      <c r="U475" s="118"/>
      <c r="V475" s="118"/>
      <c r="W475" s="118"/>
      <c r="X475" s="119"/>
      <c r="Y475" s="120"/>
      <c r="Z475" s="120"/>
      <c r="AA475" s="108" t="str">
        <f t="shared" si="138"/>
        <v/>
      </c>
      <c r="AB475" s="108" t="str">
        <f t="shared" si="139"/>
        <v/>
      </c>
      <c r="AC475" s="121"/>
      <c r="AD475" s="121"/>
      <c r="AE475" s="250" t="str">
        <f t="shared" si="147"/>
        <v/>
      </c>
      <c r="AF475" s="108" t="str">
        <f t="shared" si="140"/>
        <v/>
      </c>
      <c r="AG475" s="108" t="str">
        <f t="shared" si="141"/>
        <v/>
      </c>
      <c r="AH475" s="110">
        <f t="shared" si="148"/>
        <v>0</v>
      </c>
      <c r="AI475" s="110">
        <f t="shared" si="149"/>
        <v>0</v>
      </c>
      <c r="AJ475" s="114"/>
      <c r="AK475" s="100">
        <f t="shared" si="150"/>
        <v>0</v>
      </c>
      <c r="AL475" s="110">
        <f t="shared" si="151"/>
        <v>0</v>
      </c>
      <c r="AM475" s="258">
        <f t="shared" si="142"/>
        <v>0</v>
      </c>
      <c r="AN475" s="110">
        <f t="shared" si="143"/>
        <v>0</v>
      </c>
      <c r="AO475" s="110">
        <f t="shared" si="152"/>
        <v>0</v>
      </c>
      <c r="AP475" s="122"/>
    </row>
    <row r="476" spans="1:56">
      <c r="A476" s="113"/>
      <c r="B476" s="113"/>
      <c r="C476" s="114"/>
      <c r="D476" s="115"/>
      <c r="E476" s="115"/>
      <c r="F476" s="115"/>
      <c r="G476" s="115"/>
      <c r="H476" s="116"/>
      <c r="I476" s="114"/>
      <c r="J476" s="114"/>
      <c r="K476" s="115"/>
      <c r="L476" s="117"/>
      <c r="M476" s="124"/>
      <c r="N476" s="102" t="str">
        <f t="shared" si="134"/>
        <v/>
      </c>
      <c r="O476" s="103" t="str">
        <f t="shared" si="135"/>
        <v/>
      </c>
      <c r="P476" s="104" t="str">
        <f t="shared" si="144"/>
        <v/>
      </c>
      <c r="Q476" s="248" t="str">
        <f t="shared" si="136"/>
        <v/>
      </c>
      <c r="R476" s="245" t="str">
        <f t="shared" si="137"/>
        <v/>
      </c>
      <c r="S476" s="104" t="str">
        <f t="shared" si="145"/>
        <v/>
      </c>
      <c r="T476" s="249" t="str">
        <f t="shared" si="146"/>
        <v/>
      </c>
      <c r="U476" s="118"/>
      <c r="V476" s="118"/>
      <c r="W476" s="118"/>
      <c r="X476" s="119"/>
      <c r="Y476" s="120"/>
      <c r="Z476" s="120"/>
      <c r="AA476" s="108" t="str">
        <f t="shared" si="138"/>
        <v/>
      </c>
      <c r="AB476" s="108" t="str">
        <f t="shared" si="139"/>
        <v/>
      </c>
      <c r="AC476" s="121"/>
      <c r="AD476" s="121"/>
      <c r="AE476" s="250" t="str">
        <f t="shared" si="147"/>
        <v/>
      </c>
      <c r="AF476" s="108" t="str">
        <f t="shared" si="140"/>
        <v/>
      </c>
      <c r="AG476" s="108" t="str">
        <f t="shared" si="141"/>
        <v/>
      </c>
      <c r="AH476" s="110">
        <f t="shared" si="148"/>
        <v>0</v>
      </c>
      <c r="AI476" s="110">
        <f t="shared" si="149"/>
        <v>0</v>
      </c>
      <c r="AJ476" s="114"/>
      <c r="AK476" s="100">
        <f t="shared" si="150"/>
        <v>0</v>
      </c>
      <c r="AL476" s="110">
        <f t="shared" si="151"/>
        <v>0</v>
      </c>
      <c r="AM476" s="258">
        <f t="shared" si="142"/>
        <v>0</v>
      </c>
      <c r="AN476" s="110">
        <f t="shared" si="143"/>
        <v>0</v>
      </c>
      <c r="AO476" s="110">
        <f t="shared" si="152"/>
        <v>0</v>
      </c>
      <c r="AP476" s="122"/>
    </row>
    <row r="477" spans="1:56">
      <c r="A477" s="113"/>
      <c r="B477" s="113"/>
      <c r="C477" s="114"/>
      <c r="D477" s="115"/>
      <c r="E477" s="115"/>
      <c r="F477" s="115"/>
      <c r="G477" s="115"/>
      <c r="H477" s="116"/>
      <c r="I477" s="114"/>
      <c r="J477" s="114"/>
      <c r="K477" s="115"/>
      <c r="L477" s="117"/>
      <c r="M477" s="124"/>
      <c r="N477" s="102" t="str">
        <f t="shared" si="134"/>
        <v/>
      </c>
      <c r="O477" s="103" t="str">
        <f t="shared" si="135"/>
        <v/>
      </c>
      <c r="P477" s="104" t="str">
        <f t="shared" si="144"/>
        <v/>
      </c>
      <c r="Q477" s="248" t="str">
        <f t="shared" si="136"/>
        <v/>
      </c>
      <c r="R477" s="245" t="str">
        <f t="shared" si="137"/>
        <v/>
      </c>
      <c r="S477" s="104" t="str">
        <f t="shared" si="145"/>
        <v/>
      </c>
      <c r="T477" s="249" t="str">
        <f t="shared" si="146"/>
        <v/>
      </c>
      <c r="U477" s="118"/>
      <c r="V477" s="118"/>
      <c r="W477" s="118"/>
      <c r="X477" s="119"/>
      <c r="Y477" s="120"/>
      <c r="Z477" s="120"/>
      <c r="AA477" s="108" t="str">
        <f t="shared" si="138"/>
        <v/>
      </c>
      <c r="AB477" s="108" t="str">
        <f t="shared" si="139"/>
        <v/>
      </c>
      <c r="AC477" s="121"/>
      <c r="AD477" s="121"/>
      <c r="AE477" s="250" t="str">
        <f t="shared" si="147"/>
        <v/>
      </c>
      <c r="AF477" s="108" t="str">
        <f t="shared" si="140"/>
        <v/>
      </c>
      <c r="AG477" s="108" t="str">
        <f t="shared" si="141"/>
        <v/>
      </c>
      <c r="AH477" s="110">
        <f t="shared" si="148"/>
        <v>0</v>
      </c>
      <c r="AI477" s="110">
        <f t="shared" si="149"/>
        <v>0</v>
      </c>
      <c r="AJ477" s="114"/>
      <c r="AK477" s="100">
        <f t="shared" si="150"/>
        <v>0</v>
      </c>
      <c r="AL477" s="110">
        <f t="shared" si="151"/>
        <v>0</v>
      </c>
      <c r="AM477" s="258">
        <f t="shared" si="142"/>
        <v>0</v>
      </c>
      <c r="AN477" s="110">
        <f t="shared" si="143"/>
        <v>0</v>
      </c>
      <c r="AO477" s="110">
        <f t="shared" si="152"/>
        <v>0</v>
      </c>
      <c r="AP477" s="122"/>
    </row>
    <row r="478" spans="1:56">
      <c r="A478" s="113"/>
      <c r="B478" s="113"/>
      <c r="C478" s="114"/>
      <c r="D478" s="115"/>
      <c r="E478" s="115"/>
      <c r="F478" s="115"/>
      <c r="G478" s="115"/>
      <c r="H478" s="116"/>
      <c r="I478" s="114"/>
      <c r="J478" s="114"/>
      <c r="K478" s="115"/>
      <c r="L478" s="117"/>
      <c r="M478" s="124"/>
      <c r="N478" s="102" t="str">
        <f t="shared" si="134"/>
        <v/>
      </c>
      <c r="O478" s="103" t="str">
        <f t="shared" si="135"/>
        <v/>
      </c>
      <c r="P478" s="104" t="str">
        <f t="shared" si="144"/>
        <v/>
      </c>
      <c r="Q478" s="248" t="str">
        <f t="shared" si="136"/>
        <v/>
      </c>
      <c r="R478" s="245" t="str">
        <f t="shared" si="137"/>
        <v/>
      </c>
      <c r="S478" s="104" t="str">
        <f t="shared" si="145"/>
        <v/>
      </c>
      <c r="T478" s="249" t="str">
        <f t="shared" si="146"/>
        <v/>
      </c>
      <c r="U478" s="118"/>
      <c r="V478" s="118"/>
      <c r="W478" s="118"/>
      <c r="X478" s="119"/>
      <c r="Y478" s="120"/>
      <c r="Z478" s="120"/>
      <c r="AA478" s="108" t="str">
        <f t="shared" si="138"/>
        <v/>
      </c>
      <c r="AB478" s="108" t="str">
        <f t="shared" si="139"/>
        <v/>
      </c>
      <c r="AC478" s="121"/>
      <c r="AD478" s="121"/>
      <c r="AE478" s="250" t="str">
        <f t="shared" si="147"/>
        <v/>
      </c>
      <c r="AF478" s="108" t="str">
        <f t="shared" si="140"/>
        <v/>
      </c>
      <c r="AG478" s="108" t="str">
        <f t="shared" si="141"/>
        <v/>
      </c>
      <c r="AH478" s="110">
        <f t="shared" si="148"/>
        <v>0</v>
      </c>
      <c r="AI478" s="110">
        <f t="shared" si="149"/>
        <v>0</v>
      </c>
      <c r="AJ478" s="114"/>
      <c r="AK478" s="100">
        <f t="shared" si="150"/>
        <v>0</v>
      </c>
      <c r="AL478" s="110">
        <f t="shared" si="151"/>
        <v>0</v>
      </c>
      <c r="AM478" s="258">
        <f t="shared" si="142"/>
        <v>0</v>
      </c>
      <c r="AN478" s="110">
        <f t="shared" si="143"/>
        <v>0</v>
      </c>
      <c r="AO478" s="110">
        <f t="shared" si="152"/>
        <v>0</v>
      </c>
      <c r="AP478" s="122"/>
    </row>
    <row r="479" spans="1:56">
      <c r="A479" s="113"/>
      <c r="B479" s="113"/>
      <c r="C479" s="114"/>
      <c r="D479" s="115"/>
      <c r="E479" s="115"/>
      <c r="F479" s="115"/>
      <c r="G479" s="115"/>
      <c r="H479" s="116"/>
      <c r="I479" s="114"/>
      <c r="J479" s="114"/>
      <c r="K479" s="115"/>
      <c r="L479" s="117"/>
      <c r="M479" s="124"/>
      <c r="N479" s="102" t="str">
        <f t="shared" si="134"/>
        <v/>
      </c>
      <c r="O479" s="103" t="str">
        <f t="shared" si="135"/>
        <v/>
      </c>
      <c r="P479" s="104" t="str">
        <f t="shared" si="144"/>
        <v/>
      </c>
      <c r="Q479" s="248" t="str">
        <f t="shared" si="136"/>
        <v/>
      </c>
      <c r="R479" s="245" t="str">
        <f t="shared" si="137"/>
        <v/>
      </c>
      <c r="S479" s="104" t="str">
        <f t="shared" si="145"/>
        <v/>
      </c>
      <c r="T479" s="249" t="str">
        <f t="shared" si="146"/>
        <v/>
      </c>
      <c r="U479" s="118"/>
      <c r="V479" s="118"/>
      <c r="W479" s="118"/>
      <c r="X479" s="119"/>
      <c r="Y479" s="120"/>
      <c r="Z479" s="120"/>
      <c r="AA479" s="108" t="str">
        <f t="shared" si="138"/>
        <v/>
      </c>
      <c r="AB479" s="108" t="str">
        <f t="shared" si="139"/>
        <v/>
      </c>
      <c r="AC479" s="121"/>
      <c r="AD479" s="121"/>
      <c r="AE479" s="250" t="str">
        <f t="shared" si="147"/>
        <v/>
      </c>
      <c r="AF479" s="108" t="str">
        <f t="shared" si="140"/>
        <v/>
      </c>
      <c r="AG479" s="108" t="str">
        <f t="shared" si="141"/>
        <v/>
      </c>
      <c r="AH479" s="110">
        <f t="shared" si="148"/>
        <v>0</v>
      </c>
      <c r="AI479" s="110">
        <f t="shared" si="149"/>
        <v>0</v>
      </c>
      <c r="AJ479" s="114"/>
      <c r="AK479" s="100">
        <f t="shared" si="150"/>
        <v>0</v>
      </c>
      <c r="AL479" s="110">
        <f t="shared" si="151"/>
        <v>0</v>
      </c>
      <c r="AM479" s="258">
        <f t="shared" si="142"/>
        <v>0</v>
      </c>
      <c r="AN479" s="110">
        <f t="shared" si="143"/>
        <v>0</v>
      </c>
      <c r="AO479" s="110">
        <f t="shared" si="152"/>
        <v>0</v>
      </c>
      <c r="AP479" s="122"/>
    </row>
    <row r="480" spans="1:56">
      <c r="A480" s="113"/>
      <c r="B480" s="113"/>
      <c r="C480" s="114"/>
      <c r="D480" s="115"/>
      <c r="E480" s="115"/>
      <c r="F480" s="115"/>
      <c r="G480" s="115"/>
      <c r="H480" s="116"/>
      <c r="I480" s="114"/>
      <c r="J480" s="114"/>
      <c r="K480" s="115"/>
      <c r="L480" s="117"/>
      <c r="M480" s="124"/>
      <c r="N480" s="102" t="str">
        <f t="shared" si="134"/>
        <v/>
      </c>
      <c r="O480" s="103" t="str">
        <f t="shared" si="135"/>
        <v/>
      </c>
      <c r="P480" s="104" t="str">
        <f t="shared" si="144"/>
        <v/>
      </c>
      <c r="Q480" s="248" t="str">
        <f t="shared" si="136"/>
        <v/>
      </c>
      <c r="R480" s="245" t="str">
        <f t="shared" si="137"/>
        <v/>
      </c>
      <c r="S480" s="104" t="str">
        <f t="shared" si="145"/>
        <v/>
      </c>
      <c r="T480" s="249" t="str">
        <f t="shared" si="146"/>
        <v/>
      </c>
      <c r="U480" s="118"/>
      <c r="V480" s="118"/>
      <c r="W480" s="118"/>
      <c r="X480" s="119"/>
      <c r="Y480" s="120"/>
      <c r="Z480" s="120"/>
      <c r="AA480" s="108" t="str">
        <f t="shared" si="138"/>
        <v/>
      </c>
      <c r="AB480" s="108" t="str">
        <f t="shared" si="139"/>
        <v/>
      </c>
      <c r="AC480" s="121"/>
      <c r="AD480" s="121"/>
      <c r="AE480" s="250" t="str">
        <f t="shared" si="147"/>
        <v/>
      </c>
      <c r="AF480" s="108" t="str">
        <f t="shared" si="140"/>
        <v/>
      </c>
      <c r="AG480" s="108" t="str">
        <f t="shared" si="141"/>
        <v/>
      </c>
      <c r="AH480" s="110">
        <f t="shared" si="148"/>
        <v>0</v>
      </c>
      <c r="AI480" s="110">
        <f t="shared" si="149"/>
        <v>0</v>
      </c>
      <c r="AJ480" s="114"/>
      <c r="AK480" s="100">
        <f t="shared" si="150"/>
        <v>0</v>
      </c>
      <c r="AL480" s="110">
        <f t="shared" si="151"/>
        <v>0</v>
      </c>
      <c r="AM480" s="258">
        <f t="shared" si="142"/>
        <v>0</v>
      </c>
      <c r="AN480" s="110">
        <f t="shared" si="143"/>
        <v>0</v>
      </c>
      <c r="AO480" s="110">
        <f t="shared" si="152"/>
        <v>0</v>
      </c>
      <c r="AP480" s="122"/>
    </row>
    <row r="481" spans="1:56">
      <c r="A481" s="113"/>
      <c r="B481" s="113"/>
      <c r="C481" s="114"/>
      <c r="D481" s="115"/>
      <c r="E481" s="115"/>
      <c r="F481" s="115"/>
      <c r="G481" s="115"/>
      <c r="H481" s="116"/>
      <c r="I481" s="114"/>
      <c r="J481" s="114"/>
      <c r="K481" s="115"/>
      <c r="L481" s="117"/>
      <c r="M481" s="124"/>
      <c r="N481" s="102" t="str">
        <f t="shared" si="134"/>
        <v/>
      </c>
      <c r="O481" s="103" t="str">
        <f t="shared" si="135"/>
        <v/>
      </c>
      <c r="P481" s="104" t="str">
        <f t="shared" si="144"/>
        <v/>
      </c>
      <c r="Q481" s="248" t="str">
        <f t="shared" si="136"/>
        <v/>
      </c>
      <c r="R481" s="245" t="str">
        <f t="shared" si="137"/>
        <v/>
      </c>
      <c r="S481" s="104" t="str">
        <f t="shared" si="145"/>
        <v/>
      </c>
      <c r="T481" s="249" t="str">
        <f t="shared" si="146"/>
        <v/>
      </c>
      <c r="U481" s="118"/>
      <c r="V481" s="118"/>
      <c r="W481" s="118"/>
      <c r="X481" s="119"/>
      <c r="Y481" s="120"/>
      <c r="Z481" s="120"/>
      <c r="AA481" s="108" t="str">
        <f t="shared" si="138"/>
        <v/>
      </c>
      <c r="AB481" s="108" t="str">
        <f t="shared" si="139"/>
        <v/>
      </c>
      <c r="AC481" s="121"/>
      <c r="AD481" s="121"/>
      <c r="AE481" s="250" t="str">
        <f t="shared" si="147"/>
        <v/>
      </c>
      <c r="AF481" s="108" t="str">
        <f t="shared" si="140"/>
        <v/>
      </c>
      <c r="AG481" s="108" t="str">
        <f t="shared" si="141"/>
        <v/>
      </c>
      <c r="AH481" s="110">
        <f t="shared" si="148"/>
        <v>0</v>
      </c>
      <c r="AI481" s="110">
        <f t="shared" si="149"/>
        <v>0</v>
      </c>
      <c r="AJ481" s="114"/>
      <c r="AK481" s="100">
        <f t="shared" si="150"/>
        <v>0</v>
      </c>
      <c r="AL481" s="110">
        <f t="shared" si="151"/>
        <v>0</v>
      </c>
      <c r="AM481" s="258">
        <f t="shared" si="142"/>
        <v>0</v>
      </c>
      <c r="AN481" s="110">
        <f t="shared" si="143"/>
        <v>0</v>
      </c>
      <c r="AO481" s="110">
        <f t="shared" si="152"/>
        <v>0</v>
      </c>
      <c r="AP481" s="122"/>
    </row>
    <row r="482" spans="1:56">
      <c r="A482" s="113"/>
      <c r="B482" s="113"/>
      <c r="C482" s="114"/>
      <c r="D482" s="115"/>
      <c r="E482" s="115"/>
      <c r="F482" s="115"/>
      <c r="G482" s="115"/>
      <c r="H482" s="116"/>
      <c r="I482" s="114"/>
      <c r="J482" s="114"/>
      <c r="K482" s="115"/>
      <c r="L482" s="117"/>
      <c r="M482" s="124"/>
      <c r="N482" s="102" t="str">
        <f t="shared" si="134"/>
        <v/>
      </c>
      <c r="O482" s="103" t="str">
        <f t="shared" si="135"/>
        <v/>
      </c>
      <c r="P482" s="104" t="str">
        <f t="shared" si="144"/>
        <v/>
      </c>
      <c r="Q482" s="248" t="str">
        <f t="shared" si="136"/>
        <v/>
      </c>
      <c r="R482" s="245" t="str">
        <f t="shared" si="137"/>
        <v/>
      </c>
      <c r="S482" s="104" t="str">
        <f t="shared" si="145"/>
        <v/>
      </c>
      <c r="T482" s="249" t="str">
        <f t="shared" si="146"/>
        <v/>
      </c>
      <c r="U482" s="118"/>
      <c r="V482" s="118"/>
      <c r="W482" s="118"/>
      <c r="X482" s="119"/>
      <c r="Y482" s="120"/>
      <c r="Z482" s="120"/>
      <c r="AA482" s="108" t="str">
        <f t="shared" si="138"/>
        <v/>
      </c>
      <c r="AB482" s="108" t="str">
        <f t="shared" si="139"/>
        <v/>
      </c>
      <c r="AC482" s="121"/>
      <c r="AD482" s="121"/>
      <c r="AE482" s="250" t="str">
        <f t="shared" si="147"/>
        <v/>
      </c>
      <c r="AF482" s="108" t="str">
        <f t="shared" si="140"/>
        <v/>
      </c>
      <c r="AG482" s="108" t="str">
        <f t="shared" si="141"/>
        <v/>
      </c>
      <c r="AH482" s="110">
        <f t="shared" si="148"/>
        <v>0</v>
      </c>
      <c r="AI482" s="110">
        <f t="shared" si="149"/>
        <v>0</v>
      </c>
      <c r="AJ482" s="114"/>
      <c r="AK482" s="100">
        <f t="shared" si="150"/>
        <v>0</v>
      </c>
      <c r="AL482" s="110">
        <f t="shared" si="151"/>
        <v>0</v>
      </c>
      <c r="AM482" s="258">
        <f t="shared" si="142"/>
        <v>0</v>
      </c>
      <c r="AN482" s="110">
        <f t="shared" si="143"/>
        <v>0</v>
      </c>
      <c r="AO482" s="110">
        <f t="shared" si="152"/>
        <v>0</v>
      </c>
      <c r="AP482" s="122"/>
    </row>
    <row r="483" spans="1:56">
      <c r="A483" s="113"/>
      <c r="B483" s="113"/>
      <c r="C483" s="114"/>
      <c r="D483" s="115"/>
      <c r="E483" s="115"/>
      <c r="F483" s="115"/>
      <c r="G483" s="115"/>
      <c r="H483" s="116"/>
      <c r="I483" s="114"/>
      <c r="J483" s="114"/>
      <c r="K483" s="115"/>
      <c r="L483" s="117"/>
      <c r="M483" s="124"/>
      <c r="N483" s="102" t="str">
        <f t="shared" si="134"/>
        <v/>
      </c>
      <c r="O483" s="103" t="str">
        <f t="shared" si="135"/>
        <v/>
      </c>
      <c r="P483" s="104" t="str">
        <f t="shared" si="144"/>
        <v/>
      </c>
      <c r="Q483" s="248" t="str">
        <f t="shared" si="136"/>
        <v/>
      </c>
      <c r="R483" s="245" t="str">
        <f t="shared" si="137"/>
        <v/>
      </c>
      <c r="S483" s="104" t="str">
        <f t="shared" si="145"/>
        <v/>
      </c>
      <c r="T483" s="249" t="str">
        <f t="shared" si="146"/>
        <v/>
      </c>
      <c r="U483" s="118"/>
      <c r="V483" s="118"/>
      <c r="W483" s="118"/>
      <c r="X483" s="119"/>
      <c r="Y483" s="120"/>
      <c r="Z483" s="120"/>
      <c r="AA483" s="108" t="str">
        <f t="shared" si="138"/>
        <v/>
      </c>
      <c r="AB483" s="108" t="str">
        <f t="shared" si="139"/>
        <v/>
      </c>
      <c r="AC483" s="121"/>
      <c r="AD483" s="121"/>
      <c r="AE483" s="250" t="str">
        <f t="shared" si="147"/>
        <v/>
      </c>
      <c r="AF483" s="108" t="str">
        <f t="shared" si="140"/>
        <v/>
      </c>
      <c r="AG483" s="108" t="str">
        <f t="shared" si="141"/>
        <v/>
      </c>
      <c r="AH483" s="110">
        <f t="shared" si="148"/>
        <v>0</v>
      </c>
      <c r="AI483" s="110">
        <f t="shared" si="149"/>
        <v>0</v>
      </c>
      <c r="AJ483" s="114"/>
      <c r="AK483" s="100">
        <f t="shared" si="150"/>
        <v>0</v>
      </c>
      <c r="AL483" s="110">
        <f t="shared" si="151"/>
        <v>0</v>
      </c>
      <c r="AM483" s="258">
        <f t="shared" si="142"/>
        <v>0</v>
      </c>
      <c r="AN483" s="110">
        <f t="shared" si="143"/>
        <v>0</v>
      </c>
      <c r="AO483" s="110">
        <f t="shared" si="152"/>
        <v>0</v>
      </c>
      <c r="AP483" s="122"/>
    </row>
    <row r="484" spans="1:56">
      <c r="A484" s="113"/>
      <c r="B484" s="113"/>
      <c r="C484" s="114"/>
      <c r="D484" s="115"/>
      <c r="E484" s="115"/>
      <c r="F484" s="115"/>
      <c r="G484" s="115"/>
      <c r="H484" s="116"/>
      <c r="I484" s="114"/>
      <c r="J484" s="114"/>
      <c r="K484" s="115"/>
      <c r="L484" s="117"/>
      <c r="M484" s="124"/>
      <c r="N484" s="102" t="str">
        <f t="shared" si="134"/>
        <v/>
      </c>
      <c r="O484" s="103" t="str">
        <f t="shared" si="135"/>
        <v/>
      </c>
      <c r="P484" s="104" t="str">
        <f t="shared" si="144"/>
        <v/>
      </c>
      <c r="Q484" s="248" t="str">
        <f t="shared" si="136"/>
        <v/>
      </c>
      <c r="R484" s="245" t="str">
        <f t="shared" si="137"/>
        <v/>
      </c>
      <c r="S484" s="104" t="str">
        <f t="shared" si="145"/>
        <v/>
      </c>
      <c r="T484" s="249" t="str">
        <f t="shared" si="146"/>
        <v/>
      </c>
      <c r="U484" s="118"/>
      <c r="V484" s="118"/>
      <c r="W484" s="118"/>
      <c r="X484" s="119"/>
      <c r="Y484" s="120"/>
      <c r="Z484" s="120"/>
      <c r="AA484" s="108" t="str">
        <f t="shared" si="138"/>
        <v/>
      </c>
      <c r="AB484" s="108" t="str">
        <f t="shared" si="139"/>
        <v/>
      </c>
      <c r="AC484" s="121"/>
      <c r="AD484" s="121"/>
      <c r="AE484" s="250" t="str">
        <f t="shared" si="147"/>
        <v/>
      </c>
      <c r="AF484" s="108" t="str">
        <f t="shared" si="140"/>
        <v/>
      </c>
      <c r="AG484" s="108" t="str">
        <f t="shared" si="141"/>
        <v/>
      </c>
      <c r="AH484" s="110">
        <f t="shared" si="148"/>
        <v>0</v>
      </c>
      <c r="AI484" s="110">
        <f t="shared" si="149"/>
        <v>0</v>
      </c>
      <c r="AJ484" s="114"/>
      <c r="AK484" s="100">
        <f t="shared" si="150"/>
        <v>0</v>
      </c>
      <c r="AL484" s="110">
        <f t="shared" si="151"/>
        <v>0</v>
      </c>
      <c r="AM484" s="258">
        <f t="shared" si="142"/>
        <v>0</v>
      </c>
      <c r="AN484" s="110">
        <f t="shared" si="143"/>
        <v>0</v>
      </c>
      <c r="AO484" s="110">
        <f t="shared" si="152"/>
        <v>0</v>
      </c>
      <c r="AP484" s="122"/>
    </row>
    <row r="485" spans="1:56">
      <c r="A485" s="113"/>
      <c r="B485" s="113"/>
      <c r="C485" s="114"/>
      <c r="D485" s="115"/>
      <c r="E485" s="115"/>
      <c r="F485" s="115"/>
      <c r="G485" s="115"/>
      <c r="H485" s="116"/>
      <c r="I485" s="114"/>
      <c r="J485" s="114"/>
      <c r="K485" s="115"/>
      <c r="L485" s="117"/>
      <c r="M485" s="124"/>
      <c r="N485" s="102" t="str">
        <f t="shared" si="134"/>
        <v/>
      </c>
      <c r="O485" s="103" t="str">
        <f t="shared" si="135"/>
        <v/>
      </c>
      <c r="P485" s="104" t="str">
        <f t="shared" si="144"/>
        <v/>
      </c>
      <c r="Q485" s="248" t="str">
        <f t="shared" si="136"/>
        <v/>
      </c>
      <c r="R485" s="245" t="str">
        <f t="shared" si="137"/>
        <v/>
      </c>
      <c r="S485" s="104" t="str">
        <f t="shared" si="145"/>
        <v/>
      </c>
      <c r="T485" s="249" t="str">
        <f t="shared" si="146"/>
        <v/>
      </c>
      <c r="U485" s="118"/>
      <c r="V485" s="118"/>
      <c r="W485" s="118"/>
      <c r="X485" s="119"/>
      <c r="Y485" s="120"/>
      <c r="Z485" s="120"/>
      <c r="AA485" s="108" t="str">
        <f t="shared" si="138"/>
        <v/>
      </c>
      <c r="AB485" s="108" t="str">
        <f t="shared" si="139"/>
        <v/>
      </c>
      <c r="AC485" s="121"/>
      <c r="AD485" s="121"/>
      <c r="AE485" s="250" t="str">
        <f t="shared" si="147"/>
        <v/>
      </c>
      <c r="AF485" s="108" t="str">
        <f t="shared" si="140"/>
        <v/>
      </c>
      <c r="AG485" s="108" t="str">
        <f t="shared" si="141"/>
        <v/>
      </c>
      <c r="AH485" s="110">
        <f t="shared" si="148"/>
        <v>0</v>
      </c>
      <c r="AI485" s="110">
        <f t="shared" si="149"/>
        <v>0</v>
      </c>
      <c r="AJ485" s="114"/>
      <c r="AK485" s="100">
        <f t="shared" si="150"/>
        <v>0</v>
      </c>
      <c r="AL485" s="110">
        <f t="shared" si="151"/>
        <v>0</v>
      </c>
      <c r="AM485" s="258">
        <f t="shared" si="142"/>
        <v>0</v>
      </c>
      <c r="AN485" s="110">
        <f t="shared" si="143"/>
        <v>0</v>
      </c>
      <c r="AO485" s="110">
        <f t="shared" si="152"/>
        <v>0</v>
      </c>
      <c r="AP485" s="122"/>
    </row>
    <row r="486" spans="1:56" s="1" customFormat="1">
      <c r="A486" s="113"/>
      <c r="B486" s="113"/>
      <c r="C486" s="114"/>
      <c r="D486" s="115"/>
      <c r="E486" s="115"/>
      <c r="F486" s="115"/>
      <c r="G486" s="115"/>
      <c r="H486" s="116"/>
      <c r="I486" s="114"/>
      <c r="J486" s="114"/>
      <c r="K486" s="115"/>
      <c r="L486" s="117"/>
      <c r="M486" s="124"/>
      <c r="N486" s="102" t="str">
        <f t="shared" si="134"/>
        <v/>
      </c>
      <c r="O486" s="103" t="str">
        <f t="shared" si="135"/>
        <v/>
      </c>
      <c r="P486" s="104" t="str">
        <f t="shared" si="144"/>
        <v/>
      </c>
      <c r="Q486" s="248" t="str">
        <f t="shared" si="136"/>
        <v/>
      </c>
      <c r="R486" s="245" t="str">
        <f t="shared" si="137"/>
        <v/>
      </c>
      <c r="S486" s="104" t="str">
        <f t="shared" si="145"/>
        <v/>
      </c>
      <c r="T486" s="249" t="str">
        <f t="shared" si="146"/>
        <v/>
      </c>
      <c r="U486" s="118"/>
      <c r="V486" s="118"/>
      <c r="W486" s="118"/>
      <c r="X486" s="119"/>
      <c r="Y486" s="120"/>
      <c r="Z486" s="120"/>
      <c r="AA486" s="108" t="str">
        <f t="shared" si="138"/>
        <v/>
      </c>
      <c r="AB486" s="108" t="str">
        <f t="shared" si="139"/>
        <v/>
      </c>
      <c r="AC486" s="121"/>
      <c r="AD486" s="121"/>
      <c r="AE486" s="250" t="str">
        <f t="shared" si="147"/>
        <v/>
      </c>
      <c r="AF486" s="108" t="str">
        <f t="shared" si="140"/>
        <v/>
      </c>
      <c r="AG486" s="108" t="str">
        <f t="shared" si="141"/>
        <v/>
      </c>
      <c r="AH486" s="110">
        <f t="shared" si="148"/>
        <v>0</v>
      </c>
      <c r="AI486" s="110">
        <f t="shared" si="149"/>
        <v>0</v>
      </c>
      <c r="AJ486" s="114"/>
      <c r="AK486" s="100">
        <f t="shared" si="150"/>
        <v>0</v>
      </c>
      <c r="AL486" s="110">
        <f t="shared" si="151"/>
        <v>0</v>
      </c>
      <c r="AM486" s="258">
        <f t="shared" si="142"/>
        <v>0</v>
      </c>
      <c r="AN486" s="110">
        <f t="shared" si="143"/>
        <v>0</v>
      </c>
      <c r="AO486" s="110">
        <f t="shared" si="152"/>
        <v>0</v>
      </c>
      <c r="AP486" s="122"/>
      <c r="AQ486" s="2"/>
      <c r="AR486" s="31"/>
      <c r="AT486" s="65"/>
      <c r="AU486" s="65"/>
      <c r="AV486" s="65"/>
      <c r="AW486" s="65"/>
      <c r="AX486" s="65"/>
      <c r="AY486" s="65"/>
      <c r="AZ486" s="65"/>
      <c r="BA486" s="65"/>
      <c r="BB486" s="65"/>
      <c r="BC486" s="65"/>
      <c r="BD486" s="65"/>
    </row>
    <row r="487" spans="1:56">
      <c r="A487" s="113"/>
      <c r="B487" s="113"/>
      <c r="C487" s="114"/>
      <c r="D487" s="115"/>
      <c r="E487" s="115"/>
      <c r="F487" s="115"/>
      <c r="G487" s="115"/>
      <c r="H487" s="116"/>
      <c r="I487" s="114"/>
      <c r="J487" s="114"/>
      <c r="K487" s="115"/>
      <c r="L487" s="117"/>
      <c r="M487" s="124"/>
      <c r="N487" s="102" t="str">
        <f t="shared" si="134"/>
        <v/>
      </c>
      <c r="O487" s="103" t="str">
        <f t="shared" si="135"/>
        <v/>
      </c>
      <c r="P487" s="104" t="str">
        <f t="shared" si="144"/>
        <v/>
      </c>
      <c r="Q487" s="248" t="str">
        <f t="shared" si="136"/>
        <v/>
      </c>
      <c r="R487" s="245" t="str">
        <f t="shared" si="137"/>
        <v/>
      </c>
      <c r="S487" s="104" t="str">
        <f t="shared" si="145"/>
        <v/>
      </c>
      <c r="T487" s="249" t="str">
        <f t="shared" si="146"/>
        <v/>
      </c>
      <c r="U487" s="118"/>
      <c r="V487" s="118"/>
      <c r="W487" s="118"/>
      <c r="X487" s="119"/>
      <c r="Y487" s="120"/>
      <c r="Z487" s="120"/>
      <c r="AA487" s="108" t="str">
        <f t="shared" si="138"/>
        <v/>
      </c>
      <c r="AB487" s="108" t="str">
        <f t="shared" si="139"/>
        <v/>
      </c>
      <c r="AC487" s="121"/>
      <c r="AD487" s="121"/>
      <c r="AE487" s="250" t="str">
        <f t="shared" si="147"/>
        <v/>
      </c>
      <c r="AF487" s="108" t="str">
        <f t="shared" si="140"/>
        <v/>
      </c>
      <c r="AG487" s="108" t="str">
        <f t="shared" si="141"/>
        <v/>
      </c>
      <c r="AH487" s="110">
        <f t="shared" si="148"/>
        <v>0</v>
      </c>
      <c r="AI487" s="110">
        <f t="shared" si="149"/>
        <v>0</v>
      </c>
      <c r="AJ487" s="114"/>
      <c r="AK487" s="100">
        <f t="shared" si="150"/>
        <v>0</v>
      </c>
      <c r="AL487" s="110">
        <f t="shared" si="151"/>
        <v>0</v>
      </c>
      <c r="AM487" s="258">
        <f t="shared" si="142"/>
        <v>0</v>
      </c>
      <c r="AN487" s="110">
        <f t="shared" si="143"/>
        <v>0</v>
      </c>
      <c r="AO487" s="110">
        <f t="shared" si="152"/>
        <v>0</v>
      </c>
      <c r="AP487" s="122"/>
    </row>
    <row r="488" spans="1:56">
      <c r="A488" s="113"/>
      <c r="B488" s="113"/>
      <c r="C488" s="114"/>
      <c r="D488" s="115"/>
      <c r="E488" s="115"/>
      <c r="F488" s="115"/>
      <c r="G488" s="115"/>
      <c r="H488" s="116"/>
      <c r="I488" s="114"/>
      <c r="J488" s="114"/>
      <c r="K488" s="115"/>
      <c r="L488" s="117"/>
      <c r="M488" s="124"/>
      <c r="N488" s="102" t="str">
        <f t="shared" si="134"/>
        <v/>
      </c>
      <c r="O488" s="103" t="str">
        <f t="shared" si="135"/>
        <v/>
      </c>
      <c r="P488" s="104" t="str">
        <f t="shared" si="144"/>
        <v/>
      </c>
      <c r="Q488" s="248" t="str">
        <f t="shared" si="136"/>
        <v/>
      </c>
      <c r="R488" s="245" t="str">
        <f t="shared" si="137"/>
        <v/>
      </c>
      <c r="S488" s="104" t="str">
        <f t="shared" si="145"/>
        <v/>
      </c>
      <c r="T488" s="249" t="str">
        <f t="shared" si="146"/>
        <v/>
      </c>
      <c r="U488" s="118"/>
      <c r="V488" s="118"/>
      <c r="W488" s="118"/>
      <c r="X488" s="119"/>
      <c r="Y488" s="120"/>
      <c r="Z488" s="120"/>
      <c r="AA488" s="108" t="str">
        <f t="shared" si="138"/>
        <v/>
      </c>
      <c r="AB488" s="108" t="str">
        <f t="shared" si="139"/>
        <v/>
      </c>
      <c r="AC488" s="121"/>
      <c r="AD488" s="121"/>
      <c r="AE488" s="250" t="str">
        <f t="shared" si="147"/>
        <v/>
      </c>
      <c r="AF488" s="108" t="str">
        <f t="shared" si="140"/>
        <v/>
      </c>
      <c r="AG488" s="108" t="str">
        <f t="shared" si="141"/>
        <v/>
      </c>
      <c r="AH488" s="110">
        <f t="shared" si="148"/>
        <v>0</v>
      </c>
      <c r="AI488" s="110">
        <f t="shared" si="149"/>
        <v>0</v>
      </c>
      <c r="AJ488" s="114"/>
      <c r="AK488" s="100">
        <f t="shared" si="150"/>
        <v>0</v>
      </c>
      <c r="AL488" s="110">
        <f t="shared" si="151"/>
        <v>0</v>
      </c>
      <c r="AM488" s="258">
        <f t="shared" si="142"/>
        <v>0</v>
      </c>
      <c r="AN488" s="110">
        <f t="shared" si="143"/>
        <v>0</v>
      </c>
      <c r="AO488" s="110">
        <f t="shared" si="152"/>
        <v>0</v>
      </c>
      <c r="AP488" s="122"/>
    </row>
    <row r="489" spans="1:56">
      <c r="A489" s="113"/>
      <c r="B489" s="113"/>
      <c r="C489" s="114"/>
      <c r="D489" s="115"/>
      <c r="E489" s="115"/>
      <c r="F489" s="115"/>
      <c r="G489" s="115"/>
      <c r="H489" s="116"/>
      <c r="I489" s="114"/>
      <c r="J489" s="114"/>
      <c r="K489" s="115"/>
      <c r="L489" s="117"/>
      <c r="M489" s="124"/>
      <c r="N489" s="102" t="str">
        <f t="shared" si="134"/>
        <v/>
      </c>
      <c r="O489" s="103" t="str">
        <f t="shared" si="135"/>
        <v/>
      </c>
      <c r="P489" s="104" t="str">
        <f t="shared" si="144"/>
        <v/>
      </c>
      <c r="Q489" s="248" t="str">
        <f t="shared" si="136"/>
        <v/>
      </c>
      <c r="R489" s="245" t="str">
        <f t="shared" si="137"/>
        <v/>
      </c>
      <c r="S489" s="104" t="str">
        <f t="shared" si="145"/>
        <v/>
      </c>
      <c r="T489" s="249" t="str">
        <f t="shared" si="146"/>
        <v/>
      </c>
      <c r="U489" s="118"/>
      <c r="V489" s="118"/>
      <c r="W489" s="118"/>
      <c r="X489" s="119"/>
      <c r="Y489" s="120"/>
      <c r="Z489" s="120"/>
      <c r="AA489" s="108" t="str">
        <f t="shared" si="138"/>
        <v/>
      </c>
      <c r="AB489" s="108" t="str">
        <f t="shared" si="139"/>
        <v/>
      </c>
      <c r="AC489" s="121"/>
      <c r="AD489" s="121"/>
      <c r="AE489" s="250" t="str">
        <f t="shared" si="147"/>
        <v/>
      </c>
      <c r="AF489" s="108" t="str">
        <f t="shared" si="140"/>
        <v/>
      </c>
      <c r="AG489" s="108" t="str">
        <f t="shared" si="141"/>
        <v/>
      </c>
      <c r="AH489" s="110">
        <f t="shared" si="148"/>
        <v>0</v>
      </c>
      <c r="AI489" s="110">
        <f t="shared" si="149"/>
        <v>0</v>
      </c>
      <c r="AJ489" s="114"/>
      <c r="AK489" s="100">
        <f t="shared" si="150"/>
        <v>0</v>
      </c>
      <c r="AL489" s="110">
        <f t="shared" si="151"/>
        <v>0</v>
      </c>
      <c r="AM489" s="258">
        <f t="shared" si="142"/>
        <v>0</v>
      </c>
      <c r="AN489" s="110">
        <f t="shared" si="143"/>
        <v>0</v>
      </c>
      <c r="AO489" s="110">
        <f t="shared" si="152"/>
        <v>0</v>
      </c>
      <c r="AP489" s="122"/>
      <c r="BD489" s="1"/>
    </row>
    <row r="490" spans="1:56">
      <c r="A490" s="113"/>
      <c r="B490" s="113"/>
      <c r="C490" s="114"/>
      <c r="D490" s="115"/>
      <c r="E490" s="115"/>
      <c r="F490" s="115"/>
      <c r="G490" s="115"/>
      <c r="H490" s="116"/>
      <c r="I490" s="114"/>
      <c r="J490" s="114"/>
      <c r="K490" s="115"/>
      <c r="L490" s="117"/>
      <c r="M490" s="124"/>
      <c r="N490" s="102" t="str">
        <f t="shared" si="134"/>
        <v/>
      </c>
      <c r="O490" s="103" t="str">
        <f t="shared" si="135"/>
        <v/>
      </c>
      <c r="P490" s="104" t="str">
        <f t="shared" si="144"/>
        <v/>
      </c>
      <c r="Q490" s="248" t="str">
        <f t="shared" si="136"/>
        <v/>
      </c>
      <c r="R490" s="245" t="str">
        <f t="shared" si="137"/>
        <v/>
      </c>
      <c r="S490" s="104" t="str">
        <f t="shared" si="145"/>
        <v/>
      </c>
      <c r="T490" s="249" t="str">
        <f t="shared" si="146"/>
        <v/>
      </c>
      <c r="U490" s="118"/>
      <c r="V490" s="118"/>
      <c r="W490" s="118"/>
      <c r="X490" s="119"/>
      <c r="Y490" s="120"/>
      <c r="Z490" s="120"/>
      <c r="AA490" s="108" t="str">
        <f t="shared" si="138"/>
        <v/>
      </c>
      <c r="AB490" s="108" t="str">
        <f t="shared" si="139"/>
        <v/>
      </c>
      <c r="AC490" s="121"/>
      <c r="AD490" s="121"/>
      <c r="AE490" s="250" t="str">
        <f t="shared" si="147"/>
        <v/>
      </c>
      <c r="AF490" s="108" t="str">
        <f t="shared" si="140"/>
        <v/>
      </c>
      <c r="AG490" s="108" t="str">
        <f t="shared" si="141"/>
        <v/>
      </c>
      <c r="AH490" s="110">
        <f t="shared" si="148"/>
        <v>0</v>
      </c>
      <c r="AI490" s="110">
        <f t="shared" si="149"/>
        <v>0</v>
      </c>
      <c r="AJ490" s="114"/>
      <c r="AK490" s="100">
        <f t="shared" si="150"/>
        <v>0</v>
      </c>
      <c r="AL490" s="110">
        <f t="shared" si="151"/>
        <v>0</v>
      </c>
      <c r="AM490" s="258">
        <f t="shared" si="142"/>
        <v>0</v>
      </c>
      <c r="AN490" s="110">
        <f t="shared" si="143"/>
        <v>0</v>
      </c>
      <c r="AO490" s="110">
        <f t="shared" si="152"/>
        <v>0</v>
      </c>
      <c r="AP490" s="122"/>
      <c r="AT490" s="1"/>
      <c r="AU490" s="1"/>
      <c r="AV490" s="1"/>
      <c r="AW490" s="1"/>
      <c r="AX490" s="1"/>
      <c r="AY490" s="1"/>
      <c r="AZ490" s="1"/>
      <c r="BA490" s="1"/>
      <c r="BB490" s="1"/>
      <c r="BC490" s="1"/>
    </row>
    <row r="491" spans="1:56">
      <c r="A491" s="113"/>
      <c r="B491" s="113"/>
      <c r="C491" s="114"/>
      <c r="D491" s="115"/>
      <c r="E491" s="115"/>
      <c r="F491" s="115"/>
      <c r="G491" s="115"/>
      <c r="H491" s="116"/>
      <c r="I491" s="114"/>
      <c r="J491" s="114"/>
      <c r="K491" s="115"/>
      <c r="L491" s="117"/>
      <c r="M491" s="124"/>
      <c r="N491" s="102" t="str">
        <f t="shared" si="134"/>
        <v/>
      </c>
      <c r="O491" s="103" t="str">
        <f t="shared" si="135"/>
        <v/>
      </c>
      <c r="P491" s="104" t="str">
        <f t="shared" si="144"/>
        <v/>
      </c>
      <c r="Q491" s="248" t="str">
        <f t="shared" si="136"/>
        <v/>
      </c>
      <c r="R491" s="245" t="str">
        <f t="shared" si="137"/>
        <v/>
      </c>
      <c r="S491" s="104" t="str">
        <f t="shared" si="145"/>
        <v/>
      </c>
      <c r="T491" s="249" t="str">
        <f t="shared" si="146"/>
        <v/>
      </c>
      <c r="U491" s="118"/>
      <c r="V491" s="118"/>
      <c r="W491" s="118"/>
      <c r="X491" s="119"/>
      <c r="Y491" s="120"/>
      <c r="Z491" s="120"/>
      <c r="AA491" s="108" t="str">
        <f t="shared" si="138"/>
        <v/>
      </c>
      <c r="AB491" s="108" t="str">
        <f t="shared" si="139"/>
        <v/>
      </c>
      <c r="AC491" s="121"/>
      <c r="AD491" s="121"/>
      <c r="AE491" s="250" t="str">
        <f t="shared" si="147"/>
        <v/>
      </c>
      <c r="AF491" s="108" t="str">
        <f t="shared" si="140"/>
        <v/>
      </c>
      <c r="AG491" s="108" t="str">
        <f t="shared" si="141"/>
        <v/>
      </c>
      <c r="AH491" s="110">
        <f t="shared" si="148"/>
        <v>0</v>
      </c>
      <c r="AI491" s="110">
        <f t="shared" si="149"/>
        <v>0</v>
      </c>
      <c r="AJ491" s="114"/>
      <c r="AK491" s="100">
        <f t="shared" si="150"/>
        <v>0</v>
      </c>
      <c r="AL491" s="110">
        <f t="shared" si="151"/>
        <v>0</v>
      </c>
      <c r="AM491" s="258">
        <f t="shared" si="142"/>
        <v>0</v>
      </c>
      <c r="AN491" s="110">
        <f t="shared" si="143"/>
        <v>0</v>
      </c>
      <c r="AO491" s="110">
        <f t="shared" si="152"/>
        <v>0</v>
      </c>
      <c r="AP491" s="122"/>
    </row>
    <row r="492" spans="1:56">
      <c r="A492" s="113"/>
      <c r="B492" s="113"/>
      <c r="C492" s="114"/>
      <c r="D492" s="115"/>
      <c r="E492" s="115"/>
      <c r="F492" s="115"/>
      <c r="G492" s="115"/>
      <c r="H492" s="116"/>
      <c r="I492" s="114"/>
      <c r="J492" s="114"/>
      <c r="K492" s="115"/>
      <c r="L492" s="117"/>
      <c r="M492" s="124"/>
      <c r="N492" s="102" t="str">
        <f t="shared" si="134"/>
        <v/>
      </c>
      <c r="O492" s="103" t="str">
        <f t="shared" si="135"/>
        <v/>
      </c>
      <c r="P492" s="104" t="str">
        <f t="shared" si="144"/>
        <v/>
      </c>
      <c r="Q492" s="248" t="str">
        <f t="shared" si="136"/>
        <v/>
      </c>
      <c r="R492" s="245" t="str">
        <f t="shared" si="137"/>
        <v/>
      </c>
      <c r="S492" s="104" t="str">
        <f t="shared" si="145"/>
        <v/>
      </c>
      <c r="T492" s="249" t="str">
        <f t="shared" si="146"/>
        <v/>
      </c>
      <c r="U492" s="118"/>
      <c r="V492" s="118"/>
      <c r="W492" s="118"/>
      <c r="X492" s="119"/>
      <c r="Y492" s="120"/>
      <c r="Z492" s="120"/>
      <c r="AA492" s="108" t="str">
        <f t="shared" si="138"/>
        <v/>
      </c>
      <c r="AB492" s="108" t="str">
        <f t="shared" si="139"/>
        <v/>
      </c>
      <c r="AC492" s="121"/>
      <c r="AD492" s="121"/>
      <c r="AE492" s="250" t="str">
        <f t="shared" si="147"/>
        <v/>
      </c>
      <c r="AF492" s="108" t="str">
        <f t="shared" si="140"/>
        <v/>
      </c>
      <c r="AG492" s="108" t="str">
        <f t="shared" si="141"/>
        <v/>
      </c>
      <c r="AH492" s="110">
        <f t="shared" si="148"/>
        <v>0</v>
      </c>
      <c r="AI492" s="110">
        <f t="shared" si="149"/>
        <v>0</v>
      </c>
      <c r="AJ492" s="114"/>
      <c r="AK492" s="100">
        <f t="shared" si="150"/>
        <v>0</v>
      </c>
      <c r="AL492" s="110">
        <f t="shared" si="151"/>
        <v>0</v>
      </c>
      <c r="AM492" s="258">
        <f t="shared" si="142"/>
        <v>0</v>
      </c>
      <c r="AN492" s="110">
        <f t="shared" si="143"/>
        <v>0</v>
      </c>
      <c r="AO492" s="110">
        <f t="shared" si="152"/>
        <v>0</v>
      </c>
      <c r="AP492" s="122"/>
    </row>
    <row r="493" spans="1:56">
      <c r="A493" s="113"/>
      <c r="B493" s="113"/>
      <c r="C493" s="114"/>
      <c r="D493" s="115"/>
      <c r="E493" s="115"/>
      <c r="F493" s="115"/>
      <c r="G493" s="115"/>
      <c r="H493" s="116"/>
      <c r="I493" s="114"/>
      <c r="J493" s="114"/>
      <c r="K493" s="115"/>
      <c r="L493" s="117"/>
      <c r="M493" s="124"/>
      <c r="N493" s="102" t="str">
        <f t="shared" si="134"/>
        <v/>
      </c>
      <c r="O493" s="103" t="str">
        <f t="shared" si="135"/>
        <v/>
      </c>
      <c r="P493" s="104" t="str">
        <f t="shared" si="144"/>
        <v/>
      </c>
      <c r="Q493" s="248" t="str">
        <f t="shared" si="136"/>
        <v/>
      </c>
      <c r="R493" s="245" t="str">
        <f t="shared" si="137"/>
        <v/>
      </c>
      <c r="S493" s="104" t="str">
        <f t="shared" si="145"/>
        <v/>
      </c>
      <c r="T493" s="249" t="str">
        <f t="shared" si="146"/>
        <v/>
      </c>
      <c r="U493" s="118"/>
      <c r="V493" s="118"/>
      <c r="W493" s="118"/>
      <c r="X493" s="119"/>
      <c r="Y493" s="120"/>
      <c r="Z493" s="120"/>
      <c r="AA493" s="108" t="str">
        <f t="shared" si="138"/>
        <v/>
      </c>
      <c r="AB493" s="108" t="str">
        <f t="shared" si="139"/>
        <v/>
      </c>
      <c r="AC493" s="121"/>
      <c r="AD493" s="121"/>
      <c r="AE493" s="250" t="str">
        <f t="shared" si="147"/>
        <v/>
      </c>
      <c r="AF493" s="108" t="str">
        <f t="shared" si="140"/>
        <v/>
      </c>
      <c r="AG493" s="108" t="str">
        <f t="shared" si="141"/>
        <v/>
      </c>
      <c r="AH493" s="110">
        <f t="shared" si="148"/>
        <v>0</v>
      </c>
      <c r="AI493" s="110">
        <f t="shared" si="149"/>
        <v>0</v>
      </c>
      <c r="AJ493" s="114"/>
      <c r="AK493" s="100">
        <f t="shared" si="150"/>
        <v>0</v>
      </c>
      <c r="AL493" s="110">
        <f t="shared" si="151"/>
        <v>0</v>
      </c>
      <c r="AM493" s="258">
        <f t="shared" si="142"/>
        <v>0</v>
      </c>
      <c r="AN493" s="110">
        <f t="shared" si="143"/>
        <v>0</v>
      </c>
      <c r="AO493" s="110">
        <f t="shared" si="152"/>
        <v>0</v>
      </c>
      <c r="AP493" s="122"/>
    </row>
    <row r="494" spans="1:56">
      <c r="A494" s="113"/>
      <c r="B494" s="113"/>
      <c r="C494" s="114"/>
      <c r="D494" s="115"/>
      <c r="E494" s="115"/>
      <c r="F494" s="115"/>
      <c r="G494" s="115"/>
      <c r="H494" s="116"/>
      <c r="I494" s="114"/>
      <c r="J494" s="114"/>
      <c r="K494" s="115"/>
      <c r="L494" s="117"/>
      <c r="M494" s="124"/>
      <c r="N494" s="102" t="str">
        <f t="shared" si="134"/>
        <v/>
      </c>
      <c r="O494" s="103" t="str">
        <f t="shared" si="135"/>
        <v/>
      </c>
      <c r="P494" s="104" t="str">
        <f t="shared" si="144"/>
        <v/>
      </c>
      <c r="Q494" s="248" t="str">
        <f t="shared" si="136"/>
        <v/>
      </c>
      <c r="R494" s="245" t="str">
        <f t="shared" si="137"/>
        <v/>
      </c>
      <c r="S494" s="104" t="str">
        <f t="shared" si="145"/>
        <v/>
      </c>
      <c r="T494" s="249" t="str">
        <f t="shared" si="146"/>
        <v/>
      </c>
      <c r="U494" s="118"/>
      <c r="V494" s="118"/>
      <c r="W494" s="118"/>
      <c r="X494" s="119"/>
      <c r="Y494" s="120"/>
      <c r="Z494" s="120"/>
      <c r="AA494" s="108" t="str">
        <f t="shared" si="138"/>
        <v/>
      </c>
      <c r="AB494" s="108" t="str">
        <f t="shared" si="139"/>
        <v/>
      </c>
      <c r="AC494" s="121"/>
      <c r="AD494" s="121"/>
      <c r="AE494" s="250" t="str">
        <f t="shared" si="147"/>
        <v/>
      </c>
      <c r="AF494" s="108" t="str">
        <f t="shared" si="140"/>
        <v/>
      </c>
      <c r="AG494" s="108" t="str">
        <f t="shared" si="141"/>
        <v/>
      </c>
      <c r="AH494" s="110">
        <f t="shared" si="148"/>
        <v>0</v>
      </c>
      <c r="AI494" s="110">
        <f t="shared" si="149"/>
        <v>0</v>
      </c>
      <c r="AJ494" s="114"/>
      <c r="AK494" s="100">
        <f t="shared" si="150"/>
        <v>0</v>
      </c>
      <c r="AL494" s="110">
        <f t="shared" si="151"/>
        <v>0</v>
      </c>
      <c r="AM494" s="258">
        <f t="shared" si="142"/>
        <v>0</v>
      </c>
      <c r="AN494" s="110">
        <f t="shared" si="143"/>
        <v>0</v>
      </c>
      <c r="AO494" s="110">
        <f t="shared" si="152"/>
        <v>0</v>
      </c>
      <c r="AP494" s="122"/>
    </row>
    <row r="495" spans="1:56">
      <c r="A495" s="113"/>
      <c r="B495" s="113"/>
      <c r="C495" s="114"/>
      <c r="D495" s="115"/>
      <c r="E495" s="115"/>
      <c r="F495" s="115"/>
      <c r="G495" s="115"/>
      <c r="H495" s="116"/>
      <c r="I495" s="114"/>
      <c r="J495" s="114"/>
      <c r="K495" s="115"/>
      <c r="L495" s="117"/>
      <c r="M495" s="124"/>
      <c r="N495" s="102" t="str">
        <f t="shared" si="134"/>
        <v/>
      </c>
      <c r="O495" s="103" t="str">
        <f t="shared" si="135"/>
        <v/>
      </c>
      <c r="P495" s="104" t="str">
        <f t="shared" si="144"/>
        <v/>
      </c>
      <c r="Q495" s="248" t="str">
        <f t="shared" si="136"/>
        <v/>
      </c>
      <c r="R495" s="245" t="str">
        <f t="shared" si="137"/>
        <v/>
      </c>
      <c r="S495" s="104" t="str">
        <f t="shared" si="145"/>
        <v/>
      </c>
      <c r="T495" s="249" t="str">
        <f t="shared" si="146"/>
        <v/>
      </c>
      <c r="U495" s="118"/>
      <c r="V495" s="118"/>
      <c r="W495" s="118"/>
      <c r="X495" s="119"/>
      <c r="Y495" s="120"/>
      <c r="Z495" s="120"/>
      <c r="AA495" s="108" t="str">
        <f t="shared" si="138"/>
        <v/>
      </c>
      <c r="AB495" s="108" t="str">
        <f t="shared" si="139"/>
        <v/>
      </c>
      <c r="AC495" s="121"/>
      <c r="AD495" s="121"/>
      <c r="AE495" s="250" t="str">
        <f t="shared" si="147"/>
        <v/>
      </c>
      <c r="AF495" s="108" t="str">
        <f t="shared" si="140"/>
        <v/>
      </c>
      <c r="AG495" s="108" t="str">
        <f t="shared" si="141"/>
        <v/>
      </c>
      <c r="AH495" s="110">
        <f t="shared" si="148"/>
        <v>0</v>
      </c>
      <c r="AI495" s="110">
        <f t="shared" si="149"/>
        <v>0</v>
      </c>
      <c r="AJ495" s="114"/>
      <c r="AK495" s="100">
        <f t="shared" si="150"/>
        <v>0</v>
      </c>
      <c r="AL495" s="110">
        <f t="shared" si="151"/>
        <v>0</v>
      </c>
      <c r="AM495" s="258">
        <f t="shared" si="142"/>
        <v>0</v>
      </c>
      <c r="AN495" s="110">
        <f t="shared" si="143"/>
        <v>0</v>
      </c>
      <c r="AO495" s="110">
        <f t="shared" si="152"/>
        <v>0</v>
      </c>
      <c r="AP495" s="122"/>
    </row>
    <row r="496" spans="1:56">
      <c r="A496" s="113"/>
      <c r="B496" s="113"/>
      <c r="C496" s="114"/>
      <c r="D496" s="115"/>
      <c r="E496" s="115"/>
      <c r="F496" s="115"/>
      <c r="G496" s="115"/>
      <c r="H496" s="116"/>
      <c r="I496" s="114"/>
      <c r="J496" s="114"/>
      <c r="K496" s="115"/>
      <c r="L496" s="117"/>
      <c r="M496" s="124"/>
      <c r="N496" s="102" t="str">
        <f t="shared" si="134"/>
        <v/>
      </c>
      <c r="O496" s="103" t="str">
        <f t="shared" si="135"/>
        <v/>
      </c>
      <c r="P496" s="104" t="str">
        <f t="shared" si="144"/>
        <v/>
      </c>
      <c r="Q496" s="248" t="str">
        <f t="shared" si="136"/>
        <v/>
      </c>
      <c r="R496" s="245" t="str">
        <f t="shared" si="137"/>
        <v/>
      </c>
      <c r="S496" s="104" t="str">
        <f t="shared" si="145"/>
        <v/>
      </c>
      <c r="T496" s="249" t="str">
        <f t="shared" si="146"/>
        <v/>
      </c>
      <c r="U496" s="118"/>
      <c r="V496" s="118"/>
      <c r="W496" s="118"/>
      <c r="X496" s="119"/>
      <c r="Y496" s="120"/>
      <c r="Z496" s="120"/>
      <c r="AA496" s="108" t="str">
        <f t="shared" si="138"/>
        <v/>
      </c>
      <c r="AB496" s="108" t="str">
        <f t="shared" si="139"/>
        <v/>
      </c>
      <c r="AC496" s="121"/>
      <c r="AD496" s="121"/>
      <c r="AE496" s="250" t="str">
        <f t="shared" si="147"/>
        <v/>
      </c>
      <c r="AF496" s="108" t="str">
        <f t="shared" si="140"/>
        <v/>
      </c>
      <c r="AG496" s="108" t="str">
        <f t="shared" si="141"/>
        <v/>
      </c>
      <c r="AH496" s="110">
        <f t="shared" si="148"/>
        <v>0</v>
      </c>
      <c r="AI496" s="110">
        <f t="shared" si="149"/>
        <v>0</v>
      </c>
      <c r="AJ496" s="114"/>
      <c r="AK496" s="100">
        <f t="shared" si="150"/>
        <v>0</v>
      </c>
      <c r="AL496" s="110">
        <f t="shared" si="151"/>
        <v>0</v>
      </c>
      <c r="AM496" s="258">
        <f t="shared" si="142"/>
        <v>0</v>
      </c>
      <c r="AN496" s="110">
        <f t="shared" si="143"/>
        <v>0</v>
      </c>
      <c r="AO496" s="110">
        <f t="shared" si="152"/>
        <v>0</v>
      </c>
      <c r="AP496" s="122"/>
    </row>
    <row r="497" spans="1:56">
      <c r="A497" s="113"/>
      <c r="B497" s="113"/>
      <c r="C497" s="114"/>
      <c r="D497" s="115"/>
      <c r="E497" s="115"/>
      <c r="F497" s="115"/>
      <c r="G497" s="115"/>
      <c r="H497" s="116"/>
      <c r="I497" s="114"/>
      <c r="J497" s="114"/>
      <c r="K497" s="115"/>
      <c r="L497" s="117"/>
      <c r="M497" s="124"/>
      <c r="N497" s="102" t="str">
        <f t="shared" si="134"/>
        <v/>
      </c>
      <c r="O497" s="103" t="str">
        <f t="shared" si="135"/>
        <v/>
      </c>
      <c r="P497" s="104" t="str">
        <f t="shared" si="144"/>
        <v/>
      </c>
      <c r="Q497" s="248" t="str">
        <f t="shared" si="136"/>
        <v/>
      </c>
      <c r="R497" s="245" t="str">
        <f t="shared" si="137"/>
        <v/>
      </c>
      <c r="S497" s="104" t="str">
        <f t="shared" si="145"/>
        <v/>
      </c>
      <c r="T497" s="249" t="str">
        <f t="shared" si="146"/>
        <v/>
      </c>
      <c r="U497" s="118"/>
      <c r="V497" s="118"/>
      <c r="W497" s="118"/>
      <c r="X497" s="119"/>
      <c r="Y497" s="120"/>
      <c r="Z497" s="120"/>
      <c r="AA497" s="108" t="str">
        <f t="shared" si="138"/>
        <v/>
      </c>
      <c r="AB497" s="108" t="str">
        <f t="shared" si="139"/>
        <v/>
      </c>
      <c r="AC497" s="121"/>
      <c r="AD497" s="121"/>
      <c r="AE497" s="250" t="str">
        <f t="shared" si="147"/>
        <v/>
      </c>
      <c r="AF497" s="108" t="str">
        <f t="shared" si="140"/>
        <v/>
      </c>
      <c r="AG497" s="108" t="str">
        <f t="shared" si="141"/>
        <v/>
      </c>
      <c r="AH497" s="110">
        <f t="shared" si="148"/>
        <v>0</v>
      </c>
      <c r="AI497" s="110">
        <f t="shared" si="149"/>
        <v>0</v>
      </c>
      <c r="AJ497" s="114"/>
      <c r="AK497" s="100">
        <f t="shared" si="150"/>
        <v>0</v>
      </c>
      <c r="AL497" s="110">
        <f t="shared" si="151"/>
        <v>0</v>
      </c>
      <c r="AM497" s="258">
        <f t="shared" si="142"/>
        <v>0</v>
      </c>
      <c r="AN497" s="110">
        <f t="shared" si="143"/>
        <v>0</v>
      </c>
      <c r="AO497" s="110">
        <f t="shared" si="152"/>
        <v>0</v>
      </c>
      <c r="AP497" s="122"/>
    </row>
    <row r="498" spans="1:56">
      <c r="A498" s="113"/>
      <c r="B498" s="113"/>
      <c r="C498" s="114"/>
      <c r="D498" s="115"/>
      <c r="E498" s="115"/>
      <c r="F498" s="115"/>
      <c r="G498" s="115"/>
      <c r="H498" s="116"/>
      <c r="I498" s="114"/>
      <c r="J498" s="114"/>
      <c r="K498" s="115"/>
      <c r="L498" s="117"/>
      <c r="M498" s="124"/>
      <c r="N498" s="102" t="str">
        <f t="shared" si="134"/>
        <v/>
      </c>
      <c r="O498" s="103" t="str">
        <f t="shared" si="135"/>
        <v/>
      </c>
      <c r="P498" s="104" t="str">
        <f t="shared" si="144"/>
        <v/>
      </c>
      <c r="Q498" s="248" t="str">
        <f t="shared" si="136"/>
        <v/>
      </c>
      <c r="R498" s="245" t="str">
        <f t="shared" si="137"/>
        <v/>
      </c>
      <c r="S498" s="104" t="str">
        <f t="shared" si="145"/>
        <v/>
      </c>
      <c r="T498" s="249" t="str">
        <f t="shared" si="146"/>
        <v/>
      </c>
      <c r="U498" s="118"/>
      <c r="V498" s="118"/>
      <c r="W498" s="118"/>
      <c r="X498" s="119"/>
      <c r="Y498" s="120"/>
      <c r="Z498" s="120"/>
      <c r="AA498" s="108" t="str">
        <f t="shared" si="138"/>
        <v/>
      </c>
      <c r="AB498" s="108" t="str">
        <f t="shared" si="139"/>
        <v/>
      </c>
      <c r="AC498" s="121"/>
      <c r="AD498" s="121"/>
      <c r="AE498" s="250" t="str">
        <f t="shared" si="147"/>
        <v/>
      </c>
      <c r="AF498" s="108" t="str">
        <f t="shared" si="140"/>
        <v/>
      </c>
      <c r="AG498" s="108" t="str">
        <f t="shared" si="141"/>
        <v/>
      </c>
      <c r="AH498" s="110">
        <f t="shared" si="148"/>
        <v>0</v>
      </c>
      <c r="AI498" s="110">
        <f t="shared" si="149"/>
        <v>0</v>
      </c>
      <c r="AJ498" s="114"/>
      <c r="AK498" s="100">
        <f t="shared" si="150"/>
        <v>0</v>
      </c>
      <c r="AL498" s="110">
        <f t="shared" si="151"/>
        <v>0</v>
      </c>
      <c r="AM498" s="258">
        <f t="shared" si="142"/>
        <v>0</v>
      </c>
      <c r="AN498" s="110">
        <f t="shared" si="143"/>
        <v>0</v>
      </c>
      <c r="AO498" s="110">
        <f t="shared" si="152"/>
        <v>0</v>
      </c>
      <c r="AP498" s="122"/>
    </row>
    <row r="499" spans="1:56">
      <c r="A499" s="113"/>
      <c r="B499" s="113"/>
      <c r="C499" s="114"/>
      <c r="D499" s="115"/>
      <c r="E499" s="115"/>
      <c r="F499" s="115"/>
      <c r="G499" s="115"/>
      <c r="H499" s="116"/>
      <c r="I499" s="114"/>
      <c r="J499" s="114"/>
      <c r="K499" s="115"/>
      <c r="L499" s="117"/>
      <c r="M499" s="124"/>
      <c r="N499" s="102" t="str">
        <f t="shared" si="134"/>
        <v/>
      </c>
      <c r="O499" s="103" t="str">
        <f t="shared" si="135"/>
        <v/>
      </c>
      <c r="P499" s="104" t="str">
        <f t="shared" si="144"/>
        <v/>
      </c>
      <c r="Q499" s="248" t="str">
        <f t="shared" si="136"/>
        <v/>
      </c>
      <c r="R499" s="245" t="str">
        <f t="shared" si="137"/>
        <v/>
      </c>
      <c r="S499" s="104" t="str">
        <f t="shared" si="145"/>
        <v/>
      </c>
      <c r="T499" s="249" t="str">
        <f t="shared" si="146"/>
        <v/>
      </c>
      <c r="U499" s="118"/>
      <c r="V499" s="118"/>
      <c r="W499" s="118"/>
      <c r="X499" s="119"/>
      <c r="Y499" s="120"/>
      <c r="Z499" s="120"/>
      <c r="AA499" s="108" t="str">
        <f t="shared" si="138"/>
        <v/>
      </c>
      <c r="AB499" s="108" t="str">
        <f t="shared" si="139"/>
        <v/>
      </c>
      <c r="AC499" s="121"/>
      <c r="AD499" s="121"/>
      <c r="AE499" s="250" t="str">
        <f t="shared" si="147"/>
        <v/>
      </c>
      <c r="AF499" s="108" t="str">
        <f t="shared" si="140"/>
        <v/>
      </c>
      <c r="AG499" s="108" t="str">
        <f t="shared" si="141"/>
        <v/>
      </c>
      <c r="AH499" s="110">
        <f t="shared" si="148"/>
        <v>0</v>
      </c>
      <c r="AI499" s="110">
        <f t="shared" si="149"/>
        <v>0</v>
      </c>
      <c r="AJ499" s="114"/>
      <c r="AK499" s="100">
        <f t="shared" si="150"/>
        <v>0</v>
      </c>
      <c r="AL499" s="110">
        <f t="shared" si="151"/>
        <v>0</v>
      </c>
      <c r="AM499" s="258">
        <f t="shared" si="142"/>
        <v>0</v>
      </c>
      <c r="AN499" s="110">
        <f t="shared" si="143"/>
        <v>0</v>
      </c>
      <c r="AO499" s="110">
        <f t="shared" si="152"/>
        <v>0</v>
      </c>
      <c r="AP499" s="122"/>
    </row>
    <row r="500" spans="1:56">
      <c r="A500" s="113"/>
      <c r="B500" s="113"/>
      <c r="C500" s="114"/>
      <c r="D500" s="115"/>
      <c r="E500" s="115"/>
      <c r="F500" s="115"/>
      <c r="G500" s="115"/>
      <c r="H500" s="116"/>
      <c r="I500" s="114"/>
      <c r="J500" s="114"/>
      <c r="K500" s="115"/>
      <c r="L500" s="117"/>
      <c r="M500" s="124"/>
      <c r="N500" s="102" t="str">
        <f t="shared" si="134"/>
        <v/>
      </c>
      <c r="O500" s="103" t="str">
        <f t="shared" si="135"/>
        <v/>
      </c>
      <c r="P500" s="104" t="str">
        <f t="shared" si="144"/>
        <v/>
      </c>
      <c r="Q500" s="248" t="str">
        <f t="shared" si="136"/>
        <v/>
      </c>
      <c r="R500" s="245" t="str">
        <f t="shared" si="137"/>
        <v/>
      </c>
      <c r="S500" s="104" t="str">
        <f t="shared" si="145"/>
        <v/>
      </c>
      <c r="T500" s="249" t="str">
        <f t="shared" si="146"/>
        <v/>
      </c>
      <c r="U500" s="118"/>
      <c r="V500" s="118"/>
      <c r="W500" s="118"/>
      <c r="X500" s="119"/>
      <c r="Y500" s="120"/>
      <c r="Z500" s="120"/>
      <c r="AA500" s="108" t="str">
        <f t="shared" si="138"/>
        <v/>
      </c>
      <c r="AB500" s="108" t="str">
        <f t="shared" si="139"/>
        <v/>
      </c>
      <c r="AC500" s="121"/>
      <c r="AD500" s="121"/>
      <c r="AE500" s="250" t="str">
        <f t="shared" si="147"/>
        <v/>
      </c>
      <c r="AF500" s="108" t="str">
        <f t="shared" si="140"/>
        <v/>
      </c>
      <c r="AG500" s="108" t="str">
        <f t="shared" si="141"/>
        <v/>
      </c>
      <c r="AH500" s="110">
        <f t="shared" si="148"/>
        <v>0</v>
      </c>
      <c r="AI500" s="110">
        <f t="shared" si="149"/>
        <v>0</v>
      </c>
      <c r="AJ500" s="114"/>
      <c r="AK500" s="100">
        <f t="shared" si="150"/>
        <v>0</v>
      </c>
      <c r="AL500" s="110">
        <f t="shared" si="151"/>
        <v>0</v>
      </c>
      <c r="AM500" s="258">
        <f t="shared" si="142"/>
        <v>0</v>
      </c>
      <c r="AN500" s="110">
        <f t="shared" si="143"/>
        <v>0</v>
      </c>
      <c r="AO500" s="110">
        <f t="shared" si="152"/>
        <v>0</v>
      </c>
      <c r="AP500" s="122"/>
    </row>
    <row r="501" spans="1:56">
      <c r="A501" s="113"/>
      <c r="B501" s="113"/>
      <c r="C501" s="114"/>
      <c r="D501" s="115"/>
      <c r="E501" s="115"/>
      <c r="F501" s="115"/>
      <c r="G501" s="115"/>
      <c r="H501" s="116"/>
      <c r="I501" s="114"/>
      <c r="J501" s="114"/>
      <c r="K501" s="115"/>
      <c r="L501" s="117"/>
      <c r="M501" s="124"/>
      <c r="N501" s="102" t="str">
        <f t="shared" si="134"/>
        <v/>
      </c>
      <c r="O501" s="103" t="str">
        <f t="shared" si="135"/>
        <v/>
      </c>
      <c r="P501" s="104" t="str">
        <f t="shared" si="144"/>
        <v/>
      </c>
      <c r="Q501" s="248" t="str">
        <f t="shared" si="136"/>
        <v/>
      </c>
      <c r="R501" s="245" t="str">
        <f t="shared" si="137"/>
        <v/>
      </c>
      <c r="S501" s="104" t="str">
        <f t="shared" si="145"/>
        <v/>
      </c>
      <c r="T501" s="249" t="str">
        <f t="shared" si="146"/>
        <v/>
      </c>
      <c r="U501" s="118"/>
      <c r="V501" s="118"/>
      <c r="W501" s="118"/>
      <c r="X501" s="119"/>
      <c r="Y501" s="120"/>
      <c r="Z501" s="120"/>
      <c r="AA501" s="108" t="str">
        <f t="shared" si="138"/>
        <v/>
      </c>
      <c r="AB501" s="108" t="str">
        <f t="shared" si="139"/>
        <v/>
      </c>
      <c r="AC501" s="121"/>
      <c r="AD501" s="121"/>
      <c r="AE501" s="250" t="str">
        <f t="shared" si="147"/>
        <v/>
      </c>
      <c r="AF501" s="108" t="str">
        <f t="shared" si="140"/>
        <v/>
      </c>
      <c r="AG501" s="108" t="str">
        <f t="shared" si="141"/>
        <v/>
      </c>
      <c r="AH501" s="110">
        <f t="shared" si="148"/>
        <v>0</v>
      </c>
      <c r="AI501" s="110">
        <f t="shared" si="149"/>
        <v>0</v>
      </c>
      <c r="AJ501" s="114"/>
      <c r="AK501" s="100">
        <f t="shared" si="150"/>
        <v>0</v>
      </c>
      <c r="AL501" s="110">
        <f t="shared" si="151"/>
        <v>0</v>
      </c>
      <c r="AM501" s="258">
        <f t="shared" si="142"/>
        <v>0</v>
      </c>
      <c r="AN501" s="110">
        <f t="shared" si="143"/>
        <v>0</v>
      </c>
      <c r="AO501" s="110">
        <f t="shared" si="152"/>
        <v>0</v>
      </c>
      <c r="AP501" s="122"/>
    </row>
    <row r="502" spans="1:56">
      <c r="A502" s="113"/>
      <c r="B502" s="113"/>
      <c r="C502" s="114"/>
      <c r="D502" s="115"/>
      <c r="E502" s="115"/>
      <c r="F502" s="115"/>
      <c r="G502" s="115"/>
      <c r="H502" s="116"/>
      <c r="I502" s="114"/>
      <c r="J502" s="114"/>
      <c r="K502" s="115"/>
      <c r="L502" s="117"/>
      <c r="M502" s="124"/>
      <c r="N502" s="102" t="str">
        <f t="shared" si="134"/>
        <v/>
      </c>
      <c r="O502" s="103" t="str">
        <f t="shared" si="135"/>
        <v/>
      </c>
      <c r="P502" s="104" t="str">
        <f t="shared" si="144"/>
        <v/>
      </c>
      <c r="Q502" s="248" t="str">
        <f t="shared" si="136"/>
        <v/>
      </c>
      <c r="R502" s="245" t="str">
        <f t="shared" si="137"/>
        <v/>
      </c>
      <c r="S502" s="104" t="str">
        <f t="shared" si="145"/>
        <v/>
      </c>
      <c r="T502" s="249" t="str">
        <f t="shared" si="146"/>
        <v/>
      </c>
      <c r="U502" s="118"/>
      <c r="V502" s="118"/>
      <c r="W502" s="118"/>
      <c r="X502" s="119"/>
      <c r="Y502" s="120"/>
      <c r="Z502" s="120"/>
      <c r="AA502" s="108" t="str">
        <f t="shared" si="138"/>
        <v/>
      </c>
      <c r="AB502" s="108" t="str">
        <f t="shared" si="139"/>
        <v/>
      </c>
      <c r="AC502" s="121"/>
      <c r="AD502" s="121"/>
      <c r="AE502" s="250" t="str">
        <f t="shared" si="147"/>
        <v/>
      </c>
      <c r="AF502" s="108" t="str">
        <f t="shared" si="140"/>
        <v/>
      </c>
      <c r="AG502" s="108" t="str">
        <f t="shared" si="141"/>
        <v/>
      </c>
      <c r="AH502" s="110">
        <f t="shared" si="148"/>
        <v>0</v>
      </c>
      <c r="AI502" s="110">
        <f t="shared" si="149"/>
        <v>0</v>
      </c>
      <c r="AJ502" s="114"/>
      <c r="AK502" s="100">
        <f t="shared" si="150"/>
        <v>0</v>
      </c>
      <c r="AL502" s="110">
        <f t="shared" si="151"/>
        <v>0</v>
      </c>
      <c r="AM502" s="258">
        <f t="shared" si="142"/>
        <v>0</v>
      </c>
      <c r="AN502" s="110">
        <f t="shared" si="143"/>
        <v>0</v>
      </c>
      <c r="AO502" s="110">
        <f t="shared" si="152"/>
        <v>0</v>
      </c>
      <c r="AP502" s="122"/>
    </row>
    <row r="503" spans="1:56">
      <c r="A503" s="113"/>
      <c r="B503" s="113"/>
      <c r="C503" s="114"/>
      <c r="D503" s="115"/>
      <c r="E503" s="115"/>
      <c r="F503" s="115"/>
      <c r="G503" s="115"/>
      <c r="H503" s="116"/>
      <c r="I503" s="114"/>
      <c r="J503" s="114"/>
      <c r="K503" s="115"/>
      <c r="L503" s="117"/>
      <c r="M503" s="124"/>
      <c r="N503" s="102" t="str">
        <f t="shared" si="134"/>
        <v/>
      </c>
      <c r="O503" s="103" t="str">
        <f t="shared" si="135"/>
        <v/>
      </c>
      <c r="P503" s="104" t="str">
        <f t="shared" si="144"/>
        <v/>
      </c>
      <c r="Q503" s="248" t="str">
        <f t="shared" si="136"/>
        <v/>
      </c>
      <c r="R503" s="245" t="str">
        <f t="shared" si="137"/>
        <v/>
      </c>
      <c r="S503" s="104" t="str">
        <f t="shared" si="145"/>
        <v/>
      </c>
      <c r="T503" s="249" t="str">
        <f t="shared" si="146"/>
        <v/>
      </c>
      <c r="U503" s="118"/>
      <c r="V503" s="118"/>
      <c r="W503" s="118"/>
      <c r="X503" s="119"/>
      <c r="Y503" s="120"/>
      <c r="Z503" s="120"/>
      <c r="AA503" s="108" t="str">
        <f t="shared" si="138"/>
        <v/>
      </c>
      <c r="AB503" s="108" t="str">
        <f t="shared" si="139"/>
        <v/>
      </c>
      <c r="AC503" s="121"/>
      <c r="AD503" s="121"/>
      <c r="AE503" s="250" t="str">
        <f t="shared" si="147"/>
        <v/>
      </c>
      <c r="AF503" s="108" t="str">
        <f t="shared" si="140"/>
        <v/>
      </c>
      <c r="AG503" s="108" t="str">
        <f t="shared" si="141"/>
        <v/>
      </c>
      <c r="AH503" s="110">
        <f t="shared" si="148"/>
        <v>0</v>
      </c>
      <c r="AI503" s="110">
        <f t="shared" si="149"/>
        <v>0</v>
      </c>
      <c r="AJ503" s="114"/>
      <c r="AK503" s="100">
        <f t="shared" si="150"/>
        <v>0</v>
      </c>
      <c r="AL503" s="110">
        <f t="shared" si="151"/>
        <v>0</v>
      </c>
      <c r="AM503" s="258">
        <f t="shared" si="142"/>
        <v>0</v>
      </c>
      <c r="AN503" s="110">
        <f t="shared" si="143"/>
        <v>0</v>
      </c>
      <c r="AO503" s="110">
        <f t="shared" si="152"/>
        <v>0</v>
      </c>
      <c r="AP503" s="122"/>
    </row>
    <row r="504" spans="1:56">
      <c r="A504" s="113"/>
      <c r="B504" s="113"/>
      <c r="C504" s="114"/>
      <c r="D504" s="115"/>
      <c r="E504" s="115"/>
      <c r="F504" s="115"/>
      <c r="G504" s="115"/>
      <c r="H504" s="116"/>
      <c r="I504" s="114"/>
      <c r="J504" s="114"/>
      <c r="K504" s="115"/>
      <c r="L504" s="117"/>
      <c r="M504" s="124"/>
      <c r="N504" s="102" t="str">
        <f t="shared" si="134"/>
        <v/>
      </c>
      <c r="O504" s="103" t="str">
        <f t="shared" si="135"/>
        <v/>
      </c>
      <c r="P504" s="104" t="str">
        <f t="shared" si="144"/>
        <v/>
      </c>
      <c r="Q504" s="248" t="str">
        <f t="shared" si="136"/>
        <v/>
      </c>
      <c r="R504" s="245" t="str">
        <f t="shared" si="137"/>
        <v/>
      </c>
      <c r="S504" s="104" t="str">
        <f t="shared" si="145"/>
        <v/>
      </c>
      <c r="T504" s="249" t="str">
        <f t="shared" si="146"/>
        <v/>
      </c>
      <c r="U504" s="118"/>
      <c r="V504" s="118"/>
      <c r="W504" s="118"/>
      <c r="X504" s="119"/>
      <c r="Y504" s="120"/>
      <c r="Z504" s="120"/>
      <c r="AA504" s="108" t="str">
        <f t="shared" si="138"/>
        <v/>
      </c>
      <c r="AB504" s="108" t="str">
        <f t="shared" si="139"/>
        <v/>
      </c>
      <c r="AC504" s="121"/>
      <c r="AD504" s="121"/>
      <c r="AE504" s="250" t="str">
        <f t="shared" si="147"/>
        <v/>
      </c>
      <c r="AF504" s="108" t="str">
        <f t="shared" si="140"/>
        <v/>
      </c>
      <c r="AG504" s="108" t="str">
        <f t="shared" si="141"/>
        <v/>
      </c>
      <c r="AH504" s="110">
        <f t="shared" si="148"/>
        <v>0</v>
      </c>
      <c r="AI504" s="110">
        <f t="shared" si="149"/>
        <v>0</v>
      </c>
      <c r="AJ504" s="114"/>
      <c r="AK504" s="100">
        <f t="shared" si="150"/>
        <v>0</v>
      </c>
      <c r="AL504" s="110">
        <f t="shared" si="151"/>
        <v>0</v>
      </c>
      <c r="AM504" s="258">
        <f t="shared" si="142"/>
        <v>0</v>
      </c>
      <c r="AN504" s="110">
        <f t="shared" si="143"/>
        <v>0</v>
      </c>
      <c r="AO504" s="110">
        <f t="shared" si="152"/>
        <v>0</v>
      </c>
      <c r="AP504" s="122"/>
    </row>
    <row r="505" spans="1:56">
      <c r="A505" s="113"/>
      <c r="B505" s="113"/>
      <c r="C505" s="114"/>
      <c r="D505" s="115"/>
      <c r="E505" s="115"/>
      <c r="F505" s="115"/>
      <c r="G505" s="115"/>
      <c r="H505" s="116"/>
      <c r="I505" s="114"/>
      <c r="J505" s="114"/>
      <c r="K505" s="115"/>
      <c r="L505" s="117"/>
      <c r="M505" s="124"/>
      <c r="N505" s="102" t="str">
        <f t="shared" si="134"/>
        <v/>
      </c>
      <c r="O505" s="103" t="str">
        <f t="shared" si="135"/>
        <v/>
      </c>
      <c r="P505" s="104" t="str">
        <f t="shared" si="144"/>
        <v/>
      </c>
      <c r="Q505" s="248" t="str">
        <f t="shared" si="136"/>
        <v/>
      </c>
      <c r="R505" s="245" t="str">
        <f t="shared" si="137"/>
        <v/>
      </c>
      <c r="S505" s="104" t="str">
        <f t="shared" si="145"/>
        <v/>
      </c>
      <c r="T505" s="249" t="str">
        <f t="shared" si="146"/>
        <v/>
      </c>
      <c r="U505" s="118"/>
      <c r="V505" s="118"/>
      <c r="W505" s="118"/>
      <c r="X505" s="119"/>
      <c r="Y505" s="120"/>
      <c r="Z505" s="120"/>
      <c r="AA505" s="108" t="str">
        <f t="shared" si="138"/>
        <v/>
      </c>
      <c r="AB505" s="108" t="str">
        <f t="shared" si="139"/>
        <v/>
      </c>
      <c r="AC505" s="121"/>
      <c r="AD505" s="121"/>
      <c r="AE505" s="250" t="str">
        <f t="shared" si="147"/>
        <v/>
      </c>
      <c r="AF505" s="108" t="str">
        <f t="shared" si="140"/>
        <v/>
      </c>
      <c r="AG505" s="108" t="str">
        <f t="shared" si="141"/>
        <v/>
      </c>
      <c r="AH505" s="110">
        <f t="shared" si="148"/>
        <v>0</v>
      </c>
      <c r="AI505" s="110">
        <f t="shared" si="149"/>
        <v>0</v>
      </c>
      <c r="AJ505" s="114"/>
      <c r="AK505" s="100">
        <f t="shared" si="150"/>
        <v>0</v>
      </c>
      <c r="AL505" s="110">
        <f t="shared" si="151"/>
        <v>0</v>
      </c>
      <c r="AM505" s="258">
        <f t="shared" si="142"/>
        <v>0</v>
      </c>
      <c r="AN505" s="110">
        <f t="shared" si="143"/>
        <v>0</v>
      </c>
      <c r="AO505" s="110">
        <f t="shared" si="152"/>
        <v>0</v>
      </c>
      <c r="AP505" s="122"/>
    </row>
    <row r="506" spans="1:56">
      <c r="A506" s="113"/>
      <c r="B506" s="113"/>
      <c r="C506" s="114"/>
      <c r="D506" s="115"/>
      <c r="E506" s="115"/>
      <c r="F506" s="115"/>
      <c r="G506" s="115"/>
      <c r="H506" s="116"/>
      <c r="I506" s="114"/>
      <c r="J506" s="114"/>
      <c r="K506" s="115"/>
      <c r="L506" s="117"/>
      <c r="M506" s="124"/>
      <c r="N506" s="102" t="str">
        <f t="shared" si="134"/>
        <v/>
      </c>
      <c r="O506" s="103" t="str">
        <f t="shared" si="135"/>
        <v/>
      </c>
      <c r="P506" s="104" t="str">
        <f t="shared" si="144"/>
        <v/>
      </c>
      <c r="Q506" s="248" t="str">
        <f t="shared" si="136"/>
        <v/>
      </c>
      <c r="R506" s="245" t="str">
        <f t="shared" si="137"/>
        <v/>
      </c>
      <c r="S506" s="104" t="str">
        <f t="shared" si="145"/>
        <v/>
      </c>
      <c r="T506" s="249" t="str">
        <f t="shared" si="146"/>
        <v/>
      </c>
      <c r="U506" s="118"/>
      <c r="V506" s="118"/>
      <c r="W506" s="118"/>
      <c r="X506" s="119"/>
      <c r="Y506" s="120"/>
      <c r="Z506" s="120"/>
      <c r="AA506" s="108" t="str">
        <f t="shared" si="138"/>
        <v/>
      </c>
      <c r="AB506" s="108" t="str">
        <f t="shared" si="139"/>
        <v/>
      </c>
      <c r="AC506" s="121"/>
      <c r="AD506" s="121"/>
      <c r="AE506" s="250" t="str">
        <f t="shared" si="147"/>
        <v/>
      </c>
      <c r="AF506" s="108" t="str">
        <f t="shared" si="140"/>
        <v/>
      </c>
      <c r="AG506" s="108" t="str">
        <f t="shared" si="141"/>
        <v/>
      </c>
      <c r="AH506" s="110">
        <f t="shared" si="148"/>
        <v>0</v>
      </c>
      <c r="AI506" s="110">
        <f t="shared" si="149"/>
        <v>0</v>
      </c>
      <c r="AJ506" s="114"/>
      <c r="AK506" s="100">
        <f t="shared" si="150"/>
        <v>0</v>
      </c>
      <c r="AL506" s="110">
        <f t="shared" si="151"/>
        <v>0</v>
      </c>
      <c r="AM506" s="258">
        <f t="shared" si="142"/>
        <v>0</v>
      </c>
      <c r="AN506" s="110">
        <f t="shared" si="143"/>
        <v>0</v>
      </c>
      <c r="AO506" s="110">
        <f t="shared" si="152"/>
        <v>0</v>
      </c>
      <c r="AP506" s="122"/>
    </row>
    <row r="507" spans="1:56">
      <c r="A507" s="113"/>
      <c r="B507" s="113"/>
      <c r="C507" s="114"/>
      <c r="D507" s="115"/>
      <c r="E507" s="115"/>
      <c r="F507" s="115"/>
      <c r="G507" s="115"/>
      <c r="H507" s="116"/>
      <c r="I507" s="114"/>
      <c r="J507" s="114"/>
      <c r="K507" s="115"/>
      <c r="L507" s="117"/>
      <c r="M507" s="124"/>
      <c r="N507" s="102" t="str">
        <f t="shared" si="134"/>
        <v/>
      </c>
      <c r="O507" s="103" t="str">
        <f t="shared" si="135"/>
        <v/>
      </c>
      <c r="P507" s="104" t="str">
        <f t="shared" si="144"/>
        <v/>
      </c>
      <c r="Q507" s="248" t="str">
        <f t="shared" si="136"/>
        <v/>
      </c>
      <c r="R507" s="245" t="str">
        <f t="shared" si="137"/>
        <v/>
      </c>
      <c r="S507" s="104" t="str">
        <f t="shared" si="145"/>
        <v/>
      </c>
      <c r="T507" s="249" t="str">
        <f t="shared" si="146"/>
        <v/>
      </c>
      <c r="U507" s="118"/>
      <c r="V507" s="118"/>
      <c r="W507" s="118"/>
      <c r="X507" s="119"/>
      <c r="Y507" s="120"/>
      <c r="Z507" s="120"/>
      <c r="AA507" s="108" t="str">
        <f t="shared" si="138"/>
        <v/>
      </c>
      <c r="AB507" s="108" t="str">
        <f t="shared" si="139"/>
        <v/>
      </c>
      <c r="AC507" s="121"/>
      <c r="AD507" s="121"/>
      <c r="AE507" s="250" t="str">
        <f t="shared" si="147"/>
        <v/>
      </c>
      <c r="AF507" s="108" t="str">
        <f t="shared" si="140"/>
        <v/>
      </c>
      <c r="AG507" s="108" t="str">
        <f t="shared" si="141"/>
        <v/>
      </c>
      <c r="AH507" s="110">
        <f t="shared" si="148"/>
        <v>0</v>
      </c>
      <c r="AI507" s="110">
        <f t="shared" si="149"/>
        <v>0</v>
      </c>
      <c r="AJ507" s="114"/>
      <c r="AK507" s="100">
        <f t="shared" si="150"/>
        <v>0</v>
      </c>
      <c r="AL507" s="110">
        <f t="shared" si="151"/>
        <v>0</v>
      </c>
      <c r="AM507" s="258">
        <f t="shared" si="142"/>
        <v>0</v>
      </c>
      <c r="AN507" s="110">
        <f t="shared" si="143"/>
        <v>0</v>
      </c>
      <c r="AO507" s="110">
        <f t="shared" si="152"/>
        <v>0</v>
      </c>
      <c r="AP507" s="122"/>
    </row>
    <row r="508" spans="1:56">
      <c r="A508" s="113"/>
      <c r="B508" s="113"/>
      <c r="C508" s="114"/>
      <c r="D508" s="115"/>
      <c r="E508" s="115"/>
      <c r="F508" s="115"/>
      <c r="G508" s="115"/>
      <c r="H508" s="116"/>
      <c r="I508" s="114"/>
      <c r="J508" s="114"/>
      <c r="K508" s="115"/>
      <c r="L508" s="117"/>
      <c r="M508" s="124"/>
      <c r="N508" s="102" t="str">
        <f t="shared" si="134"/>
        <v/>
      </c>
      <c r="O508" s="103" t="str">
        <f t="shared" si="135"/>
        <v/>
      </c>
      <c r="P508" s="104" t="str">
        <f t="shared" si="144"/>
        <v/>
      </c>
      <c r="Q508" s="248" t="str">
        <f t="shared" si="136"/>
        <v/>
      </c>
      <c r="R508" s="245" t="str">
        <f t="shared" si="137"/>
        <v/>
      </c>
      <c r="S508" s="104" t="str">
        <f t="shared" si="145"/>
        <v/>
      </c>
      <c r="T508" s="249" t="str">
        <f t="shared" si="146"/>
        <v/>
      </c>
      <c r="U508" s="118"/>
      <c r="V508" s="118"/>
      <c r="W508" s="118"/>
      <c r="X508" s="119"/>
      <c r="Y508" s="120"/>
      <c r="Z508" s="120"/>
      <c r="AA508" s="108" t="str">
        <f t="shared" si="138"/>
        <v/>
      </c>
      <c r="AB508" s="108" t="str">
        <f t="shared" si="139"/>
        <v/>
      </c>
      <c r="AC508" s="121"/>
      <c r="AD508" s="121"/>
      <c r="AE508" s="250" t="str">
        <f t="shared" si="147"/>
        <v/>
      </c>
      <c r="AF508" s="108" t="str">
        <f t="shared" si="140"/>
        <v/>
      </c>
      <c r="AG508" s="108" t="str">
        <f t="shared" si="141"/>
        <v/>
      </c>
      <c r="AH508" s="110">
        <f t="shared" si="148"/>
        <v>0</v>
      </c>
      <c r="AI508" s="110">
        <f t="shared" si="149"/>
        <v>0</v>
      </c>
      <c r="AJ508" s="114"/>
      <c r="AK508" s="100">
        <f t="shared" si="150"/>
        <v>0</v>
      </c>
      <c r="AL508" s="110">
        <f t="shared" si="151"/>
        <v>0</v>
      </c>
      <c r="AM508" s="258">
        <f t="shared" si="142"/>
        <v>0</v>
      </c>
      <c r="AN508" s="110">
        <f t="shared" si="143"/>
        <v>0</v>
      </c>
      <c r="AO508" s="110">
        <f t="shared" si="152"/>
        <v>0</v>
      </c>
      <c r="AP508" s="122"/>
    </row>
    <row r="509" spans="1:56">
      <c r="A509" s="113"/>
      <c r="B509" s="113"/>
      <c r="C509" s="114"/>
      <c r="D509" s="115"/>
      <c r="E509" s="115"/>
      <c r="F509" s="115"/>
      <c r="G509" s="115"/>
      <c r="H509" s="116"/>
      <c r="I509" s="114"/>
      <c r="J509" s="114"/>
      <c r="K509" s="115"/>
      <c r="L509" s="117"/>
      <c r="M509" s="124"/>
      <c r="N509" s="102" t="str">
        <f t="shared" si="134"/>
        <v/>
      </c>
      <c r="O509" s="103" t="str">
        <f t="shared" si="135"/>
        <v/>
      </c>
      <c r="P509" s="104" t="str">
        <f t="shared" si="144"/>
        <v/>
      </c>
      <c r="Q509" s="248" t="str">
        <f t="shared" si="136"/>
        <v/>
      </c>
      <c r="R509" s="245" t="str">
        <f t="shared" si="137"/>
        <v/>
      </c>
      <c r="S509" s="104" t="str">
        <f t="shared" si="145"/>
        <v/>
      </c>
      <c r="T509" s="249" t="str">
        <f t="shared" si="146"/>
        <v/>
      </c>
      <c r="U509" s="118"/>
      <c r="V509" s="118"/>
      <c r="W509" s="118"/>
      <c r="X509" s="119"/>
      <c r="Y509" s="120"/>
      <c r="Z509" s="120"/>
      <c r="AA509" s="108" t="str">
        <f t="shared" si="138"/>
        <v/>
      </c>
      <c r="AB509" s="108" t="str">
        <f t="shared" si="139"/>
        <v/>
      </c>
      <c r="AC509" s="121"/>
      <c r="AD509" s="121"/>
      <c r="AE509" s="250" t="str">
        <f t="shared" si="147"/>
        <v/>
      </c>
      <c r="AF509" s="108" t="str">
        <f t="shared" si="140"/>
        <v/>
      </c>
      <c r="AG509" s="108" t="str">
        <f t="shared" si="141"/>
        <v/>
      </c>
      <c r="AH509" s="110">
        <f t="shared" si="148"/>
        <v>0</v>
      </c>
      <c r="AI509" s="110">
        <f t="shared" si="149"/>
        <v>0</v>
      </c>
      <c r="AJ509" s="114"/>
      <c r="AK509" s="100">
        <f t="shared" si="150"/>
        <v>0</v>
      </c>
      <c r="AL509" s="110">
        <f t="shared" si="151"/>
        <v>0</v>
      </c>
      <c r="AM509" s="258">
        <f t="shared" si="142"/>
        <v>0</v>
      </c>
      <c r="AN509" s="110">
        <f t="shared" si="143"/>
        <v>0</v>
      </c>
      <c r="AO509" s="110">
        <f t="shared" si="152"/>
        <v>0</v>
      </c>
      <c r="AP509" s="122"/>
    </row>
    <row r="510" spans="1:56" s="1" customFormat="1">
      <c r="A510" s="113"/>
      <c r="B510" s="113"/>
      <c r="C510" s="114"/>
      <c r="D510" s="115"/>
      <c r="E510" s="115"/>
      <c r="F510" s="115"/>
      <c r="G510" s="115"/>
      <c r="H510" s="116"/>
      <c r="I510" s="114"/>
      <c r="J510" s="114"/>
      <c r="K510" s="115"/>
      <c r="L510" s="117"/>
      <c r="M510" s="124"/>
      <c r="N510" s="102" t="str">
        <f t="shared" si="134"/>
        <v/>
      </c>
      <c r="O510" s="103" t="str">
        <f t="shared" si="135"/>
        <v/>
      </c>
      <c r="P510" s="104" t="str">
        <f t="shared" si="144"/>
        <v/>
      </c>
      <c r="Q510" s="248" t="str">
        <f t="shared" si="136"/>
        <v/>
      </c>
      <c r="R510" s="245" t="str">
        <f t="shared" si="137"/>
        <v/>
      </c>
      <c r="S510" s="104" t="str">
        <f t="shared" si="145"/>
        <v/>
      </c>
      <c r="T510" s="249" t="str">
        <f t="shared" si="146"/>
        <v/>
      </c>
      <c r="U510" s="118"/>
      <c r="V510" s="118"/>
      <c r="W510" s="118"/>
      <c r="X510" s="119"/>
      <c r="Y510" s="120"/>
      <c r="Z510" s="120"/>
      <c r="AA510" s="108" t="str">
        <f t="shared" si="138"/>
        <v/>
      </c>
      <c r="AB510" s="108" t="str">
        <f t="shared" si="139"/>
        <v/>
      </c>
      <c r="AC510" s="121"/>
      <c r="AD510" s="121"/>
      <c r="AE510" s="250" t="str">
        <f t="shared" si="147"/>
        <v/>
      </c>
      <c r="AF510" s="108" t="str">
        <f t="shared" si="140"/>
        <v/>
      </c>
      <c r="AG510" s="108" t="str">
        <f t="shared" si="141"/>
        <v/>
      </c>
      <c r="AH510" s="110">
        <f t="shared" si="148"/>
        <v>0</v>
      </c>
      <c r="AI510" s="110">
        <f t="shared" si="149"/>
        <v>0</v>
      </c>
      <c r="AJ510" s="114"/>
      <c r="AK510" s="100">
        <f t="shared" si="150"/>
        <v>0</v>
      </c>
      <c r="AL510" s="110">
        <f t="shared" si="151"/>
        <v>0</v>
      </c>
      <c r="AM510" s="258">
        <f t="shared" si="142"/>
        <v>0</v>
      </c>
      <c r="AN510" s="110">
        <f t="shared" si="143"/>
        <v>0</v>
      </c>
      <c r="AO510" s="110">
        <f t="shared" si="152"/>
        <v>0</v>
      </c>
      <c r="AP510" s="122"/>
      <c r="AQ510" s="2"/>
      <c r="AR510" s="31"/>
      <c r="AT510" s="65"/>
      <c r="AU510" s="65"/>
      <c r="AV510" s="65"/>
      <c r="AW510" s="65"/>
      <c r="AX510" s="65"/>
      <c r="AY510" s="65"/>
      <c r="AZ510" s="65"/>
      <c r="BA510" s="65"/>
      <c r="BB510" s="65"/>
      <c r="BC510" s="65"/>
      <c r="BD510" s="65"/>
    </row>
    <row r="511" spans="1:56">
      <c r="A511" s="113"/>
      <c r="B511" s="113"/>
      <c r="C511" s="114"/>
      <c r="D511" s="115"/>
      <c r="E511" s="115"/>
      <c r="F511" s="115"/>
      <c r="G511" s="115"/>
      <c r="H511" s="116"/>
      <c r="I511" s="114"/>
      <c r="J511" s="114"/>
      <c r="K511" s="115"/>
      <c r="L511" s="117"/>
      <c r="M511" s="124"/>
      <c r="N511" s="102" t="str">
        <f t="shared" si="134"/>
        <v/>
      </c>
      <c r="O511" s="103" t="str">
        <f t="shared" si="135"/>
        <v/>
      </c>
      <c r="P511" s="104" t="str">
        <f t="shared" si="144"/>
        <v/>
      </c>
      <c r="Q511" s="248" t="str">
        <f t="shared" si="136"/>
        <v/>
      </c>
      <c r="R511" s="245" t="str">
        <f t="shared" si="137"/>
        <v/>
      </c>
      <c r="S511" s="104" t="str">
        <f t="shared" si="145"/>
        <v/>
      </c>
      <c r="T511" s="249" t="str">
        <f t="shared" si="146"/>
        <v/>
      </c>
      <c r="U511" s="118"/>
      <c r="V511" s="118"/>
      <c r="W511" s="118"/>
      <c r="X511" s="119"/>
      <c r="Y511" s="120"/>
      <c r="Z511" s="120"/>
      <c r="AA511" s="108" t="str">
        <f t="shared" si="138"/>
        <v/>
      </c>
      <c r="AB511" s="108" t="str">
        <f t="shared" si="139"/>
        <v/>
      </c>
      <c r="AC511" s="121"/>
      <c r="AD511" s="121"/>
      <c r="AE511" s="250" t="str">
        <f t="shared" si="147"/>
        <v/>
      </c>
      <c r="AF511" s="108" t="str">
        <f t="shared" si="140"/>
        <v/>
      </c>
      <c r="AG511" s="108" t="str">
        <f t="shared" si="141"/>
        <v/>
      </c>
      <c r="AH511" s="110">
        <f t="shared" si="148"/>
        <v>0</v>
      </c>
      <c r="AI511" s="110">
        <f t="shared" si="149"/>
        <v>0</v>
      </c>
      <c r="AJ511" s="114"/>
      <c r="AK511" s="100">
        <f t="shared" si="150"/>
        <v>0</v>
      </c>
      <c r="AL511" s="110">
        <f t="shared" si="151"/>
        <v>0</v>
      </c>
      <c r="AM511" s="258">
        <f t="shared" si="142"/>
        <v>0</v>
      </c>
      <c r="AN511" s="110">
        <f t="shared" si="143"/>
        <v>0</v>
      </c>
      <c r="AO511" s="110">
        <f t="shared" si="152"/>
        <v>0</v>
      </c>
      <c r="AP511" s="122"/>
    </row>
    <row r="512" spans="1:56">
      <c r="A512" s="113"/>
      <c r="B512" s="113"/>
      <c r="C512" s="114"/>
      <c r="D512" s="115"/>
      <c r="E512" s="115"/>
      <c r="F512" s="115"/>
      <c r="G512" s="115"/>
      <c r="H512" s="116"/>
      <c r="I512" s="114"/>
      <c r="J512" s="114"/>
      <c r="K512" s="115"/>
      <c r="L512" s="117"/>
      <c r="M512" s="124"/>
      <c r="N512" s="102" t="str">
        <f t="shared" si="134"/>
        <v/>
      </c>
      <c r="O512" s="103" t="str">
        <f t="shared" si="135"/>
        <v/>
      </c>
      <c r="P512" s="104" t="str">
        <f t="shared" si="144"/>
        <v/>
      </c>
      <c r="Q512" s="248" t="str">
        <f t="shared" si="136"/>
        <v/>
      </c>
      <c r="R512" s="245" t="str">
        <f t="shared" si="137"/>
        <v/>
      </c>
      <c r="S512" s="104" t="str">
        <f t="shared" si="145"/>
        <v/>
      </c>
      <c r="T512" s="249" t="str">
        <f t="shared" si="146"/>
        <v/>
      </c>
      <c r="U512" s="118"/>
      <c r="V512" s="118"/>
      <c r="W512" s="118"/>
      <c r="X512" s="119"/>
      <c r="Y512" s="120"/>
      <c r="Z512" s="120"/>
      <c r="AA512" s="108" t="str">
        <f t="shared" si="138"/>
        <v/>
      </c>
      <c r="AB512" s="108" t="str">
        <f t="shared" si="139"/>
        <v/>
      </c>
      <c r="AC512" s="121"/>
      <c r="AD512" s="121"/>
      <c r="AE512" s="250" t="str">
        <f t="shared" si="147"/>
        <v/>
      </c>
      <c r="AF512" s="108" t="str">
        <f t="shared" si="140"/>
        <v/>
      </c>
      <c r="AG512" s="108" t="str">
        <f t="shared" si="141"/>
        <v/>
      </c>
      <c r="AH512" s="110">
        <f t="shared" si="148"/>
        <v>0</v>
      </c>
      <c r="AI512" s="110">
        <f t="shared" si="149"/>
        <v>0</v>
      </c>
      <c r="AJ512" s="114"/>
      <c r="AK512" s="100">
        <f t="shared" si="150"/>
        <v>0</v>
      </c>
      <c r="AL512" s="110">
        <f t="shared" si="151"/>
        <v>0</v>
      </c>
      <c r="AM512" s="258">
        <f t="shared" si="142"/>
        <v>0</v>
      </c>
      <c r="AN512" s="110">
        <f t="shared" si="143"/>
        <v>0</v>
      </c>
      <c r="AO512" s="110">
        <f t="shared" si="152"/>
        <v>0</v>
      </c>
      <c r="AP512" s="122"/>
    </row>
    <row r="513" spans="1:56">
      <c r="A513" s="113"/>
      <c r="B513" s="113"/>
      <c r="C513" s="114"/>
      <c r="D513" s="115"/>
      <c r="E513" s="115"/>
      <c r="F513" s="115"/>
      <c r="G513" s="115"/>
      <c r="H513" s="116"/>
      <c r="I513" s="114"/>
      <c r="J513" s="114"/>
      <c r="K513" s="115"/>
      <c r="L513" s="117"/>
      <c r="M513" s="124"/>
      <c r="N513" s="102" t="str">
        <f t="shared" si="134"/>
        <v/>
      </c>
      <c r="O513" s="103" t="str">
        <f t="shared" si="135"/>
        <v/>
      </c>
      <c r="P513" s="104" t="str">
        <f t="shared" si="144"/>
        <v/>
      </c>
      <c r="Q513" s="248" t="str">
        <f t="shared" si="136"/>
        <v/>
      </c>
      <c r="R513" s="245" t="str">
        <f t="shared" si="137"/>
        <v/>
      </c>
      <c r="S513" s="104" t="str">
        <f t="shared" si="145"/>
        <v/>
      </c>
      <c r="T513" s="249" t="str">
        <f t="shared" si="146"/>
        <v/>
      </c>
      <c r="U513" s="118"/>
      <c r="V513" s="118"/>
      <c r="W513" s="118"/>
      <c r="X513" s="119"/>
      <c r="Y513" s="120"/>
      <c r="Z513" s="120"/>
      <c r="AA513" s="108" t="str">
        <f t="shared" si="138"/>
        <v/>
      </c>
      <c r="AB513" s="108" t="str">
        <f t="shared" si="139"/>
        <v/>
      </c>
      <c r="AC513" s="121"/>
      <c r="AD513" s="121"/>
      <c r="AE513" s="250" t="str">
        <f t="shared" si="147"/>
        <v/>
      </c>
      <c r="AF513" s="108" t="str">
        <f t="shared" si="140"/>
        <v/>
      </c>
      <c r="AG513" s="108" t="str">
        <f t="shared" si="141"/>
        <v/>
      </c>
      <c r="AH513" s="110">
        <f t="shared" si="148"/>
        <v>0</v>
      </c>
      <c r="AI513" s="110">
        <f t="shared" si="149"/>
        <v>0</v>
      </c>
      <c r="AJ513" s="114"/>
      <c r="AK513" s="100">
        <f t="shared" si="150"/>
        <v>0</v>
      </c>
      <c r="AL513" s="110">
        <f t="shared" si="151"/>
        <v>0</v>
      </c>
      <c r="AM513" s="258">
        <f t="shared" si="142"/>
        <v>0</v>
      </c>
      <c r="AN513" s="110">
        <f t="shared" si="143"/>
        <v>0</v>
      </c>
      <c r="AO513" s="110">
        <f t="shared" si="152"/>
        <v>0</v>
      </c>
      <c r="AP513" s="122"/>
      <c r="BD513" s="1"/>
    </row>
    <row r="514" spans="1:56">
      <c r="A514" s="113"/>
      <c r="B514" s="113"/>
      <c r="C514" s="114"/>
      <c r="D514" s="115"/>
      <c r="E514" s="115"/>
      <c r="F514" s="115"/>
      <c r="G514" s="115"/>
      <c r="H514" s="116"/>
      <c r="I514" s="114"/>
      <c r="J514" s="114"/>
      <c r="K514" s="115"/>
      <c r="L514" s="117"/>
      <c r="M514" s="124"/>
      <c r="N514" s="102" t="str">
        <f t="shared" si="134"/>
        <v/>
      </c>
      <c r="O514" s="103" t="str">
        <f t="shared" si="135"/>
        <v/>
      </c>
      <c r="P514" s="104" t="str">
        <f t="shared" si="144"/>
        <v/>
      </c>
      <c r="Q514" s="248" t="str">
        <f t="shared" si="136"/>
        <v/>
      </c>
      <c r="R514" s="245" t="str">
        <f t="shared" si="137"/>
        <v/>
      </c>
      <c r="S514" s="104" t="str">
        <f t="shared" si="145"/>
        <v/>
      </c>
      <c r="T514" s="249" t="str">
        <f t="shared" si="146"/>
        <v/>
      </c>
      <c r="U514" s="118"/>
      <c r="V514" s="118"/>
      <c r="W514" s="118"/>
      <c r="X514" s="119"/>
      <c r="Y514" s="120"/>
      <c r="Z514" s="120"/>
      <c r="AA514" s="108" t="str">
        <f t="shared" si="138"/>
        <v/>
      </c>
      <c r="AB514" s="108" t="str">
        <f t="shared" si="139"/>
        <v/>
      </c>
      <c r="AC514" s="121"/>
      <c r="AD514" s="121"/>
      <c r="AE514" s="250" t="str">
        <f t="shared" si="147"/>
        <v/>
      </c>
      <c r="AF514" s="108" t="str">
        <f t="shared" si="140"/>
        <v/>
      </c>
      <c r="AG514" s="108" t="str">
        <f t="shared" si="141"/>
        <v/>
      </c>
      <c r="AH514" s="110">
        <f t="shared" si="148"/>
        <v>0</v>
      </c>
      <c r="AI514" s="110">
        <f t="shared" si="149"/>
        <v>0</v>
      </c>
      <c r="AJ514" s="114"/>
      <c r="AK514" s="100">
        <f t="shared" si="150"/>
        <v>0</v>
      </c>
      <c r="AL514" s="110">
        <f t="shared" si="151"/>
        <v>0</v>
      </c>
      <c r="AM514" s="258">
        <f t="shared" si="142"/>
        <v>0</v>
      </c>
      <c r="AN514" s="110">
        <f t="shared" si="143"/>
        <v>0</v>
      </c>
      <c r="AO514" s="110">
        <f t="shared" si="152"/>
        <v>0</v>
      </c>
      <c r="AP514" s="122"/>
      <c r="AT514" s="1"/>
      <c r="AU514" s="1"/>
      <c r="AV514" s="1"/>
      <c r="AW514" s="1"/>
      <c r="AX514" s="1"/>
      <c r="AY514" s="1"/>
      <c r="AZ514" s="1"/>
      <c r="BA514" s="1"/>
      <c r="BB514" s="1"/>
      <c r="BC514" s="1"/>
    </row>
    <row r="515" spans="1:56">
      <c r="A515" s="113"/>
      <c r="B515" s="113"/>
      <c r="C515" s="114"/>
      <c r="D515" s="115"/>
      <c r="E515" s="115"/>
      <c r="F515" s="115"/>
      <c r="G515" s="115"/>
      <c r="H515" s="116"/>
      <c r="I515" s="114"/>
      <c r="J515" s="114"/>
      <c r="K515" s="115"/>
      <c r="L515" s="117"/>
      <c r="M515" s="124"/>
      <c r="N515" s="102" t="str">
        <f t="shared" si="134"/>
        <v/>
      </c>
      <c r="O515" s="103" t="str">
        <f t="shared" si="135"/>
        <v/>
      </c>
      <c r="P515" s="104" t="str">
        <f t="shared" si="144"/>
        <v/>
      </c>
      <c r="Q515" s="248" t="str">
        <f t="shared" si="136"/>
        <v/>
      </c>
      <c r="R515" s="245" t="str">
        <f t="shared" si="137"/>
        <v/>
      </c>
      <c r="S515" s="104" t="str">
        <f t="shared" si="145"/>
        <v/>
      </c>
      <c r="T515" s="249" t="str">
        <f t="shared" si="146"/>
        <v/>
      </c>
      <c r="U515" s="118"/>
      <c r="V515" s="118"/>
      <c r="W515" s="118"/>
      <c r="X515" s="119"/>
      <c r="Y515" s="120"/>
      <c r="Z515" s="120"/>
      <c r="AA515" s="108" t="str">
        <f t="shared" si="138"/>
        <v/>
      </c>
      <c r="AB515" s="108" t="str">
        <f t="shared" si="139"/>
        <v/>
      </c>
      <c r="AC515" s="121"/>
      <c r="AD515" s="121"/>
      <c r="AE515" s="250" t="str">
        <f t="shared" si="147"/>
        <v/>
      </c>
      <c r="AF515" s="108" t="str">
        <f t="shared" si="140"/>
        <v/>
      </c>
      <c r="AG515" s="108" t="str">
        <f t="shared" si="141"/>
        <v/>
      </c>
      <c r="AH515" s="110">
        <f t="shared" si="148"/>
        <v>0</v>
      </c>
      <c r="AI515" s="110">
        <f t="shared" si="149"/>
        <v>0</v>
      </c>
      <c r="AJ515" s="114"/>
      <c r="AK515" s="100">
        <f t="shared" si="150"/>
        <v>0</v>
      </c>
      <c r="AL515" s="110">
        <f t="shared" si="151"/>
        <v>0</v>
      </c>
      <c r="AM515" s="258">
        <f t="shared" si="142"/>
        <v>0</v>
      </c>
      <c r="AN515" s="110">
        <f t="shared" si="143"/>
        <v>0</v>
      </c>
      <c r="AO515" s="110">
        <f t="shared" si="152"/>
        <v>0</v>
      </c>
      <c r="AP515" s="122"/>
    </row>
    <row r="516" spans="1:56">
      <c r="A516" s="113"/>
      <c r="B516" s="113"/>
      <c r="C516" s="114"/>
      <c r="D516" s="115"/>
      <c r="E516" s="115"/>
      <c r="F516" s="115"/>
      <c r="G516" s="115"/>
      <c r="H516" s="116"/>
      <c r="I516" s="114"/>
      <c r="J516" s="114"/>
      <c r="K516" s="115"/>
      <c r="L516" s="117"/>
      <c r="M516" s="124"/>
      <c r="N516" s="102" t="str">
        <f t="shared" si="134"/>
        <v/>
      </c>
      <c r="O516" s="103" t="str">
        <f t="shared" si="135"/>
        <v/>
      </c>
      <c r="P516" s="104" t="str">
        <f t="shared" si="144"/>
        <v/>
      </c>
      <c r="Q516" s="248" t="str">
        <f t="shared" si="136"/>
        <v/>
      </c>
      <c r="R516" s="245" t="str">
        <f t="shared" si="137"/>
        <v/>
      </c>
      <c r="S516" s="104" t="str">
        <f t="shared" si="145"/>
        <v/>
      </c>
      <c r="T516" s="249" t="str">
        <f t="shared" si="146"/>
        <v/>
      </c>
      <c r="U516" s="118"/>
      <c r="V516" s="118"/>
      <c r="W516" s="118"/>
      <c r="X516" s="119"/>
      <c r="Y516" s="120"/>
      <c r="Z516" s="120"/>
      <c r="AA516" s="108" t="str">
        <f t="shared" si="138"/>
        <v/>
      </c>
      <c r="AB516" s="108" t="str">
        <f t="shared" si="139"/>
        <v/>
      </c>
      <c r="AC516" s="121"/>
      <c r="AD516" s="121"/>
      <c r="AE516" s="250" t="str">
        <f t="shared" si="147"/>
        <v/>
      </c>
      <c r="AF516" s="108" t="str">
        <f t="shared" si="140"/>
        <v/>
      </c>
      <c r="AG516" s="108" t="str">
        <f t="shared" si="141"/>
        <v/>
      </c>
      <c r="AH516" s="110">
        <f t="shared" si="148"/>
        <v>0</v>
      </c>
      <c r="AI516" s="110">
        <f t="shared" si="149"/>
        <v>0</v>
      </c>
      <c r="AJ516" s="114"/>
      <c r="AK516" s="100">
        <f t="shared" si="150"/>
        <v>0</v>
      </c>
      <c r="AL516" s="110">
        <f t="shared" si="151"/>
        <v>0</v>
      </c>
      <c r="AM516" s="258">
        <f t="shared" si="142"/>
        <v>0</v>
      </c>
      <c r="AN516" s="110">
        <f t="shared" si="143"/>
        <v>0</v>
      </c>
      <c r="AO516" s="110">
        <f t="shared" si="152"/>
        <v>0</v>
      </c>
      <c r="AP516" s="122"/>
    </row>
    <row r="517" spans="1:56">
      <c r="A517" s="113"/>
      <c r="B517" s="113"/>
      <c r="C517" s="114"/>
      <c r="D517" s="115"/>
      <c r="E517" s="115"/>
      <c r="F517" s="115"/>
      <c r="G517" s="115"/>
      <c r="H517" s="116"/>
      <c r="I517" s="114"/>
      <c r="J517" s="114"/>
      <c r="K517" s="115"/>
      <c r="L517" s="117"/>
      <c r="M517" s="124"/>
      <c r="N517" s="102" t="str">
        <f t="shared" si="134"/>
        <v/>
      </c>
      <c r="O517" s="103" t="str">
        <f t="shared" si="135"/>
        <v/>
      </c>
      <c r="P517" s="104" t="str">
        <f t="shared" si="144"/>
        <v/>
      </c>
      <c r="Q517" s="248" t="str">
        <f t="shared" si="136"/>
        <v/>
      </c>
      <c r="R517" s="245" t="str">
        <f t="shared" si="137"/>
        <v/>
      </c>
      <c r="S517" s="104" t="str">
        <f t="shared" si="145"/>
        <v/>
      </c>
      <c r="T517" s="249" t="str">
        <f t="shared" si="146"/>
        <v/>
      </c>
      <c r="U517" s="118"/>
      <c r="V517" s="118"/>
      <c r="W517" s="118"/>
      <c r="X517" s="119"/>
      <c r="Y517" s="120"/>
      <c r="Z517" s="120"/>
      <c r="AA517" s="108" t="str">
        <f t="shared" si="138"/>
        <v/>
      </c>
      <c r="AB517" s="108" t="str">
        <f t="shared" si="139"/>
        <v/>
      </c>
      <c r="AC517" s="121"/>
      <c r="AD517" s="121"/>
      <c r="AE517" s="250" t="str">
        <f t="shared" si="147"/>
        <v/>
      </c>
      <c r="AF517" s="108" t="str">
        <f t="shared" si="140"/>
        <v/>
      </c>
      <c r="AG517" s="108" t="str">
        <f t="shared" si="141"/>
        <v/>
      </c>
      <c r="AH517" s="110">
        <f t="shared" si="148"/>
        <v>0</v>
      </c>
      <c r="AI517" s="110">
        <f t="shared" si="149"/>
        <v>0</v>
      </c>
      <c r="AJ517" s="114"/>
      <c r="AK517" s="100">
        <f t="shared" si="150"/>
        <v>0</v>
      </c>
      <c r="AL517" s="110">
        <f t="shared" si="151"/>
        <v>0</v>
      </c>
      <c r="AM517" s="258">
        <f t="shared" si="142"/>
        <v>0</v>
      </c>
      <c r="AN517" s="110">
        <f t="shared" si="143"/>
        <v>0</v>
      </c>
      <c r="AO517" s="110">
        <f t="shared" si="152"/>
        <v>0</v>
      </c>
      <c r="AP517" s="122"/>
    </row>
    <row r="518" spans="1:56">
      <c r="A518" s="113"/>
      <c r="B518" s="113"/>
      <c r="C518" s="114"/>
      <c r="D518" s="115"/>
      <c r="E518" s="115"/>
      <c r="F518" s="115"/>
      <c r="G518" s="115"/>
      <c r="H518" s="116"/>
      <c r="I518" s="114"/>
      <c r="J518" s="114"/>
      <c r="K518" s="115"/>
      <c r="L518" s="117"/>
      <c r="M518" s="124"/>
      <c r="N518" s="102" t="str">
        <f t="shared" si="134"/>
        <v/>
      </c>
      <c r="O518" s="103" t="str">
        <f t="shared" si="135"/>
        <v/>
      </c>
      <c r="P518" s="104" t="str">
        <f t="shared" si="144"/>
        <v/>
      </c>
      <c r="Q518" s="248" t="str">
        <f t="shared" si="136"/>
        <v/>
      </c>
      <c r="R518" s="245" t="str">
        <f t="shared" si="137"/>
        <v/>
      </c>
      <c r="S518" s="104" t="str">
        <f t="shared" si="145"/>
        <v/>
      </c>
      <c r="T518" s="249" t="str">
        <f t="shared" si="146"/>
        <v/>
      </c>
      <c r="U518" s="118"/>
      <c r="V518" s="118"/>
      <c r="W518" s="118"/>
      <c r="X518" s="119"/>
      <c r="Y518" s="120"/>
      <c r="Z518" s="120"/>
      <c r="AA518" s="108" t="str">
        <f t="shared" si="138"/>
        <v/>
      </c>
      <c r="AB518" s="108" t="str">
        <f t="shared" si="139"/>
        <v/>
      </c>
      <c r="AC518" s="121"/>
      <c r="AD518" s="121"/>
      <c r="AE518" s="250" t="str">
        <f t="shared" si="147"/>
        <v/>
      </c>
      <c r="AF518" s="108" t="str">
        <f t="shared" si="140"/>
        <v/>
      </c>
      <c r="AG518" s="108" t="str">
        <f t="shared" si="141"/>
        <v/>
      </c>
      <c r="AH518" s="110">
        <f t="shared" si="148"/>
        <v>0</v>
      </c>
      <c r="AI518" s="110">
        <f t="shared" si="149"/>
        <v>0</v>
      </c>
      <c r="AJ518" s="114"/>
      <c r="AK518" s="100">
        <f t="shared" si="150"/>
        <v>0</v>
      </c>
      <c r="AL518" s="110">
        <f t="shared" si="151"/>
        <v>0</v>
      </c>
      <c r="AM518" s="258">
        <f t="shared" si="142"/>
        <v>0</v>
      </c>
      <c r="AN518" s="110">
        <f t="shared" si="143"/>
        <v>0</v>
      </c>
      <c r="AO518" s="110">
        <f t="shared" si="152"/>
        <v>0</v>
      </c>
      <c r="AP518" s="122"/>
    </row>
    <row r="519" spans="1:56">
      <c r="A519" s="113"/>
      <c r="B519" s="113"/>
      <c r="C519" s="114"/>
      <c r="D519" s="115"/>
      <c r="E519" s="115"/>
      <c r="F519" s="115"/>
      <c r="G519" s="115"/>
      <c r="H519" s="116"/>
      <c r="I519" s="114"/>
      <c r="J519" s="114"/>
      <c r="K519" s="115"/>
      <c r="L519" s="117"/>
      <c r="M519" s="124"/>
      <c r="N519" s="102" t="str">
        <f t="shared" si="134"/>
        <v/>
      </c>
      <c r="O519" s="103" t="str">
        <f t="shared" si="135"/>
        <v/>
      </c>
      <c r="P519" s="104" t="str">
        <f t="shared" si="144"/>
        <v/>
      </c>
      <c r="Q519" s="248" t="str">
        <f t="shared" si="136"/>
        <v/>
      </c>
      <c r="R519" s="245" t="str">
        <f t="shared" si="137"/>
        <v/>
      </c>
      <c r="S519" s="104" t="str">
        <f t="shared" si="145"/>
        <v/>
      </c>
      <c r="T519" s="249" t="str">
        <f t="shared" si="146"/>
        <v/>
      </c>
      <c r="U519" s="118"/>
      <c r="V519" s="118"/>
      <c r="W519" s="118"/>
      <c r="X519" s="119"/>
      <c r="Y519" s="120"/>
      <c r="Z519" s="120"/>
      <c r="AA519" s="108" t="str">
        <f t="shared" si="138"/>
        <v/>
      </c>
      <c r="AB519" s="108" t="str">
        <f t="shared" si="139"/>
        <v/>
      </c>
      <c r="AC519" s="121"/>
      <c r="AD519" s="121"/>
      <c r="AE519" s="250" t="str">
        <f t="shared" si="147"/>
        <v/>
      </c>
      <c r="AF519" s="108" t="str">
        <f t="shared" si="140"/>
        <v/>
      </c>
      <c r="AG519" s="108" t="str">
        <f t="shared" si="141"/>
        <v/>
      </c>
      <c r="AH519" s="110">
        <f t="shared" si="148"/>
        <v>0</v>
      </c>
      <c r="AI519" s="110">
        <f t="shared" si="149"/>
        <v>0</v>
      </c>
      <c r="AJ519" s="114"/>
      <c r="AK519" s="100">
        <f t="shared" si="150"/>
        <v>0</v>
      </c>
      <c r="AL519" s="110">
        <f t="shared" si="151"/>
        <v>0</v>
      </c>
      <c r="AM519" s="258">
        <f t="shared" si="142"/>
        <v>0</v>
      </c>
      <c r="AN519" s="110">
        <f t="shared" si="143"/>
        <v>0</v>
      </c>
      <c r="AO519" s="110">
        <f t="shared" si="152"/>
        <v>0</v>
      </c>
      <c r="AP519" s="122"/>
    </row>
    <row r="520" spans="1:56">
      <c r="A520" s="113"/>
      <c r="B520" s="113"/>
      <c r="C520" s="114"/>
      <c r="D520" s="115"/>
      <c r="E520" s="115"/>
      <c r="F520" s="115"/>
      <c r="G520" s="115"/>
      <c r="H520" s="116"/>
      <c r="I520" s="114"/>
      <c r="J520" s="114"/>
      <c r="K520" s="115"/>
      <c r="L520" s="117"/>
      <c r="M520" s="124"/>
      <c r="N520" s="102" t="str">
        <f t="shared" si="134"/>
        <v/>
      </c>
      <c r="O520" s="103" t="str">
        <f t="shared" si="135"/>
        <v/>
      </c>
      <c r="P520" s="104" t="str">
        <f t="shared" si="144"/>
        <v/>
      </c>
      <c r="Q520" s="248" t="str">
        <f t="shared" si="136"/>
        <v/>
      </c>
      <c r="R520" s="245" t="str">
        <f t="shared" si="137"/>
        <v/>
      </c>
      <c r="S520" s="104" t="str">
        <f t="shared" si="145"/>
        <v/>
      </c>
      <c r="T520" s="249" t="str">
        <f t="shared" si="146"/>
        <v/>
      </c>
      <c r="U520" s="118"/>
      <c r="V520" s="118"/>
      <c r="W520" s="118"/>
      <c r="X520" s="119"/>
      <c r="Y520" s="120"/>
      <c r="Z520" s="120"/>
      <c r="AA520" s="108" t="str">
        <f t="shared" si="138"/>
        <v/>
      </c>
      <c r="AB520" s="108" t="str">
        <f t="shared" si="139"/>
        <v/>
      </c>
      <c r="AC520" s="121"/>
      <c r="AD520" s="121"/>
      <c r="AE520" s="250" t="str">
        <f t="shared" si="147"/>
        <v/>
      </c>
      <c r="AF520" s="108" t="str">
        <f t="shared" si="140"/>
        <v/>
      </c>
      <c r="AG520" s="108" t="str">
        <f t="shared" si="141"/>
        <v/>
      </c>
      <c r="AH520" s="110">
        <f t="shared" si="148"/>
        <v>0</v>
      </c>
      <c r="AI520" s="110">
        <f t="shared" si="149"/>
        <v>0</v>
      </c>
      <c r="AJ520" s="114"/>
      <c r="AK520" s="100">
        <f t="shared" si="150"/>
        <v>0</v>
      </c>
      <c r="AL520" s="110">
        <f t="shared" si="151"/>
        <v>0</v>
      </c>
      <c r="AM520" s="258">
        <f t="shared" si="142"/>
        <v>0</v>
      </c>
      <c r="AN520" s="110">
        <f t="shared" si="143"/>
        <v>0</v>
      </c>
      <c r="AO520" s="110">
        <f t="shared" si="152"/>
        <v>0</v>
      </c>
      <c r="AP520" s="122"/>
    </row>
    <row r="521" spans="1:56" ht="32.25" customHeight="1"/>
    <row r="523" spans="1:56" ht="32.25" customHeight="1"/>
    <row r="524" spans="1:56">
      <c r="C524" s="125" t="s">
        <v>50</v>
      </c>
      <c r="D524" s="126"/>
    </row>
    <row r="525" spans="1:56" ht="32.25" customHeight="1">
      <c r="C525" s="128" t="s">
        <v>51</v>
      </c>
      <c r="D525" s="129"/>
    </row>
    <row r="527" spans="1:56" ht="32.25" customHeight="1"/>
    <row r="529" ht="32.25" customHeight="1"/>
    <row r="531" ht="32.25" customHeight="1"/>
    <row r="533" ht="32.25" customHeight="1"/>
    <row r="535" ht="32.25" customHeight="1"/>
    <row r="537" ht="32.25" customHeight="1"/>
    <row r="539" ht="32.25" customHeight="1"/>
    <row r="541" ht="32.25" customHeight="1"/>
    <row r="543" ht="32.25" customHeight="1"/>
    <row r="545" ht="32.25" customHeight="1"/>
    <row r="547" ht="32.25" customHeight="1"/>
    <row r="549" ht="32.25" customHeight="1"/>
    <row r="551" ht="32.25" customHeight="1"/>
    <row r="553" ht="32.25" customHeight="1"/>
    <row r="555" ht="32.25" customHeight="1"/>
    <row r="557" ht="32.25" customHeight="1"/>
    <row r="559" ht="32.25" customHeight="1"/>
    <row r="561" ht="32.25" customHeight="1"/>
    <row r="563" ht="32.25" customHeight="1"/>
    <row r="565" ht="32.25" customHeight="1"/>
    <row r="567" ht="32.25" customHeight="1"/>
    <row r="569" ht="32.25" customHeight="1"/>
    <row r="571" ht="32.25" customHeight="1"/>
    <row r="573" ht="32.25" customHeight="1"/>
    <row r="575" ht="32.25" customHeight="1"/>
    <row r="577" ht="32.25" customHeight="1"/>
    <row r="579" ht="32.25" customHeight="1"/>
    <row r="581" ht="32.25" customHeight="1"/>
    <row r="583" ht="32.25" customHeight="1"/>
    <row r="585" ht="32.25" customHeight="1"/>
    <row r="587" ht="32.25" customHeight="1"/>
    <row r="589" ht="32.25" customHeight="1"/>
    <row r="591" ht="32.25" customHeight="1"/>
    <row r="593" ht="32.25" customHeight="1"/>
    <row r="595" ht="32.25" customHeight="1"/>
    <row r="597" ht="32.25" customHeight="1"/>
    <row r="599" ht="32.25" customHeight="1"/>
    <row r="601" ht="32.25" customHeight="1"/>
    <row r="603" ht="32.25" customHeight="1"/>
    <row r="605" ht="32.25" customHeight="1"/>
    <row r="607" ht="32.25" customHeight="1"/>
    <row r="609" ht="32.25" customHeight="1"/>
    <row r="611" ht="32.25" customHeight="1"/>
    <row r="613" ht="32.25" customHeight="1"/>
    <row r="615" ht="32.25" customHeight="1"/>
    <row r="617" ht="32.25" customHeight="1"/>
    <row r="619" ht="32.25" customHeight="1"/>
    <row r="621" ht="32.25" customHeight="1"/>
    <row r="623" ht="32.25" customHeight="1"/>
    <row r="625" ht="32.25" customHeight="1"/>
    <row r="627" ht="32.25" customHeight="1"/>
    <row r="629" ht="32.25" customHeight="1"/>
    <row r="631" ht="32.25" customHeight="1"/>
    <row r="633" ht="32.25" customHeight="1"/>
    <row r="635" ht="32.25" customHeight="1"/>
    <row r="637" ht="32.25" customHeight="1"/>
    <row r="639" ht="32.25" customHeight="1"/>
    <row r="641" ht="32.25" customHeight="1"/>
    <row r="643" ht="32.25" customHeight="1"/>
    <row r="645" ht="32.25" customHeight="1"/>
    <row r="647" ht="32.25" customHeight="1"/>
    <row r="649" ht="32.25" customHeight="1"/>
    <row r="651" ht="32.25" customHeight="1"/>
    <row r="653" ht="32.25" customHeight="1"/>
    <row r="655" ht="32.25" customHeight="1"/>
    <row r="657" ht="32.25" customHeight="1"/>
    <row r="659" ht="32.25" customHeight="1"/>
    <row r="661" ht="32.25" customHeight="1"/>
    <row r="663" ht="32.25" customHeight="1"/>
    <row r="665" ht="32.25" customHeight="1"/>
    <row r="667" ht="32.25" customHeight="1"/>
    <row r="669" ht="32.25" customHeight="1"/>
    <row r="671" ht="32.25" customHeight="1"/>
    <row r="673" ht="32.25" customHeight="1"/>
    <row r="675" ht="32.25" customHeight="1"/>
    <row r="677" ht="32.25" customHeight="1"/>
    <row r="679" ht="32.25" customHeight="1"/>
    <row r="681" ht="32.25" customHeight="1"/>
    <row r="683" ht="32.25" customHeight="1"/>
    <row r="685" ht="32.25" customHeight="1"/>
    <row r="687" ht="32.25" customHeight="1"/>
    <row r="689" ht="32.25" customHeight="1"/>
    <row r="691" ht="32.25" customHeight="1"/>
    <row r="693" ht="32.25" customHeight="1"/>
    <row r="695" ht="32.25" customHeight="1"/>
    <row r="697" ht="32.25" customHeight="1"/>
    <row r="699" ht="32.25" customHeight="1"/>
    <row r="701" ht="32.25" customHeight="1"/>
    <row r="703" ht="32.25" customHeight="1"/>
    <row r="705" ht="32.25" customHeight="1"/>
    <row r="707" ht="32.25" customHeight="1"/>
    <row r="709" ht="32.25" customHeight="1"/>
    <row r="711" ht="32.25" customHeight="1"/>
    <row r="713" ht="32.25" customHeight="1"/>
    <row r="715" ht="32.25" customHeight="1"/>
    <row r="717" ht="32.25" customHeight="1"/>
    <row r="719" ht="32.25" customHeight="1"/>
    <row r="721" ht="32.25" customHeight="1"/>
    <row r="723" ht="32.25" customHeight="1"/>
    <row r="725" ht="32.25" customHeight="1"/>
    <row r="727" ht="32.25" customHeight="1"/>
    <row r="729" ht="32.25" customHeight="1"/>
    <row r="731" ht="32.25" customHeight="1"/>
    <row r="733" ht="32.25" customHeight="1"/>
    <row r="735" ht="32.25" customHeight="1"/>
    <row r="737" ht="32.25" customHeight="1"/>
    <row r="739" ht="32.25" customHeight="1"/>
    <row r="741" ht="32.25" customHeight="1"/>
    <row r="743" ht="32.25" customHeight="1"/>
    <row r="745" ht="32.25" customHeight="1"/>
    <row r="747" ht="32.25" customHeight="1"/>
    <row r="749" ht="32.25" customHeight="1"/>
    <row r="751" ht="32.25" customHeight="1"/>
    <row r="753" ht="32.25" customHeight="1"/>
    <row r="755" ht="32.25" customHeight="1"/>
    <row r="757" ht="32.25" customHeight="1"/>
    <row r="759" ht="32.25" customHeight="1"/>
    <row r="761" ht="32.25" customHeight="1"/>
    <row r="763" ht="32.25" customHeight="1"/>
    <row r="765" ht="32.25" customHeight="1"/>
    <row r="767" ht="32.25" customHeight="1"/>
    <row r="769" ht="32.25" customHeight="1"/>
    <row r="771" ht="32.25" customHeight="1"/>
    <row r="773" ht="32.25" customHeight="1"/>
    <row r="775" ht="32.25" customHeight="1"/>
    <row r="777" ht="32.25" customHeight="1"/>
    <row r="779" ht="32.25" customHeight="1"/>
    <row r="781" ht="32.25" customHeight="1"/>
    <row r="783" ht="32.25" customHeight="1"/>
    <row r="785" ht="32.25" customHeight="1"/>
    <row r="787" ht="32.25" customHeight="1"/>
    <row r="789" ht="32.25" customHeight="1"/>
    <row r="791" ht="32.25" customHeight="1"/>
    <row r="793" ht="32.25" customHeight="1"/>
    <row r="795" ht="32.25" customHeight="1"/>
    <row r="797" ht="32.25" customHeight="1"/>
    <row r="799" ht="32.25" customHeight="1"/>
    <row r="801" ht="32.25" customHeight="1"/>
    <row r="803" ht="32.25" customHeight="1"/>
    <row r="805" ht="32.25" customHeight="1"/>
    <row r="807" ht="32.25" customHeight="1"/>
    <row r="809" ht="32.25" customHeight="1"/>
    <row r="811" ht="32.25" customHeight="1"/>
    <row r="813" ht="32.25" customHeight="1"/>
    <row r="815" ht="32.25" customHeight="1"/>
    <row r="817" ht="32.25" customHeight="1"/>
    <row r="819" ht="32.25" customHeight="1"/>
    <row r="821" ht="32.25" customHeight="1"/>
    <row r="823" ht="32.25" customHeight="1"/>
    <row r="825" ht="32.25" customHeight="1"/>
    <row r="827" ht="32.25" customHeight="1"/>
    <row r="829" ht="32.25" customHeight="1"/>
    <row r="831" ht="32.25" customHeight="1"/>
    <row r="833" ht="32.25" customHeight="1"/>
    <row r="835" ht="32.25" customHeight="1"/>
    <row r="837" ht="32.25" customHeight="1"/>
    <row r="839" ht="32.25" customHeight="1"/>
    <row r="841" ht="32.25" customHeight="1"/>
    <row r="843" ht="32.25" customHeight="1"/>
    <row r="845" ht="32.25" customHeight="1"/>
    <row r="847" ht="32.25" customHeight="1"/>
    <row r="849" ht="32.25" customHeight="1"/>
    <row r="851" ht="32.25" customHeight="1"/>
    <row r="853" ht="32.25" customHeight="1"/>
    <row r="855" ht="32.25" customHeight="1"/>
    <row r="857" ht="32.25" customHeight="1"/>
    <row r="859" ht="32.25" customHeight="1"/>
    <row r="861" ht="32.25" customHeight="1"/>
    <row r="863" ht="32.25" customHeight="1"/>
    <row r="865" ht="32.25" customHeight="1"/>
    <row r="867" ht="32.25" customHeight="1"/>
    <row r="869" ht="32.25" customHeight="1"/>
    <row r="871" ht="32.25" customHeight="1"/>
    <row r="873" ht="32.25" customHeight="1"/>
    <row r="875" ht="32.25" customHeight="1"/>
    <row r="877" ht="32.25" customHeight="1"/>
    <row r="879" ht="32.25" customHeight="1"/>
    <row r="881" ht="32.25" customHeight="1"/>
    <row r="883" ht="32.25" customHeight="1"/>
    <row r="885" ht="32.25" customHeight="1"/>
    <row r="887" ht="32.25" customHeight="1"/>
    <row r="889" ht="32.25" customHeight="1"/>
    <row r="891" ht="32.25" customHeight="1"/>
    <row r="893" ht="32.25" customHeight="1"/>
    <row r="895" ht="32.25" customHeight="1"/>
    <row r="897" ht="32.25" customHeight="1"/>
    <row r="899" ht="32.25" customHeight="1"/>
    <row r="901" ht="32.25" customHeight="1"/>
    <row r="903" ht="32.25" customHeight="1"/>
    <row r="905" ht="32.25" customHeight="1"/>
    <row r="907" ht="32.25" customHeight="1"/>
    <row r="909" ht="32.25" customHeight="1"/>
    <row r="911" ht="32.25" customHeight="1"/>
    <row r="913" ht="32.25" customHeight="1"/>
    <row r="915" ht="32.25" customHeight="1"/>
    <row r="917" ht="32.25" customHeight="1"/>
    <row r="919" ht="32.25" customHeight="1"/>
    <row r="921" ht="32.25" customHeight="1"/>
    <row r="923" ht="32.25" customHeight="1"/>
    <row r="925" ht="32.25" customHeight="1"/>
    <row r="927" ht="32.25" customHeight="1"/>
    <row r="929" ht="32.25" customHeight="1"/>
    <row r="931" ht="32.25" customHeight="1"/>
    <row r="933" ht="32.25" customHeight="1"/>
    <row r="935" ht="32.25" customHeight="1"/>
    <row r="937" ht="32.25" customHeight="1"/>
    <row r="939" ht="32.25" customHeight="1"/>
    <row r="941" ht="32.25" customHeight="1"/>
    <row r="943" ht="32.25" customHeight="1"/>
    <row r="945" ht="32.25" customHeight="1"/>
    <row r="947" ht="32.25" customHeight="1"/>
    <row r="949" ht="32.25" customHeight="1"/>
    <row r="951" ht="32.25" customHeight="1"/>
    <row r="953" ht="32.25" customHeight="1"/>
    <row r="955" ht="32.25" customHeight="1"/>
    <row r="957" ht="32.25" customHeight="1"/>
    <row r="959" ht="32.25" customHeight="1"/>
    <row r="961" ht="32.25" customHeight="1"/>
    <row r="963" ht="32.25" customHeight="1"/>
    <row r="965" ht="32.25" customHeight="1"/>
    <row r="967" ht="32.25" customHeight="1"/>
    <row r="969" ht="32.25" customHeight="1"/>
    <row r="971" ht="32.25" customHeight="1"/>
    <row r="973" ht="32.25" customHeight="1"/>
    <row r="975" ht="32.25" customHeight="1"/>
    <row r="977" ht="32.25" customHeight="1"/>
    <row r="979" ht="32.25" customHeight="1"/>
    <row r="981" ht="32.25" customHeight="1"/>
    <row r="983" ht="32.25" customHeight="1"/>
    <row r="985" ht="32.25" customHeight="1"/>
    <row r="987" ht="32.25" customHeight="1"/>
    <row r="989" ht="32.25" customHeight="1"/>
    <row r="991" ht="32.25" customHeight="1"/>
    <row r="993" ht="32.25" customHeight="1"/>
    <row r="995" ht="32.25" customHeight="1"/>
    <row r="997" ht="32.25" customHeight="1"/>
    <row r="999" ht="32.25" customHeight="1"/>
    <row r="1001" ht="32.25" customHeight="1"/>
    <row r="1003" ht="32.25" customHeight="1"/>
    <row r="1005" ht="32.25" customHeight="1"/>
    <row r="1007" ht="32.25" customHeight="1"/>
    <row r="1009" ht="32.25" customHeight="1"/>
    <row r="1011" ht="32.25" customHeight="1"/>
    <row r="1013" ht="32.25" customHeight="1"/>
    <row r="1015" ht="32.25" customHeight="1"/>
    <row r="1017" ht="32.25" customHeight="1"/>
    <row r="1019" ht="32.25" customHeight="1"/>
    <row r="1021" ht="32.25" customHeight="1"/>
    <row r="1023" ht="32.25" customHeight="1"/>
    <row r="1025" ht="32.25" customHeight="1"/>
    <row r="1027" ht="32.25" customHeight="1"/>
    <row r="1029" ht="32.25" customHeight="1"/>
    <row r="1031" ht="32.25" customHeight="1"/>
    <row r="1033" ht="32.25" customHeight="1"/>
    <row r="1035" ht="32.25" customHeight="1"/>
    <row r="1037" ht="32.25" customHeight="1"/>
    <row r="1039" ht="32.25" customHeight="1"/>
    <row r="1041" ht="32.25" customHeight="1"/>
    <row r="1043" ht="32.25" customHeight="1"/>
    <row r="1045" ht="32.25" customHeight="1"/>
    <row r="1047" ht="32.25" customHeight="1"/>
    <row r="1049" ht="32.25" customHeight="1"/>
    <row r="1051" ht="32.25" customHeight="1"/>
    <row r="1053" ht="32.25" customHeight="1"/>
    <row r="1055" ht="32.25" customHeight="1"/>
    <row r="1057" ht="32.25" customHeight="1"/>
    <row r="1059" ht="32.25" customHeight="1"/>
    <row r="1061" ht="32.25" customHeight="1"/>
    <row r="1063" ht="32.25" customHeight="1"/>
    <row r="1065" ht="32.25" customHeight="1"/>
    <row r="1067" ht="32.25" customHeight="1"/>
    <row r="1069" ht="32.25" customHeight="1"/>
    <row r="1071" ht="32.25" customHeight="1"/>
    <row r="1073" ht="32.25" customHeight="1"/>
    <row r="1075" ht="32.25" customHeight="1"/>
    <row r="1077" ht="32.25" customHeight="1"/>
    <row r="1079" ht="32.25" customHeight="1"/>
    <row r="1081" ht="32.25" customHeight="1"/>
    <row r="1083" ht="32.25" customHeight="1"/>
    <row r="1085" ht="32.25" customHeight="1"/>
    <row r="1087" ht="32.25" customHeight="1"/>
    <row r="1089" ht="32.25" customHeight="1"/>
    <row r="1091" ht="32.25" customHeight="1"/>
    <row r="1093" ht="32.25" customHeight="1"/>
    <row r="1095" ht="32.25" customHeight="1"/>
    <row r="1097" ht="32.25" customHeight="1"/>
    <row r="1099" ht="32.25" customHeight="1"/>
    <row r="1101" ht="32.25" customHeight="1"/>
    <row r="1103" ht="32.25" customHeight="1"/>
    <row r="1105" ht="32.25" customHeight="1"/>
    <row r="1107" ht="32.25" customHeight="1"/>
    <row r="1109" ht="32.25" customHeight="1"/>
    <row r="1111" ht="32.25" customHeight="1"/>
    <row r="1113" ht="32.25" customHeight="1"/>
    <row r="1115" ht="32.25" customHeight="1"/>
    <row r="1117" ht="32.25" customHeight="1"/>
    <row r="1119" ht="32.25" customHeight="1"/>
    <row r="1121" ht="32.25" customHeight="1"/>
    <row r="1123" ht="32.25" customHeight="1"/>
    <row r="1125" ht="32.25" customHeight="1"/>
    <row r="1127" ht="32.25" customHeight="1"/>
    <row r="1129" ht="32.25" customHeight="1"/>
    <row r="1131" ht="32.25" customHeight="1"/>
    <row r="1133" ht="32.25" customHeight="1"/>
    <row r="1135" ht="32.25" customHeight="1"/>
    <row r="1137" ht="32.25" customHeight="1"/>
    <row r="1139" ht="32.25" customHeight="1"/>
    <row r="1141" ht="32.25" customHeight="1"/>
    <row r="1143" ht="32.25" customHeight="1"/>
    <row r="1145" ht="32.25" customHeight="1"/>
    <row r="1147" ht="32.25" customHeight="1"/>
    <row r="1149" ht="32.25" customHeight="1"/>
    <row r="1151" ht="32.25" customHeight="1"/>
    <row r="1153" ht="32.25" customHeight="1"/>
    <row r="1155" ht="32.25" customHeight="1"/>
    <row r="1157" ht="32.25" customHeight="1"/>
    <row r="1159" ht="32.25" customHeight="1"/>
    <row r="1161" ht="32.25" customHeight="1"/>
    <row r="1163" ht="32.25" customHeight="1"/>
    <row r="1165" ht="32.25" customHeight="1"/>
    <row r="1167" ht="32.25" customHeight="1"/>
    <row r="1169" ht="32.25" customHeight="1"/>
    <row r="1171" ht="32.25" customHeight="1"/>
    <row r="1173" ht="32.25" customHeight="1"/>
    <row r="1175" ht="32.25" customHeight="1"/>
    <row r="1177" ht="32.25" customHeight="1"/>
    <row r="1179" ht="32.25" customHeight="1"/>
    <row r="1181" ht="32.25" customHeight="1"/>
    <row r="1183" ht="32.25" customHeight="1"/>
    <row r="1185" ht="32.25" customHeight="1"/>
    <row r="1187" ht="32.25" customHeight="1"/>
    <row r="1189" ht="32.25" customHeight="1"/>
    <row r="1191" ht="32.25" customHeight="1"/>
    <row r="1193" ht="32.25" customHeight="1"/>
    <row r="1195" ht="32.25" customHeight="1"/>
    <row r="1197" ht="32.25" customHeight="1"/>
    <row r="1199" ht="32.25" customHeight="1"/>
    <row r="1201" ht="32.25" customHeight="1"/>
    <row r="1203" ht="32.25" customHeight="1"/>
    <row r="1205" ht="32.25" customHeight="1"/>
    <row r="1207" ht="32.25" customHeight="1"/>
    <row r="1209" ht="32.25" customHeight="1"/>
    <row r="1211" ht="32.25" customHeight="1"/>
    <row r="1213" ht="32.25" customHeight="1"/>
    <row r="1215" ht="32.25" customHeight="1"/>
    <row r="1217" ht="32.25" customHeight="1"/>
    <row r="1219" ht="32.25" customHeight="1"/>
    <row r="1221" ht="32.25" customHeight="1"/>
    <row r="1223" ht="32.25" customHeight="1"/>
    <row r="1225" ht="32.25" customHeight="1"/>
    <row r="1227" ht="32.25" customHeight="1"/>
    <row r="1229" ht="32.25" customHeight="1"/>
    <row r="1231" ht="32.25" customHeight="1"/>
    <row r="1233" ht="32.25" customHeight="1"/>
    <row r="1235" ht="32.25" customHeight="1"/>
    <row r="1237" ht="32.25" customHeight="1"/>
    <row r="1239" ht="32.25" customHeight="1"/>
    <row r="1241" ht="32.25" customHeight="1"/>
    <row r="1243" ht="32.25" customHeight="1"/>
    <row r="1245" ht="32.25" customHeight="1"/>
    <row r="1247" ht="32.25" customHeight="1"/>
    <row r="1249" ht="32.25" customHeight="1"/>
    <row r="1251" ht="32.25" customHeight="1"/>
    <row r="1253" ht="32.25" customHeight="1"/>
    <row r="1255" ht="32.25" customHeight="1"/>
    <row r="1257" ht="32.25" customHeight="1"/>
    <row r="1259" ht="32.25" customHeight="1"/>
    <row r="1261" ht="32.25" customHeight="1"/>
    <row r="1263" ht="32.25" customHeight="1"/>
    <row r="1265" ht="32.25" customHeight="1"/>
    <row r="1267" ht="32.25" customHeight="1"/>
    <row r="1269" ht="32.25" customHeight="1"/>
    <row r="1271" ht="32.25" customHeight="1"/>
    <row r="1273" ht="32.25" customHeight="1"/>
    <row r="1275" ht="32.25" customHeight="1"/>
    <row r="1277" ht="32.25" customHeight="1"/>
    <row r="1279" ht="32.25" customHeight="1"/>
    <row r="1281" ht="32.25" customHeight="1"/>
    <row r="1283" ht="32.25" customHeight="1"/>
    <row r="1285" ht="32.25" customHeight="1"/>
    <row r="1287" ht="32.25" customHeight="1"/>
    <row r="1289" ht="32.25" customHeight="1"/>
    <row r="1291" ht="32.25" customHeight="1"/>
    <row r="1293" ht="32.25" customHeight="1"/>
    <row r="1295" ht="32.25" customHeight="1"/>
    <row r="1297" ht="32.25" customHeight="1"/>
    <row r="1299" ht="32.25" customHeight="1"/>
    <row r="1301" ht="32.25" customHeight="1"/>
    <row r="1303" ht="32.25" customHeight="1"/>
    <row r="1305" ht="32.25" customHeight="1"/>
    <row r="1307" ht="32.25" customHeight="1"/>
    <row r="1309" ht="32.25" customHeight="1"/>
    <row r="1311" ht="32.25" customHeight="1"/>
    <row r="1313" ht="32.25" customHeight="1"/>
    <row r="1315" ht="32.25" customHeight="1"/>
    <row r="1317" ht="32.25" customHeight="1"/>
    <row r="1319" ht="32.25" customHeight="1"/>
    <row r="1321" ht="32.25" customHeight="1"/>
    <row r="1323" ht="32.25" customHeight="1"/>
    <row r="1325" ht="32.25" customHeight="1"/>
    <row r="1327" ht="32.25" customHeight="1"/>
    <row r="1329" ht="32.25" customHeight="1"/>
    <row r="1331" ht="32.25" customHeight="1"/>
    <row r="1333" ht="32.25" customHeight="1"/>
    <row r="1335" ht="32.25" customHeight="1"/>
    <row r="1337" ht="32.25" customHeight="1"/>
    <row r="1339" ht="32.25" customHeight="1"/>
    <row r="1341" ht="32.25" customHeight="1"/>
    <row r="1343" ht="32.25" customHeight="1"/>
    <row r="1345" ht="32.25" customHeight="1"/>
    <row r="1347" ht="32.25" customHeight="1"/>
    <row r="1349" ht="32.25" customHeight="1"/>
    <row r="1351" ht="32.25" customHeight="1"/>
    <row r="1353" ht="32.25" customHeight="1"/>
    <row r="1355" ht="32.25" customHeight="1"/>
    <row r="1357" ht="32.25" customHeight="1"/>
    <row r="1359" ht="32.25" customHeight="1"/>
    <row r="1361" ht="32.25" customHeight="1"/>
    <row r="1363" ht="32.25" customHeight="1"/>
    <row r="1365" ht="32.25" customHeight="1"/>
    <row r="1367" ht="32.25" customHeight="1"/>
    <row r="1369" ht="32.25" customHeight="1"/>
    <row r="1371" ht="32.25" customHeight="1"/>
    <row r="1373" ht="32.25" customHeight="1"/>
    <row r="1375" ht="32.25" customHeight="1"/>
    <row r="1377" ht="32.25" customHeight="1"/>
    <row r="1379" ht="32.25" customHeight="1"/>
    <row r="1381" ht="32.25" customHeight="1"/>
    <row r="1383" ht="32.25" customHeight="1"/>
    <row r="1385" ht="32.25" customHeight="1"/>
    <row r="1387" ht="32.25" customHeight="1"/>
    <row r="1389" ht="32.25" customHeight="1"/>
    <row r="1391" ht="32.25" customHeight="1"/>
    <row r="1393" ht="32.25" customHeight="1"/>
    <row r="1395" ht="32.25" customHeight="1"/>
    <row r="1397" ht="32.25" customHeight="1"/>
    <row r="1399" ht="32.25" customHeight="1"/>
    <row r="1401" ht="32.25" customHeight="1"/>
    <row r="1403" ht="32.25" customHeight="1"/>
    <row r="1405" ht="32.25" customHeight="1"/>
    <row r="1407" ht="32.25" customHeight="1"/>
    <row r="1409" ht="32.25" customHeight="1"/>
    <row r="1411" ht="32.25" customHeight="1"/>
    <row r="1413" ht="32.25" customHeight="1"/>
    <row r="1415" ht="32.25" customHeight="1"/>
    <row r="1417" ht="32.25" customHeight="1"/>
    <row r="1419" ht="32.25" customHeight="1"/>
    <row r="1421" ht="32.25" customHeight="1"/>
    <row r="1423" ht="32.25" customHeight="1"/>
    <row r="1425" ht="32.25" customHeight="1"/>
    <row r="1427" ht="32.25" customHeight="1"/>
    <row r="1429" ht="32.25" customHeight="1"/>
    <row r="1431" ht="32.25" customHeight="1"/>
    <row r="1433" ht="32.25" customHeight="1"/>
    <row r="1435" ht="32.25" customHeight="1"/>
    <row r="1437" ht="32.25" customHeight="1"/>
    <row r="1439" ht="32.25" customHeight="1"/>
    <row r="1441" ht="32.25" customHeight="1"/>
    <row r="1443" ht="32.25" customHeight="1"/>
    <row r="1445" ht="32.25" customHeight="1"/>
    <row r="1447" ht="32.25" customHeight="1"/>
    <row r="1449" ht="32.25" customHeight="1"/>
    <row r="1451" ht="32.25" customHeight="1"/>
    <row r="1453" ht="32.25" customHeight="1"/>
    <row r="1455" ht="32.25" customHeight="1"/>
    <row r="1457" ht="32.25" customHeight="1"/>
    <row r="1459" ht="32.25" customHeight="1"/>
    <row r="1461" ht="32.25" customHeight="1"/>
    <row r="1463" ht="32.25" customHeight="1"/>
    <row r="1465" ht="32.25" customHeight="1"/>
    <row r="1467" ht="32.25" customHeight="1"/>
    <row r="1469" ht="32.25" customHeight="1"/>
    <row r="1471" ht="32.25" customHeight="1"/>
    <row r="1473" ht="32.25" customHeight="1"/>
    <row r="1475" ht="32.25" customHeight="1"/>
    <row r="1477" ht="32.25" customHeight="1"/>
    <row r="1479" ht="32.25" customHeight="1"/>
    <row r="1481" ht="32.25" customHeight="1"/>
    <row r="1483" ht="32.25" customHeight="1"/>
    <row r="1485" ht="32.25" customHeight="1"/>
    <row r="1487" ht="32.25" customHeight="1"/>
    <row r="1489" ht="32.25" customHeight="1"/>
    <row r="1491" ht="32.25" customHeight="1"/>
    <row r="1493" ht="32.25" customHeight="1"/>
    <row r="1495" ht="32.25" customHeight="1"/>
    <row r="1497" ht="32.25" customHeight="1"/>
    <row r="1499" ht="32.25" customHeight="1"/>
    <row r="1501" ht="32.25" customHeight="1"/>
    <row r="1503" ht="32.25" customHeight="1"/>
    <row r="1505" ht="32.25" customHeight="1"/>
    <row r="1507" ht="32.25" customHeight="1"/>
    <row r="1509" ht="32.25" customHeight="1"/>
    <row r="1511" ht="32.25" customHeight="1"/>
    <row r="1513" ht="32.25" customHeight="1"/>
    <row r="1515" ht="32.25" customHeight="1"/>
    <row r="1517" ht="32.25" customHeight="1"/>
    <row r="1519" ht="32.25" customHeight="1"/>
    <row r="1521" ht="32.25" customHeight="1"/>
    <row r="1523" ht="32.25" customHeight="1"/>
    <row r="1525" ht="32.25" customHeight="1"/>
    <row r="1527" ht="32.25" customHeight="1"/>
    <row r="1529" ht="32.25" customHeight="1"/>
    <row r="1531" ht="32.25" customHeight="1"/>
    <row r="1533" ht="32.25" customHeight="1"/>
    <row r="1535" ht="32.25" customHeight="1"/>
    <row r="1537" ht="32.25" customHeight="1"/>
    <row r="1539" ht="32.25" customHeight="1"/>
    <row r="1541" ht="32.25" customHeight="1"/>
    <row r="1543" ht="32.25" customHeight="1"/>
    <row r="1545" ht="32.25" customHeight="1"/>
    <row r="1547" ht="32.25" customHeight="1"/>
    <row r="1549" ht="32.25" customHeight="1"/>
    <row r="1551" ht="32.25" customHeight="1"/>
    <row r="1553" ht="32.25" customHeight="1"/>
    <row r="1555" ht="32.25" customHeight="1"/>
    <row r="1557" ht="32.25" customHeight="1"/>
    <row r="1559" ht="32.25" customHeight="1"/>
    <row r="1561" ht="32.25" customHeight="1"/>
    <row r="1563" ht="32.25" customHeight="1"/>
    <row r="1565" ht="32.25" customHeight="1"/>
    <row r="1567" ht="32.25" customHeight="1"/>
    <row r="1569" ht="32.25" customHeight="1"/>
    <row r="1571" ht="32.25" customHeight="1"/>
    <row r="1573" ht="32.25" customHeight="1"/>
    <row r="1575" ht="32.25" customHeight="1"/>
    <row r="1577" ht="32.25" customHeight="1"/>
    <row r="1579" ht="32.25" customHeight="1"/>
    <row r="1581" ht="32.25" customHeight="1"/>
    <row r="1583" ht="32.25" customHeight="1"/>
    <row r="1585" ht="32.25" customHeight="1"/>
    <row r="1587" ht="32.25" customHeight="1"/>
    <row r="1589" ht="32.25" customHeight="1"/>
    <row r="1591" ht="32.25" customHeight="1"/>
    <row r="1593" ht="32.25" customHeight="1"/>
    <row r="1595" ht="32.25" customHeight="1"/>
    <row r="1597" ht="32.25" customHeight="1"/>
    <row r="1599" ht="32.25" customHeight="1"/>
    <row r="1601" ht="32.25" customHeight="1"/>
    <row r="1603" ht="32.25" customHeight="1"/>
    <row r="1605" ht="32.25" customHeight="1"/>
    <row r="1607" ht="32.25" customHeight="1"/>
    <row r="1609" ht="32.25" customHeight="1"/>
    <row r="1611" ht="32.25" customHeight="1"/>
    <row r="1613" ht="32.25" customHeight="1"/>
    <row r="1615" ht="32.25" customHeight="1"/>
    <row r="1617" ht="32.25" customHeight="1"/>
    <row r="1619" ht="32.25" customHeight="1"/>
    <row r="1621" ht="32.25" customHeight="1"/>
    <row r="1623" ht="32.25" customHeight="1"/>
    <row r="1625" ht="32.25" customHeight="1"/>
    <row r="1627" ht="32.25" customHeight="1"/>
    <row r="1629" ht="32.25" customHeight="1"/>
    <row r="1631" ht="32.25" customHeight="1"/>
    <row r="1633" ht="32.25" customHeight="1"/>
    <row r="1635" ht="32.25" customHeight="1"/>
    <row r="1637" ht="32.25" customHeight="1"/>
    <row r="1639" ht="32.25" customHeight="1"/>
    <row r="1641" ht="32.25" customHeight="1"/>
    <row r="1643" ht="32.25" customHeight="1"/>
    <row r="1645" ht="32.25" customHeight="1"/>
    <row r="1647" ht="32.25" customHeight="1"/>
    <row r="1649" ht="32.25" customHeight="1"/>
    <row r="1651" ht="32.25" customHeight="1"/>
    <row r="1653" ht="32.25" customHeight="1"/>
    <row r="1655" ht="32.25" customHeight="1"/>
    <row r="1657" ht="32.25" customHeight="1"/>
    <row r="1659" ht="32.25" customHeight="1"/>
    <row r="1661" ht="32.25" customHeight="1"/>
    <row r="1663" ht="32.25" customHeight="1"/>
    <row r="1665" ht="32.25" customHeight="1"/>
    <row r="1667" ht="32.25" customHeight="1"/>
    <row r="1669" ht="32.25" customHeight="1"/>
    <row r="1671" ht="32.25" customHeight="1"/>
    <row r="1673" ht="32.25" customHeight="1"/>
    <row r="1675" ht="32.25" customHeight="1"/>
    <row r="1677" ht="32.25" customHeight="1"/>
    <row r="1679" ht="32.25" customHeight="1"/>
    <row r="1681" ht="32.25" customHeight="1"/>
    <row r="1683" ht="32.25" customHeight="1"/>
    <row r="1685" ht="32.25" customHeight="1"/>
    <row r="1687" ht="32.25" customHeight="1"/>
    <row r="1689" ht="32.25" customHeight="1"/>
    <row r="1691" ht="32.25" customHeight="1"/>
    <row r="1693" ht="32.25" customHeight="1"/>
    <row r="1695" ht="32.25" customHeight="1"/>
    <row r="1697" ht="32.25" customHeight="1"/>
    <row r="1699" ht="32.25" customHeight="1"/>
    <row r="1701" ht="32.25" customHeight="1"/>
    <row r="1703" ht="32.25" customHeight="1"/>
    <row r="1705" ht="32.25" customHeight="1"/>
    <row r="1707" ht="32.25" customHeight="1"/>
    <row r="1709" ht="32.25" customHeight="1"/>
    <row r="1711" ht="32.25" customHeight="1"/>
    <row r="1713" ht="32.25" customHeight="1"/>
    <row r="1715" ht="32.25" customHeight="1"/>
    <row r="1717" ht="32.25" customHeight="1"/>
    <row r="1719" ht="32.25" customHeight="1"/>
    <row r="1721" ht="32.25" customHeight="1"/>
    <row r="1723" ht="32.25" customHeight="1"/>
    <row r="1725" ht="32.25" customHeight="1"/>
    <row r="1727" ht="32.25" customHeight="1"/>
    <row r="1729" ht="32.25" customHeight="1"/>
    <row r="1731" ht="32.25" customHeight="1"/>
    <row r="1733" ht="32.25" customHeight="1"/>
    <row r="1735" ht="32.25" customHeight="1"/>
    <row r="1737" ht="32.25" customHeight="1"/>
    <row r="1739" ht="32.25" customHeight="1"/>
    <row r="1741" ht="32.25" customHeight="1"/>
    <row r="1743" ht="32.25" customHeight="1"/>
    <row r="1745" ht="32.25" customHeight="1"/>
    <row r="1747" ht="32.25" customHeight="1"/>
    <row r="1749" ht="32.25" customHeight="1"/>
    <row r="1751" ht="32.25" customHeight="1"/>
    <row r="1753" ht="32.25" customHeight="1"/>
    <row r="1755" ht="32.25" customHeight="1"/>
    <row r="1757" ht="32.25" customHeight="1"/>
    <row r="1759" ht="32.25" customHeight="1"/>
    <row r="1761" ht="32.25" customHeight="1"/>
    <row r="1763" ht="32.25" customHeight="1"/>
    <row r="1765" ht="32.25" customHeight="1"/>
    <row r="1767" ht="32.25" customHeight="1"/>
    <row r="1769" ht="32.25" customHeight="1"/>
    <row r="1771" ht="32.25" customHeight="1"/>
    <row r="1773" ht="32.25" customHeight="1"/>
    <row r="1775" ht="32.25" customHeight="1"/>
    <row r="1777" ht="32.25" customHeight="1"/>
    <row r="1779" ht="32.25" customHeight="1"/>
    <row r="1781" ht="32.25" customHeight="1"/>
    <row r="1783" ht="32.25" customHeight="1"/>
    <row r="1785" ht="32.25" customHeight="1"/>
    <row r="1787" ht="32.25" customHeight="1"/>
    <row r="1789" ht="32.25" customHeight="1"/>
    <row r="1791" ht="32.25" customHeight="1"/>
    <row r="1793" ht="32.25" customHeight="1"/>
    <row r="1795" ht="32.25" customHeight="1"/>
    <row r="1797" ht="32.25" customHeight="1"/>
    <row r="1799" ht="32.25" customHeight="1"/>
    <row r="1801" ht="32.25" customHeight="1"/>
    <row r="1803" ht="32.25" customHeight="1"/>
    <row r="1805" ht="32.25" customHeight="1"/>
    <row r="1807" ht="32.25" customHeight="1"/>
    <row r="1809" ht="32.25" customHeight="1"/>
    <row r="1811" ht="32.25" customHeight="1"/>
    <row r="1813" ht="32.25" customHeight="1"/>
    <row r="1815" ht="32.25" customHeight="1"/>
    <row r="1817" ht="32.25" customHeight="1"/>
    <row r="1819" ht="32.25" customHeight="1"/>
    <row r="1821" ht="32.25" customHeight="1"/>
    <row r="1823" ht="32.25" customHeight="1"/>
    <row r="1825" ht="32.25" customHeight="1"/>
    <row r="1827" ht="32.25" customHeight="1"/>
    <row r="1829" ht="32.25" customHeight="1"/>
    <row r="1831" ht="32.25" customHeight="1"/>
    <row r="1833" ht="32.25" customHeight="1"/>
    <row r="1835" ht="32.25" customHeight="1"/>
    <row r="1837" ht="32.25" customHeight="1"/>
    <row r="1839" ht="32.25" customHeight="1"/>
    <row r="1841" ht="32.25" customHeight="1"/>
    <row r="1843" ht="32.25" customHeight="1"/>
    <row r="1845" ht="32.25" customHeight="1"/>
    <row r="1847" ht="32.25" customHeight="1"/>
    <row r="1849" ht="32.25" customHeight="1"/>
    <row r="1851" ht="32.25" customHeight="1"/>
    <row r="1853" ht="32.25" customHeight="1"/>
    <row r="1855" ht="32.25" customHeight="1"/>
    <row r="1857" ht="32.25" customHeight="1"/>
    <row r="1859" ht="32.25" customHeight="1"/>
    <row r="1861" ht="32.25" customHeight="1"/>
    <row r="1863" ht="32.25" customHeight="1"/>
    <row r="1865" ht="32.25" customHeight="1"/>
    <row r="1867" ht="32.25" customHeight="1"/>
    <row r="1869" ht="32.25" customHeight="1"/>
    <row r="1871" ht="32.25" customHeight="1"/>
    <row r="1873" ht="32.25" customHeight="1"/>
    <row r="1875" ht="32.25" customHeight="1"/>
    <row r="1877" ht="32.25" customHeight="1"/>
    <row r="1879" ht="32.25" customHeight="1"/>
    <row r="1881" ht="32.25" customHeight="1"/>
    <row r="1883" ht="32.25" customHeight="1"/>
    <row r="1885" ht="32.25" customHeight="1"/>
    <row r="1887" ht="32.25" customHeight="1"/>
    <row r="1889" ht="32.25" customHeight="1"/>
    <row r="1891" ht="32.25" customHeight="1"/>
    <row r="1893" ht="32.25" customHeight="1"/>
    <row r="1895" ht="32.25" customHeight="1"/>
    <row r="1897" ht="32.25" customHeight="1"/>
    <row r="1899" ht="32.25" customHeight="1"/>
    <row r="1901" ht="32.25" customHeight="1"/>
    <row r="1903" ht="32.25" customHeight="1"/>
    <row r="1905" ht="32.25" customHeight="1"/>
    <row r="1907" ht="32.25" customHeight="1"/>
    <row r="1909" ht="32.25" customHeight="1"/>
    <row r="1911" ht="32.25" customHeight="1"/>
    <row r="1913" ht="32.25" customHeight="1"/>
    <row r="1915" ht="32.25" customHeight="1"/>
    <row r="1917" ht="32.25" customHeight="1"/>
    <row r="1919" ht="32.25" customHeight="1"/>
    <row r="1921" ht="32.25" customHeight="1"/>
    <row r="1923" ht="32.25" customHeight="1"/>
    <row r="1925" ht="32.25" customHeight="1"/>
    <row r="1927" ht="32.25" customHeight="1"/>
    <row r="1929" ht="32.25" customHeight="1"/>
    <row r="1931" ht="32.25" customHeight="1"/>
    <row r="1933" ht="32.25" customHeight="1"/>
    <row r="1935" ht="32.25" customHeight="1"/>
    <row r="1937" ht="32.25" customHeight="1"/>
    <row r="1939" ht="32.25" customHeight="1"/>
    <row r="1941" ht="32.25" customHeight="1"/>
    <row r="1943" ht="32.25" customHeight="1"/>
    <row r="1945" ht="32.25" customHeight="1"/>
    <row r="1947" ht="32.25" customHeight="1"/>
    <row r="1949" ht="32.25" customHeight="1"/>
    <row r="1951" ht="32.25" customHeight="1"/>
    <row r="1953" ht="32.25" customHeight="1"/>
    <row r="1955" ht="32.25" customHeight="1"/>
    <row r="1957" ht="32.25" customHeight="1"/>
    <row r="1959" ht="32.25" customHeight="1"/>
    <row r="1961" ht="32.25" customHeight="1"/>
    <row r="1963" ht="32.25" customHeight="1"/>
    <row r="1965" ht="32.25" customHeight="1"/>
    <row r="1967" ht="32.25" customHeight="1"/>
    <row r="1969" ht="32.25" customHeight="1"/>
    <row r="1971" ht="32.25" customHeight="1"/>
    <row r="1973" ht="32.25" customHeight="1"/>
    <row r="1975" ht="32.25" customHeight="1"/>
    <row r="1977" ht="32.25" customHeight="1"/>
    <row r="1979" ht="32.25" customHeight="1"/>
    <row r="1981" ht="32.25" customHeight="1"/>
    <row r="1983" ht="32.25" customHeight="1"/>
    <row r="1985" ht="32.25" customHeight="1"/>
    <row r="1987" ht="32.25" customHeight="1"/>
    <row r="1989" ht="32.25" customHeight="1"/>
    <row r="1991" ht="32.25" customHeight="1"/>
    <row r="1993" ht="32.25" customHeight="1"/>
    <row r="1995" ht="32.25" customHeight="1"/>
    <row r="1997" ht="32.25" customHeight="1"/>
    <row r="1999" ht="32.25" customHeight="1"/>
    <row r="2001" ht="32.25" customHeight="1"/>
    <row r="2003" ht="32.25" customHeight="1"/>
    <row r="2005" ht="32.25" customHeight="1"/>
    <row r="2007" ht="32.25" customHeight="1"/>
    <row r="2009" ht="32.25" customHeight="1"/>
    <row r="2011" ht="32.25" customHeight="1"/>
    <row r="2013" ht="32.25" customHeight="1"/>
    <row r="2015" ht="32.25" customHeight="1"/>
    <row r="2017" ht="32.25" customHeight="1"/>
    <row r="2019" ht="32.25" customHeight="1"/>
    <row r="2021" ht="32.25" customHeight="1"/>
    <row r="2023" ht="32.25" customHeight="1"/>
    <row r="2025" ht="32.25" customHeight="1"/>
    <row r="2027" ht="32.25" customHeight="1"/>
    <row r="2029" ht="32.25" customHeight="1"/>
    <row r="2031" ht="32.25" customHeight="1"/>
    <row r="2033" ht="32.25" customHeight="1"/>
    <row r="2035" ht="32.25" customHeight="1"/>
    <row r="2037" ht="32.25" customHeight="1"/>
    <row r="2039" ht="32.25" customHeight="1"/>
    <row r="2041" ht="32.25" customHeight="1"/>
    <row r="2043" ht="32.25" customHeight="1"/>
    <row r="2045" ht="32.25" customHeight="1"/>
    <row r="2047" ht="32.25" customHeight="1"/>
    <row r="2049" ht="32.25" customHeight="1"/>
    <row r="2051" ht="32.25" customHeight="1"/>
    <row r="2053" ht="32.25" customHeight="1"/>
    <row r="2055" ht="32.25" customHeight="1"/>
    <row r="2057" ht="32.25" customHeight="1"/>
    <row r="2059" ht="32.25" customHeight="1"/>
    <row r="2061" ht="32.25" customHeight="1"/>
    <row r="2063" ht="32.25" customHeight="1"/>
    <row r="2065" ht="32.25" customHeight="1"/>
    <row r="2067" ht="32.25" customHeight="1"/>
    <row r="2069" ht="32.25" customHeight="1"/>
    <row r="2071" ht="32.25" customHeight="1"/>
    <row r="2073" ht="32.25" customHeight="1"/>
    <row r="2075" ht="32.25" customHeight="1"/>
    <row r="2077" ht="32.25" customHeight="1"/>
    <row r="2079" ht="32.25" customHeight="1"/>
    <row r="2081" ht="32.25" customHeight="1"/>
    <row r="2083" ht="32.25" customHeight="1"/>
    <row r="2085" ht="32.25" customHeight="1"/>
    <row r="2087" ht="32.25" customHeight="1"/>
    <row r="2089" ht="32.25" customHeight="1"/>
    <row r="2091" ht="32.25" customHeight="1"/>
    <row r="2093" ht="32.25" customHeight="1"/>
    <row r="2095" ht="32.25" customHeight="1"/>
    <row r="2097" ht="32.25" customHeight="1"/>
    <row r="2099" ht="32.25" customHeight="1"/>
    <row r="2101" ht="32.25" customHeight="1"/>
    <row r="2103" ht="32.25" customHeight="1"/>
    <row r="2105" ht="32.25" customHeight="1"/>
    <row r="2107" ht="32.25" customHeight="1"/>
    <row r="2109" ht="32.25" customHeight="1"/>
    <row r="2111" ht="32.25" customHeight="1"/>
    <row r="2113" ht="32.25" customHeight="1"/>
    <row r="2115" ht="32.25" customHeight="1"/>
    <row r="2117" ht="32.25" customHeight="1"/>
    <row r="2119" ht="32.25" customHeight="1"/>
    <row r="2121" ht="32.25" customHeight="1"/>
    <row r="2123" ht="32.25" customHeight="1"/>
    <row r="2125" ht="32.25" customHeight="1"/>
    <row r="2127" ht="32.25" customHeight="1"/>
    <row r="2129" ht="32.25" customHeight="1"/>
    <row r="2131" ht="32.25" customHeight="1"/>
    <row r="2133" ht="32.25" customHeight="1"/>
    <row r="2135" ht="32.25" customHeight="1"/>
    <row r="2137" ht="32.25" customHeight="1"/>
    <row r="2139" ht="32.25" customHeight="1"/>
    <row r="2141" ht="32.25" customHeight="1"/>
    <row r="2143" ht="32.25" customHeight="1"/>
    <row r="2145" ht="32.25" customHeight="1"/>
    <row r="2147" ht="32.25" customHeight="1"/>
    <row r="2149" ht="32.25" customHeight="1"/>
    <row r="2151" ht="32.25" customHeight="1"/>
    <row r="2153" ht="32.25" customHeight="1"/>
    <row r="2155" ht="32.25" customHeight="1"/>
    <row r="2157" ht="32.25" customHeight="1"/>
    <row r="2159" ht="32.25" customHeight="1"/>
    <row r="2161" ht="32.25" customHeight="1"/>
    <row r="2163" ht="32.25" customHeight="1"/>
    <row r="2165" ht="32.25" customHeight="1"/>
    <row r="2167" ht="32.25" customHeight="1"/>
    <row r="2169" ht="32.25" customHeight="1"/>
    <row r="2171" ht="32.25" customHeight="1"/>
    <row r="2173" ht="32.25" customHeight="1"/>
    <row r="2175" ht="32.25" customHeight="1"/>
    <row r="2177" ht="32.25" customHeight="1"/>
    <row r="2179" ht="32.25" customHeight="1"/>
    <row r="2181" ht="32.25" customHeight="1"/>
    <row r="2183" ht="32.25" customHeight="1"/>
    <row r="2185" ht="32.25" customHeight="1"/>
    <row r="2187" ht="32.25" customHeight="1"/>
    <row r="2189" ht="32.25" customHeight="1"/>
    <row r="2191" ht="32.25" customHeight="1"/>
    <row r="2193" ht="32.25" customHeight="1"/>
    <row r="2195" ht="32.25" customHeight="1"/>
    <row r="2197" ht="32.25" customHeight="1"/>
    <row r="2199" ht="32.25" customHeight="1"/>
    <row r="2201" ht="32.25" customHeight="1"/>
    <row r="2203" ht="32.25" customHeight="1"/>
    <row r="2205" ht="32.25" customHeight="1"/>
    <row r="2207" ht="32.25" customHeight="1"/>
    <row r="2209" ht="32.25" customHeight="1"/>
    <row r="2211" ht="32.25" customHeight="1"/>
    <row r="2213" ht="32.25" customHeight="1"/>
    <row r="2215" ht="32.25" customHeight="1"/>
    <row r="2217" ht="32.25" customHeight="1"/>
    <row r="2219" ht="32.25" customHeight="1"/>
    <row r="2221" ht="32.25" customHeight="1"/>
    <row r="2223" ht="32.25" customHeight="1"/>
    <row r="2225" ht="32.25" customHeight="1"/>
    <row r="2227" ht="32.25" customHeight="1"/>
    <row r="2229" ht="32.25" customHeight="1"/>
    <row r="2231" ht="32.25" customHeight="1"/>
    <row r="2233" ht="32.25" customHeight="1"/>
    <row r="2235" ht="32.25" customHeight="1"/>
    <row r="2237" ht="32.25" customHeight="1"/>
    <row r="2239" ht="32.25" customHeight="1"/>
    <row r="2241" ht="32.25" customHeight="1"/>
    <row r="2243" ht="32.25" customHeight="1"/>
    <row r="2245" ht="32.25" customHeight="1"/>
    <row r="2247" ht="32.25" customHeight="1"/>
    <row r="2249" ht="32.25" customHeight="1"/>
    <row r="2251" ht="32.25" customHeight="1"/>
    <row r="2253" ht="32.25" customHeight="1"/>
    <row r="2255" ht="32.25" customHeight="1"/>
    <row r="2257" ht="32.25" customHeight="1"/>
    <row r="2259" ht="32.25" customHeight="1"/>
    <row r="2261" ht="32.25" customHeight="1"/>
    <row r="2263" ht="32.25" customHeight="1"/>
    <row r="2265" ht="32.25" customHeight="1"/>
    <row r="2267" ht="32.25" customHeight="1"/>
    <row r="2269" ht="32.25" customHeight="1"/>
    <row r="2271" ht="32.25" customHeight="1"/>
    <row r="2273" ht="32.25" customHeight="1"/>
    <row r="2275" ht="32.25" customHeight="1"/>
    <row r="2277" ht="32.25" customHeight="1"/>
    <row r="2279" ht="32.25" customHeight="1"/>
    <row r="2281" ht="32.25" customHeight="1"/>
    <row r="2283" ht="32.25" customHeight="1"/>
    <row r="2285" ht="32.25" customHeight="1"/>
    <row r="2287" ht="32.25" customHeight="1"/>
    <row r="2289" ht="32.25" customHeight="1"/>
    <row r="2291" ht="32.25" customHeight="1"/>
    <row r="2293" ht="32.25" customHeight="1"/>
    <row r="2295" ht="32.25" customHeight="1"/>
    <row r="2297" ht="32.25" customHeight="1"/>
    <row r="2299" ht="32.25" customHeight="1"/>
    <row r="2301" ht="32.25" customHeight="1"/>
    <row r="2303" ht="32.25" customHeight="1"/>
    <row r="2305" ht="32.25" customHeight="1"/>
    <row r="2307" ht="32.25" customHeight="1"/>
    <row r="2309" ht="32.25" customHeight="1"/>
    <row r="2311" ht="32.25" customHeight="1"/>
    <row r="2313" ht="32.25" customHeight="1"/>
    <row r="2315" ht="32.25" customHeight="1"/>
    <row r="2317" ht="32.25" customHeight="1"/>
    <row r="2319" ht="32.25" customHeight="1"/>
    <row r="2321" ht="32.25" customHeight="1"/>
    <row r="2323" ht="32.25" customHeight="1"/>
    <row r="2325" ht="32.25" customHeight="1"/>
    <row r="2327" ht="32.25" customHeight="1"/>
    <row r="2329" ht="32.25" customHeight="1"/>
    <row r="2331" ht="32.25" customHeight="1"/>
    <row r="2333" ht="32.25" customHeight="1"/>
    <row r="2335" ht="32.25" customHeight="1"/>
    <row r="2337" ht="32.25" customHeight="1"/>
    <row r="2339" ht="32.25" customHeight="1"/>
    <row r="2341" ht="32.25" customHeight="1"/>
    <row r="2343" ht="32.25" customHeight="1"/>
    <row r="2345" ht="32.25" customHeight="1"/>
    <row r="2347" ht="32.25" customHeight="1"/>
    <row r="2349" ht="32.25" customHeight="1"/>
    <row r="2351" ht="32.25" customHeight="1"/>
    <row r="2353" ht="32.25" customHeight="1"/>
    <row r="2355" ht="32.25" customHeight="1"/>
    <row r="2357" ht="32.25" customHeight="1"/>
    <row r="2359" ht="32.25" customHeight="1"/>
    <row r="2361" ht="32.25" customHeight="1"/>
    <row r="2363" ht="32.25" customHeight="1"/>
    <row r="2365" ht="32.25" customHeight="1"/>
    <row r="2367" ht="32.25" customHeight="1"/>
    <row r="2369" ht="32.25" customHeight="1"/>
    <row r="2371" ht="32.25" customHeight="1"/>
    <row r="2373" ht="32.25" customHeight="1"/>
    <row r="2375" ht="32.25" customHeight="1"/>
    <row r="2377" ht="32.25" customHeight="1"/>
    <row r="2379" ht="32.25" customHeight="1"/>
    <row r="2381" ht="32.25" customHeight="1"/>
    <row r="2383" ht="32.25" customHeight="1"/>
    <row r="2385" ht="32.25" customHeight="1"/>
    <row r="2387" ht="32.25" customHeight="1"/>
    <row r="2389" ht="32.25" customHeight="1"/>
    <row r="2391" ht="32.25" customHeight="1"/>
    <row r="2393" ht="32.25" customHeight="1"/>
    <row r="2395" ht="32.25" customHeight="1"/>
    <row r="2397" ht="32.25" customHeight="1"/>
    <row r="2399" ht="32.25" customHeight="1"/>
    <row r="2401" ht="32.25" customHeight="1"/>
    <row r="2403" ht="32.25" customHeight="1"/>
    <row r="2405" ht="32.25" customHeight="1"/>
    <row r="2407" ht="32.25" customHeight="1"/>
    <row r="2409" ht="32.25" customHeight="1"/>
    <row r="2411" ht="32.25" customHeight="1"/>
    <row r="2413" ht="32.25" customHeight="1"/>
    <row r="2415" ht="32.25" customHeight="1"/>
    <row r="2417" ht="32.25" customHeight="1"/>
    <row r="2419" ht="32.25" customHeight="1"/>
    <row r="2421" ht="32.25" customHeight="1"/>
    <row r="2423" ht="32.25" customHeight="1"/>
    <row r="2425" ht="32.25" customHeight="1"/>
    <row r="2427" ht="32.25" customHeight="1"/>
    <row r="2429" ht="32.25" customHeight="1"/>
    <row r="2431" ht="32.25" customHeight="1"/>
    <row r="2433" ht="32.25" customHeight="1"/>
    <row r="2435" ht="32.25" customHeight="1"/>
    <row r="2437" ht="32.25" customHeight="1"/>
    <row r="2439" ht="32.25" customHeight="1"/>
    <row r="2441" ht="32.25" customHeight="1"/>
    <row r="2443" ht="32.25" customHeight="1"/>
    <row r="2445" ht="32.25" customHeight="1"/>
    <row r="2447" ht="32.25" customHeight="1"/>
    <row r="2449" ht="32.25" customHeight="1"/>
    <row r="2451" ht="32.25" customHeight="1"/>
    <row r="2453" ht="32.25" customHeight="1"/>
    <row r="2455" ht="32.25" customHeight="1"/>
    <row r="2457" ht="32.25" customHeight="1"/>
    <row r="2459" ht="32.25" customHeight="1"/>
    <row r="2461" ht="32.25" customHeight="1"/>
    <row r="2463" ht="32.25" customHeight="1"/>
    <row r="2465" ht="32.25" customHeight="1"/>
    <row r="2467" ht="32.25" customHeight="1"/>
    <row r="2469" ht="32.25" customHeight="1"/>
    <row r="2471" ht="32.25" customHeight="1"/>
    <row r="2473" ht="32.25" customHeight="1"/>
    <row r="2475" ht="32.25" customHeight="1"/>
    <row r="2477" ht="32.25" customHeight="1"/>
    <row r="2479" ht="32.25" customHeight="1"/>
    <row r="2481" ht="32.25" customHeight="1"/>
    <row r="2483" ht="32.25" customHeight="1"/>
    <row r="2485" ht="32.25" customHeight="1"/>
    <row r="2487" ht="32.25" customHeight="1"/>
    <row r="2489" ht="32.25" customHeight="1"/>
    <row r="2491" ht="32.25" customHeight="1"/>
    <row r="2493" ht="32.25" customHeight="1"/>
    <row r="2495" ht="32.25" customHeight="1"/>
    <row r="2497" ht="32.25" customHeight="1"/>
    <row r="2499" ht="32.25" customHeight="1"/>
    <row r="2501" ht="32.25" customHeight="1"/>
    <row r="2503" ht="32.25" customHeight="1"/>
    <row r="2505" ht="32.25" customHeight="1"/>
    <row r="2507" ht="32.25" customHeight="1"/>
    <row r="2509" ht="32.25" customHeight="1"/>
    <row r="2511" ht="32.25" customHeight="1"/>
    <row r="2513" ht="32.25" customHeight="1"/>
    <row r="2515" ht="32.25" customHeight="1"/>
    <row r="2517" ht="32.25" customHeight="1"/>
    <row r="2519" ht="32.25" customHeight="1"/>
    <row r="2521" ht="32.25" customHeight="1"/>
    <row r="2523" ht="32.25" customHeight="1"/>
    <row r="2525" ht="32.25" customHeight="1"/>
    <row r="2527" ht="32.25" customHeight="1"/>
    <row r="2529" ht="32.25" customHeight="1"/>
    <row r="2531" ht="32.25" customHeight="1"/>
    <row r="2533" ht="32.25" customHeight="1"/>
    <row r="2535" ht="32.25" customHeight="1"/>
    <row r="2537" ht="32.25" customHeight="1"/>
    <row r="2539" ht="32.25" customHeight="1"/>
    <row r="2541" ht="32.25" customHeight="1"/>
    <row r="2543" ht="32.25" customHeight="1"/>
    <row r="2545" ht="32.25" customHeight="1"/>
    <row r="2547" ht="32.25" customHeight="1"/>
    <row r="2549" ht="32.25" customHeight="1"/>
    <row r="2551" ht="32.25" customHeight="1"/>
    <row r="2553" ht="32.25" customHeight="1"/>
    <row r="2555" ht="32.25" customHeight="1"/>
    <row r="2557" ht="32.25" customHeight="1"/>
    <row r="2559" ht="32.25" customHeight="1"/>
    <row r="2561" ht="32.25" customHeight="1"/>
    <row r="2563" ht="32.25" customHeight="1"/>
    <row r="2565" ht="32.25" customHeight="1"/>
    <row r="2567" ht="32.25" customHeight="1"/>
    <row r="2569" ht="32.25" customHeight="1"/>
    <row r="2571" ht="32.25" customHeight="1"/>
    <row r="2573" ht="32.25" customHeight="1"/>
    <row r="2575" ht="32.25" customHeight="1"/>
    <row r="2577" ht="32.25" customHeight="1"/>
    <row r="2579" ht="32.25" customHeight="1"/>
    <row r="2581" ht="32.25" customHeight="1"/>
    <row r="2583" ht="32.25" customHeight="1"/>
    <row r="2585" ht="32.25" customHeight="1"/>
    <row r="2587" ht="32.25" customHeight="1"/>
    <row r="2589" ht="32.25" customHeight="1"/>
    <row r="2591" ht="32.25" customHeight="1"/>
    <row r="2593" ht="32.25" customHeight="1"/>
    <row r="2595" ht="32.25" customHeight="1"/>
    <row r="2597" ht="32.25" customHeight="1"/>
    <row r="2599" ht="32.25" customHeight="1"/>
    <row r="2601" ht="32.25" customHeight="1"/>
    <row r="2603" ht="32.25" customHeight="1"/>
    <row r="2605" ht="32.25" customHeight="1"/>
    <row r="2607" ht="32.25" customHeight="1"/>
    <row r="2609" ht="32.25" customHeight="1"/>
    <row r="2611" ht="32.25" customHeight="1"/>
    <row r="2613" ht="32.25" customHeight="1"/>
    <row r="2615" ht="32.25" customHeight="1"/>
    <row r="2617" ht="32.25" customHeight="1"/>
    <row r="2619" ht="32.25" customHeight="1"/>
    <row r="2621" ht="32.25" customHeight="1"/>
    <row r="2623" ht="32.25" customHeight="1"/>
    <row r="2625" ht="32.25" customHeight="1"/>
    <row r="2627" ht="32.25" customHeight="1"/>
    <row r="2629" ht="32.25" customHeight="1"/>
    <row r="2631" ht="32.25" customHeight="1"/>
    <row r="2633" ht="32.25" customHeight="1"/>
    <row r="2635" ht="32.25" customHeight="1"/>
    <row r="2637" ht="32.25" customHeight="1"/>
    <row r="2639" ht="32.25" customHeight="1"/>
    <row r="2641" ht="32.25" customHeight="1"/>
    <row r="2643" ht="32.25" customHeight="1"/>
    <row r="2645" ht="32.25" customHeight="1"/>
    <row r="2647" ht="32.25" customHeight="1"/>
    <row r="2649" ht="32.25" customHeight="1"/>
    <row r="2651" ht="32.25" customHeight="1"/>
    <row r="2653" ht="32.25" customHeight="1"/>
    <row r="2655" ht="32.25" customHeight="1"/>
    <row r="2657" ht="32.25" customHeight="1"/>
    <row r="2659" ht="32.25" customHeight="1"/>
    <row r="2661" ht="32.25" customHeight="1"/>
    <row r="2663" ht="32.25" customHeight="1"/>
    <row r="2665" ht="32.25" customHeight="1"/>
    <row r="2667" ht="32.25" customHeight="1"/>
    <row r="2669" ht="32.25" customHeight="1"/>
    <row r="2671" ht="32.25" customHeight="1"/>
    <row r="2673" ht="32.25" customHeight="1"/>
    <row r="2675" ht="32.25" customHeight="1"/>
    <row r="2677" ht="32.25" customHeight="1"/>
    <row r="2679" ht="32.25" customHeight="1"/>
    <row r="2681" ht="32.25" customHeight="1"/>
    <row r="2683" ht="32.25" customHeight="1"/>
    <row r="2685" ht="32.25" customHeight="1"/>
    <row r="2687" ht="32.25" customHeight="1"/>
    <row r="2689" ht="32.25" customHeight="1"/>
    <row r="2691" ht="32.25" customHeight="1"/>
    <row r="2693" ht="32.25" customHeight="1"/>
    <row r="2695" ht="32.25" customHeight="1"/>
    <row r="2697" ht="32.25" customHeight="1"/>
    <row r="2699" ht="32.25" customHeight="1"/>
    <row r="2701" ht="32.25" customHeight="1"/>
    <row r="2703" ht="32.25" customHeight="1"/>
    <row r="2705" ht="32.25" customHeight="1"/>
    <row r="2707" ht="32.25" customHeight="1"/>
    <row r="2709" ht="32.25" customHeight="1"/>
    <row r="2711" ht="32.25" customHeight="1"/>
    <row r="2713" ht="32.25" customHeight="1"/>
    <row r="2715" ht="32.25" customHeight="1"/>
    <row r="2717" ht="32.25" customHeight="1"/>
    <row r="2719" ht="32.25" customHeight="1"/>
    <row r="2721" ht="32.25" customHeight="1"/>
    <row r="2723" ht="32.25" customHeight="1"/>
    <row r="2725" ht="32.25" customHeight="1"/>
    <row r="2727" ht="32.25" customHeight="1"/>
    <row r="2729" ht="32.25" customHeight="1"/>
    <row r="2731" ht="32.25" customHeight="1"/>
    <row r="2733" ht="32.25" customHeight="1"/>
    <row r="2735" ht="32.25" customHeight="1"/>
    <row r="2737" ht="32.25" customHeight="1"/>
    <row r="2739" ht="32.25" customHeight="1"/>
    <row r="2741" ht="32.25" customHeight="1"/>
    <row r="2743" ht="32.25" customHeight="1"/>
    <row r="2745" ht="32.25" customHeight="1"/>
    <row r="2747" ht="32.25" customHeight="1"/>
    <row r="2749" ht="32.25" customHeight="1"/>
    <row r="2751" ht="32.25" customHeight="1"/>
    <row r="2753" ht="32.25" customHeight="1"/>
    <row r="2755" ht="32.25" customHeight="1"/>
    <row r="2757" ht="32.25" customHeight="1"/>
    <row r="2759" ht="32.25" customHeight="1"/>
    <row r="2761" ht="32.25" customHeight="1"/>
    <row r="2763" ht="32.25" customHeight="1"/>
    <row r="2765" ht="32.25" customHeight="1"/>
    <row r="2767" ht="32.25" customHeight="1"/>
    <row r="2769" ht="32.25" customHeight="1"/>
    <row r="2771" ht="32.25" customHeight="1"/>
    <row r="2773" ht="32.25" customHeight="1"/>
    <row r="2775" ht="32.25" customHeight="1"/>
    <row r="2777" ht="32.25" customHeight="1"/>
    <row r="2779" ht="32.25" customHeight="1"/>
    <row r="2781" ht="32.25" customHeight="1"/>
    <row r="2783" ht="32.25" customHeight="1"/>
    <row r="2785" ht="32.25" customHeight="1"/>
    <row r="2787" ht="32.25" customHeight="1"/>
    <row r="2789" ht="32.25" customHeight="1"/>
    <row r="2791" ht="32.25" customHeight="1"/>
    <row r="2793" ht="32.25" customHeight="1"/>
    <row r="2795" ht="32.25" customHeight="1"/>
    <row r="2797" ht="32.25" customHeight="1"/>
    <row r="2799" ht="32.25" customHeight="1"/>
    <row r="2801" ht="32.25" customHeight="1"/>
    <row r="2803" ht="32.25" customHeight="1"/>
    <row r="2805" ht="32.25" customHeight="1"/>
    <row r="2807" ht="32.25" customHeight="1"/>
    <row r="2809" ht="32.25" customHeight="1"/>
    <row r="2811" ht="32.25" customHeight="1"/>
    <row r="2813" ht="32.25" customHeight="1"/>
    <row r="2815" ht="32.25" customHeight="1"/>
    <row r="2817" ht="32.25" customHeight="1"/>
    <row r="2819" ht="32.25" customHeight="1"/>
    <row r="2821" ht="32.25" customHeight="1"/>
    <row r="2823" ht="32.25" customHeight="1"/>
    <row r="2825" ht="32.25" customHeight="1"/>
    <row r="2827" ht="32.25" customHeight="1"/>
    <row r="2829" ht="32.25" customHeight="1"/>
    <row r="2831" ht="32.25" customHeight="1"/>
    <row r="2833" ht="32.25" customHeight="1"/>
    <row r="2835" ht="32.25" customHeight="1"/>
    <row r="2837" ht="32.25" customHeight="1"/>
    <row r="2839" ht="32.25" customHeight="1"/>
    <row r="2841" ht="32.25" customHeight="1"/>
    <row r="2843" ht="32.25" customHeight="1"/>
    <row r="2845" ht="32.25" customHeight="1"/>
    <row r="2847" ht="32.25" customHeight="1"/>
    <row r="2849" ht="32.25" customHeight="1"/>
    <row r="2851" ht="32.25" customHeight="1"/>
    <row r="2853" ht="32.25" customHeight="1"/>
    <row r="2855" ht="32.25" customHeight="1"/>
    <row r="2857" ht="32.25" customHeight="1"/>
    <row r="2859" ht="32.25" customHeight="1"/>
    <row r="2861" ht="32.25" customHeight="1"/>
    <row r="2863" ht="32.25" customHeight="1"/>
    <row r="2865" ht="32.25" customHeight="1"/>
    <row r="2867" ht="32.25" customHeight="1"/>
    <row r="2869" ht="32.25" customHeight="1"/>
    <row r="2871" ht="32.25" customHeight="1"/>
    <row r="2873" ht="32.25" customHeight="1"/>
    <row r="2875" ht="32.25" customHeight="1"/>
    <row r="2877" ht="32.25" customHeight="1"/>
    <row r="2879" ht="32.25" customHeight="1"/>
    <row r="2881" ht="32.25" customHeight="1"/>
    <row r="2883" ht="32.25" customHeight="1"/>
    <row r="2885" ht="32.25" customHeight="1"/>
    <row r="2887" ht="32.25" customHeight="1"/>
    <row r="2889" ht="32.25" customHeight="1"/>
    <row r="2891" ht="32.25" customHeight="1"/>
    <row r="2893" ht="32.25" customHeight="1"/>
    <row r="2895" ht="32.25" customHeight="1"/>
    <row r="2897" ht="32.25" customHeight="1"/>
    <row r="2899" ht="32.25" customHeight="1"/>
    <row r="2901" ht="32.25" customHeight="1"/>
    <row r="2903" ht="32.25" customHeight="1"/>
    <row r="2905" ht="32.25" customHeight="1"/>
    <row r="2907" ht="32.25" customHeight="1"/>
    <row r="2909" ht="32.25" customHeight="1"/>
    <row r="2911" ht="32.25" customHeight="1"/>
    <row r="2913" ht="32.25" customHeight="1"/>
    <row r="2915" ht="32.25" customHeight="1"/>
    <row r="2917" ht="32.25" customHeight="1"/>
    <row r="2919" ht="32.25" customHeight="1"/>
    <row r="2921" ht="32.25" customHeight="1"/>
    <row r="2923" ht="32.25" customHeight="1"/>
    <row r="2925" ht="32.25" customHeight="1"/>
    <row r="2927" ht="32.25" customHeight="1"/>
    <row r="2929" ht="32.25" customHeight="1"/>
    <row r="2931" ht="32.25" customHeight="1"/>
    <row r="2933" ht="32.25" customHeight="1"/>
    <row r="2935" ht="32.25" customHeight="1"/>
    <row r="2937" ht="32.25" customHeight="1"/>
    <row r="2939" ht="32.25" customHeight="1"/>
    <row r="2941" ht="32.25" customHeight="1"/>
    <row r="2943" ht="32.25" customHeight="1"/>
    <row r="2945" ht="32.25" customHeight="1"/>
    <row r="2947" ht="32.25" customHeight="1"/>
    <row r="2949" ht="32.25" customHeight="1"/>
    <row r="2951" ht="32.25" customHeight="1"/>
    <row r="2953" ht="32.25" customHeight="1"/>
    <row r="2955" ht="32.25" customHeight="1"/>
    <row r="2957" ht="32.25" customHeight="1"/>
    <row r="2959" ht="32.25" customHeight="1"/>
    <row r="2961" ht="32.25" customHeight="1"/>
    <row r="2963" ht="32.25" customHeight="1"/>
    <row r="2965" ht="32.25" customHeight="1"/>
    <row r="2967" ht="32.25" customHeight="1"/>
    <row r="2969" ht="32.25" customHeight="1"/>
    <row r="2971" ht="32.25" customHeight="1"/>
    <row r="2973" ht="32.25" customHeight="1"/>
    <row r="2975" ht="32.25" customHeight="1"/>
    <row r="2977" ht="32.25" customHeight="1"/>
    <row r="2979" ht="32.25" customHeight="1"/>
    <row r="2981" ht="32.25" customHeight="1"/>
    <row r="2983" ht="32.25" customHeight="1"/>
    <row r="2985" ht="32.25" customHeight="1"/>
    <row r="2987" ht="32.25" customHeight="1"/>
    <row r="2989" ht="32.25" customHeight="1"/>
    <row r="2991" ht="32.25" customHeight="1"/>
    <row r="2993" ht="32.25" customHeight="1"/>
    <row r="2995" ht="32.25" customHeight="1"/>
    <row r="2997" ht="32.25" customHeight="1"/>
    <row r="2999" ht="32.25" customHeight="1"/>
    <row r="3001" ht="32.25" customHeight="1"/>
    <row r="3003" ht="32.25" customHeight="1"/>
    <row r="3005" ht="32.25" customHeight="1"/>
    <row r="3007" ht="32.25" customHeight="1"/>
    <row r="3009" ht="32.25" customHeight="1"/>
    <row r="3011" ht="32.25" customHeight="1"/>
    <row r="3013" ht="32.25" customHeight="1"/>
    <row r="3015" ht="32.25" customHeight="1"/>
    <row r="3017" ht="32.25" customHeight="1"/>
    <row r="3019" ht="32.25" customHeight="1"/>
    <row r="3021" ht="32.25" customHeight="1"/>
    <row r="3023" ht="32.25" customHeight="1"/>
    <row r="3025" ht="32.25" customHeight="1"/>
    <row r="3027" ht="32.25" customHeight="1"/>
    <row r="3029" ht="32.25" customHeight="1"/>
    <row r="3031" ht="32.25" customHeight="1"/>
    <row r="3033" ht="32.25" customHeight="1"/>
    <row r="3035" ht="32.25" customHeight="1"/>
    <row r="3037" ht="32.25" customHeight="1"/>
    <row r="3039" ht="32.25" customHeight="1"/>
    <row r="3041" ht="32.25" customHeight="1"/>
    <row r="3043" ht="32.25" customHeight="1"/>
    <row r="3045" ht="32.25" customHeight="1"/>
    <row r="3047" ht="32.25" customHeight="1"/>
    <row r="3049" ht="32.25" customHeight="1"/>
    <row r="3051" ht="32.25" customHeight="1"/>
    <row r="3053" ht="32.25" customHeight="1"/>
    <row r="3055" ht="32.25" customHeight="1"/>
    <row r="3057" ht="32.25" customHeight="1"/>
    <row r="3059" ht="32.25" customHeight="1"/>
    <row r="3061" ht="32.25" customHeight="1"/>
    <row r="3063" ht="32.25" customHeight="1"/>
    <row r="3065" ht="32.25" customHeight="1"/>
    <row r="3067" ht="32.25" customHeight="1"/>
    <row r="3069" ht="32.25" customHeight="1"/>
    <row r="3071" ht="32.25" customHeight="1"/>
    <row r="3073" ht="32.25" customHeight="1"/>
    <row r="3075" ht="32.25" customHeight="1"/>
    <row r="3077" ht="32.25" customHeight="1"/>
    <row r="3079" ht="32.25" customHeight="1"/>
    <row r="3081" ht="32.25" customHeight="1"/>
    <row r="3083" ht="32.25" customHeight="1"/>
    <row r="3085" ht="32.25" customHeight="1"/>
    <row r="3087" ht="32.25" customHeight="1"/>
    <row r="3089" ht="32.25" customHeight="1"/>
    <row r="3091" ht="32.25" customHeight="1"/>
    <row r="3093" ht="32.25" customHeight="1"/>
    <row r="3095" ht="32.25" customHeight="1"/>
    <row r="3097" ht="32.25" customHeight="1"/>
    <row r="3099" ht="32.25" customHeight="1"/>
    <row r="3101" ht="32.25" customHeight="1"/>
    <row r="3103" ht="32.25" customHeight="1"/>
    <row r="3105" ht="32.25" customHeight="1"/>
    <row r="3107" ht="32.25" customHeight="1"/>
    <row r="3109" ht="32.25" customHeight="1"/>
    <row r="3111" ht="32.25" customHeight="1"/>
    <row r="3113" ht="32.25" customHeight="1"/>
    <row r="3115" ht="32.25" customHeight="1"/>
    <row r="3117" ht="32.25" customHeight="1"/>
    <row r="3119" ht="32.25" customHeight="1"/>
    <row r="3121" ht="32.25" customHeight="1"/>
    <row r="3123" ht="32.25" customHeight="1"/>
    <row r="3125" ht="32.25" customHeight="1"/>
    <row r="3127" ht="32.25" customHeight="1"/>
    <row r="3129" ht="32.25" customHeight="1"/>
    <row r="3131" ht="32.25" customHeight="1"/>
    <row r="3133" ht="32.25" customHeight="1"/>
    <row r="3135" ht="32.25" customHeight="1"/>
    <row r="3137" ht="32.25" customHeight="1"/>
    <row r="3139" ht="32.25" customHeight="1"/>
    <row r="3141" ht="32.25" customHeight="1"/>
    <row r="3143" ht="32.25" customHeight="1"/>
    <row r="3145" ht="32.25" customHeight="1"/>
    <row r="3147" ht="32.25" customHeight="1"/>
    <row r="3149" ht="32.25" customHeight="1"/>
    <row r="3151" ht="32.25" customHeight="1"/>
    <row r="3153" ht="32.25" customHeight="1"/>
    <row r="3155" ht="32.25" customHeight="1"/>
    <row r="3157" ht="32.25" customHeight="1"/>
    <row r="3159" ht="32.25" customHeight="1"/>
    <row r="3161" ht="32.25" customHeight="1"/>
    <row r="3163" ht="32.25" customHeight="1"/>
    <row r="3165" ht="32.25" customHeight="1"/>
    <row r="3167" ht="32.25" customHeight="1"/>
    <row r="3169" ht="32.25" customHeight="1"/>
    <row r="3171" ht="32.25" customHeight="1"/>
    <row r="3173" ht="32.25" customHeight="1"/>
    <row r="3175" ht="32.25" customHeight="1"/>
    <row r="3177" ht="32.25" customHeight="1"/>
    <row r="3179" ht="32.25" customHeight="1"/>
    <row r="3181" ht="32.25" customHeight="1"/>
    <row r="3183" ht="32.25" customHeight="1"/>
    <row r="3185" ht="32.25" customHeight="1"/>
    <row r="3187" ht="32.25" customHeight="1"/>
    <row r="3189" ht="32.25" customHeight="1"/>
    <row r="3191" ht="32.25" customHeight="1"/>
    <row r="3193" ht="32.25" customHeight="1"/>
    <row r="3195" ht="32.25" customHeight="1"/>
    <row r="3197" ht="32.25" customHeight="1"/>
    <row r="3199" ht="32.25" customHeight="1"/>
    <row r="3201" ht="32.25" customHeight="1"/>
    <row r="3203" ht="32.25" customHeight="1"/>
    <row r="3205" ht="32.25" customHeight="1"/>
    <row r="3207" ht="32.25" customHeight="1"/>
    <row r="3209" ht="32.25" customHeight="1"/>
    <row r="3211" ht="32.25" customHeight="1"/>
    <row r="3213" ht="32.25" customHeight="1"/>
    <row r="3215" ht="32.25" customHeight="1"/>
    <row r="3217" ht="32.25" customHeight="1"/>
    <row r="3219" ht="32.25" customHeight="1"/>
    <row r="3221" ht="32.25" customHeight="1"/>
    <row r="3223" ht="32.25" customHeight="1"/>
    <row r="3225" ht="32.25" customHeight="1"/>
    <row r="3227" ht="32.25" customHeight="1"/>
    <row r="3229" ht="32.25" customHeight="1"/>
    <row r="3231" ht="32.25" customHeight="1"/>
    <row r="3233" ht="32.25" customHeight="1"/>
    <row r="3235" ht="32.25" customHeight="1"/>
    <row r="3237" ht="32.25" customHeight="1"/>
    <row r="3239" ht="32.25" customHeight="1"/>
    <row r="3241" ht="32.25" customHeight="1"/>
    <row r="3243" ht="32.25" customHeight="1"/>
    <row r="3245" ht="32.25" customHeight="1"/>
    <row r="3247" ht="32.25" customHeight="1"/>
    <row r="3249" ht="32.25" customHeight="1"/>
    <row r="3251" ht="32.25" customHeight="1"/>
    <row r="3253" ht="32.25" customHeight="1"/>
    <row r="3255" ht="32.25" customHeight="1"/>
    <row r="3257" ht="32.25" customHeight="1"/>
    <row r="3259" ht="32.25" customHeight="1"/>
    <row r="3261" ht="32.25" customHeight="1"/>
    <row r="3263" ht="32.25" customHeight="1"/>
    <row r="3265" ht="32.25" customHeight="1"/>
    <row r="3267" ht="32.25" customHeight="1"/>
    <row r="3269" ht="32.25" customHeight="1"/>
    <row r="3271" ht="32.25" customHeight="1"/>
    <row r="3273" ht="32.25" customHeight="1"/>
    <row r="3275" ht="32.25" customHeight="1"/>
    <row r="3277" ht="32.25" customHeight="1"/>
    <row r="3279" ht="32.25" customHeight="1"/>
    <row r="3281" ht="32.25" customHeight="1"/>
    <row r="3283" ht="32.25" customHeight="1"/>
    <row r="3285" ht="32.25" customHeight="1"/>
    <row r="3287" ht="32.25" customHeight="1"/>
    <row r="3289" ht="32.25" customHeight="1"/>
    <row r="3291" ht="32.25" customHeight="1"/>
    <row r="3293" ht="32.25" customHeight="1"/>
    <row r="3295" ht="32.25" customHeight="1"/>
    <row r="3297" ht="32.25" customHeight="1"/>
    <row r="3299" ht="32.25" customHeight="1"/>
    <row r="3301" ht="32.25" customHeight="1"/>
    <row r="3303" ht="32.25" customHeight="1"/>
    <row r="3305" ht="32.25" customHeight="1"/>
    <row r="3307" ht="32.25" customHeight="1"/>
    <row r="3309" ht="32.25" customHeight="1"/>
    <row r="3311" ht="32.25" customHeight="1"/>
    <row r="3313" ht="32.25" customHeight="1"/>
    <row r="3315" ht="32.25" customHeight="1"/>
    <row r="3317" ht="32.25" customHeight="1"/>
    <row r="3319" ht="32.25" customHeight="1"/>
    <row r="3321" ht="32.25" customHeight="1"/>
    <row r="3323" ht="32.25" customHeight="1"/>
    <row r="3325" ht="32.25" customHeight="1"/>
    <row r="3327" ht="32.25" customHeight="1"/>
    <row r="3329" ht="32.25" customHeight="1"/>
    <row r="3331" ht="32.25" customHeight="1"/>
    <row r="3333" ht="32.25" customHeight="1"/>
    <row r="3335" ht="32.25" customHeight="1"/>
    <row r="3337" ht="32.25" customHeight="1"/>
    <row r="3339" ht="32.25" customHeight="1"/>
    <row r="3341" ht="32.25" customHeight="1"/>
    <row r="3343" ht="32.25" customHeight="1"/>
    <row r="3345" ht="32.25" customHeight="1"/>
    <row r="3347" ht="32.25" customHeight="1"/>
    <row r="3349" ht="32.25" customHeight="1"/>
    <row r="3351" ht="32.25" customHeight="1"/>
    <row r="3353" ht="32.25" customHeight="1"/>
    <row r="3355" ht="32.25" customHeight="1"/>
    <row r="3357" ht="32.25" customHeight="1"/>
    <row r="3359" ht="32.25" customHeight="1"/>
    <row r="3361" ht="32.25" customHeight="1"/>
    <row r="3363" ht="32.25" customHeight="1"/>
    <row r="3365" ht="32.25" customHeight="1"/>
    <row r="3367" ht="32.25" customHeight="1"/>
    <row r="3369" ht="32.25" customHeight="1"/>
    <row r="3371" ht="32.25" customHeight="1"/>
    <row r="3373" ht="32.25" customHeight="1"/>
    <row r="3375" ht="32.25" customHeight="1"/>
    <row r="3377" ht="32.25" customHeight="1"/>
    <row r="3379" ht="32.25" customHeight="1"/>
    <row r="3381" ht="32.25" customHeight="1"/>
    <row r="3383" ht="32.25" customHeight="1"/>
    <row r="3385" ht="32.25" customHeight="1"/>
    <row r="3387" ht="32.25" customHeight="1"/>
    <row r="3389" ht="32.25" customHeight="1"/>
    <row r="3391" ht="32.25" customHeight="1"/>
    <row r="3393" ht="32.25" customHeight="1"/>
    <row r="3395" ht="32.25" customHeight="1"/>
    <row r="3397" ht="32.25" customHeight="1"/>
    <row r="3399" ht="32.25" customHeight="1"/>
    <row r="3401" ht="32.25" customHeight="1"/>
    <row r="3403" ht="32.25" customHeight="1"/>
    <row r="3405" ht="32.25" customHeight="1"/>
    <row r="3407" ht="32.25" customHeight="1"/>
    <row r="3409" ht="32.25" customHeight="1"/>
    <row r="3411" ht="32.25" customHeight="1"/>
    <row r="3413" ht="32.25" customHeight="1"/>
    <row r="3415" ht="32.25" customHeight="1"/>
    <row r="3417" ht="32.25" customHeight="1"/>
    <row r="3419" ht="32.25" customHeight="1"/>
    <row r="3421" ht="32.25" customHeight="1"/>
    <row r="3423" ht="32.25" customHeight="1"/>
    <row r="3425" ht="32.25" customHeight="1"/>
    <row r="3427" ht="32.25" customHeight="1"/>
    <row r="3429" ht="32.25" customHeight="1"/>
    <row r="3431" ht="32.25" customHeight="1"/>
    <row r="3433" ht="32.25" customHeight="1"/>
    <row r="3435" ht="32.25" customHeight="1"/>
    <row r="3437" ht="32.25" customHeight="1"/>
    <row r="3439" ht="32.25" customHeight="1"/>
    <row r="3441" ht="32.25" customHeight="1"/>
    <row r="3443" ht="32.25" customHeight="1"/>
    <row r="3445" ht="32.25" customHeight="1"/>
    <row r="3447" ht="32.25" customHeight="1"/>
    <row r="3449" ht="32.25" customHeight="1"/>
    <row r="3451" ht="32.25" customHeight="1"/>
    <row r="3453" ht="32.25" customHeight="1"/>
    <row r="3455" ht="32.25" customHeight="1"/>
    <row r="3457" ht="32.25" customHeight="1"/>
    <row r="3459" ht="32.25" customHeight="1"/>
    <row r="3461" ht="32.25" customHeight="1"/>
    <row r="3463" ht="32.25" customHeight="1"/>
    <row r="3465" ht="32.25" customHeight="1"/>
    <row r="3467" ht="32.25" customHeight="1"/>
    <row r="3469" ht="32.25" customHeight="1"/>
    <row r="3471" ht="32.25" customHeight="1"/>
    <row r="3473" ht="32.25" customHeight="1"/>
    <row r="3475" ht="32.25" customHeight="1"/>
    <row r="3477" ht="32.25" customHeight="1"/>
    <row r="3479" ht="32.25" customHeight="1"/>
    <row r="3481" ht="32.25" customHeight="1"/>
    <row r="3483" ht="32.25" customHeight="1"/>
    <row r="3485" ht="32.25" customHeight="1"/>
    <row r="3487" ht="32.25" customHeight="1"/>
    <row r="3489" ht="32.25" customHeight="1"/>
    <row r="3491" ht="32.25" customHeight="1"/>
    <row r="3493" ht="32.25" customHeight="1"/>
    <row r="3495" ht="32.25" customHeight="1"/>
    <row r="3497" ht="32.25" customHeight="1"/>
    <row r="3499" ht="32.25" customHeight="1"/>
    <row r="3501" ht="32.25" customHeight="1"/>
    <row r="3503" ht="32.25" customHeight="1"/>
    <row r="3505" ht="32.25" customHeight="1"/>
    <row r="3507" ht="32.25" customHeight="1"/>
    <row r="3509" ht="32.25" customHeight="1"/>
    <row r="3511" ht="32.25" customHeight="1"/>
    <row r="3513" ht="32.25" customHeight="1"/>
    <row r="3515" ht="32.25" customHeight="1"/>
    <row r="3517" ht="32.25" customHeight="1"/>
    <row r="3519" ht="32.25" customHeight="1"/>
    <row r="3521" ht="32.25" customHeight="1"/>
    <row r="3523" ht="32.25" customHeight="1"/>
    <row r="3525" ht="32.25" customHeight="1"/>
    <row r="3527" ht="32.25" customHeight="1"/>
    <row r="3529" ht="32.25" customHeight="1"/>
    <row r="3531" ht="32.25" customHeight="1"/>
    <row r="3533" ht="32.25" customHeight="1"/>
    <row r="3535" ht="32.25" customHeight="1"/>
    <row r="3537" ht="32.25" customHeight="1"/>
    <row r="3539" ht="32.25" customHeight="1"/>
    <row r="3541" ht="32.25" customHeight="1"/>
    <row r="3543" ht="32.25" customHeight="1"/>
    <row r="3545" ht="32.25" customHeight="1"/>
    <row r="3547" ht="32.25" customHeight="1"/>
    <row r="3549" ht="32.25" customHeight="1"/>
    <row r="3551" ht="32.25" customHeight="1"/>
    <row r="3553" ht="32.25" customHeight="1"/>
    <row r="3555" ht="32.25" customHeight="1"/>
    <row r="3557" ht="32.25" customHeight="1"/>
    <row r="3559" ht="32.25" customHeight="1"/>
    <row r="3561" ht="32.25" customHeight="1"/>
    <row r="3563" ht="32.25" customHeight="1"/>
    <row r="3565" ht="32.25" customHeight="1"/>
    <row r="3567" ht="32.25" customHeight="1"/>
    <row r="3569" ht="32.25" customHeight="1"/>
    <row r="3571" ht="32.25" customHeight="1"/>
    <row r="3573" ht="32.25" customHeight="1"/>
    <row r="3575" ht="32.25" customHeight="1"/>
    <row r="3577" ht="32.25" customHeight="1"/>
    <row r="3579" ht="32.25" customHeight="1"/>
    <row r="3581" ht="32.25" customHeight="1"/>
    <row r="3583" ht="32.25" customHeight="1"/>
    <row r="3585" ht="32.25" customHeight="1"/>
    <row r="3587" ht="32.25" customHeight="1"/>
    <row r="3589" ht="32.25" customHeight="1"/>
    <row r="3591" ht="32.25" customHeight="1"/>
    <row r="3593" ht="32.25" customHeight="1"/>
    <row r="3595" ht="32.25" customHeight="1"/>
    <row r="3597" ht="32.25" customHeight="1"/>
    <row r="3599" ht="32.25" customHeight="1"/>
    <row r="3601" ht="32.25" customHeight="1"/>
    <row r="3603" ht="32.25" customHeight="1"/>
    <row r="3605" ht="32.25" customHeight="1"/>
    <row r="3607" ht="32.25" customHeight="1"/>
    <row r="3609" ht="32.25" customHeight="1"/>
    <row r="3611" ht="32.25" customHeight="1"/>
    <row r="3613" ht="32.25" customHeight="1"/>
    <row r="3615" ht="32.25" customHeight="1"/>
    <row r="3617" ht="32.25" customHeight="1"/>
    <row r="3619" ht="32.25" customHeight="1"/>
    <row r="3621" ht="32.25" customHeight="1"/>
    <row r="3623" ht="32.25" customHeight="1"/>
    <row r="3625" ht="32.25" customHeight="1"/>
    <row r="3627" ht="32.25" customHeight="1"/>
    <row r="3629" ht="32.25" customHeight="1"/>
    <row r="3631" ht="32.25" customHeight="1"/>
    <row r="3633" ht="32.25" customHeight="1"/>
    <row r="3635" ht="32.25" customHeight="1"/>
    <row r="3637" ht="32.25" customHeight="1"/>
    <row r="3639" ht="32.25" customHeight="1"/>
    <row r="3641" ht="32.25" customHeight="1"/>
    <row r="3643" ht="32.25" customHeight="1"/>
    <row r="3645" ht="32.25" customHeight="1"/>
    <row r="3647" ht="32.25" customHeight="1"/>
    <row r="3649" ht="32.25" customHeight="1"/>
    <row r="3651" ht="32.25" customHeight="1"/>
    <row r="3653" ht="32.25" customHeight="1"/>
    <row r="3655" ht="32.25" customHeight="1"/>
    <row r="3657" ht="32.25" customHeight="1"/>
    <row r="3659" ht="32.25" customHeight="1"/>
    <row r="3661" ht="32.25" customHeight="1"/>
    <row r="3663" ht="32.25" customHeight="1"/>
    <row r="3665" ht="32.25" customHeight="1"/>
    <row r="3667" ht="32.25" customHeight="1"/>
    <row r="3669" ht="32.25" customHeight="1"/>
    <row r="3671" ht="32.25" customHeight="1"/>
    <row r="3673" ht="32.25" customHeight="1"/>
    <row r="3675" ht="32.25" customHeight="1"/>
    <row r="3677" ht="32.25" customHeight="1"/>
    <row r="3679" ht="32.25" customHeight="1"/>
    <row r="3681" ht="32.25" customHeight="1"/>
    <row r="3683" ht="32.25" customHeight="1"/>
    <row r="3685" ht="32.25" customHeight="1"/>
    <row r="3687" ht="32.25" customHeight="1"/>
    <row r="3689" ht="32.25" customHeight="1"/>
    <row r="3691" ht="32.25" customHeight="1"/>
    <row r="3693" ht="32.25" customHeight="1"/>
    <row r="3695" ht="32.25" customHeight="1"/>
    <row r="3697" ht="32.25" customHeight="1"/>
    <row r="3699" ht="32.25" customHeight="1"/>
    <row r="3701" ht="32.25" customHeight="1"/>
    <row r="3703" ht="32.25" customHeight="1"/>
    <row r="3705" ht="32.25" customHeight="1"/>
    <row r="3707" ht="32.25" customHeight="1"/>
    <row r="3709" ht="32.25" customHeight="1"/>
    <row r="3711" ht="32.25" customHeight="1"/>
    <row r="3713" ht="32.25" customHeight="1"/>
    <row r="3715" ht="32.25" customHeight="1"/>
    <row r="3717" ht="32.25" customHeight="1"/>
    <row r="3719" ht="32.25" customHeight="1"/>
    <row r="3721" ht="32.25" customHeight="1"/>
    <row r="3723" ht="32.25" customHeight="1"/>
    <row r="3725" ht="32.25" customHeight="1"/>
    <row r="3727" ht="32.25" customHeight="1"/>
    <row r="3729" ht="32.25" customHeight="1"/>
    <row r="3731" ht="32.25" customHeight="1"/>
    <row r="3733" ht="32.25" customHeight="1"/>
    <row r="3735" ht="32.25" customHeight="1"/>
    <row r="3737" ht="32.25" customHeight="1"/>
    <row r="3739" ht="32.25" customHeight="1"/>
    <row r="3741" ht="32.25" customHeight="1"/>
    <row r="3743" ht="32.25" customHeight="1"/>
    <row r="3745" ht="32.25" customHeight="1"/>
    <row r="3747" ht="32.25" customHeight="1"/>
    <row r="3749" ht="32.25" customHeight="1"/>
    <row r="3751" ht="32.25" customHeight="1"/>
    <row r="3753" ht="32.25" customHeight="1"/>
    <row r="3755" ht="32.25" customHeight="1"/>
    <row r="3757" ht="32.25" customHeight="1"/>
    <row r="3759" ht="32.25" customHeight="1"/>
    <row r="3761" ht="32.25" customHeight="1"/>
    <row r="3763" ht="32.25" customHeight="1"/>
    <row r="3765" ht="32.25" customHeight="1"/>
    <row r="3767" ht="32.25" customHeight="1"/>
    <row r="3769" ht="32.25" customHeight="1"/>
    <row r="3771" ht="32.25" customHeight="1"/>
    <row r="3773" ht="32.25" customHeight="1"/>
    <row r="3775" ht="32.25" customHeight="1"/>
    <row r="3777" ht="32.25" customHeight="1"/>
    <row r="3779" ht="32.25" customHeight="1"/>
    <row r="3781" ht="32.25" customHeight="1"/>
    <row r="3783" ht="32.25" customHeight="1"/>
    <row r="3785" ht="32.25" customHeight="1"/>
    <row r="3787" ht="32.25" customHeight="1"/>
    <row r="3789" ht="32.25" customHeight="1"/>
    <row r="3791" ht="32.25" customHeight="1"/>
    <row r="3793" ht="32.25" customHeight="1"/>
    <row r="3795" ht="32.25" customHeight="1"/>
    <row r="3797" ht="32.25" customHeight="1"/>
    <row r="3799" ht="32.25" customHeight="1"/>
    <row r="3801" ht="32.25" customHeight="1"/>
    <row r="3803" ht="32.25" customHeight="1"/>
    <row r="3805" ht="32.25" customHeight="1"/>
    <row r="3807" ht="32.25" customHeight="1"/>
    <row r="3809" ht="32.25" customHeight="1"/>
    <row r="3811" ht="32.25" customHeight="1"/>
    <row r="3813" ht="32.25" customHeight="1"/>
    <row r="3815" ht="32.25" customHeight="1"/>
    <row r="3817" ht="32.25" customHeight="1"/>
    <row r="3819" ht="32.25" customHeight="1"/>
    <row r="3821" ht="32.25" customHeight="1"/>
    <row r="3823" ht="32.25" customHeight="1"/>
    <row r="3825" ht="32.25" customHeight="1"/>
    <row r="3827" ht="32.25" customHeight="1"/>
    <row r="3829" ht="32.25" customHeight="1"/>
    <row r="3831" ht="32.25" customHeight="1"/>
    <row r="3833" ht="32.25" customHeight="1"/>
    <row r="3835" ht="32.25" customHeight="1"/>
    <row r="3837" ht="32.25" customHeight="1"/>
    <row r="3839" ht="32.25" customHeight="1"/>
    <row r="3841" ht="32.25" customHeight="1"/>
    <row r="3843" ht="32.25" customHeight="1"/>
    <row r="3845" ht="32.25" customHeight="1"/>
    <row r="3847" ht="32.25" customHeight="1"/>
    <row r="3849" ht="32.25" customHeight="1"/>
    <row r="3851" ht="32.25" customHeight="1"/>
    <row r="3853" ht="32.25" customHeight="1"/>
    <row r="3855" ht="32.25" customHeight="1"/>
    <row r="3857" ht="32.25" customHeight="1"/>
    <row r="3859" ht="32.25" customHeight="1"/>
    <row r="3861" ht="32.25" customHeight="1"/>
    <row r="3863" ht="32.25" customHeight="1"/>
    <row r="3865" ht="32.25" customHeight="1"/>
    <row r="3867" ht="32.25" customHeight="1"/>
    <row r="3869" ht="32.25" customHeight="1"/>
    <row r="3871" ht="32.25" customHeight="1"/>
    <row r="3873" ht="32.25" customHeight="1"/>
    <row r="3875" ht="32.25" customHeight="1"/>
    <row r="3877" ht="32.25" customHeight="1"/>
    <row r="3879" ht="32.25" customHeight="1"/>
    <row r="3881" ht="32.25" customHeight="1"/>
    <row r="3883" ht="32.25" customHeight="1"/>
    <row r="3885" ht="32.25" customHeight="1"/>
    <row r="3887" ht="32.25" customHeight="1"/>
    <row r="3889" ht="32.25" customHeight="1"/>
    <row r="3891" ht="32.25" customHeight="1"/>
    <row r="3893" ht="32.25" customHeight="1"/>
    <row r="3895" ht="32.25" customHeight="1"/>
    <row r="3897" ht="32.25" customHeight="1"/>
    <row r="3899" ht="32.25" customHeight="1"/>
    <row r="3901" ht="32.25" customHeight="1"/>
    <row r="3903" ht="32.25" customHeight="1"/>
    <row r="3905" ht="32.25" customHeight="1"/>
    <row r="3907" ht="32.25" customHeight="1"/>
    <row r="3909" ht="32.25" customHeight="1"/>
    <row r="3911" ht="32.25" customHeight="1"/>
    <row r="3913" ht="32.25" customHeight="1"/>
    <row r="3915" ht="32.25" customHeight="1"/>
    <row r="3917" ht="32.25" customHeight="1"/>
    <row r="3919" ht="32.25" customHeight="1"/>
    <row r="3921" ht="32.25" customHeight="1"/>
    <row r="3923" ht="32.25" customHeight="1"/>
    <row r="3925" ht="32.25" customHeight="1"/>
    <row r="3927" ht="32.25" customHeight="1"/>
    <row r="3929" ht="32.25" customHeight="1"/>
    <row r="3931" ht="32.25" customHeight="1"/>
    <row r="3933" ht="32.25" customHeight="1"/>
    <row r="3935" ht="32.25" customHeight="1"/>
    <row r="3937" ht="32.25" customHeight="1"/>
    <row r="3939" ht="32.25" customHeight="1"/>
    <row r="3941" ht="32.25" customHeight="1"/>
    <row r="3943" ht="32.25" customHeight="1"/>
    <row r="3945" ht="32.25" customHeight="1"/>
    <row r="3947" ht="32.25" customHeight="1"/>
    <row r="3949" ht="32.25" customHeight="1"/>
    <row r="3951" ht="32.25" customHeight="1"/>
    <row r="3953" ht="32.25" customHeight="1"/>
    <row r="3955" ht="32.25" customHeight="1"/>
    <row r="3957" ht="32.25" customHeight="1"/>
    <row r="3959" ht="32.25" customHeight="1"/>
    <row r="3961" ht="32.25" customHeight="1"/>
    <row r="3963" ht="32.25" customHeight="1"/>
    <row r="3965" ht="32.25" customHeight="1"/>
    <row r="3967" ht="32.25" customHeight="1"/>
    <row r="3969" ht="32.25" customHeight="1"/>
    <row r="3971" ht="32.25" customHeight="1"/>
    <row r="3973" ht="32.25" customHeight="1"/>
    <row r="3975" ht="32.25" customHeight="1"/>
    <row r="3977" ht="32.25" customHeight="1"/>
    <row r="3979" ht="32.25" customHeight="1"/>
    <row r="3981" ht="32.25" customHeight="1"/>
    <row r="3983" ht="32.25" customHeight="1"/>
    <row r="3985" ht="32.25" customHeight="1"/>
    <row r="3987" ht="32.25" customHeight="1"/>
    <row r="3989" ht="32.25" customHeight="1"/>
    <row r="3991" ht="32.25" customHeight="1"/>
    <row r="3993" ht="32.25" customHeight="1"/>
    <row r="3995" ht="32.25" customHeight="1"/>
    <row r="3997" ht="32.25" customHeight="1"/>
    <row r="3999" ht="32.25" customHeight="1"/>
    <row r="4001" ht="32.25" customHeight="1"/>
    <row r="4003" ht="32.25" customHeight="1"/>
    <row r="4005" ht="32.25" customHeight="1"/>
    <row r="4007" ht="32.25" customHeight="1"/>
    <row r="4009" ht="32.25" customHeight="1"/>
    <row r="4011" ht="32.25" customHeight="1"/>
    <row r="4013" ht="32.25" customHeight="1"/>
    <row r="4015" ht="32.25" customHeight="1"/>
    <row r="4017" ht="32.25" customHeight="1"/>
    <row r="4019" ht="32.25" customHeight="1"/>
    <row r="4021" ht="32.25" customHeight="1"/>
    <row r="4023" ht="32.25" customHeight="1"/>
    <row r="4025" ht="32.25" customHeight="1"/>
    <row r="4027" ht="32.25" customHeight="1"/>
    <row r="4029" ht="32.25" customHeight="1"/>
    <row r="4031" ht="32.25" customHeight="1"/>
    <row r="4033" ht="32.25" customHeight="1"/>
    <row r="4035" ht="32.25" customHeight="1"/>
    <row r="4037" ht="32.25" customHeight="1"/>
    <row r="4039" ht="32.25" customHeight="1"/>
    <row r="4041" ht="32.25" customHeight="1"/>
    <row r="4043" ht="32.25" customHeight="1"/>
    <row r="4045" ht="32.25" customHeight="1"/>
    <row r="4047" ht="32.25" customHeight="1"/>
    <row r="4049" ht="32.25" customHeight="1"/>
    <row r="4051" ht="32.25" customHeight="1"/>
    <row r="4053" ht="32.25" customHeight="1"/>
    <row r="4055" ht="32.25" customHeight="1"/>
    <row r="4057" ht="32.25" customHeight="1"/>
    <row r="4059" ht="32.25" customHeight="1"/>
    <row r="4061" ht="32.25" customHeight="1"/>
    <row r="4063" ht="32.25" customHeight="1"/>
    <row r="4065" ht="32.25" customHeight="1"/>
    <row r="4067" ht="32.25" customHeight="1"/>
    <row r="4069" ht="32.25" customHeight="1"/>
    <row r="4071" ht="32.25" customHeight="1"/>
    <row r="4073" ht="32.25" customHeight="1"/>
    <row r="4075" ht="32.25" customHeight="1"/>
    <row r="4077" ht="32.25" customHeight="1"/>
    <row r="4079" ht="32.25" customHeight="1"/>
    <row r="4081" ht="32.25" customHeight="1"/>
    <row r="4083" ht="32.25" customHeight="1"/>
    <row r="4085" ht="32.25" customHeight="1"/>
    <row r="4087" ht="32.25" customHeight="1"/>
    <row r="4089" ht="32.25" customHeight="1"/>
    <row r="4091" ht="32.25" customHeight="1"/>
    <row r="4093" ht="32.25" customHeight="1"/>
    <row r="4095" ht="32.25" customHeight="1"/>
    <row r="4097" ht="32.25" customHeight="1"/>
    <row r="4099" ht="32.25" customHeight="1"/>
    <row r="4101" ht="32.25" customHeight="1"/>
    <row r="4103" ht="32.25" customHeight="1"/>
    <row r="4105" ht="32.25" customHeight="1"/>
    <row r="4107" ht="32.25" customHeight="1"/>
    <row r="4109" ht="32.25" customHeight="1"/>
    <row r="4111" ht="32.25" customHeight="1"/>
    <row r="4113" ht="32.25" customHeight="1"/>
    <row r="4115" ht="32.25" customHeight="1"/>
    <row r="4117" ht="32.25" customHeight="1"/>
    <row r="4119" ht="32.25" customHeight="1"/>
    <row r="4121" ht="32.25" customHeight="1"/>
    <row r="4123" ht="32.25" customHeight="1"/>
    <row r="4125" ht="32.25" customHeight="1"/>
    <row r="4127" ht="32.25" customHeight="1"/>
    <row r="4129" ht="32.25" customHeight="1"/>
    <row r="4131" ht="32.25" customHeight="1"/>
    <row r="4133" ht="32.25" customHeight="1"/>
    <row r="4135" ht="32.25" customHeight="1"/>
    <row r="4137" ht="32.25" customHeight="1"/>
    <row r="4139" ht="32.25" customHeight="1"/>
    <row r="4141" ht="32.25" customHeight="1"/>
    <row r="4143" ht="32.25" customHeight="1"/>
    <row r="4145" ht="32.25" customHeight="1"/>
    <row r="4147" ht="32.25" customHeight="1"/>
    <row r="4149" ht="32.25" customHeight="1"/>
    <row r="4151" ht="32.25" customHeight="1"/>
    <row r="4153" ht="32.25" customHeight="1"/>
    <row r="4155" ht="32.25" customHeight="1"/>
    <row r="4157" ht="32.25" customHeight="1"/>
    <row r="4159" ht="32.25" customHeight="1"/>
    <row r="4161" ht="32.25" customHeight="1"/>
    <row r="4163" ht="32.25" customHeight="1"/>
    <row r="4165" ht="32.25" customHeight="1"/>
    <row r="4167" ht="32.25" customHeight="1"/>
    <row r="4169" ht="32.25" customHeight="1"/>
    <row r="4171" ht="32.25" customHeight="1"/>
    <row r="4173" ht="32.25" customHeight="1"/>
    <row r="4175" ht="32.25" customHeight="1"/>
    <row r="4177" ht="32.25" customHeight="1"/>
    <row r="4179" ht="32.25" customHeight="1"/>
    <row r="4181" ht="32.25" customHeight="1"/>
    <row r="4183" ht="32.25" customHeight="1"/>
    <row r="4185" ht="32.25" customHeight="1"/>
    <row r="4187" ht="32.25" customHeight="1"/>
    <row r="4189" ht="32.25" customHeight="1"/>
    <row r="4191" ht="32.25" customHeight="1"/>
    <row r="4193" ht="32.25" customHeight="1"/>
    <row r="4195" ht="32.25" customHeight="1"/>
    <row r="4197" ht="32.25" customHeight="1"/>
    <row r="4199" ht="32.25" customHeight="1"/>
    <row r="4201" ht="32.25" customHeight="1"/>
    <row r="4203" ht="32.25" customHeight="1"/>
    <row r="4205" ht="32.25" customHeight="1"/>
    <row r="4207" ht="32.25" customHeight="1"/>
    <row r="4209" ht="32.25" customHeight="1"/>
    <row r="4211" ht="32.25" customHeight="1"/>
    <row r="4213" ht="32.25" customHeight="1"/>
    <row r="4215" ht="32.25" customHeight="1"/>
    <row r="4217" ht="32.25" customHeight="1"/>
    <row r="4219" ht="32.25" customHeight="1"/>
    <row r="4221" ht="32.25" customHeight="1"/>
    <row r="4223" ht="32.25" customHeight="1"/>
    <row r="4225" ht="32.25" customHeight="1"/>
    <row r="4227" ht="32.25" customHeight="1"/>
    <row r="4229" ht="32.25" customHeight="1"/>
    <row r="4231" ht="32.25" customHeight="1"/>
    <row r="4233" ht="32.25" customHeight="1"/>
    <row r="4235" ht="32.25" customHeight="1"/>
    <row r="4237" ht="32.25" customHeight="1"/>
    <row r="4239" ht="32.25" customHeight="1"/>
    <row r="4241" ht="32.25" customHeight="1"/>
    <row r="4243" ht="32.25" customHeight="1"/>
    <row r="4245" ht="32.25" customHeight="1"/>
    <row r="4247" ht="32.25" customHeight="1"/>
    <row r="4249" ht="32.25" customHeight="1"/>
    <row r="4251" ht="32.25" customHeight="1"/>
    <row r="4253" ht="32.25" customHeight="1"/>
    <row r="4255" ht="32.25" customHeight="1"/>
    <row r="4257" ht="32.25" customHeight="1"/>
    <row r="4259" ht="32.25" customHeight="1"/>
    <row r="4261" ht="32.25" customHeight="1"/>
    <row r="4263" ht="32.25" customHeight="1"/>
    <row r="4265" ht="32.25" customHeight="1"/>
    <row r="4267" ht="32.25" customHeight="1"/>
    <row r="4269" ht="32.25" customHeight="1"/>
    <row r="4271" ht="32.25" customHeight="1"/>
    <row r="4273" ht="32.25" customHeight="1"/>
    <row r="4275" ht="32.25" customHeight="1"/>
    <row r="4277" ht="32.25" customHeight="1"/>
    <row r="4279" ht="32.25" customHeight="1"/>
    <row r="4281" ht="32.25" customHeight="1"/>
    <row r="4283" ht="32.25" customHeight="1"/>
    <row r="4285" ht="32.25" customHeight="1"/>
    <row r="4287" ht="32.25" customHeight="1"/>
    <row r="4289" ht="32.25" customHeight="1"/>
    <row r="4291" ht="32.25" customHeight="1"/>
    <row r="4293" ht="32.25" customHeight="1"/>
    <row r="4295" ht="32.25" customHeight="1"/>
    <row r="4297" ht="32.25" customHeight="1"/>
    <row r="4299" ht="32.25" customHeight="1"/>
    <row r="4301" ht="32.25" customHeight="1"/>
    <row r="4303" ht="32.25" customHeight="1"/>
    <row r="4305" ht="32.25" customHeight="1"/>
    <row r="4307" ht="32.25" customHeight="1"/>
    <row r="4309" ht="32.25" customHeight="1"/>
    <row r="4311" ht="32.25" customHeight="1"/>
    <row r="4313" ht="32.25" customHeight="1"/>
    <row r="4315" ht="32.25" customHeight="1"/>
    <row r="4317" ht="32.25" customHeight="1"/>
    <row r="4319" ht="32.25" customHeight="1"/>
    <row r="4321" ht="32.25" customHeight="1"/>
    <row r="4323" ht="32.25" customHeight="1"/>
    <row r="4325" ht="32.25" customHeight="1"/>
    <row r="4327" ht="32.25" customHeight="1"/>
    <row r="4329" ht="32.25" customHeight="1"/>
    <row r="4331" ht="32.25" customHeight="1"/>
    <row r="4333" ht="32.25" customHeight="1"/>
    <row r="4335" ht="32.25" customHeight="1"/>
    <row r="4337" ht="32.25" customHeight="1"/>
    <row r="4339" ht="32.25" customHeight="1"/>
    <row r="4341" ht="32.25" customHeight="1"/>
    <row r="4343" ht="32.25" customHeight="1"/>
    <row r="4345" ht="32.25" customHeight="1"/>
    <row r="4347" ht="32.25" customHeight="1"/>
    <row r="4349" ht="32.25" customHeight="1"/>
    <row r="4351" ht="32.25" customHeight="1"/>
    <row r="4353" ht="32.25" customHeight="1"/>
    <row r="4355" ht="32.25" customHeight="1"/>
    <row r="4357" ht="32.25" customHeight="1"/>
    <row r="4359" ht="32.25" customHeight="1"/>
    <row r="4361" ht="32.25" customHeight="1"/>
    <row r="4363" ht="32.25" customHeight="1"/>
    <row r="4365" ht="32.25" customHeight="1"/>
    <row r="4367" ht="32.25" customHeight="1"/>
    <row r="4369" ht="32.25" customHeight="1"/>
    <row r="4371" ht="32.25" customHeight="1"/>
    <row r="4373" ht="32.25" customHeight="1"/>
    <row r="4375" ht="32.25" customHeight="1"/>
    <row r="4377" ht="32.25" customHeight="1"/>
    <row r="4379" ht="32.25" customHeight="1"/>
    <row r="4381" ht="32.25" customHeight="1"/>
    <row r="4383" ht="32.25" customHeight="1"/>
    <row r="4385" ht="32.25" customHeight="1"/>
    <row r="4387" ht="32.25" customHeight="1"/>
    <row r="4389" ht="32.25" customHeight="1"/>
    <row r="4391" ht="32.25" customHeight="1"/>
    <row r="4393" ht="32.25" customHeight="1"/>
    <row r="4395" ht="32.25" customHeight="1"/>
    <row r="4397" ht="32.25" customHeight="1"/>
    <row r="4399" ht="32.25" customHeight="1"/>
    <row r="4401" ht="32.25" customHeight="1"/>
    <row r="4403" ht="32.25" customHeight="1"/>
    <row r="4405" ht="32.25" customHeight="1"/>
    <row r="4407" ht="32.25" customHeight="1"/>
    <row r="4409" ht="32.25" customHeight="1"/>
    <row r="4411" ht="32.25" customHeight="1"/>
    <row r="4413" ht="32.25" customHeight="1"/>
    <row r="4415" ht="32.25" customHeight="1"/>
    <row r="4417" ht="32.25" customHeight="1"/>
    <row r="4419" ht="32.25" customHeight="1"/>
    <row r="4421" ht="32.25" customHeight="1"/>
    <row r="4423" ht="32.25" customHeight="1"/>
    <row r="4425" ht="32.25" customHeight="1"/>
    <row r="4427" ht="32.25" customHeight="1"/>
    <row r="4429" ht="32.25" customHeight="1"/>
    <row r="4431" ht="32.25" customHeight="1"/>
    <row r="4433" ht="32.25" customHeight="1"/>
    <row r="4435" ht="32.25" customHeight="1"/>
    <row r="4437" ht="32.25" customHeight="1"/>
    <row r="4439" ht="32.25" customHeight="1"/>
    <row r="4441" ht="32.25" customHeight="1"/>
    <row r="4443" ht="32.25" customHeight="1"/>
    <row r="4445" ht="32.25" customHeight="1"/>
    <row r="4447" ht="32.25" customHeight="1"/>
    <row r="4449" ht="32.25" customHeight="1"/>
    <row r="4451" ht="32.25" customHeight="1"/>
    <row r="4453" ht="32.25" customHeight="1"/>
    <row r="4455" ht="32.25" customHeight="1"/>
    <row r="4457" ht="32.25" customHeight="1"/>
    <row r="4459" ht="32.25" customHeight="1"/>
    <row r="4461" ht="32.25" customHeight="1"/>
    <row r="4463" ht="32.25" customHeight="1"/>
    <row r="4465" ht="32.25" customHeight="1"/>
    <row r="4467" ht="32.25" customHeight="1"/>
    <row r="4469" ht="32.25" customHeight="1"/>
    <row r="4471" ht="32.25" customHeight="1"/>
    <row r="4473" ht="32.25" customHeight="1"/>
    <row r="4475" ht="32.25" customHeight="1"/>
    <row r="4477" ht="32.25" customHeight="1"/>
    <row r="4479" ht="32.25" customHeight="1"/>
    <row r="4481" ht="32.25" customHeight="1"/>
    <row r="4483" ht="32.25" customHeight="1"/>
    <row r="4485" ht="32.25" customHeight="1"/>
    <row r="4487" ht="32.25" customHeight="1"/>
    <row r="4489" ht="32.25" customHeight="1"/>
    <row r="4491" ht="32.25" customHeight="1"/>
    <row r="4493" ht="32.25" customHeight="1"/>
    <row r="4495" ht="32.25" customHeight="1"/>
    <row r="4497" ht="32.25" customHeight="1"/>
    <row r="4499" ht="32.25" customHeight="1"/>
    <row r="4501" ht="32.25" customHeight="1"/>
    <row r="4503" ht="32.25" customHeight="1"/>
    <row r="4505" ht="32.25" customHeight="1"/>
    <row r="4507" ht="32.25" customHeight="1"/>
    <row r="4509" ht="32.25" customHeight="1"/>
    <row r="4511" ht="32.25" customHeight="1"/>
    <row r="4513" ht="32.25" customHeight="1"/>
    <row r="4515" ht="32.25" customHeight="1"/>
    <row r="4517" ht="32.25" customHeight="1"/>
    <row r="4519" ht="32.25" customHeight="1"/>
    <row r="4521" ht="32.25" customHeight="1"/>
    <row r="4523" ht="32.25" customHeight="1"/>
    <row r="4525" ht="32.25" customHeight="1"/>
    <row r="4527" ht="32.25" customHeight="1"/>
    <row r="4529" ht="32.25" customHeight="1"/>
    <row r="4531" ht="32.25" customHeight="1"/>
    <row r="4533" ht="32.25" customHeight="1"/>
    <row r="4535" ht="32.25" customHeight="1"/>
    <row r="4537" ht="32.25" customHeight="1"/>
    <row r="4539" ht="32.25" customHeight="1"/>
    <row r="4541" ht="32.25" customHeight="1"/>
    <row r="4543" ht="32.25" customHeight="1"/>
    <row r="4545" ht="32.25" customHeight="1"/>
    <row r="4547" ht="32.25" customHeight="1"/>
    <row r="4549" ht="32.25" customHeight="1"/>
    <row r="4551" ht="32.25" customHeight="1"/>
    <row r="4553" ht="32.25" customHeight="1"/>
    <row r="4555" ht="32.25" customHeight="1"/>
    <row r="4557" ht="32.25" customHeight="1"/>
    <row r="4559" ht="32.25" customHeight="1"/>
    <row r="4561" ht="32.25" customHeight="1"/>
    <row r="4563" ht="32.25" customHeight="1"/>
    <row r="4565" ht="32.25" customHeight="1"/>
    <row r="4567" ht="32.25" customHeight="1"/>
    <row r="4569" ht="32.25" customHeight="1"/>
    <row r="4571" ht="32.25" customHeight="1"/>
    <row r="4573" ht="32.25" customHeight="1"/>
    <row r="4575" ht="32.25" customHeight="1"/>
    <row r="4577" ht="32.25" customHeight="1"/>
    <row r="4579" ht="32.25" customHeight="1"/>
    <row r="4581" ht="32.25" customHeight="1"/>
    <row r="4583" ht="32.25" customHeight="1"/>
    <row r="4585" ht="32.25" customHeight="1"/>
    <row r="4587" ht="32.25" customHeight="1"/>
    <row r="4589" ht="32.25" customHeight="1"/>
    <row r="4591" ht="32.25" customHeight="1"/>
    <row r="4593" ht="32.25" customHeight="1"/>
    <row r="4595" ht="32.25" customHeight="1"/>
    <row r="4597" ht="32.25" customHeight="1"/>
    <row r="4599" ht="32.25" customHeight="1"/>
    <row r="4601" ht="32.25" customHeight="1"/>
    <row r="4603" ht="32.25" customHeight="1"/>
    <row r="4605" ht="32.25" customHeight="1"/>
    <row r="4607" ht="32.25" customHeight="1"/>
    <row r="4609" ht="32.25" customHeight="1"/>
    <row r="4611" ht="32.25" customHeight="1"/>
    <row r="4613" ht="32.25" customHeight="1"/>
    <row r="4615" ht="32.25" customHeight="1"/>
    <row r="4617" ht="32.25" customHeight="1"/>
    <row r="4619" ht="32.25" customHeight="1"/>
    <row r="4621" ht="32.25" customHeight="1"/>
    <row r="4623" ht="32.25" customHeight="1"/>
    <row r="4625" ht="32.25" customHeight="1"/>
    <row r="4627" ht="32.25" customHeight="1"/>
    <row r="4629" ht="32.25" customHeight="1"/>
    <row r="4631" ht="32.25" customHeight="1"/>
    <row r="4633" ht="32.25" customHeight="1"/>
    <row r="4635" ht="32.25" customHeight="1"/>
    <row r="4637" ht="32.25" customHeight="1"/>
    <row r="4639" ht="32.25" customHeight="1"/>
    <row r="4641" ht="32.25" customHeight="1"/>
    <row r="4643" ht="32.25" customHeight="1"/>
    <row r="4645" ht="32.25" customHeight="1"/>
    <row r="4647" ht="32.25" customHeight="1"/>
    <row r="4649" ht="32.25" customHeight="1"/>
    <row r="4651" ht="32.25" customHeight="1"/>
    <row r="4653" ht="32.25" customHeight="1"/>
    <row r="4655" ht="32.25" customHeight="1"/>
    <row r="4657" ht="32.25" customHeight="1"/>
    <row r="4659" ht="32.25" customHeight="1"/>
    <row r="4661" ht="32.25" customHeight="1"/>
    <row r="4663" ht="32.25" customHeight="1"/>
    <row r="4665" ht="32.25" customHeight="1"/>
    <row r="4667" ht="32.25" customHeight="1"/>
    <row r="4669" ht="32.25" customHeight="1"/>
    <row r="4671" ht="32.25" customHeight="1"/>
    <row r="4673" ht="32.25" customHeight="1"/>
    <row r="4675" ht="32.25" customHeight="1"/>
    <row r="4677" ht="32.25" customHeight="1"/>
    <row r="4679" ht="32.25" customHeight="1"/>
    <row r="4681" ht="32.25" customHeight="1"/>
    <row r="4683" ht="32.25" customHeight="1"/>
    <row r="4685" ht="32.25" customHeight="1"/>
    <row r="4687" ht="32.25" customHeight="1"/>
    <row r="4689" ht="32.25" customHeight="1"/>
    <row r="4691" ht="32.25" customHeight="1"/>
    <row r="4693" ht="32.25" customHeight="1"/>
    <row r="4695" ht="32.25" customHeight="1"/>
    <row r="4697" ht="32.25" customHeight="1"/>
    <row r="4699" ht="32.25" customHeight="1"/>
    <row r="4701" ht="32.25" customHeight="1"/>
    <row r="4703" ht="32.25" customHeight="1"/>
    <row r="4705" ht="32.25" customHeight="1"/>
    <row r="4707" ht="32.25" customHeight="1"/>
    <row r="4709" ht="32.25" customHeight="1"/>
    <row r="4711" ht="32.25" customHeight="1"/>
    <row r="4713" ht="32.25" customHeight="1"/>
    <row r="4715" ht="32.25" customHeight="1"/>
    <row r="4717" ht="32.25" customHeight="1"/>
    <row r="4719" ht="32.25" customHeight="1"/>
    <row r="4721" ht="32.25" customHeight="1"/>
    <row r="4723" ht="32.25" customHeight="1"/>
    <row r="4725" ht="32.25" customHeight="1"/>
    <row r="4727" ht="32.25" customHeight="1"/>
    <row r="4729" ht="32.25" customHeight="1"/>
    <row r="4731" ht="32.25" customHeight="1"/>
    <row r="4733" ht="32.25" customHeight="1"/>
    <row r="4735" ht="32.25" customHeight="1"/>
    <row r="4737" ht="32.25" customHeight="1"/>
    <row r="4739" ht="32.25" customHeight="1"/>
    <row r="4741" ht="32.25" customHeight="1"/>
    <row r="4743" ht="32.25" customHeight="1"/>
    <row r="4745" ht="32.25" customHeight="1"/>
    <row r="4747" ht="32.25" customHeight="1"/>
    <row r="4749" ht="32.25" customHeight="1"/>
    <row r="4751" ht="32.25" customHeight="1"/>
    <row r="4753" ht="32.25" customHeight="1"/>
    <row r="4755" ht="32.25" customHeight="1"/>
    <row r="4757" ht="32.25" customHeight="1"/>
    <row r="4759" ht="32.25" customHeight="1"/>
    <row r="4761" ht="32.25" customHeight="1"/>
    <row r="4763" ht="32.25" customHeight="1"/>
    <row r="4765" ht="32.25" customHeight="1"/>
    <row r="4767" ht="32.25" customHeight="1"/>
    <row r="4769" ht="32.25" customHeight="1"/>
    <row r="4771" ht="32.25" customHeight="1"/>
    <row r="4773" ht="32.25" customHeight="1"/>
    <row r="4775" ht="32.25" customHeight="1"/>
    <row r="4777" ht="32.25" customHeight="1"/>
    <row r="4779" ht="32.25" customHeight="1"/>
    <row r="4781" ht="32.25" customHeight="1"/>
    <row r="4783" ht="32.25" customHeight="1"/>
    <row r="4785" ht="32.25" customHeight="1"/>
    <row r="4787" ht="32.25" customHeight="1"/>
    <row r="4789" ht="32.25" customHeight="1"/>
    <row r="4791" ht="32.25" customHeight="1"/>
    <row r="4793" ht="32.25" customHeight="1"/>
    <row r="4795" ht="32.25" customHeight="1"/>
    <row r="4797" ht="32.25" customHeight="1"/>
    <row r="4799" ht="32.25" customHeight="1"/>
    <row r="4801" ht="32.25" customHeight="1"/>
    <row r="4803" ht="32.25" customHeight="1"/>
    <row r="4805" ht="32.25" customHeight="1"/>
    <row r="4807" ht="32.25" customHeight="1"/>
    <row r="4809" ht="32.25" customHeight="1"/>
    <row r="4811" ht="32.25" customHeight="1"/>
    <row r="4813" ht="32.25" customHeight="1"/>
    <row r="4815" ht="32.25" customHeight="1"/>
    <row r="4817" ht="32.25" customHeight="1"/>
    <row r="4819" ht="32.25" customHeight="1"/>
    <row r="4821" ht="32.25" customHeight="1"/>
    <row r="4823" ht="32.25" customHeight="1"/>
    <row r="4825" ht="32.25" customHeight="1"/>
    <row r="4827" ht="32.25" customHeight="1"/>
    <row r="4829" ht="32.25" customHeight="1"/>
    <row r="4831" ht="32.25" customHeight="1"/>
    <row r="4833" ht="32.25" customHeight="1"/>
    <row r="4835" ht="32.25" customHeight="1"/>
    <row r="4837" ht="32.25" customHeight="1"/>
    <row r="4839" ht="32.25" customHeight="1"/>
    <row r="4841" ht="32.25" customHeight="1"/>
    <row r="4843" ht="32.25" customHeight="1"/>
    <row r="4845" ht="32.25" customHeight="1"/>
    <row r="4847" ht="32.25" customHeight="1"/>
    <row r="4849" ht="32.25" customHeight="1"/>
    <row r="4851" ht="32.25" customHeight="1"/>
    <row r="4853" ht="32.25" customHeight="1"/>
    <row r="4855" ht="32.25" customHeight="1"/>
    <row r="4857" ht="32.25" customHeight="1"/>
    <row r="4859" ht="32.25" customHeight="1"/>
    <row r="4861" ht="32.25" customHeight="1"/>
    <row r="4863" ht="32.25" customHeight="1"/>
    <row r="4865" ht="32.25" customHeight="1"/>
    <row r="4867" ht="32.25" customHeight="1"/>
    <row r="4869" ht="32.25" customHeight="1"/>
    <row r="4871" ht="32.25" customHeight="1"/>
    <row r="4873" ht="32.25" customHeight="1"/>
    <row r="4875" ht="32.25" customHeight="1"/>
    <row r="4877" ht="32.25" customHeight="1"/>
    <row r="4879" ht="32.25" customHeight="1"/>
    <row r="4881" ht="32.25" customHeight="1"/>
    <row r="4883" ht="32.25" customHeight="1"/>
    <row r="4885" ht="32.25" customHeight="1"/>
    <row r="4887" ht="32.25" customHeight="1"/>
    <row r="4889" ht="32.25" customHeight="1"/>
    <row r="4891" ht="32.25" customHeight="1"/>
    <row r="4893" ht="32.25" customHeight="1"/>
    <row r="4895" ht="32.25" customHeight="1"/>
    <row r="4897" ht="32.25" customHeight="1"/>
    <row r="4899" ht="32.25" customHeight="1"/>
    <row r="4901" ht="32.25" customHeight="1"/>
    <row r="4903" ht="32.25" customHeight="1"/>
    <row r="4905" ht="32.25" customHeight="1"/>
    <row r="4907" ht="32.25" customHeight="1"/>
    <row r="4909" ht="32.25" customHeight="1"/>
    <row r="4911" ht="32.25" customHeight="1"/>
    <row r="4913" ht="32.25" customHeight="1"/>
    <row r="4915" ht="32.25" customHeight="1"/>
    <row r="4917" ht="32.25" customHeight="1"/>
    <row r="4919" ht="32.25" customHeight="1"/>
    <row r="4921" ht="32.25" customHeight="1"/>
    <row r="4923" ht="32.25" customHeight="1"/>
    <row r="4925" ht="32.25" customHeight="1"/>
    <row r="4927" ht="32.25" customHeight="1"/>
    <row r="4929" ht="32.25" customHeight="1"/>
    <row r="4931" ht="32.25" customHeight="1"/>
    <row r="4933" ht="32.25" customHeight="1"/>
    <row r="4935" ht="32.25" customHeight="1"/>
    <row r="4937" ht="32.25" customHeight="1"/>
    <row r="4939" ht="32.25" customHeight="1"/>
    <row r="4941" ht="32.25" customHeight="1"/>
    <row r="4943" ht="32.25" customHeight="1"/>
    <row r="4945" ht="32.25" customHeight="1"/>
    <row r="4947" ht="32.25" customHeight="1"/>
    <row r="4949" ht="32.25" customHeight="1"/>
    <row r="4951" ht="32.25" customHeight="1"/>
    <row r="4953" ht="32.25" customHeight="1"/>
    <row r="4955" ht="32.25" customHeight="1"/>
    <row r="4957" ht="32.25" customHeight="1"/>
    <row r="4959" ht="32.25" customHeight="1"/>
    <row r="4961" ht="32.25" customHeight="1"/>
    <row r="4963" ht="32.25" customHeight="1"/>
    <row r="4965" ht="32.25" customHeight="1"/>
    <row r="4967" ht="32.25" customHeight="1"/>
    <row r="4969" ht="32.25" customHeight="1"/>
    <row r="4971" ht="32.25" customHeight="1"/>
    <row r="4973" ht="32.25" customHeight="1"/>
    <row r="4975" ht="32.25" customHeight="1"/>
    <row r="4977" ht="32.25" customHeight="1"/>
    <row r="4979" ht="32.25" customHeight="1"/>
    <row r="4981" ht="32.25" customHeight="1"/>
    <row r="4983" ht="32.25" customHeight="1"/>
    <row r="4985" ht="32.25" customHeight="1"/>
    <row r="4987" ht="32.25" customHeight="1"/>
    <row r="4989" ht="32.25" customHeight="1"/>
    <row r="4991" ht="32.25" customHeight="1"/>
    <row r="4993" ht="32.25" customHeight="1"/>
    <row r="4995" ht="32.25" customHeight="1"/>
    <row r="4997" ht="32.25" customHeight="1"/>
    <row r="4999" ht="32.25" customHeight="1"/>
    <row r="5001" ht="32.25" customHeight="1"/>
    <row r="5003" ht="32.25" customHeight="1"/>
    <row r="5005" ht="32.25" customHeight="1"/>
    <row r="5007" ht="32.25" customHeight="1"/>
    <row r="5009" ht="32.25" customHeight="1"/>
    <row r="5011" ht="32.25" customHeight="1"/>
    <row r="5013" ht="32.25" customHeight="1"/>
    <row r="5015" ht="32.25" customHeight="1"/>
    <row r="5017" ht="32.25" customHeight="1"/>
    <row r="5019" ht="32.25" customHeight="1"/>
    <row r="5021" ht="32.25" customHeight="1"/>
    <row r="5023" ht="32.25" customHeight="1"/>
    <row r="5025" ht="32.25" customHeight="1"/>
    <row r="5027" ht="32.25" customHeight="1"/>
    <row r="5029" ht="32.25" customHeight="1"/>
    <row r="5031" ht="32.25" customHeight="1"/>
    <row r="5033" ht="32.25" customHeight="1"/>
    <row r="5035" ht="32.25" customHeight="1"/>
    <row r="5037" ht="32.25" customHeight="1"/>
    <row r="5039" ht="32.25" customHeight="1"/>
    <row r="5041" ht="32.25" customHeight="1"/>
    <row r="5043" ht="32.25" customHeight="1"/>
    <row r="5045" ht="32.25" customHeight="1"/>
    <row r="5047" ht="32.25" customHeight="1"/>
    <row r="5049" ht="32.25" customHeight="1"/>
    <row r="5051" ht="32.25" customHeight="1"/>
    <row r="5053" ht="32.25" customHeight="1"/>
    <row r="5055" ht="32.25" customHeight="1"/>
    <row r="5057" ht="32.25" customHeight="1"/>
    <row r="5059" ht="32.25" customHeight="1"/>
    <row r="5061" ht="32.25" customHeight="1"/>
    <row r="5063" ht="32.25" customHeight="1"/>
    <row r="5065" ht="32.25" customHeight="1"/>
    <row r="5067" ht="32.25" customHeight="1"/>
    <row r="5069" ht="32.25" customHeight="1"/>
    <row r="5071" ht="32.25" customHeight="1"/>
    <row r="5073" ht="32.25" customHeight="1"/>
    <row r="5075" ht="32.25" customHeight="1"/>
    <row r="5077" ht="32.25" customHeight="1"/>
    <row r="5079" ht="32.25" customHeight="1"/>
    <row r="5081" ht="32.25" customHeight="1"/>
    <row r="5083" ht="32.25" customHeight="1"/>
    <row r="5085" ht="32.25" customHeight="1"/>
    <row r="5087" ht="32.25" customHeight="1"/>
    <row r="5089" ht="32.25" customHeight="1"/>
    <row r="5091" ht="32.25" customHeight="1"/>
    <row r="5093" ht="32.25" customHeight="1"/>
    <row r="5095" ht="32.25" customHeight="1"/>
    <row r="5097" ht="32.25" customHeight="1"/>
    <row r="5099" ht="32.25" customHeight="1"/>
    <row r="5101" ht="32.25" customHeight="1"/>
    <row r="5103" ht="32.25" customHeight="1"/>
    <row r="5105" ht="32.25" customHeight="1"/>
    <row r="5107" ht="32.25" customHeight="1"/>
    <row r="5109" ht="32.25" customHeight="1"/>
    <row r="5111" ht="32.25" customHeight="1"/>
    <row r="5113" ht="32.25" customHeight="1"/>
    <row r="5115" ht="32.25" customHeight="1"/>
    <row r="5117" ht="32.25" customHeight="1"/>
    <row r="5119" ht="32.25" customHeight="1"/>
    <row r="5121" ht="32.25" customHeight="1"/>
    <row r="5123" ht="32.25" customHeight="1"/>
    <row r="5125" ht="32.25" customHeight="1"/>
    <row r="5127" ht="32.25" customHeight="1"/>
    <row r="5129" ht="32.25" customHeight="1"/>
    <row r="5131" ht="32.25" customHeight="1"/>
    <row r="5133" ht="32.25" customHeight="1"/>
    <row r="5135" ht="32.25" customHeight="1"/>
    <row r="5137" ht="32.25" customHeight="1"/>
    <row r="5139" ht="32.25" customHeight="1"/>
    <row r="5141" ht="32.25" customHeight="1"/>
    <row r="5143" ht="32.25" customHeight="1"/>
    <row r="5145" ht="32.25" customHeight="1"/>
    <row r="5147" ht="32.25" customHeight="1"/>
    <row r="5149" ht="32.25" customHeight="1"/>
    <row r="5151" ht="32.25" customHeight="1"/>
    <row r="5153" ht="32.25" customHeight="1"/>
    <row r="5155" ht="32.25" customHeight="1"/>
    <row r="5157" ht="32.25" customHeight="1"/>
    <row r="5159" ht="32.25" customHeight="1"/>
    <row r="5161" ht="32.25" customHeight="1"/>
    <row r="5163" ht="32.25" customHeight="1"/>
    <row r="5165" ht="32.25" customHeight="1"/>
    <row r="5167" ht="32.25" customHeight="1"/>
    <row r="5169" ht="32.25" customHeight="1"/>
    <row r="5171" ht="32.25" customHeight="1"/>
    <row r="5173" ht="32.25" customHeight="1"/>
    <row r="5175" ht="32.25" customHeight="1"/>
    <row r="5177" ht="32.25" customHeight="1"/>
    <row r="5179" ht="32.25" customHeight="1"/>
    <row r="5181" ht="32.25" customHeight="1"/>
    <row r="5183" ht="32.25" customHeight="1"/>
    <row r="5185" ht="32.25" customHeight="1"/>
    <row r="5187" ht="32.25" customHeight="1"/>
    <row r="5189" ht="32.25" customHeight="1"/>
    <row r="5191" ht="32.25" customHeight="1"/>
    <row r="5193" ht="32.25" customHeight="1"/>
    <row r="5195" ht="32.25" customHeight="1"/>
    <row r="5197" ht="32.25" customHeight="1"/>
    <row r="5199" ht="32.25" customHeight="1"/>
    <row r="5201" ht="32.25" customHeight="1"/>
    <row r="5203" ht="32.25" customHeight="1"/>
    <row r="5205" ht="32.25" customHeight="1"/>
    <row r="5207" ht="32.25" customHeight="1"/>
    <row r="5209" ht="32.25" customHeight="1"/>
    <row r="5211" ht="32.25" customHeight="1"/>
    <row r="5213" ht="32.25" customHeight="1"/>
    <row r="5215" ht="32.25" customHeight="1"/>
    <row r="5217" ht="32.25" customHeight="1"/>
    <row r="5219" ht="32.25" customHeight="1"/>
    <row r="5221" ht="32.25" customHeight="1"/>
    <row r="5223" ht="32.25" customHeight="1"/>
    <row r="5225" ht="32.25" customHeight="1"/>
    <row r="5227" ht="32.25" customHeight="1"/>
    <row r="5229" ht="32.25" customHeight="1"/>
    <row r="5231" ht="32.25" customHeight="1"/>
    <row r="5233" ht="32.25" customHeight="1"/>
    <row r="5235" ht="32.25" customHeight="1"/>
    <row r="5237" ht="32.25" customHeight="1"/>
    <row r="5239" ht="32.25" customHeight="1"/>
    <row r="5241" ht="32.25" customHeight="1"/>
    <row r="5243" ht="32.25" customHeight="1"/>
    <row r="5245" ht="32.25" customHeight="1"/>
    <row r="5247" ht="32.25" customHeight="1"/>
    <row r="5249" ht="32.25" customHeight="1"/>
    <row r="5251" ht="32.25" customHeight="1"/>
    <row r="5253" ht="32.25" customHeight="1"/>
    <row r="5255" ht="32.25" customHeight="1"/>
    <row r="5257" ht="32.25" customHeight="1"/>
    <row r="5259" ht="32.25" customHeight="1"/>
    <row r="5261" ht="32.25" customHeight="1"/>
    <row r="5263" ht="32.25" customHeight="1"/>
    <row r="5265" ht="32.25" customHeight="1"/>
    <row r="5267" ht="32.25" customHeight="1"/>
    <row r="5269" ht="32.25" customHeight="1"/>
    <row r="5271" ht="32.25" customHeight="1"/>
    <row r="5273" ht="32.25" customHeight="1"/>
    <row r="5275" ht="32.25" customHeight="1"/>
    <row r="5277" ht="32.25" customHeight="1"/>
    <row r="5279" ht="32.25" customHeight="1"/>
    <row r="5281" ht="32.25" customHeight="1"/>
    <row r="5283" ht="32.25" customHeight="1"/>
    <row r="5285" ht="32.25" customHeight="1"/>
    <row r="5287" ht="32.25" customHeight="1"/>
    <row r="5289" ht="32.25" customHeight="1"/>
    <row r="5291" ht="32.25" customHeight="1"/>
    <row r="5293" ht="32.25" customHeight="1"/>
    <row r="5295" ht="32.25" customHeight="1"/>
    <row r="5297" ht="32.25" customHeight="1"/>
    <row r="5299" ht="32.25" customHeight="1"/>
    <row r="5301" ht="32.25" customHeight="1"/>
    <row r="5303" ht="32.25" customHeight="1"/>
    <row r="5305" ht="32.25" customHeight="1"/>
    <row r="5307" ht="32.25" customHeight="1"/>
    <row r="5309" ht="32.25" customHeight="1"/>
    <row r="5311" ht="32.25" customHeight="1"/>
    <row r="5313" ht="32.25" customHeight="1"/>
    <row r="5315" ht="32.25" customHeight="1"/>
    <row r="5317" ht="32.25" customHeight="1"/>
    <row r="5319" ht="32.25" customHeight="1"/>
    <row r="5321" ht="32.25" customHeight="1"/>
    <row r="5323" ht="32.25" customHeight="1"/>
    <row r="5325" ht="32.25" customHeight="1"/>
    <row r="5327" ht="32.25" customHeight="1"/>
    <row r="5329" ht="32.25" customHeight="1"/>
    <row r="5331" ht="32.25" customHeight="1"/>
    <row r="5333" ht="32.25" customHeight="1"/>
    <row r="5335" ht="32.25" customHeight="1"/>
    <row r="5337" ht="32.25" customHeight="1"/>
    <row r="5339" ht="32.25" customHeight="1"/>
    <row r="5341" ht="32.25" customHeight="1"/>
    <row r="5343" ht="32.25" customHeight="1"/>
    <row r="5345" ht="32.25" customHeight="1"/>
    <row r="5347" ht="32.25" customHeight="1"/>
    <row r="5349" ht="32.25" customHeight="1"/>
    <row r="5351" ht="32.25" customHeight="1"/>
    <row r="5353" ht="32.25" customHeight="1"/>
    <row r="5355" ht="32.25" customHeight="1"/>
    <row r="5357" ht="32.25" customHeight="1"/>
    <row r="5359" ht="32.25" customHeight="1"/>
    <row r="5361" ht="32.25" customHeight="1"/>
    <row r="5363" ht="32.25" customHeight="1"/>
    <row r="5365" ht="32.25" customHeight="1"/>
    <row r="5367" ht="32.25" customHeight="1"/>
    <row r="5369" ht="32.25" customHeight="1"/>
    <row r="5371" ht="32.25" customHeight="1"/>
    <row r="5373" ht="32.25" customHeight="1"/>
    <row r="5375" ht="32.25" customHeight="1"/>
    <row r="5377" ht="32.25" customHeight="1"/>
    <row r="5379" ht="32.25" customHeight="1"/>
    <row r="5381" ht="32.25" customHeight="1"/>
    <row r="5383" ht="32.25" customHeight="1"/>
    <row r="5385" ht="32.25" customHeight="1"/>
    <row r="5387" ht="32.25" customHeight="1"/>
    <row r="5389" ht="32.25" customHeight="1"/>
    <row r="5391" ht="32.25" customHeight="1"/>
    <row r="5393" ht="32.25" customHeight="1"/>
    <row r="5395" ht="32.25" customHeight="1"/>
    <row r="5397" ht="32.25" customHeight="1"/>
    <row r="5399" ht="32.25" customHeight="1"/>
    <row r="5401" ht="32.25" customHeight="1"/>
    <row r="5403" ht="32.25" customHeight="1"/>
    <row r="5405" ht="32.25" customHeight="1"/>
    <row r="5407" ht="32.25" customHeight="1"/>
    <row r="5409" ht="32.25" customHeight="1"/>
    <row r="5411" ht="32.25" customHeight="1"/>
    <row r="5413" ht="32.25" customHeight="1"/>
    <row r="5415" ht="32.25" customHeight="1"/>
    <row r="5417" ht="32.25" customHeight="1"/>
    <row r="5419" ht="32.25" customHeight="1"/>
    <row r="5421" ht="32.25" customHeight="1"/>
    <row r="5423" ht="32.25" customHeight="1"/>
    <row r="5425" ht="32.25" customHeight="1"/>
    <row r="5427" ht="32.25" customHeight="1"/>
    <row r="5429" ht="32.25" customHeight="1"/>
    <row r="5431" ht="32.25" customHeight="1"/>
    <row r="5433" ht="32.25" customHeight="1"/>
    <row r="5435" ht="32.25" customHeight="1"/>
    <row r="5437" ht="32.25" customHeight="1"/>
    <row r="5439" ht="32.25" customHeight="1"/>
    <row r="5441" ht="32.25" customHeight="1"/>
    <row r="5443" ht="32.25" customHeight="1"/>
    <row r="5445" ht="32.25" customHeight="1"/>
    <row r="5447" ht="32.25" customHeight="1"/>
    <row r="5449" ht="32.25" customHeight="1"/>
    <row r="5451" ht="32.25" customHeight="1"/>
    <row r="5453" ht="32.25" customHeight="1"/>
    <row r="5455" ht="32.25" customHeight="1"/>
    <row r="5457" ht="32.25" customHeight="1"/>
    <row r="5459" ht="32.25" customHeight="1"/>
    <row r="5461" ht="32.25" customHeight="1"/>
    <row r="5463" ht="32.25" customHeight="1"/>
    <row r="5465" ht="32.25" customHeight="1"/>
    <row r="5467" ht="32.25" customHeight="1"/>
    <row r="5469" ht="32.25" customHeight="1"/>
    <row r="5471" ht="32.25" customHeight="1"/>
    <row r="5473" ht="32.25" customHeight="1"/>
    <row r="5475" ht="32.25" customHeight="1"/>
    <row r="5477" ht="32.25" customHeight="1"/>
    <row r="5479" ht="32.25" customHeight="1"/>
    <row r="5481" ht="32.25" customHeight="1"/>
    <row r="5483" ht="32.25" customHeight="1"/>
    <row r="5485" ht="32.25" customHeight="1"/>
    <row r="5487" ht="32.25" customHeight="1"/>
    <row r="5489" ht="32.25" customHeight="1"/>
    <row r="5491" ht="32.25" customHeight="1"/>
    <row r="5493" ht="32.25" customHeight="1"/>
    <row r="5495" ht="32.25" customHeight="1"/>
    <row r="5497" ht="32.25" customHeight="1"/>
    <row r="5499" ht="32.25" customHeight="1"/>
    <row r="5501" ht="32.25" customHeight="1"/>
    <row r="5503" ht="32.25" customHeight="1"/>
    <row r="5505" ht="32.25" customHeight="1"/>
    <row r="5507" ht="32.25" customHeight="1"/>
    <row r="5509" ht="32.25" customHeight="1"/>
    <row r="5511" ht="32.25" customHeight="1"/>
    <row r="5513" ht="32.25" customHeight="1"/>
    <row r="5515" ht="32.25" customHeight="1"/>
    <row r="5517" ht="32.25" customHeight="1"/>
    <row r="5519" ht="32.25" customHeight="1"/>
    <row r="5521" ht="32.25" customHeight="1"/>
    <row r="5523" ht="32.25" customHeight="1"/>
    <row r="5525" ht="32.25" customHeight="1"/>
    <row r="5527" ht="32.25" customHeight="1"/>
    <row r="5529" ht="32.25" customHeight="1"/>
    <row r="5531" ht="32.25" customHeight="1"/>
    <row r="5533" ht="32.25" customHeight="1"/>
    <row r="5535" ht="32.25" customHeight="1"/>
    <row r="5537" ht="32.25" customHeight="1"/>
    <row r="5539" ht="32.25" customHeight="1"/>
    <row r="5541" ht="32.25" customHeight="1"/>
    <row r="5543" ht="32.25" customHeight="1"/>
    <row r="5545" ht="32.25" customHeight="1"/>
    <row r="5547" ht="32.25" customHeight="1"/>
    <row r="5549" ht="32.25" customHeight="1"/>
    <row r="5551" ht="32.25" customHeight="1"/>
    <row r="5553" ht="32.25" customHeight="1"/>
    <row r="5555" ht="32.25" customHeight="1"/>
    <row r="5557" ht="32.25" customHeight="1"/>
    <row r="5559" ht="32.25" customHeight="1"/>
    <row r="5561" ht="32.25" customHeight="1"/>
    <row r="5563" ht="32.25" customHeight="1"/>
    <row r="5565" ht="32.25" customHeight="1"/>
    <row r="5567" ht="32.25" customHeight="1"/>
    <row r="5569" ht="32.25" customHeight="1"/>
    <row r="5571" ht="32.25" customHeight="1"/>
    <row r="5573" ht="32.25" customHeight="1"/>
    <row r="5575" ht="32.25" customHeight="1"/>
    <row r="5577" ht="32.25" customHeight="1"/>
    <row r="5579" ht="32.25" customHeight="1"/>
    <row r="5581" ht="32.25" customHeight="1"/>
    <row r="5583" ht="32.25" customHeight="1"/>
    <row r="5585" ht="32.25" customHeight="1"/>
    <row r="5587" ht="32.25" customHeight="1"/>
    <row r="5589" ht="32.25" customHeight="1"/>
    <row r="5591" ht="32.25" customHeight="1"/>
    <row r="5593" ht="32.25" customHeight="1"/>
    <row r="5595" ht="32.25" customHeight="1"/>
    <row r="5597" ht="32.25" customHeight="1"/>
    <row r="5599" ht="32.25" customHeight="1"/>
    <row r="5601" ht="32.25" customHeight="1"/>
    <row r="5603" ht="32.25" customHeight="1"/>
    <row r="5605" ht="32.25" customHeight="1"/>
    <row r="5607" ht="32.25" customHeight="1"/>
    <row r="5609" ht="32.25" customHeight="1"/>
    <row r="5611" ht="32.25" customHeight="1"/>
    <row r="5613" ht="32.25" customHeight="1"/>
    <row r="5615" ht="32.25" customHeight="1"/>
    <row r="5617" ht="32.25" customHeight="1"/>
    <row r="5619" ht="32.25" customHeight="1"/>
    <row r="5621" ht="32.25" customHeight="1"/>
    <row r="5623" ht="32.25" customHeight="1"/>
    <row r="5625" ht="32.25" customHeight="1"/>
    <row r="5627" ht="32.25" customHeight="1"/>
    <row r="5629" ht="32.25" customHeight="1"/>
    <row r="5631" ht="32.25" customHeight="1"/>
    <row r="5633" ht="32.25" customHeight="1"/>
    <row r="5635" ht="32.25" customHeight="1"/>
    <row r="5637" ht="32.25" customHeight="1"/>
    <row r="5639" ht="32.25" customHeight="1"/>
    <row r="5641" ht="32.25" customHeight="1"/>
    <row r="5643" ht="32.25" customHeight="1"/>
    <row r="5645" ht="32.25" customHeight="1"/>
    <row r="5647" ht="32.25" customHeight="1"/>
    <row r="5649" ht="32.25" customHeight="1"/>
    <row r="5651" ht="32.25" customHeight="1"/>
    <row r="5653" ht="32.25" customHeight="1"/>
    <row r="5655" ht="32.25" customHeight="1"/>
    <row r="5657" ht="32.25" customHeight="1"/>
    <row r="5659" ht="32.25" customHeight="1"/>
    <row r="5661" ht="32.25" customHeight="1"/>
    <row r="5663" ht="32.25" customHeight="1"/>
    <row r="5665" ht="32.25" customHeight="1"/>
    <row r="5667" ht="32.25" customHeight="1"/>
    <row r="5669" ht="32.25" customHeight="1"/>
    <row r="5671" ht="32.25" customHeight="1"/>
    <row r="5673" ht="32.25" customHeight="1"/>
    <row r="5675" ht="32.25" customHeight="1"/>
    <row r="5677" ht="32.25" customHeight="1"/>
    <row r="5679" ht="32.25" customHeight="1"/>
    <row r="5681" ht="32.25" customHeight="1"/>
    <row r="5683" ht="32.25" customHeight="1"/>
    <row r="5685" ht="32.25" customHeight="1"/>
    <row r="5687" ht="32.25" customHeight="1"/>
    <row r="5689" ht="32.25" customHeight="1"/>
    <row r="5691" ht="32.25" customHeight="1"/>
    <row r="5693" ht="32.25" customHeight="1"/>
    <row r="5695" ht="32.25" customHeight="1"/>
    <row r="5697" ht="32.25" customHeight="1"/>
    <row r="5699" ht="32.25" customHeight="1"/>
    <row r="5701" ht="32.25" customHeight="1"/>
    <row r="5703" ht="32.25" customHeight="1"/>
    <row r="5705" ht="32.25" customHeight="1"/>
    <row r="5707" ht="32.25" customHeight="1"/>
    <row r="5709" ht="32.25" customHeight="1"/>
    <row r="5711" ht="32.25" customHeight="1"/>
    <row r="5713" ht="32.25" customHeight="1"/>
    <row r="5715" ht="32.25" customHeight="1"/>
    <row r="5717" ht="32.25" customHeight="1"/>
    <row r="5719" ht="32.25" customHeight="1"/>
    <row r="5721" ht="32.25" customHeight="1"/>
    <row r="5723" ht="32.25" customHeight="1"/>
    <row r="5725" ht="32.25" customHeight="1"/>
    <row r="5727" ht="32.25" customHeight="1"/>
    <row r="5729" ht="32.25" customHeight="1"/>
    <row r="5731" ht="32.25" customHeight="1"/>
    <row r="5733" ht="32.25" customHeight="1"/>
    <row r="5735" ht="32.25" customHeight="1"/>
    <row r="5737" ht="32.25" customHeight="1"/>
    <row r="5739" ht="32.25" customHeight="1"/>
    <row r="5741" ht="32.25" customHeight="1"/>
    <row r="5743" ht="32.25" customHeight="1"/>
    <row r="5745" ht="32.25" customHeight="1"/>
    <row r="5747" ht="32.25" customHeight="1"/>
    <row r="5749" ht="32.25" customHeight="1"/>
    <row r="5751" ht="32.25" customHeight="1"/>
    <row r="5753" ht="32.25" customHeight="1"/>
    <row r="5755" ht="32.25" customHeight="1"/>
    <row r="5757" ht="32.25" customHeight="1"/>
    <row r="5759" ht="32.25" customHeight="1"/>
    <row r="5761" ht="32.25" customHeight="1"/>
    <row r="5763" ht="32.25" customHeight="1"/>
    <row r="5765" ht="32.25" customHeight="1"/>
    <row r="5767" ht="32.25" customHeight="1"/>
    <row r="5769" ht="32.25" customHeight="1"/>
    <row r="5771" ht="32.25" customHeight="1"/>
    <row r="5773" ht="32.25" customHeight="1"/>
    <row r="5775" ht="32.25" customHeight="1"/>
    <row r="5777" ht="32.25" customHeight="1"/>
    <row r="5779" ht="32.25" customHeight="1"/>
    <row r="5781" ht="32.25" customHeight="1"/>
    <row r="5783" ht="32.25" customHeight="1"/>
    <row r="5785" ht="32.25" customHeight="1"/>
    <row r="5787" ht="32.25" customHeight="1"/>
    <row r="5789" ht="32.25" customHeight="1"/>
    <row r="5791" ht="32.25" customHeight="1"/>
    <row r="5793" ht="32.25" customHeight="1"/>
    <row r="5795" ht="32.25" customHeight="1"/>
    <row r="5797" ht="32.25" customHeight="1"/>
    <row r="5799" ht="32.25" customHeight="1"/>
    <row r="5801" ht="32.25" customHeight="1"/>
    <row r="5803" ht="32.25" customHeight="1"/>
    <row r="5805" ht="32.25" customHeight="1"/>
    <row r="5807" ht="32.25" customHeight="1"/>
    <row r="5809" ht="32.25" customHeight="1"/>
    <row r="5811" ht="32.25" customHeight="1"/>
    <row r="5813" ht="32.25" customHeight="1"/>
    <row r="5815" ht="32.25" customHeight="1"/>
    <row r="5817" ht="32.25" customHeight="1"/>
    <row r="5819" ht="32.25" customHeight="1"/>
    <row r="5821" ht="32.25" customHeight="1"/>
    <row r="5823" ht="32.25" customHeight="1"/>
    <row r="5825" ht="32.25" customHeight="1"/>
    <row r="5827" ht="32.25" customHeight="1"/>
    <row r="5829" ht="32.25" customHeight="1"/>
    <row r="5831" ht="32.25" customHeight="1"/>
    <row r="5833" ht="32.25" customHeight="1"/>
    <row r="5835" ht="32.25" customHeight="1"/>
    <row r="5837" ht="32.25" customHeight="1"/>
    <row r="5839" ht="32.25" customHeight="1"/>
    <row r="5841" ht="32.25" customHeight="1"/>
    <row r="5843" ht="32.25" customHeight="1"/>
    <row r="5845" ht="32.25" customHeight="1"/>
    <row r="5847" ht="32.25" customHeight="1"/>
    <row r="5849" ht="32.25" customHeight="1"/>
    <row r="5851" ht="32.25" customHeight="1"/>
    <row r="5853" ht="32.25" customHeight="1"/>
    <row r="5855" ht="32.25" customHeight="1"/>
    <row r="5857" ht="32.25" customHeight="1"/>
    <row r="5859" ht="32.25" customHeight="1"/>
    <row r="5861" ht="32.25" customHeight="1"/>
    <row r="5863" ht="32.25" customHeight="1"/>
    <row r="5865" ht="32.25" customHeight="1"/>
    <row r="5867" ht="32.25" customHeight="1"/>
    <row r="5869" ht="32.25" customHeight="1"/>
    <row r="5871" ht="32.25" customHeight="1"/>
    <row r="5873" ht="32.25" customHeight="1"/>
    <row r="5875" ht="32.25" customHeight="1"/>
    <row r="5877" ht="32.25" customHeight="1"/>
    <row r="5879" ht="32.25" customHeight="1"/>
    <row r="5881" ht="32.25" customHeight="1"/>
    <row r="5883" ht="32.25" customHeight="1"/>
    <row r="5885" ht="32.25" customHeight="1"/>
    <row r="5887" ht="32.25" customHeight="1"/>
    <row r="5889" ht="32.25" customHeight="1"/>
    <row r="5891" ht="32.25" customHeight="1"/>
    <row r="5893" ht="32.25" customHeight="1"/>
    <row r="5895" ht="32.25" customHeight="1"/>
    <row r="5897" ht="32.25" customHeight="1"/>
    <row r="5899" ht="32.25" customHeight="1"/>
    <row r="5901" ht="32.25" customHeight="1"/>
    <row r="5903" ht="32.25" customHeight="1"/>
    <row r="5905" ht="32.25" customHeight="1"/>
    <row r="5907" ht="32.25" customHeight="1"/>
    <row r="5909" ht="32.25" customHeight="1"/>
    <row r="5911" ht="32.25" customHeight="1"/>
    <row r="5913" ht="32.25" customHeight="1"/>
    <row r="5915" ht="32.25" customHeight="1"/>
    <row r="5917" ht="32.25" customHeight="1"/>
    <row r="5919" ht="32.25" customHeight="1"/>
    <row r="5921" ht="32.25" customHeight="1"/>
    <row r="5923" ht="32.25" customHeight="1"/>
    <row r="5925" ht="32.25" customHeight="1"/>
    <row r="5927" ht="32.25" customHeight="1"/>
    <row r="5929" ht="32.25" customHeight="1"/>
    <row r="5931" ht="32.25" customHeight="1"/>
    <row r="5933" ht="32.25" customHeight="1"/>
    <row r="5935" ht="32.25" customHeight="1"/>
    <row r="5937" ht="32.25" customHeight="1"/>
    <row r="5939" ht="32.25" customHeight="1"/>
    <row r="5941" ht="32.25" customHeight="1"/>
    <row r="5943" ht="32.25" customHeight="1"/>
    <row r="5945" ht="32.25" customHeight="1"/>
    <row r="5947" ht="32.25" customHeight="1"/>
    <row r="5949" ht="32.25" customHeight="1"/>
    <row r="5951" ht="32.25" customHeight="1"/>
    <row r="5953" ht="32.25" customHeight="1"/>
    <row r="5955" ht="32.25" customHeight="1"/>
    <row r="5957" ht="32.25" customHeight="1"/>
    <row r="5959" ht="32.25" customHeight="1"/>
    <row r="5961" ht="32.25" customHeight="1"/>
    <row r="5963" ht="32.25" customHeight="1"/>
    <row r="5965" ht="32.25" customHeight="1"/>
    <row r="5967" ht="32.25" customHeight="1"/>
    <row r="5969" ht="32.25" customHeight="1"/>
    <row r="5971" ht="32.25" customHeight="1"/>
    <row r="5973" ht="32.25" customHeight="1"/>
    <row r="5975" ht="32.25" customHeight="1"/>
    <row r="5977" ht="32.25" customHeight="1"/>
    <row r="5979" ht="32.25" customHeight="1"/>
    <row r="5981" ht="32.25" customHeight="1"/>
    <row r="5983" ht="32.25" customHeight="1"/>
    <row r="5985" ht="32.25" customHeight="1"/>
    <row r="5987" ht="32.25" customHeight="1"/>
    <row r="5989" ht="32.25" customHeight="1"/>
    <row r="5991" ht="32.25" customHeight="1"/>
    <row r="5993" ht="32.25" customHeight="1"/>
    <row r="5995" ht="32.25" customHeight="1"/>
    <row r="5997" ht="32.25" customHeight="1"/>
    <row r="5999" ht="32.25" customHeight="1"/>
    <row r="6001" ht="32.25" customHeight="1"/>
    <row r="6003" ht="32.25" customHeight="1"/>
    <row r="6005" ht="32.25" customHeight="1"/>
    <row r="6007" ht="32.25" customHeight="1"/>
    <row r="6009" ht="32.25" customHeight="1"/>
    <row r="6011" ht="32.25" customHeight="1"/>
    <row r="6013" ht="32.25" customHeight="1"/>
    <row r="6015" ht="32.25" customHeight="1"/>
    <row r="6017" ht="32.25" customHeight="1"/>
    <row r="6019" ht="32.25" customHeight="1"/>
    <row r="6021" ht="32.25" customHeight="1"/>
    <row r="6023" ht="32.25" customHeight="1"/>
    <row r="6025" ht="32.25" customHeight="1"/>
    <row r="6027" ht="32.25" customHeight="1"/>
    <row r="6029" ht="32.25" customHeight="1"/>
    <row r="6031" ht="32.25" customHeight="1"/>
    <row r="6033" ht="32.25" customHeight="1"/>
    <row r="6035" ht="32.25" customHeight="1"/>
    <row r="6037" ht="32.25" customHeight="1"/>
    <row r="6039" ht="32.25" customHeight="1"/>
    <row r="6041" ht="32.25" customHeight="1"/>
    <row r="6043" ht="32.25" customHeight="1"/>
    <row r="6045" ht="32.25" customHeight="1"/>
    <row r="6047" ht="32.25" customHeight="1"/>
    <row r="6049" ht="32.25" customHeight="1"/>
    <row r="6051" ht="32.25" customHeight="1"/>
    <row r="6053" ht="32.25" customHeight="1"/>
    <row r="6055" ht="32.25" customHeight="1"/>
    <row r="6057" ht="32.25" customHeight="1"/>
    <row r="6059" ht="32.25" customHeight="1"/>
    <row r="6061" ht="32.25" customHeight="1"/>
    <row r="6063" ht="32.25" customHeight="1"/>
    <row r="6065" ht="32.25" customHeight="1"/>
    <row r="6067" ht="32.25" customHeight="1"/>
    <row r="6069" ht="32.25" customHeight="1"/>
    <row r="6071" ht="32.25" customHeight="1"/>
    <row r="6073" ht="32.25" customHeight="1"/>
    <row r="6075" ht="32.25" customHeight="1"/>
    <row r="6077" ht="32.25" customHeight="1"/>
    <row r="6079" ht="32.25" customHeight="1"/>
    <row r="6081" ht="32.25" customHeight="1"/>
    <row r="6083" ht="32.25" customHeight="1"/>
    <row r="6085" ht="32.25" customHeight="1"/>
    <row r="6087" ht="32.25" customHeight="1"/>
    <row r="6089" ht="32.25" customHeight="1"/>
    <row r="6091" ht="32.25" customHeight="1"/>
    <row r="6093" ht="32.25" customHeight="1"/>
    <row r="6095" ht="32.25" customHeight="1"/>
    <row r="6097" ht="32.25" customHeight="1"/>
    <row r="6099" ht="32.25" customHeight="1"/>
    <row r="6101" ht="32.25" customHeight="1"/>
    <row r="6103" ht="32.25" customHeight="1"/>
    <row r="6105" ht="32.25" customHeight="1"/>
    <row r="6107" ht="32.25" customHeight="1"/>
    <row r="6109" ht="32.25" customHeight="1"/>
    <row r="6111" ht="32.25" customHeight="1"/>
    <row r="6113" ht="32.25" customHeight="1"/>
    <row r="6115" ht="32.25" customHeight="1"/>
    <row r="6117" ht="32.25" customHeight="1"/>
    <row r="6119" ht="32.25" customHeight="1"/>
    <row r="6121" ht="32.25" customHeight="1"/>
    <row r="6123" ht="32.25" customHeight="1"/>
    <row r="6125" ht="32.25" customHeight="1"/>
    <row r="6127" ht="32.25" customHeight="1"/>
    <row r="6129" ht="32.25" customHeight="1"/>
    <row r="6131" ht="32.25" customHeight="1"/>
    <row r="6133" ht="32.25" customHeight="1"/>
    <row r="6135" ht="32.25" customHeight="1"/>
    <row r="6137" ht="32.25" customHeight="1"/>
    <row r="6139" ht="32.25" customHeight="1"/>
    <row r="6141" ht="32.25" customHeight="1"/>
    <row r="6143" ht="32.25" customHeight="1"/>
    <row r="6145" ht="32.25" customHeight="1"/>
    <row r="6147" ht="32.25" customHeight="1"/>
    <row r="6149" ht="32.25" customHeight="1"/>
    <row r="6151" ht="32.25" customHeight="1"/>
    <row r="6153" ht="32.25" customHeight="1"/>
    <row r="6155" ht="32.25" customHeight="1"/>
    <row r="6157" ht="32.25" customHeight="1"/>
    <row r="6159" ht="32.25" customHeight="1"/>
    <row r="6161" ht="32.25" customHeight="1"/>
    <row r="6163" ht="32.25" customHeight="1"/>
    <row r="6165" ht="32.25" customHeight="1"/>
    <row r="6167" ht="32.25" customHeight="1"/>
    <row r="6169" ht="32.25" customHeight="1"/>
    <row r="6171" ht="32.25" customHeight="1"/>
    <row r="6173" ht="32.25" customHeight="1"/>
    <row r="6175" ht="32.25" customHeight="1"/>
    <row r="6177" ht="32.25" customHeight="1"/>
    <row r="6179" ht="32.25" customHeight="1"/>
    <row r="6181" ht="32.25" customHeight="1"/>
    <row r="6183" ht="32.25" customHeight="1"/>
    <row r="6185" ht="32.25" customHeight="1"/>
    <row r="6187" ht="32.25" customHeight="1"/>
    <row r="6189" ht="32.25" customHeight="1"/>
    <row r="6191" ht="32.25" customHeight="1"/>
    <row r="6193" ht="32.25" customHeight="1"/>
    <row r="6195" ht="32.25" customHeight="1"/>
    <row r="6197" ht="32.25" customHeight="1"/>
    <row r="6199" ht="32.25" customHeight="1"/>
    <row r="6201" ht="32.25" customHeight="1"/>
    <row r="6203" ht="32.25" customHeight="1"/>
    <row r="6205" ht="32.25" customHeight="1"/>
    <row r="6207" ht="32.25" customHeight="1"/>
    <row r="6209" ht="32.25" customHeight="1"/>
    <row r="6211" ht="32.25" customHeight="1"/>
    <row r="6213" ht="32.25" customHeight="1"/>
    <row r="6215" ht="32.25" customHeight="1"/>
    <row r="6217" ht="32.25" customHeight="1"/>
    <row r="6219" ht="32.25" customHeight="1"/>
    <row r="6221" ht="32.25" customHeight="1"/>
    <row r="6223" ht="32.25" customHeight="1"/>
    <row r="6225" ht="32.25" customHeight="1"/>
    <row r="6227" ht="32.25" customHeight="1"/>
    <row r="6229" ht="32.25" customHeight="1"/>
    <row r="6231" ht="32.25" customHeight="1"/>
    <row r="6233" ht="32.25" customHeight="1"/>
    <row r="6235" ht="32.25" customHeight="1"/>
    <row r="6237" ht="32.25" customHeight="1"/>
    <row r="6239" ht="32.25" customHeight="1"/>
    <row r="6241" ht="32.25" customHeight="1"/>
    <row r="6243" ht="32.25" customHeight="1"/>
    <row r="6245" ht="32.25" customHeight="1"/>
    <row r="6247" ht="32.25" customHeight="1"/>
    <row r="6249" ht="32.25" customHeight="1"/>
    <row r="6251" ht="32.25" customHeight="1"/>
    <row r="6253" ht="32.25" customHeight="1"/>
    <row r="6255" ht="32.25" customHeight="1"/>
    <row r="6257" ht="32.25" customHeight="1"/>
    <row r="6259" ht="32.25" customHeight="1"/>
    <row r="6261" ht="32.25" customHeight="1"/>
    <row r="6263" ht="32.25" customHeight="1"/>
    <row r="6265" ht="32.25" customHeight="1"/>
    <row r="6267" ht="32.25" customHeight="1"/>
    <row r="6269" ht="32.25" customHeight="1"/>
    <row r="6271" ht="32.25" customHeight="1"/>
    <row r="6273" ht="32.25" customHeight="1"/>
    <row r="6275" ht="32.25" customHeight="1"/>
    <row r="6277" ht="32.25" customHeight="1"/>
    <row r="6279" ht="32.25" customHeight="1"/>
    <row r="6281" ht="32.25" customHeight="1"/>
    <row r="6283" ht="32.25" customHeight="1"/>
    <row r="6285" ht="32.25" customHeight="1"/>
    <row r="6287" ht="32.25" customHeight="1"/>
    <row r="6289" ht="32.25" customHeight="1"/>
    <row r="6291" ht="32.25" customHeight="1"/>
    <row r="6293" ht="32.25" customHeight="1"/>
    <row r="6295" ht="32.25" customHeight="1"/>
    <row r="6297" ht="32.25" customHeight="1"/>
    <row r="6299" ht="32.25" customHeight="1"/>
    <row r="6301" ht="32.25" customHeight="1"/>
    <row r="6303" ht="32.25" customHeight="1"/>
    <row r="6305" ht="32.25" customHeight="1"/>
    <row r="6307" ht="32.25" customHeight="1"/>
    <row r="6309" ht="32.25" customHeight="1"/>
    <row r="6311" ht="32.25" customHeight="1"/>
    <row r="6313" ht="32.25" customHeight="1"/>
    <row r="6315" ht="32.25" customHeight="1"/>
    <row r="6317" ht="32.25" customHeight="1"/>
    <row r="6319" ht="32.25" customHeight="1"/>
    <row r="6321" ht="32.25" customHeight="1"/>
    <row r="6323" ht="32.25" customHeight="1"/>
    <row r="6325" ht="32.25" customHeight="1"/>
    <row r="6327" ht="32.25" customHeight="1"/>
    <row r="6329" ht="32.25" customHeight="1"/>
    <row r="6331" ht="32.25" customHeight="1"/>
    <row r="6333" ht="32.25" customHeight="1"/>
    <row r="6335" ht="32.25" customHeight="1"/>
    <row r="6337" ht="32.25" customHeight="1"/>
    <row r="6339" ht="32.25" customHeight="1"/>
    <row r="6341" ht="32.25" customHeight="1"/>
    <row r="6343" ht="32.25" customHeight="1"/>
    <row r="6345" ht="32.25" customHeight="1"/>
    <row r="6347" ht="32.25" customHeight="1"/>
    <row r="6349" ht="32.25" customHeight="1"/>
    <row r="6351" ht="32.25" customHeight="1"/>
    <row r="6353" ht="32.25" customHeight="1"/>
    <row r="6355" ht="32.25" customHeight="1"/>
    <row r="6357" ht="32.25" customHeight="1"/>
    <row r="6359" ht="32.25" customHeight="1"/>
    <row r="6361" ht="32.25" customHeight="1"/>
    <row r="6363" ht="32.25" customHeight="1"/>
    <row r="6365" ht="32.25" customHeight="1"/>
    <row r="6367" ht="32.25" customHeight="1"/>
    <row r="6369" ht="32.25" customHeight="1"/>
    <row r="6371" ht="32.25" customHeight="1"/>
    <row r="6373" ht="32.25" customHeight="1"/>
    <row r="6375" ht="32.25" customHeight="1"/>
    <row r="6377" ht="32.25" customHeight="1"/>
    <row r="6379" ht="32.25" customHeight="1"/>
    <row r="6381" ht="32.25" customHeight="1"/>
    <row r="6383" ht="32.25" customHeight="1"/>
    <row r="6385" ht="32.25" customHeight="1"/>
    <row r="6387" ht="32.25" customHeight="1"/>
    <row r="6389" ht="32.25" customHeight="1"/>
    <row r="6391" ht="32.25" customHeight="1"/>
    <row r="6393" ht="32.25" customHeight="1"/>
    <row r="6395" ht="32.25" customHeight="1"/>
    <row r="6397" ht="32.25" customHeight="1"/>
    <row r="6399" ht="32.25" customHeight="1"/>
    <row r="6401" ht="32.25" customHeight="1"/>
    <row r="6403" ht="32.25" customHeight="1"/>
    <row r="6405" ht="32.25" customHeight="1"/>
    <row r="6407" ht="32.25" customHeight="1"/>
    <row r="6409" ht="32.25" customHeight="1"/>
    <row r="6411" ht="32.25" customHeight="1"/>
    <row r="6413" ht="32.25" customHeight="1"/>
    <row r="6415" ht="32.25" customHeight="1"/>
    <row r="6417" ht="32.25" customHeight="1"/>
    <row r="6419" ht="32.25" customHeight="1"/>
    <row r="6421" ht="32.25" customHeight="1"/>
    <row r="6423" ht="32.25" customHeight="1"/>
    <row r="6425" ht="32.25" customHeight="1"/>
    <row r="6427" ht="32.25" customHeight="1"/>
    <row r="6429" ht="32.25" customHeight="1"/>
    <row r="6431" ht="32.25" customHeight="1"/>
    <row r="6433" ht="32.25" customHeight="1"/>
    <row r="6435" ht="32.25" customHeight="1"/>
    <row r="6437" ht="32.25" customHeight="1"/>
    <row r="6439" ht="32.25" customHeight="1"/>
    <row r="6441" ht="32.25" customHeight="1"/>
    <row r="6443" ht="32.25" customHeight="1"/>
    <row r="6445" ht="32.25" customHeight="1"/>
    <row r="6447" ht="32.25" customHeight="1"/>
    <row r="6449" ht="32.25" customHeight="1"/>
    <row r="6451" ht="32.25" customHeight="1"/>
    <row r="6453" ht="32.25" customHeight="1"/>
    <row r="6455" ht="32.25" customHeight="1"/>
    <row r="6457" ht="32.25" customHeight="1"/>
    <row r="6459" ht="32.25" customHeight="1"/>
    <row r="6461" ht="32.25" customHeight="1"/>
    <row r="6463" ht="32.25" customHeight="1"/>
    <row r="6465" ht="32.25" customHeight="1"/>
    <row r="6467" ht="32.25" customHeight="1"/>
    <row r="6469" ht="32.25" customHeight="1"/>
    <row r="6471" ht="32.25" customHeight="1"/>
    <row r="6473" ht="32.25" customHeight="1"/>
    <row r="6475" ht="32.25" customHeight="1"/>
    <row r="6477" ht="32.25" customHeight="1"/>
    <row r="6479" ht="32.25" customHeight="1"/>
    <row r="6481" ht="32.25" customHeight="1"/>
    <row r="6483" ht="32.25" customHeight="1"/>
    <row r="6485" ht="32.25" customHeight="1"/>
    <row r="6487" ht="32.25" customHeight="1"/>
    <row r="6489" ht="32.25" customHeight="1"/>
    <row r="6491" ht="32.25" customHeight="1"/>
    <row r="6493" ht="32.25" customHeight="1"/>
    <row r="6495" ht="32.25" customHeight="1"/>
    <row r="6497" ht="32.25" customHeight="1"/>
    <row r="6499" ht="32.25" customHeight="1"/>
    <row r="6501" ht="32.25" customHeight="1"/>
    <row r="6503" ht="32.25" customHeight="1"/>
    <row r="6505" ht="32.25" customHeight="1"/>
    <row r="6507" ht="32.25" customHeight="1"/>
    <row r="6509" ht="32.25" customHeight="1"/>
    <row r="6511" ht="32.25" customHeight="1"/>
    <row r="6513" ht="32.25" customHeight="1"/>
    <row r="6515" ht="32.25" customHeight="1"/>
    <row r="6517" ht="32.25" customHeight="1"/>
    <row r="6519" ht="32.25" customHeight="1"/>
    <row r="6521" ht="32.25" customHeight="1"/>
    <row r="6523" ht="32.25" customHeight="1"/>
    <row r="6525" ht="32.25" customHeight="1"/>
    <row r="6527" ht="32.25" customHeight="1"/>
    <row r="6529" ht="32.25" customHeight="1"/>
    <row r="6531" ht="32.25" customHeight="1"/>
    <row r="6533" ht="32.25" customHeight="1"/>
    <row r="6535" ht="32.25" customHeight="1"/>
    <row r="6537" ht="32.25" customHeight="1"/>
    <row r="6539" ht="32.25" customHeight="1"/>
    <row r="6541" ht="32.25" customHeight="1"/>
    <row r="6543" ht="32.25" customHeight="1"/>
    <row r="6545" ht="32.25" customHeight="1"/>
    <row r="6547" ht="32.25" customHeight="1"/>
    <row r="6549" ht="32.25" customHeight="1"/>
    <row r="6551" ht="32.25" customHeight="1"/>
    <row r="6553" ht="32.25" customHeight="1"/>
    <row r="6555" ht="32.25" customHeight="1"/>
    <row r="6557" ht="32.25" customHeight="1"/>
    <row r="6559" ht="32.25" customHeight="1"/>
    <row r="6561" ht="32.25" customHeight="1"/>
    <row r="6563" ht="32.25" customHeight="1"/>
    <row r="6565" ht="32.25" customHeight="1"/>
    <row r="6567" ht="32.25" customHeight="1"/>
    <row r="6569" ht="32.25" customHeight="1"/>
    <row r="6571" ht="32.25" customHeight="1"/>
    <row r="6573" ht="32.25" customHeight="1"/>
    <row r="6575" ht="32.25" customHeight="1"/>
    <row r="6577" ht="32.25" customHeight="1"/>
    <row r="6579" ht="32.25" customHeight="1"/>
    <row r="6581" ht="32.25" customHeight="1"/>
    <row r="6583" ht="32.25" customHeight="1"/>
    <row r="6585" ht="32.25" customHeight="1"/>
    <row r="6587" ht="32.25" customHeight="1"/>
    <row r="6589" ht="32.25" customHeight="1"/>
    <row r="6591" ht="32.25" customHeight="1"/>
    <row r="6593" ht="32.25" customHeight="1"/>
    <row r="6595" ht="32.25" customHeight="1"/>
    <row r="6597" ht="32.25" customHeight="1"/>
    <row r="6599" ht="32.25" customHeight="1"/>
    <row r="6601" ht="32.25" customHeight="1"/>
    <row r="6603" ht="32.25" customHeight="1"/>
    <row r="6605" ht="32.25" customHeight="1"/>
    <row r="6607" ht="32.25" customHeight="1"/>
    <row r="6609" ht="32.25" customHeight="1"/>
    <row r="6611" ht="32.25" customHeight="1"/>
    <row r="6613" ht="32.25" customHeight="1"/>
    <row r="6615" ht="32.25" customHeight="1"/>
    <row r="6617" ht="32.25" customHeight="1"/>
    <row r="6619" ht="32.25" customHeight="1"/>
    <row r="6621" ht="32.25" customHeight="1"/>
    <row r="6623" ht="32.25" customHeight="1"/>
    <row r="6625" ht="32.25" customHeight="1"/>
    <row r="6627" ht="32.25" customHeight="1"/>
    <row r="6629" ht="32.25" customHeight="1"/>
    <row r="6631" ht="32.25" customHeight="1"/>
    <row r="6633" ht="32.25" customHeight="1"/>
    <row r="6635" ht="32.25" customHeight="1"/>
    <row r="6637" ht="32.25" customHeight="1"/>
    <row r="6639" ht="32.25" customHeight="1"/>
    <row r="6641" ht="32.25" customHeight="1"/>
    <row r="6643" ht="32.25" customHeight="1"/>
    <row r="6645" ht="32.25" customHeight="1"/>
    <row r="6647" ht="32.25" customHeight="1"/>
    <row r="6649" ht="32.25" customHeight="1"/>
    <row r="6651" ht="32.25" customHeight="1"/>
    <row r="6653" ht="32.25" customHeight="1"/>
    <row r="6655" ht="32.25" customHeight="1"/>
    <row r="6657" ht="32.25" customHeight="1"/>
    <row r="6659" ht="32.25" customHeight="1"/>
    <row r="6661" ht="32.25" customHeight="1"/>
    <row r="6663" ht="32.25" customHeight="1"/>
    <row r="6665" ht="32.25" customHeight="1"/>
    <row r="6667" ht="32.25" customHeight="1"/>
    <row r="6669" ht="32.25" customHeight="1"/>
    <row r="6671" ht="32.25" customHeight="1"/>
    <row r="6673" ht="32.25" customHeight="1"/>
    <row r="6675" ht="32.25" customHeight="1"/>
    <row r="6677" ht="32.25" customHeight="1"/>
    <row r="6679" ht="32.25" customHeight="1"/>
    <row r="6681" ht="32.25" customHeight="1"/>
    <row r="6683" ht="32.25" customHeight="1"/>
    <row r="6685" ht="32.25" customHeight="1"/>
    <row r="6687" ht="32.25" customHeight="1"/>
    <row r="6689" ht="32.25" customHeight="1"/>
    <row r="6691" ht="32.25" customHeight="1"/>
    <row r="6693" ht="32.25" customHeight="1"/>
    <row r="6695" ht="32.25" customHeight="1"/>
    <row r="6697" ht="32.25" customHeight="1"/>
    <row r="6699" ht="32.25" customHeight="1"/>
    <row r="6701" ht="32.25" customHeight="1"/>
    <row r="6703" ht="32.25" customHeight="1"/>
    <row r="6705" ht="32.25" customHeight="1"/>
    <row r="6707" ht="32.25" customHeight="1"/>
    <row r="6709" ht="32.25" customHeight="1"/>
    <row r="6711" ht="32.25" customHeight="1"/>
    <row r="6713" ht="32.25" customHeight="1"/>
    <row r="6715" ht="32.25" customHeight="1"/>
    <row r="6717" ht="32.25" customHeight="1"/>
    <row r="6719" ht="32.25" customHeight="1"/>
    <row r="6721" ht="32.25" customHeight="1"/>
    <row r="6723" ht="32.25" customHeight="1"/>
    <row r="6725" ht="32.25" customHeight="1"/>
    <row r="6727" ht="32.25" customHeight="1"/>
    <row r="6729" ht="32.25" customHeight="1"/>
    <row r="6731" ht="32.25" customHeight="1"/>
    <row r="6733" ht="32.25" customHeight="1"/>
    <row r="6735" ht="32.25" customHeight="1"/>
    <row r="6737" ht="32.25" customHeight="1"/>
    <row r="6739" ht="32.25" customHeight="1"/>
    <row r="6741" ht="32.25" customHeight="1"/>
    <row r="6743" ht="32.25" customHeight="1"/>
    <row r="6745" ht="32.25" customHeight="1"/>
    <row r="6747" ht="32.25" customHeight="1"/>
    <row r="6749" ht="32.25" customHeight="1"/>
    <row r="6751" ht="32.25" customHeight="1"/>
    <row r="6753" ht="32.25" customHeight="1"/>
    <row r="6755" ht="32.25" customHeight="1"/>
    <row r="6757" ht="32.25" customHeight="1"/>
    <row r="6759" ht="32.25" customHeight="1"/>
    <row r="6761" ht="32.25" customHeight="1"/>
    <row r="6763" ht="32.25" customHeight="1"/>
    <row r="6765" ht="32.25" customHeight="1"/>
    <row r="6767" ht="32.25" customHeight="1"/>
    <row r="6769" ht="32.25" customHeight="1"/>
    <row r="6771" ht="32.25" customHeight="1"/>
    <row r="6773" ht="32.25" customHeight="1"/>
    <row r="6775" ht="32.25" customHeight="1"/>
    <row r="6777" ht="32.25" customHeight="1"/>
    <row r="6779" ht="32.25" customHeight="1"/>
    <row r="6781" ht="32.25" customHeight="1"/>
    <row r="6783" ht="32.25" customHeight="1"/>
    <row r="6785" ht="32.25" customHeight="1"/>
    <row r="6787" ht="32.25" customHeight="1"/>
    <row r="6789" ht="32.25" customHeight="1"/>
    <row r="6791" ht="32.25" customHeight="1"/>
    <row r="6793" ht="32.25" customHeight="1"/>
    <row r="6795" ht="32.25" customHeight="1"/>
    <row r="6797" ht="32.25" customHeight="1"/>
    <row r="6799" ht="32.25" customHeight="1"/>
    <row r="6801" ht="32.25" customHeight="1"/>
    <row r="6803" ht="32.25" customHeight="1"/>
    <row r="6805" ht="32.25" customHeight="1"/>
    <row r="6807" ht="32.25" customHeight="1"/>
    <row r="6809" ht="32.25" customHeight="1"/>
    <row r="6811" ht="32.25" customHeight="1"/>
    <row r="6813" ht="32.25" customHeight="1"/>
    <row r="6815" ht="32.25" customHeight="1"/>
    <row r="6817" ht="32.25" customHeight="1"/>
    <row r="6819" ht="32.25" customHeight="1"/>
    <row r="6821" ht="32.25" customHeight="1"/>
    <row r="6823" ht="32.25" customHeight="1"/>
    <row r="6825" ht="32.25" customHeight="1"/>
    <row r="6827" ht="32.25" customHeight="1"/>
    <row r="6829" ht="32.25" customHeight="1"/>
    <row r="6831" ht="32.25" customHeight="1"/>
    <row r="6833" ht="32.25" customHeight="1"/>
    <row r="6835" ht="32.25" customHeight="1"/>
    <row r="6837" ht="32.25" customHeight="1"/>
    <row r="6839" ht="32.25" customHeight="1"/>
    <row r="6841" ht="32.25" customHeight="1"/>
    <row r="6843" ht="32.25" customHeight="1"/>
    <row r="6845" ht="32.25" customHeight="1"/>
    <row r="6847" ht="32.25" customHeight="1"/>
    <row r="6849" ht="32.25" customHeight="1"/>
    <row r="6851" ht="32.25" customHeight="1"/>
    <row r="6853" ht="32.25" customHeight="1"/>
    <row r="6855" ht="32.25" customHeight="1"/>
    <row r="6857" ht="32.25" customHeight="1"/>
    <row r="6859" ht="32.25" customHeight="1"/>
    <row r="6861" ht="32.25" customHeight="1"/>
    <row r="6863" ht="32.25" customHeight="1"/>
    <row r="6865" ht="32.25" customHeight="1"/>
    <row r="6867" ht="32.25" customHeight="1"/>
    <row r="6869" ht="32.25" customHeight="1"/>
    <row r="6871" ht="32.25" customHeight="1"/>
    <row r="6873" ht="32.25" customHeight="1"/>
    <row r="6875" ht="32.25" customHeight="1"/>
    <row r="6877" ht="32.25" customHeight="1"/>
    <row r="6879" ht="32.25" customHeight="1"/>
    <row r="6881" ht="32.25" customHeight="1"/>
    <row r="6883" ht="32.25" customHeight="1"/>
    <row r="6885" ht="32.25" customHeight="1"/>
    <row r="6887" ht="32.25" customHeight="1"/>
    <row r="6889" ht="32.25" customHeight="1"/>
    <row r="6891" ht="32.25" customHeight="1"/>
    <row r="6893" ht="32.25" customHeight="1"/>
    <row r="6895" ht="32.25" customHeight="1"/>
    <row r="6897" ht="32.25" customHeight="1"/>
    <row r="6899" ht="32.25" customHeight="1"/>
    <row r="6901" ht="32.25" customHeight="1"/>
    <row r="6903" ht="32.25" customHeight="1"/>
    <row r="6905" ht="32.25" customHeight="1"/>
    <row r="6907" ht="32.25" customHeight="1"/>
    <row r="6909" ht="32.25" customHeight="1"/>
    <row r="6911" ht="32.25" customHeight="1"/>
    <row r="6913" ht="32.25" customHeight="1"/>
    <row r="6915" ht="32.25" customHeight="1"/>
    <row r="6917" ht="32.25" customHeight="1"/>
    <row r="6919" ht="32.25" customHeight="1"/>
    <row r="6921" ht="32.25" customHeight="1"/>
    <row r="6923" ht="32.25" customHeight="1"/>
    <row r="6925" ht="32.25" customHeight="1"/>
    <row r="6927" ht="32.25" customHeight="1"/>
    <row r="6929" ht="32.25" customHeight="1"/>
    <row r="6931" ht="32.25" customHeight="1"/>
    <row r="6933" ht="32.25" customHeight="1"/>
    <row r="6935" ht="32.25" customHeight="1"/>
    <row r="6937" ht="32.25" customHeight="1"/>
    <row r="6939" ht="32.25" customHeight="1"/>
    <row r="6941" ht="32.25" customHeight="1"/>
    <row r="6943" ht="32.25" customHeight="1"/>
    <row r="6945" ht="32.25" customHeight="1"/>
    <row r="6947" ht="32.25" customHeight="1"/>
    <row r="6949" ht="32.25" customHeight="1"/>
    <row r="6951" ht="32.25" customHeight="1"/>
    <row r="6953" ht="32.25" customHeight="1"/>
    <row r="6955" ht="32.25" customHeight="1"/>
    <row r="6957" ht="32.25" customHeight="1"/>
    <row r="6959" ht="32.25" customHeight="1"/>
    <row r="6961" ht="32.25" customHeight="1"/>
    <row r="6963" ht="32.25" customHeight="1"/>
    <row r="6965" ht="32.25" customHeight="1"/>
    <row r="6967" ht="32.25" customHeight="1"/>
    <row r="6969" ht="32.25" customHeight="1"/>
    <row r="6971" ht="32.25" customHeight="1"/>
    <row r="6973" ht="32.25" customHeight="1"/>
    <row r="6975" ht="32.25" customHeight="1"/>
    <row r="6977" ht="32.25" customHeight="1"/>
    <row r="6979" ht="32.25" customHeight="1"/>
    <row r="6981" ht="32.25" customHeight="1"/>
    <row r="6983" ht="32.25" customHeight="1"/>
    <row r="6985" ht="32.25" customHeight="1"/>
    <row r="6987" ht="32.25" customHeight="1"/>
    <row r="6989" ht="32.25" customHeight="1"/>
    <row r="6991" ht="32.25" customHeight="1"/>
    <row r="6993" ht="32.25" customHeight="1"/>
    <row r="6995" ht="32.25" customHeight="1"/>
    <row r="6997" ht="32.25" customHeight="1"/>
    <row r="6999" ht="32.25" customHeight="1"/>
    <row r="7001" ht="32.25" customHeight="1"/>
    <row r="7003" ht="32.25" customHeight="1"/>
    <row r="7005" ht="32.25" customHeight="1"/>
    <row r="7007" ht="32.25" customHeight="1"/>
    <row r="7009" ht="32.25" customHeight="1"/>
    <row r="7011" ht="32.25" customHeight="1"/>
    <row r="7013" ht="32.25" customHeight="1"/>
    <row r="7015" ht="32.25" customHeight="1"/>
    <row r="7017" ht="32.25" customHeight="1"/>
    <row r="7019" ht="32.25" customHeight="1"/>
    <row r="7021" ht="32.25" customHeight="1"/>
    <row r="7023" ht="32.25" customHeight="1"/>
    <row r="7025" ht="32.25" customHeight="1"/>
    <row r="7027" ht="32.25" customHeight="1"/>
    <row r="7029" ht="32.25" customHeight="1"/>
    <row r="7031" ht="32.25" customHeight="1"/>
    <row r="7033" ht="32.25" customHeight="1"/>
    <row r="7035" ht="32.25" customHeight="1"/>
    <row r="7037" ht="32.25" customHeight="1"/>
    <row r="7039" ht="32.25" customHeight="1"/>
    <row r="7041" ht="32.25" customHeight="1"/>
    <row r="7043" ht="32.25" customHeight="1"/>
    <row r="7045" ht="32.25" customHeight="1"/>
    <row r="7047" ht="32.25" customHeight="1"/>
    <row r="7049" ht="32.25" customHeight="1"/>
    <row r="7051" ht="32.25" customHeight="1"/>
    <row r="7053" ht="32.25" customHeight="1"/>
    <row r="7055" ht="32.25" customHeight="1"/>
    <row r="7057" ht="32.25" customHeight="1"/>
    <row r="7059" ht="32.25" customHeight="1"/>
    <row r="7061" ht="32.25" customHeight="1"/>
    <row r="7063" ht="32.25" customHeight="1"/>
    <row r="7065" ht="32.25" customHeight="1"/>
    <row r="7067" ht="32.25" customHeight="1"/>
    <row r="7069" ht="32.25" customHeight="1"/>
    <row r="7071" ht="32.25" customHeight="1"/>
    <row r="7073" ht="32.25" customHeight="1"/>
    <row r="7075" ht="32.25" customHeight="1"/>
    <row r="7077" ht="32.25" customHeight="1"/>
    <row r="7079" ht="32.25" customHeight="1"/>
    <row r="7081" ht="32.25" customHeight="1"/>
    <row r="7083" ht="32.25" customHeight="1"/>
    <row r="7085" ht="32.25" customHeight="1"/>
    <row r="7087" ht="32.25" customHeight="1"/>
    <row r="7089" ht="32.25" customHeight="1"/>
    <row r="7091" ht="32.25" customHeight="1"/>
    <row r="7093" ht="32.25" customHeight="1"/>
    <row r="7095" ht="32.25" customHeight="1"/>
    <row r="7097" ht="32.25" customHeight="1"/>
    <row r="7099" ht="32.25" customHeight="1"/>
    <row r="7101" ht="32.25" customHeight="1"/>
    <row r="7103" ht="32.25" customHeight="1"/>
    <row r="7105" ht="32.25" customHeight="1"/>
    <row r="7107" ht="32.25" customHeight="1"/>
    <row r="7109" ht="32.25" customHeight="1"/>
    <row r="7111" ht="32.25" customHeight="1"/>
    <row r="7113" ht="32.25" customHeight="1"/>
    <row r="7115" ht="32.25" customHeight="1"/>
    <row r="7117" ht="32.25" customHeight="1"/>
    <row r="7119" ht="32.25" customHeight="1"/>
    <row r="7121" ht="32.25" customHeight="1"/>
    <row r="7123" ht="32.25" customHeight="1"/>
    <row r="7125" ht="32.25" customHeight="1"/>
    <row r="7127" ht="32.25" customHeight="1"/>
    <row r="7129" ht="32.25" customHeight="1"/>
    <row r="7131" ht="32.25" customHeight="1"/>
    <row r="7133" ht="32.25" customHeight="1"/>
    <row r="7135" ht="32.25" customHeight="1"/>
    <row r="7137" ht="32.25" customHeight="1"/>
    <row r="7139" ht="32.25" customHeight="1"/>
    <row r="7141" ht="32.25" customHeight="1"/>
    <row r="7143" ht="32.25" customHeight="1"/>
    <row r="7145" ht="32.25" customHeight="1"/>
    <row r="7147" ht="32.25" customHeight="1"/>
    <row r="7149" ht="32.25" customHeight="1"/>
    <row r="7151" ht="32.25" customHeight="1"/>
    <row r="7153" ht="32.25" customHeight="1"/>
    <row r="7155" ht="32.25" customHeight="1"/>
    <row r="7157" ht="32.25" customHeight="1"/>
    <row r="7159" ht="32.25" customHeight="1"/>
    <row r="7161" ht="32.25" customHeight="1"/>
    <row r="7163" ht="32.25" customHeight="1"/>
    <row r="7165" ht="32.25" customHeight="1"/>
    <row r="7167" ht="32.25" customHeight="1"/>
    <row r="7169" ht="32.25" customHeight="1"/>
    <row r="7171" ht="32.25" customHeight="1"/>
    <row r="7173" ht="32.25" customHeight="1"/>
    <row r="7175" ht="32.25" customHeight="1"/>
    <row r="7177" ht="32.25" customHeight="1"/>
    <row r="7179" ht="32.25" customHeight="1"/>
    <row r="7181" ht="32.25" customHeight="1"/>
    <row r="7183" ht="32.25" customHeight="1"/>
    <row r="7185" ht="32.25" customHeight="1"/>
    <row r="7187" ht="32.25" customHeight="1"/>
    <row r="7189" ht="32.25" customHeight="1"/>
    <row r="7191" ht="32.25" customHeight="1"/>
    <row r="7193" ht="32.25" customHeight="1"/>
    <row r="7195" ht="32.25" customHeight="1"/>
    <row r="7197" ht="32.25" customHeight="1"/>
    <row r="7199" ht="32.25" customHeight="1"/>
    <row r="7201" ht="32.25" customHeight="1"/>
    <row r="7203" ht="32.25" customHeight="1"/>
    <row r="7205" ht="32.25" customHeight="1"/>
    <row r="7207" ht="32.25" customHeight="1"/>
    <row r="7209" ht="32.25" customHeight="1"/>
    <row r="7211" ht="32.25" customHeight="1"/>
    <row r="7213" ht="32.25" customHeight="1"/>
    <row r="7215" ht="32.25" customHeight="1"/>
    <row r="7217" ht="32.25" customHeight="1"/>
    <row r="7219" ht="32.25" customHeight="1"/>
    <row r="7221" ht="32.25" customHeight="1"/>
    <row r="7223" ht="32.25" customHeight="1"/>
    <row r="7225" ht="32.25" customHeight="1"/>
    <row r="7227" ht="32.25" customHeight="1"/>
    <row r="7229" ht="32.25" customHeight="1"/>
    <row r="7231" ht="32.25" customHeight="1"/>
    <row r="7233" ht="32.25" customHeight="1"/>
    <row r="7235" ht="32.25" customHeight="1"/>
    <row r="7237" ht="32.25" customHeight="1"/>
    <row r="7239" ht="32.25" customHeight="1"/>
    <row r="7241" ht="32.25" customHeight="1"/>
    <row r="7243" ht="32.25" customHeight="1"/>
    <row r="7245" ht="32.25" customHeight="1"/>
    <row r="7247" ht="32.25" customHeight="1"/>
    <row r="7249" ht="32.25" customHeight="1"/>
    <row r="7251" ht="32.25" customHeight="1"/>
    <row r="7253" ht="32.25" customHeight="1"/>
    <row r="7255" ht="32.25" customHeight="1"/>
    <row r="7257" ht="32.25" customHeight="1"/>
    <row r="7259" ht="32.25" customHeight="1"/>
    <row r="7261" ht="32.25" customHeight="1"/>
    <row r="7263" ht="32.25" customHeight="1"/>
    <row r="7265" ht="32.25" customHeight="1"/>
    <row r="7267" ht="32.25" customHeight="1"/>
    <row r="7269" ht="32.25" customHeight="1"/>
    <row r="7271" ht="32.25" customHeight="1"/>
    <row r="7273" ht="32.25" customHeight="1"/>
    <row r="7275" ht="32.25" customHeight="1"/>
    <row r="7277" ht="32.25" customHeight="1"/>
    <row r="7279" ht="32.25" customHeight="1"/>
    <row r="7281" ht="32.25" customHeight="1"/>
    <row r="7283" ht="32.25" customHeight="1"/>
    <row r="7285" ht="32.25" customHeight="1"/>
    <row r="7287" ht="32.25" customHeight="1"/>
    <row r="7289" ht="32.25" customHeight="1"/>
    <row r="7291" ht="32.25" customHeight="1"/>
    <row r="7293" ht="32.25" customHeight="1"/>
    <row r="7295" ht="32.25" customHeight="1"/>
    <row r="7297" ht="32.25" customHeight="1"/>
    <row r="7299" ht="32.25" customHeight="1"/>
    <row r="7301" ht="32.25" customHeight="1"/>
    <row r="7303" ht="32.25" customHeight="1"/>
    <row r="7305" ht="32.25" customHeight="1"/>
    <row r="7307" ht="32.25" customHeight="1"/>
    <row r="7309" ht="32.25" customHeight="1"/>
    <row r="7311" ht="32.25" customHeight="1"/>
    <row r="7313" ht="32.25" customHeight="1"/>
    <row r="7315" ht="32.25" customHeight="1"/>
    <row r="7317" ht="32.25" customHeight="1"/>
    <row r="7319" ht="32.25" customHeight="1"/>
    <row r="7321" ht="32.25" customHeight="1"/>
    <row r="7323" ht="32.25" customHeight="1"/>
    <row r="7325" ht="32.25" customHeight="1"/>
    <row r="7327" ht="32.25" customHeight="1"/>
    <row r="7329" ht="32.25" customHeight="1"/>
    <row r="7331" ht="32.25" customHeight="1"/>
    <row r="7333" ht="32.25" customHeight="1"/>
    <row r="7335" ht="32.25" customHeight="1"/>
    <row r="7337" ht="32.25" customHeight="1"/>
    <row r="7339" ht="32.25" customHeight="1"/>
    <row r="7341" ht="32.25" customHeight="1"/>
    <row r="7343" ht="32.25" customHeight="1"/>
    <row r="7345" ht="32.25" customHeight="1"/>
    <row r="7347" ht="32.25" customHeight="1"/>
    <row r="7349" ht="32.25" customHeight="1"/>
    <row r="7351" ht="32.25" customHeight="1"/>
    <row r="7353" ht="32.25" customHeight="1"/>
    <row r="7355" ht="32.25" customHeight="1"/>
    <row r="7357" ht="32.25" customHeight="1"/>
    <row r="7359" ht="32.25" customHeight="1"/>
    <row r="7361" ht="32.25" customHeight="1"/>
    <row r="7363" ht="32.25" customHeight="1"/>
    <row r="7365" ht="32.25" customHeight="1"/>
    <row r="7367" ht="32.25" customHeight="1"/>
    <row r="7369" ht="32.25" customHeight="1"/>
    <row r="7371" ht="32.25" customHeight="1"/>
    <row r="7373" ht="32.25" customHeight="1"/>
    <row r="7375" ht="32.25" customHeight="1"/>
    <row r="7377" ht="32.25" customHeight="1"/>
    <row r="7379" ht="32.25" customHeight="1"/>
    <row r="7381" ht="32.25" customHeight="1"/>
    <row r="7383" ht="32.25" customHeight="1"/>
    <row r="7385" ht="32.25" customHeight="1"/>
    <row r="7387" ht="32.25" customHeight="1"/>
    <row r="7389" ht="32.25" customHeight="1"/>
    <row r="7391" ht="32.25" customHeight="1"/>
    <row r="7393" ht="32.25" customHeight="1"/>
    <row r="7395" ht="32.25" customHeight="1"/>
    <row r="7397" ht="32.25" customHeight="1"/>
    <row r="7399" ht="32.25" customHeight="1"/>
    <row r="7401" ht="32.25" customHeight="1"/>
    <row r="7403" ht="32.25" customHeight="1"/>
    <row r="7405" ht="32.25" customHeight="1"/>
    <row r="7407" ht="32.25" customHeight="1"/>
    <row r="7409" ht="32.25" customHeight="1"/>
    <row r="7411" ht="32.25" customHeight="1"/>
    <row r="7413" ht="32.25" customHeight="1"/>
    <row r="7415" ht="32.25" customHeight="1"/>
    <row r="7417" ht="32.25" customHeight="1"/>
    <row r="7419" ht="32.25" customHeight="1"/>
    <row r="7421" ht="32.25" customHeight="1"/>
    <row r="7423" ht="32.25" customHeight="1"/>
    <row r="7425" ht="32.25" customHeight="1"/>
    <row r="7427" ht="32.25" customHeight="1"/>
    <row r="7429" ht="32.25" customHeight="1"/>
    <row r="7431" ht="32.25" customHeight="1"/>
    <row r="7433" ht="32.25" customHeight="1"/>
    <row r="7435" ht="32.25" customHeight="1"/>
    <row r="7437" ht="32.25" customHeight="1"/>
    <row r="7439" ht="32.25" customHeight="1"/>
    <row r="7441" ht="32.25" customHeight="1"/>
    <row r="7443" ht="32.25" customHeight="1"/>
    <row r="7445" ht="32.25" customHeight="1"/>
    <row r="7447" ht="32.25" customHeight="1"/>
    <row r="7449" ht="32.25" customHeight="1"/>
    <row r="7451" ht="32.25" customHeight="1"/>
    <row r="7453" ht="32.25" customHeight="1"/>
    <row r="7455" ht="32.25" customHeight="1"/>
    <row r="7457" ht="32.25" customHeight="1"/>
    <row r="7459" ht="32.25" customHeight="1"/>
    <row r="7461" ht="32.25" customHeight="1"/>
    <row r="7463" ht="32.25" customHeight="1"/>
    <row r="7465" ht="32.25" customHeight="1"/>
    <row r="7467" ht="32.25" customHeight="1"/>
    <row r="7469" ht="32.25" customHeight="1"/>
    <row r="7471" ht="32.25" customHeight="1"/>
    <row r="7473" ht="32.25" customHeight="1"/>
    <row r="7475" ht="32.25" customHeight="1"/>
    <row r="7477" ht="32.25" customHeight="1"/>
    <row r="7479" ht="32.25" customHeight="1"/>
    <row r="7481" ht="32.25" customHeight="1"/>
    <row r="7483" ht="32.25" customHeight="1"/>
    <row r="7485" ht="32.25" customHeight="1"/>
    <row r="7487" ht="32.25" customHeight="1"/>
    <row r="7489" ht="32.25" customHeight="1"/>
    <row r="7491" ht="32.25" customHeight="1"/>
    <row r="7493" ht="32.25" customHeight="1"/>
    <row r="7495" ht="32.25" customHeight="1"/>
    <row r="7497" ht="32.25" customHeight="1"/>
    <row r="7499" ht="32.25" customHeight="1"/>
    <row r="7501" ht="32.25" customHeight="1"/>
    <row r="7503" ht="32.25" customHeight="1"/>
    <row r="7505" ht="32.25" customHeight="1"/>
    <row r="7507" ht="32.25" customHeight="1"/>
    <row r="7509" ht="32.25" customHeight="1"/>
    <row r="7511" ht="32.25" customHeight="1"/>
    <row r="7513" ht="32.25" customHeight="1"/>
    <row r="7515" ht="32.25" customHeight="1"/>
    <row r="7517" ht="32.25" customHeight="1"/>
    <row r="7519" ht="32.25" customHeight="1"/>
    <row r="7521" ht="32.25" customHeight="1"/>
    <row r="7523" ht="32.25" customHeight="1"/>
    <row r="7525" ht="32.25" customHeight="1"/>
    <row r="7527" ht="32.25" customHeight="1"/>
    <row r="7529" ht="32.25" customHeight="1"/>
    <row r="7531" ht="32.25" customHeight="1"/>
    <row r="7533" ht="32.25" customHeight="1"/>
    <row r="7535" ht="32.25" customHeight="1"/>
    <row r="7537" ht="32.25" customHeight="1"/>
    <row r="7539" ht="32.25" customHeight="1"/>
    <row r="7541" ht="32.25" customHeight="1"/>
    <row r="7543" ht="32.25" customHeight="1"/>
    <row r="7545" ht="32.25" customHeight="1"/>
    <row r="7547" ht="32.25" customHeight="1"/>
    <row r="7549" ht="32.25" customHeight="1"/>
    <row r="7551" ht="32.25" customHeight="1"/>
    <row r="7553" ht="32.25" customHeight="1"/>
    <row r="7555" ht="32.25" customHeight="1"/>
    <row r="7557" ht="32.25" customHeight="1"/>
    <row r="7559" ht="32.25" customHeight="1"/>
    <row r="7561" ht="32.25" customHeight="1"/>
    <row r="7563" ht="32.25" customHeight="1"/>
    <row r="7565" ht="32.25" customHeight="1"/>
    <row r="7567" ht="32.25" customHeight="1"/>
    <row r="7569" ht="32.25" customHeight="1"/>
    <row r="7571" ht="32.25" customHeight="1"/>
    <row r="7573" ht="32.25" customHeight="1"/>
    <row r="7575" ht="32.25" customHeight="1"/>
    <row r="7577" ht="32.25" customHeight="1"/>
    <row r="7579" ht="32.25" customHeight="1"/>
    <row r="7581" ht="32.25" customHeight="1"/>
    <row r="7583" ht="32.25" customHeight="1"/>
    <row r="7585" ht="32.25" customHeight="1"/>
    <row r="7587" ht="32.25" customHeight="1"/>
    <row r="7589" ht="32.25" customHeight="1"/>
    <row r="7591" ht="32.25" customHeight="1"/>
    <row r="7593" ht="32.25" customHeight="1"/>
    <row r="7595" ht="32.25" customHeight="1"/>
    <row r="7597" ht="32.25" customHeight="1"/>
    <row r="7599" ht="32.25" customHeight="1"/>
    <row r="7601" ht="32.25" customHeight="1"/>
    <row r="7603" ht="32.25" customHeight="1"/>
    <row r="7605" ht="32.25" customHeight="1"/>
    <row r="7607" ht="32.25" customHeight="1"/>
    <row r="7609" ht="32.25" customHeight="1"/>
    <row r="7611" ht="32.25" customHeight="1"/>
    <row r="7613" ht="32.25" customHeight="1"/>
    <row r="7615" ht="32.25" customHeight="1"/>
    <row r="7617" ht="32.25" customHeight="1"/>
    <row r="7619" ht="32.25" customHeight="1"/>
    <row r="7621" ht="32.25" customHeight="1"/>
    <row r="7623" ht="32.25" customHeight="1"/>
    <row r="7625" ht="32.25" customHeight="1"/>
    <row r="7627" ht="32.25" customHeight="1"/>
    <row r="7629" ht="32.25" customHeight="1"/>
    <row r="7631" ht="32.25" customHeight="1"/>
    <row r="7633" ht="32.25" customHeight="1"/>
    <row r="7635" ht="32.25" customHeight="1"/>
    <row r="7637" ht="32.25" customHeight="1"/>
    <row r="7639" ht="32.25" customHeight="1"/>
    <row r="7641" ht="32.25" customHeight="1"/>
    <row r="7643" ht="32.25" customHeight="1"/>
    <row r="7645" ht="32.25" customHeight="1"/>
    <row r="7647" ht="32.25" customHeight="1"/>
    <row r="7649" ht="32.25" customHeight="1"/>
    <row r="7651" ht="32.25" customHeight="1"/>
    <row r="7653" ht="32.25" customHeight="1"/>
    <row r="7655" ht="32.25" customHeight="1"/>
    <row r="7657" ht="32.25" customHeight="1"/>
    <row r="7659" ht="32.25" customHeight="1"/>
    <row r="7661" ht="32.25" customHeight="1"/>
    <row r="7663" ht="32.25" customHeight="1"/>
    <row r="7665" ht="32.25" customHeight="1"/>
    <row r="7667" ht="32.25" customHeight="1"/>
    <row r="7669" ht="32.25" customHeight="1"/>
    <row r="7671" ht="32.25" customHeight="1"/>
    <row r="7673" ht="32.25" customHeight="1"/>
    <row r="7675" ht="32.25" customHeight="1"/>
    <row r="7677" ht="32.25" customHeight="1"/>
    <row r="7679" ht="32.25" customHeight="1"/>
    <row r="7681" ht="32.25" customHeight="1"/>
    <row r="7683" ht="32.25" customHeight="1"/>
    <row r="7685" ht="32.25" customHeight="1"/>
    <row r="7687" ht="32.25" customHeight="1"/>
    <row r="7689" ht="32.25" customHeight="1"/>
    <row r="7691" ht="32.25" customHeight="1"/>
    <row r="7693" ht="32.25" customHeight="1"/>
    <row r="7695" ht="32.25" customHeight="1"/>
    <row r="7697" ht="32.25" customHeight="1"/>
    <row r="7699" ht="32.25" customHeight="1"/>
    <row r="7701" ht="32.25" customHeight="1"/>
    <row r="7703" ht="32.25" customHeight="1"/>
    <row r="7705" ht="32.25" customHeight="1"/>
    <row r="7707" ht="32.25" customHeight="1"/>
    <row r="7709" ht="32.25" customHeight="1"/>
    <row r="7711" ht="32.25" customHeight="1"/>
    <row r="7713" ht="32.25" customHeight="1"/>
    <row r="7715" ht="32.25" customHeight="1"/>
    <row r="7717" ht="32.25" customHeight="1"/>
    <row r="7719" ht="32.25" customHeight="1"/>
    <row r="7721" ht="32.25" customHeight="1"/>
    <row r="7723" ht="32.25" customHeight="1"/>
    <row r="7725" ht="32.25" customHeight="1"/>
    <row r="7727" ht="32.25" customHeight="1"/>
    <row r="7729" ht="32.25" customHeight="1"/>
    <row r="7731" ht="32.25" customHeight="1"/>
    <row r="7733" ht="32.25" customHeight="1"/>
    <row r="7735" ht="32.25" customHeight="1"/>
    <row r="7737" ht="32.25" customHeight="1"/>
    <row r="7739" ht="32.25" customHeight="1"/>
    <row r="7741" ht="32.25" customHeight="1"/>
    <row r="7743" ht="32.25" customHeight="1"/>
    <row r="7745" ht="32.25" customHeight="1"/>
    <row r="7747" ht="32.25" customHeight="1"/>
    <row r="7749" ht="32.25" customHeight="1"/>
    <row r="7751" ht="32.25" customHeight="1"/>
    <row r="7753" ht="32.25" customHeight="1"/>
    <row r="7755" ht="32.25" customHeight="1"/>
    <row r="7757" ht="32.25" customHeight="1"/>
    <row r="7759" ht="32.25" customHeight="1"/>
    <row r="7761" ht="32.25" customHeight="1"/>
    <row r="7763" ht="32.25" customHeight="1"/>
    <row r="7765" ht="32.25" customHeight="1"/>
    <row r="7767" ht="32.25" customHeight="1"/>
    <row r="7769" ht="32.25" customHeight="1"/>
    <row r="7771" ht="32.25" customHeight="1"/>
    <row r="7773" ht="32.25" customHeight="1"/>
    <row r="7775" ht="32.25" customHeight="1"/>
    <row r="7777" ht="32.25" customHeight="1"/>
    <row r="7779" ht="32.25" customHeight="1"/>
    <row r="7781" ht="32.25" customHeight="1"/>
    <row r="7783" ht="32.25" customHeight="1"/>
    <row r="7785" ht="32.25" customHeight="1"/>
    <row r="7787" ht="32.25" customHeight="1"/>
    <row r="7789" ht="32.25" customHeight="1"/>
    <row r="7791" ht="32.25" customHeight="1"/>
    <row r="7793" ht="32.25" customHeight="1"/>
    <row r="7795" ht="32.25" customHeight="1"/>
    <row r="7797" ht="32.25" customHeight="1"/>
    <row r="7799" ht="32.25" customHeight="1"/>
    <row r="7801" ht="32.25" customHeight="1"/>
    <row r="7803" ht="32.25" customHeight="1"/>
    <row r="7805" ht="32.25" customHeight="1"/>
    <row r="7807" ht="32.25" customHeight="1"/>
    <row r="7809" ht="32.25" customHeight="1"/>
    <row r="7811" ht="32.25" customHeight="1"/>
    <row r="7813" ht="32.25" customHeight="1"/>
    <row r="7815" ht="32.25" customHeight="1"/>
    <row r="7817" ht="32.25" customHeight="1"/>
    <row r="7819" ht="32.25" customHeight="1"/>
    <row r="7821" ht="32.25" customHeight="1"/>
    <row r="7823" ht="32.25" customHeight="1"/>
    <row r="7825" ht="32.25" customHeight="1"/>
    <row r="7827" ht="32.25" customHeight="1"/>
    <row r="7829" ht="32.25" customHeight="1"/>
    <row r="7831" ht="32.25" customHeight="1"/>
    <row r="7833" ht="32.25" customHeight="1"/>
    <row r="7835" ht="32.25" customHeight="1"/>
    <row r="7837" ht="32.25" customHeight="1"/>
    <row r="7839" ht="32.25" customHeight="1"/>
    <row r="7841" ht="32.25" customHeight="1"/>
    <row r="7843" ht="32.25" customHeight="1"/>
    <row r="7845" ht="32.25" customHeight="1"/>
    <row r="7847" ht="32.25" customHeight="1"/>
    <row r="7849" ht="32.25" customHeight="1"/>
    <row r="7851" ht="32.25" customHeight="1"/>
    <row r="7853" ht="32.25" customHeight="1"/>
    <row r="7855" ht="32.25" customHeight="1"/>
    <row r="7857" ht="32.25" customHeight="1"/>
    <row r="7859" ht="32.25" customHeight="1"/>
    <row r="7861" ht="32.25" customHeight="1"/>
    <row r="7863" ht="32.25" customHeight="1"/>
    <row r="7865" ht="32.25" customHeight="1"/>
    <row r="7867" ht="32.25" customHeight="1"/>
    <row r="7869" ht="32.25" customHeight="1"/>
    <row r="7871" ht="32.25" customHeight="1"/>
    <row r="7873" ht="32.25" customHeight="1"/>
    <row r="7875" ht="32.25" customHeight="1"/>
    <row r="7877" ht="32.25" customHeight="1"/>
    <row r="7879" ht="32.25" customHeight="1"/>
    <row r="7881" ht="32.25" customHeight="1"/>
    <row r="7883" ht="32.25" customHeight="1"/>
    <row r="7885" ht="32.25" customHeight="1"/>
    <row r="7887" ht="32.25" customHeight="1"/>
    <row r="7889" ht="32.25" customHeight="1"/>
    <row r="7891" ht="32.25" customHeight="1"/>
    <row r="7893" ht="32.25" customHeight="1"/>
    <row r="7895" ht="32.25" customHeight="1"/>
    <row r="7897" ht="32.25" customHeight="1"/>
    <row r="7899" ht="32.25" customHeight="1"/>
    <row r="7901" ht="32.25" customHeight="1"/>
    <row r="7903" ht="32.25" customHeight="1"/>
    <row r="7905" ht="32.25" customHeight="1"/>
    <row r="7907" ht="32.25" customHeight="1"/>
    <row r="7909" ht="32.25" customHeight="1"/>
    <row r="7911" ht="32.25" customHeight="1"/>
    <row r="7913" ht="32.25" customHeight="1"/>
    <row r="7915" ht="32.25" customHeight="1"/>
    <row r="7917" ht="32.25" customHeight="1"/>
    <row r="7919" ht="32.25" customHeight="1"/>
    <row r="7921" ht="32.25" customHeight="1"/>
    <row r="7923" ht="32.25" customHeight="1"/>
    <row r="7925" ht="32.25" customHeight="1"/>
    <row r="7927" ht="32.25" customHeight="1"/>
    <row r="7929" ht="32.25" customHeight="1"/>
    <row r="7931" ht="32.25" customHeight="1"/>
    <row r="7933" ht="32.25" customHeight="1"/>
    <row r="7935" ht="32.25" customHeight="1"/>
    <row r="7937" ht="32.25" customHeight="1"/>
    <row r="7939" ht="32.25" customHeight="1"/>
    <row r="7941" ht="32.25" customHeight="1"/>
    <row r="7943" ht="32.25" customHeight="1"/>
    <row r="7945" ht="32.25" customHeight="1"/>
    <row r="7947" ht="32.25" customHeight="1"/>
    <row r="7949" ht="32.25" customHeight="1"/>
    <row r="7951" ht="32.25" customHeight="1"/>
    <row r="7953" ht="32.25" customHeight="1"/>
    <row r="7955" ht="32.25" customHeight="1"/>
    <row r="7957" ht="32.25" customHeight="1"/>
    <row r="7959" ht="32.25" customHeight="1"/>
    <row r="7961" ht="32.25" customHeight="1"/>
    <row r="7963" ht="32.25" customHeight="1"/>
    <row r="7965" ht="32.25" customHeight="1"/>
    <row r="7967" ht="32.25" customHeight="1"/>
    <row r="7969" ht="32.25" customHeight="1"/>
    <row r="7971" ht="32.25" customHeight="1"/>
    <row r="7973" ht="32.25" customHeight="1"/>
    <row r="7975" ht="32.25" customHeight="1"/>
    <row r="7977" ht="32.25" customHeight="1"/>
    <row r="7979" ht="32.25" customHeight="1"/>
    <row r="7981" ht="32.25" customHeight="1"/>
    <row r="7983" ht="32.25" customHeight="1"/>
    <row r="7985" ht="32.25" customHeight="1"/>
    <row r="7987" ht="32.25" customHeight="1"/>
    <row r="7989" ht="32.25" customHeight="1"/>
    <row r="7991" ht="32.25" customHeight="1"/>
    <row r="7993" ht="32.25" customHeight="1"/>
    <row r="7995" ht="32.25" customHeight="1"/>
    <row r="7997" ht="32.25" customHeight="1"/>
    <row r="7999" ht="32.25" customHeight="1"/>
    <row r="8001" ht="32.25" customHeight="1"/>
    <row r="8003" ht="32.25" customHeight="1"/>
    <row r="8005" ht="32.25" customHeight="1"/>
    <row r="8007" ht="32.25" customHeight="1"/>
    <row r="8009" ht="32.25" customHeight="1"/>
    <row r="8011" ht="32.25" customHeight="1"/>
    <row r="8013" ht="32.25" customHeight="1"/>
    <row r="8015" ht="32.25" customHeight="1"/>
    <row r="8017" ht="32.25" customHeight="1"/>
    <row r="8019" ht="32.25" customHeight="1"/>
    <row r="8021" ht="32.25" customHeight="1"/>
    <row r="8023" ht="32.25" customHeight="1"/>
    <row r="8025" ht="32.25" customHeight="1"/>
    <row r="8027" ht="32.25" customHeight="1"/>
    <row r="8029" ht="32.25" customHeight="1"/>
    <row r="8031" ht="32.25" customHeight="1"/>
    <row r="8033" ht="32.25" customHeight="1"/>
    <row r="8035" ht="32.25" customHeight="1"/>
    <row r="8037" ht="32.25" customHeight="1"/>
    <row r="8039" ht="32.25" customHeight="1"/>
    <row r="8041" ht="32.25" customHeight="1"/>
    <row r="8043" ht="32.25" customHeight="1"/>
    <row r="8045" ht="32.25" customHeight="1"/>
    <row r="8047" ht="32.25" customHeight="1"/>
    <row r="8049" ht="32.25" customHeight="1"/>
    <row r="8051" ht="32.25" customHeight="1"/>
    <row r="8053" ht="32.25" customHeight="1"/>
    <row r="8055" ht="32.25" customHeight="1"/>
    <row r="8057" ht="32.25" customHeight="1"/>
    <row r="8059" ht="32.25" customHeight="1"/>
    <row r="8061" ht="32.25" customHeight="1"/>
    <row r="8063" ht="32.25" customHeight="1"/>
    <row r="8065" ht="32.25" customHeight="1"/>
    <row r="8067" ht="32.25" customHeight="1"/>
    <row r="8069" ht="32.25" customHeight="1"/>
    <row r="8071" ht="32.25" customHeight="1"/>
    <row r="8073" ht="32.25" customHeight="1"/>
    <row r="8075" ht="32.25" customHeight="1"/>
    <row r="8077" ht="32.25" customHeight="1"/>
    <row r="8079" ht="32.25" customHeight="1"/>
    <row r="8081" ht="32.25" customHeight="1"/>
    <row r="8083" ht="32.25" customHeight="1"/>
    <row r="8085" ht="32.25" customHeight="1"/>
    <row r="8087" ht="32.25" customHeight="1"/>
    <row r="8089" ht="32.25" customHeight="1"/>
    <row r="8091" ht="32.25" customHeight="1"/>
    <row r="8093" ht="32.25" customHeight="1"/>
    <row r="8095" ht="32.25" customHeight="1"/>
    <row r="8097" ht="32.25" customHeight="1"/>
    <row r="8099" ht="32.25" customHeight="1"/>
    <row r="8101" ht="32.25" customHeight="1"/>
    <row r="8103" ht="32.25" customHeight="1"/>
    <row r="8105" ht="32.25" customHeight="1"/>
    <row r="8107" ht="32.25" customHeight="1"/>
    <row r="8109" ht="32.25" customHeight="1"/>
    <row r="8111" ht="32.25" customHeight="1"/>
    <row r="8113" ht="32.25" customHeight="1"/>
    <row r="8115" ht="32.25" customHeight="1"/>
    <row r="8117" ht="32.25" customHeight="1"/>
    <row r="8119" ht="32.25" customHeight="1"/>
    <row r="8121" ht="32.25" customHeight="1"/>
    <row r="8123" ht="32.25" customHeight="1"/>
    <row r="8125" ht="32.25" customHeight="1"/>
    <row r="8127" ht="32.25" customHeight="1"/>
    <row r="8129" ht="32.25" customHeight="1"/>
    <row r="8131" ht="32.25" customHeight="1"/>
    <row r="8133" ht="32.25" customHeight="1"/>
    <row r="8135" ht="32.25" customHeight="1"/>
    <row r="8137" ht="32.25" customHeight="1"/>
    <row r="8139" ht="32.25" customHeight="1"/>
    <row r="8141" ht="32.25" customHeight="1"/>
    <row r="8143" ht="32.25" customHeight="1"/>
    <row r="8145" ht="32.25" customHeight="1"/>
    <row r="8147" ht="32.25" customHeight="1"/>
    <row r="8149" ht="32.25" customHeight="1"/>
    <row r="8151" ht="32.25" customHeight="1"/>
    <row r="8153" ht="32.25" customHeight="1"/>
    <row r="8155" ht="32.25" customHeight="1"/>
    <row r="8157" ht="32.25" customHeight="1"/>
    <row r="8159" ht="32.25" customHeight="1"/>
    <row r="8161" ht="32.25" customHeight="1"/>
    <row r="8163" ht="32.25" customHeight="1"/>
    <row r="8165" ht="32.25" customHeight="1"/>
    <row r="8167" ht="32.25" customHeight="1"/>
    <row r="8169" ht="32.25" customHeight="1"/>
    <row r="8171" ht="32.25" customHeight="1"/>
    <row r="8173" ht="32.25" customHeight="1"/>
    <row r="8175" ht="32.25" customHeight="1"/>
    <row r="8177" ht="32.25" customHeight="1"/>
    <row r="8179" ht="32.25" customHeight="1"/>
    <row r="8181" ht="32.25" customHeight="1"/>
    <row r="8183" ht="32.25" customHeight="1"/>
    <row r="8185" ht="32.25" customHeight="1"/>
    <row r="8187" ht="32.25" customHeight="1"/>
    <row r="8189" ht="32.25" customHeight="1"/>
    <row r="8191" ht="32.25" customHeight="1"/>
    <row r="8193" ht="32.25" customHeight="1"/>
    <row r="8195" ht="32.25" customHeight="1"/>
    <row r="8197" ht="32.25" customHeight="1"/>
    <row r="8199" ht="32.25" customHeight="1"/>
    <row r="8201" ht="32.25" customHeight="1"/>
    <row r="8203" ht="32.25" customHeight="1"/>
    <row r="8205" ht="32.25" customHeight="1"/>
    <row r="8207" ht="32.25" customHeight="1"/>
    <row r="8209" ht="32.25" customHeight="1"/>
    <row r="8211" ht="32.25" customHeight="1"/>
    <row r="8213" ht="32.25" customHeight="1"/>
    <row r="8215" ht="32.25" customHeight="1"/>
    <row r="8217" ht="32.25" customHeight="1"/>
    <row r="8219" ht="32.25" customHeight="1"/>
    <row r="8221" ht="32.25" customHeight="1"/>
    <row r="8223" ht="32.25" customHeight="1"/>
    <row r="8225" ht="32.25" customHeight="1"/>
    <row r="8227" ht="32.25" customHeight="1"/>
    <row r="8229" ht="32.25" customHeight="1"/>
    <row r="8231" ht="32.25" customHeight="1"/>
    <row r="8233" ht="32.25" customHeight="1"/>
    <row r="8235" ht="32.25" customHeight="1"/>
    <row r="8237" ht="32.25" customHeight="1"/>
    <row r="8239" ht="32.25" customHeight="1"/>
    <row r="8241" ht="32.25" customHeight="1"/>
    <row r="8243" ht="32.25" customHeight="1"/>
    <row r="8245" ht="32.25" customHeight="1"/>
    <row r="8247" ht="32.25" customHeight="1"/>
    <row r="8249" ht="32.25" customHeight="1"/>
    <row r="8251" ht="32.25" customHeight="1"/>
    <row r="8253" ht="32.25" customHeight="1"/>
    <row r="8255" ht="32.25" customHeight="1"/>
    <row r="8257" ht="32.25" customHeight="1"/>
    <row r="8259" ht="32.25" customHeight="1"/>
    <row r="8261" ht="32.25" customHeight="1"/>
    <row r="8263" ht="32.25" customHeight="1"/>
    <row r="8265" ht="32.25" customHeight="1"/>
    <row r="8267" ht="32.25" customHeight="1"/>
    <row r="8269" ht="32.25" customHeight="1"/>
    <row r="8271" ht="32.25" customHeight="1"/>
    <row r="8273" ht="32.25" customHeight="1"/>
    <row r="8275" ht="32.25" customHeight="1"/>
    <row r="8277" ht="32.25" customHeight="1"/>
    <row r="8279" ht="32.25" customHeight="1"/>
    <row r="8281" ht="32.25" customHeight="1"/>
    <row r="8283" ht="32.25" customHeight="1"/>
    <row r="8285" ht="32.25" customHeight="1"/>
    <row r="8287" ht="32.25" customHeight="1"/>
    <row r="8289" ht="32.25" customHeight="1"/>
    <row r="8291" ht="32.25" customHeight="1"/>
    <row r="8293" ht="32.25" customHeight="1"/>
    <row r="8295" ht="32.25" customHeight="1"/>
    <row r="8297" ht="32.25" customHeight="1"/>
    <row r="8299" ht="32.25" customHeight="1"/>
    <row r="8301" ht="32.25" customHeight="1"/>
    <row r="8303" ht="32.25" customHeight="1"/>
    <row r="8305" ht="32.25" customHeight="1"/>
    <row r="8307" ht="32.25" customHeight="1"/>
    <row r="8309" ht="32.25" customHeight="1"/>
    <row r="8311" ht="32.25" customHeight="1"/>
    <row r="8313" ht="32.25" customHeight="1"/>
    <row r="8315" ht="32.25" customHeight="1"/>
    <row r="8317" ht="32.25" customHeight="1"/>
    <row r="8319" ht="32.25" customHeight="1"/>
    <row r="8321" ht="32.25" customHeight="1"/>
    <row r="8323" ht="32.25" customHeight="1"/>
    <row r="8325" ht="32.25" customHeight="1"/>
    <row r="8327" ht="32.25" customHeight="1"/>
    <row r="8329" ht="32.25" customHeight="1"/>
    <row r="8331" ht="32.25" customHeight="1"/>
    <row r="8333" ht="32.25" customHeight="1"/>
    <row r="8335" ht="32.25" customHeight="1"/>
    <row r="8337" ht="32.25" customHeight="1"/>
    <row r="8339" ht="32.25" customHeight="1"/>
    <row r="8341" ht="32.25" customHeight="1"/>
    <row r="8343" ht="32.25" customHeight="1"/>
    <row r="8345" ht="32.25" customHeight="1"/>
    <row r="8347" ht="32.25" customHeight="1"/>
    <row r="8349" ht="32.25" customHeight="1"/>
    <row r="8351" ht="32.25" customHeight="1"/>
    <row r="8353" ht="32.25" customHeight="1"/>
    <row r="8355" ht="32.25" customHeight="1"/>
    <row r="8357" ht="32.25" customHeight="1"/>
    <row r="8359" ht="32.25" customHeight="1"/>
    <row r="8361" ht="32.25" customHeight="1"/>
    <row r="8363" ht="32.25" customHeight="1"/>
    <row r="8365" ht="32.25" customHeight="1"/>
    <row r="8367" ht="32.25" customHeight="1"/>
    <row r="8369" ht="32.25" customHeight="1"/>
    <row r="8371" ht="32.25" customHeight="1"/>
    <row r="8373" ht="32.25" customHeight="1"/>
    <row r="8375" ht="32.25" customHeight="1"/>
    <row r="8377" ht="32.25" customHeight="1"/>
    <row r="8379" ht="32.25" customHeight="1"/>
    <row r="8381" ht="32.25" customHeight="1"/>
    <row r="8383" ht="32.25" customHeight="1"/>
    <row r="8385" ht="32.25" customHeight="1"/>
    <row r="8387" ht="32.25" customHeight="1"/>
    <row r="8389" ht="32.25" customHeight="1"/>
    <row r="8391" ht="32.25" customHeight="1"/>
    <row r="8393" ht="32.25" customHeight="1"/>
    <row r="8395" ht="32.25" customHeight="1"/>
    <row r="8397" ht="32.25" customHeight="1"/>
    <row r="8399" ht="32.25" customHeight="1"/>
    <row r="8401" ht="32.25" customHeight="1"/>
    <row r="8403" ht="32.25" customHeight="1"/>
    <row r="8405" ht="32.25" customHeight="1"/>
    <row r="8407" ht="32.25" customHeight="1"/>
    <row r="8409" ht="32.25" customHeight="1"/>
    <row r="8411" ht="32.25" customHeight="1"/>
    <row r="8413" ht="32.25" customHeight="1"/>
    <row r="8415" ht="32.25" customHeight="1"/>
    <row r="8417" ht="32.25" customHeight="1"/>
    <row r="8419" ht="32.25" customHeight="1"/>
    <row r="8421" ht="32.25" customHeight="1"/>
    <row r="8423" ht="32.25" customHeight="1"/>
    <row r="8425" ht="32.25" customHeight="1"/>
    <row r="8427" ht="32.25" customHeight="1"/>
    <row r="8429" ht="32.25" customHeight="1"/>
    <row r="8431" ht="32.25" customHeight="1"/>
    <row r="8433" ht="32.25" customHeight="1"/>
    <row r="8435" ht="32.25" customHeight="1"/>
    <row r="8437" ht="32.25" customHeight="1"/>
    <row r="8439" ht="32.25" customHeight="1"/>
    <row r="8441" ht="32.25" customHeight="1"/>
    <row r="8443" ht="32.25" customHeight="1"/>
    <row r="8445" ht="32.25" customHeight="1"/>
    <row r="8447" ht="32.25" customHeight="1"/>
    <row r="8449" ht="32.25" customHeight="1"/>
    <row r="8451" ht="32.25" customHeight="1"/>
    <row r="8453" ht="32.25" customHeight="1"/>
    <row r="8455" ht="32.25" customHeight="1"/>
    <row r="8457" ht="32.25" customHeight="1"/>
    <row r="8459" ht="32.25" customHeight="1"/>
    <row r="8461" ht="32.25" customHeight="1"/>
    <row r="8463" ht="32.25" customHeight="1"/>
    <row r="8465" ht="32.25" customHeight="1"/>
    <row r="8467" ht="32.25" customHeight="1"/>
    <row r="8469" ht="32.25" customHeight="1"/>
    <row r="8471" ht="32.25" customHeight="1"/>
    <row r="8473" ht="32.25" customHeight="1"/>
    <row r="8475" ht="32.25" customHeight="1"/>
    <row r="8477" ht="32.25" customHeight="1"/>
    <row r="8479" ht="32.25" customHeight="1"/>
    <row r="8481" ht="32.25" customHeight="1"/>
    <row r="8483" ht="32.25" customHeight="1"/>
    <row r="8485" ht="32.25" customHeight="1"/>
    <row r="8487" ht="32.25" customHeight="1"/>
    <row r="8489" ht="32.25" customHeight="1"/>
    <row r="8491" ht="32.25" customHeight="1"/>
    <row r="8493" ht="32.25" customHeight="1"/>
    <row r="8495" ht="32.25" customHeight="1"/>
    <row r="8497" ht="32.25" customHeight="1"/>
    <row r="8499" ht="32.25" customHeight="1"/>
    <row r="8501" ht="32.25" customHeight="1"/>
    <row r="8503" ht="32.25" customHeight="1"/>
    <row r="8505" ht="32.25" customHeight="1"/>
    <row r="8507" ht="32.25" customHeight="1"/>
    <row r="8509" ht="32.25" customHeight="1"/>
    <row r="8511" ht="32.25" customHeight="1"/>
    <row r="8513" ht="32.25" customHeight="1"/>
    <row r="8515" ht="32.25" customHeight="1"/>
    <row r="8517" ht="32.25" customHeight="1"/>
    <row r="8519" ht="32.25" customHeight="1"/>
    <row r="8521" ht="32.25" customHeight="1"/>
    <row r="8523" ht="32.25" customHeight="1"/>
    <row r="8525" ht="32.25" customHeight="1"/>
    <row r="8527" ht="32.25" customHeight="1"/>
    <row r="8529" ht="32.25" customHeight="1"/>
    <row r="8531" ht="32.25" customHeight="1"/>
    <row r="8533" ht="32.25" customHeight="1"/>
    <row r="8535" ht="32.25" customHeight="1"/>
    <row r="8537" ht="32.25" customHeight="1"/>
    <row r="8539" ht="32.25" customHeight="1"/>
    <row r="8541" ht="32.25" customHeight="1"/>
    <row r="8543" ht="32.25" customHeight="1"/>
    <row r="8545" ht="32.25" customHeight="1"/>
    <row r="8547" ht="32.25" customHeight="1"/>
    <row r="8549" ht="32.25" customHeight="1"/>
    <row r="8551" ht="32.25" customHeight="1"/>
    <row r="8553" ht="32.25" customHeight="1"/>
    <row r="8555" ht="32.25" customHeight="1"/>
    <row r="8557" ht="32.25" customHeight="1"/>
    <row r="8559" ht="32.25" customHeight="1"/>
    <row r="8561" ht="32.25" customHeight="1"/>
    <row r="8563" ht="32.25" customHeight="1"/>
    <row r="8565" ht="32.25" customHeight="1"/>
    <row r="8567" ht="32.25" customHeight="1"/>
    <row r="8569" ht="32.25" customHeight="1"/>
    <row r="8571" ht="32.25" customHeight="1"/>
    <row r="8573" ht="32.25" customHeight="1"/>
    <row r="8575" ht="32.25" customHeight="1"/>
    <row r="8577" ht="32.25" customHeight="1"/>
    <row r="8579" ht="32.25" customHeight="1"/>
    <row r="8581" ht="32.25" customHeight="1"/>
    <row r="8583" ht="32.25" customHeight="1"/>
    <row r="8585" ht="32.25" customHeight="1"/>
    <row r="8587" ht="32.25" customHeight="1"/>
    <row r="8589" ht="32.25" customHeight="1"/>
    <row r="8591" ht="32.25" customHeight="1"/>
    <row r="8593" ht="32.25" customHeight="1"/>
    <row r="8595" ht="32.25" customHeight="1"/>
    <row r="8597" ht="32.25" customHeight="1"/>
    <row r="8599" ht="32.25" customHeight="1"/>
    <row r="8601" ht="32.25" customHeight="1"/>
    <row r="8603" ht="32.25" customHeight="1"/>
    <row r="8605" ht="32.25" customHeight="1"/>
    <row r="8607" ht="32.25" customHeight="1"/>
    <row r="8609" ht="32.25" customHeight="1"/>
    <row r="8611" ht="32.25" customHeight="1"/>
    <row r="8613" ht="32.25" customHeight="1"/>
    <row r="8615" ht="32.25" customHeight="1"/>
    <row r="8617" ht="32.25" customHeight="1"/>
    <row r="8619" ht="32.25" customHeight="1"/>
    <row r="8621" ht="32.25" customHeight="1"/>
    <row r="8623" ht="32.25" customHeight="1"/>
    <row r="8625" ht="32.25" customHeight="1"/>
    <row r="8627" ht="32.25" customHeight="1"/>
    <row r="8629" ht="32.25" customHeight="1"/>
    <row r="8631" ht="32.25" customHeight="1"/>
    <row r="8633" ht="32.25" customHeight="1"/>
    <row r="8635" ht="32.25" customHeight="1"/>
    <row r="8637" ht="32.25" customHeight="1"/>
    <row r="8639" ht="32.25" customHeight="1"/>
    <row r="8641" ht="32.25" customHeight="1"/>
    <row r="8643" ht="32.25" customHeight="1"/>
    <row r="8645" ht="32.25" customHeight="1"/>
    <row r="8647" ht="32.25" customHeight="1"/>
    <row r="8649" ht="32.25" customHeight="1"/>
    <row r="8651" ht="32.25" customHeight="1"/>
    <row r="8653" ht="32.25" customHeight="1"/>
    <row r="8655" ht="32.25" customHeight="1"/>
    <row r="8657" ht="32.25" customHeight="1"/>
    <row r="8659" ht="32.25" customHeight="1"/>
    <row r="8661" ht="32.25" customHeight="1"/>
    <row r="8663" ht="32.25" customHeight="1"/>
    <row r="8665" ht="32.25" customHeight="1"/>
    <row r="8667" ht="32.25" customHeight="1"/>
    <row r="8669" ht="32.25" customHeight="1"/>
    <row r="8671" ht="32.25" customHeight="1"/>
    <row r="8673" ht="32.25" customHeight="1"/>
    <row r="8675" ht="32.25" customHeight="1"/>
    <row r="8677" ht="32.25" customHeight="1"/>
    <row r="8679" ht="32.25" customHeight="1"/>
    <row r="8681" ht="32.25" customHeight="1"/>
    <row r="8683" ht="32.25" customHeight="1"/>
    <row r="8685" ht="32.25" customHeight="1"/>
    <row r="8687" ht="32.25" customHeight="1"/>
    <row r="8689" ht="32.25" customHeight="1"/>
    <row r="8691" ht="32.25" customHeight="1"/>
    <row r="8693" ht="32.25" customHeight="1"/>
    <row r="8695" ht="32.25" customHeight="1"/>
    <row r="8697" ht="32.25" customHeight="1"/>
    <row r="8699" ht="32.25" customHeight="1"/>
    <row r="8701" ht="32.25" customHeight="1"/>
    <row r="8703" ht="32.25" customHeight="1"/>
    <row r="8705" ht="32.25" customHeight="1"/>
    <row r="8707" ht="32.25" customHeight="1"/>
    <row r="8709" ht="32.25" customHeight="1"/>
    <row r="8711" ht="32.25" customHeight="1"/>
    <row r="8713" ht="32.25" customHeight="1"/>
    <row r="8715" ht="32.25" customHeight="1"/>
    <row r="8717" ht="32.25" customHeight="1"/>
    <row r="8719" ht="32.25" customHeight="1"/>
    <row r="8721" ht="32.25" customHeight="1"/>
    <row r="8723" ht="32.25" customHeight="1"/>
    <row r="8725" ht="32.25" customHeight="1"/>
    <row r="8727" ht="32.25" customHeight="1"/>
    <row r="8729" ht="32.25" customHeight="1"/>
    <row r="8731" ht="32.25" customHeight="1"/>
    <row r="8733" ht="32.25" customHeight="1"/>
    <row r="8735" ht="32.25" customHeight="1"/>
    <row r="8737" ht="32.25" customHeight="1"/>
    <row r="8739" ht="32.25" customHeight="1"/>
    <row r="8741" ht="32.25" customHeight="1"/>
    <row r="8743" ht="32.25" customHeight="1"/>
    <row r="8745" ht="32.25" customHeight="1"/>
    <row r="8747" ht="32.25" customHeight="1"/>
    <row r="8749" ht="32.25" customHeight="1"/>
    <row r="8751" ht="32.25" customHeight="1"/>
    <row r="8753" ht="32.25" customHeight="1"/>
    <row r="8755" ht="32.25" customHeight="1"/>
    <row r="8757" ht="32.25" customHeight="1"/>
    <row r="8759" ht="32.25" customHeight="1"/>
    <row r="8761" ht="32.25" customHeight="1"/>
    <row r="8763" ht="32.25" customHeight="1"/>
    <row r="8765" ht="32.25" customHeight="1"/>
    <row r="8767" ht="32.25" customHeight="1"/>
    <row r="8769" ht="32.25" customHeight="1"/>
    <row r="8771" ht="32.25" customHeight="1"/>
    <row r="8773" ht="32.25" customHeight="1"/>
    <row r="8775" ht="32.25" customHeight="1"/>
    <row r="8777" ht="32.25" customHeight="1"/>
    <row r="8779" ht="32.25" customHeight="1"/>
    <row r="8781" ht="32.25" customHeight="1"/>
    <row r="8783" ht="32.25" customHeight="1"/>
    <row r="8785" ht="32.25" customHeight="1"/>
    <row r="8787" ht="32.25" customHeight="1"/>
    <row r="8789" ht="32.25" customHeight="1"/>
    <row r="8791" ht="32.25" customHeight="1"/>
    <row r="8793" ht="32.25" customHeight="1"/>
    <row r="8795" ht="32.25" customHeight="1"/>
    <row r="8797" ht="32.25" customHeight="1"/>
    <row r="8799" ht="32.25" customHeight="1"/>
    <row r="8801" ht="32.25" customHeight="1"/>
    <row r="8803" ht="32.25" customHeight="1"/>
    <row r="8805" ht="32.25" customHeight="1"/>
    <row r="8807" ht="32.25" customHeight="1"/>
    <row r="8809" ht="32.25" customHeight="1"/>
    <row r="8811" ht="32.25" customHeight="1"/>
    <row r="8813" ht="32.25" customHeight="1"/>
    <row r="8815" ht="32.25" customHeight="1"/>
    <row r="8817" ht="32.25" customHeight="1"/>
    <row r="8819" ht="32.25" customHeight="1"/>
    <row r="8821" ht="32.25" customHeight="1"/>
    <row r="8823" ht="32.25" customHeight="1"/>
    <row r="8825" ht="32.25" customHeight="1"/>
    <row r="8827" ht="32.25" customHeight="1"/>
    <row r="8829" ht="32.25" customHeight="1"/>
    <row r="8831" ht="32.25" customHeight="1"/>
    <row r="8833" ht="32.25" customHeight="1"/>
    <row r="8835" ht="32.25" customHeight="1"/>
    <row r="8837" ht="32.25" customHeight="1"/>
    <row r="8839" ht="32.25" customHeight="1"/>
    <row r="8841" ht="32.25" customHeight="1"/>
    <row r="8843" ht="32.25" customHeight="1"/>
    <row r="8845" ht="32.25" customHeight="1"/>
    <row r="8847" ht="32.25" customHeight="1"/>
    <row r="8849" ht="32.25" customHeight="1"/>
    <row r="8851" ht="32.25" customHeight="1"/>
    <row r="8853" ht="32.25" customHeight="1"/>
    <row r="8855" ht="32.25" customHeight="1"/>
    <row r="8857" ht="32.25" customHeight="1"/>
    <row r="8859" ht="32.25" customHeight="1"/>
    <row r="8861" ht="32.25" customHeight="1"/>
    <row r="8863" ht="32.25" customHeight="1"/>
    <row r="8865" ht="32.25" customHeight="1"/>
    <row r="8867" ht="32.25" customHeight="1"/>
    <row r="8869" ht="32.25" customHeight="1"/>
    <row r="8871" ht="32.25" customHeight="1"/>
    <row r="8873" ht="32.25" customHeight="1"/>
    <row r="8875" ht="32.25" customHeight="1"/>
    <row r="8877" ht="32.25" customHeight="1"/>
    <row r="8879" ht="32.25" customHeight="1"/>
    <row r="8881" ht="32.25" customHeight="1"/>
    <row r="8883" ht="32.25" customHeight="1"/>
    <row r="8885" ht="32.25" customHeight="1"/>
    <row r="8887" ht="32.25" customHeight="1"/>
    <row r="8889" ht="32.25" customHeight="1"/>
    <row r="8891" ht="32.25" customHeight="1"/>
    <row r="8893" ht="32.25" customHeight="1"/>
    <row r="8895" ht="32.25" customHeight="1"/>
    <row r="8897" ht="32.25" customHeight="1"/>
    <row r="8899" ht="32.25" customHeight="1"/>
    <row r="8901" ht="32.25" customHeight="1"/>
    <row r="8903" ht="32.25" customHeight="1"/>
    <row r="8905" ht="32.25" customHeight="1"/>
    <row r="8907" ht="32.25" customHeight="1"/>
    <row r="8909" ht="32.25" customHeight="1"/>
    <row r="8911" ht="32.25" customHeight="1"/>
    <row r="8913" ht="32.25" customHeight="1"/>
    <row r="8915" ht="32.25" customHeight="1"/>
    <row r="8917" ht="32.25" customHeight="1"/>
    <row r="8919" ht="32.25" customHeight="1"/>
    <row r="8921" ht="32.25" customHeight="1"/>
    <row r="8923" ht="32.25" customHeight="1"/>
    <row r="8925" ht="32.25" customHeight="1"/>
    <row r="8927" ht="32.25" customHeight="1"/>
    <row r="8929" ht="32.25" customHeight="1"/>
    <row r="8931" ht="32.25" customHeight="1"/>
    <row r="8933" ht="32.25" customHeight="1"/>
    <row r="8935" ht="32.25" customHeight="1"/>
    <row r="8937" ht="32.25" customHeight="1"/>
    <row r="8939" ht="32.25" customHeight="1"/>
    <row r="8941" ht="32.25" customHeight="1"/>
    <row r="8943" ht="32.25" customHeight="1"/>
    <row r="8945" ht="32.25" customHeight="1"/>
    <row r="8947" ht="32.25" customHeight="1"/>
    <row r="8949" ht="32.25" customHeight="1"/>
    <row r="8951" ht="32.25" customHeight="1"/>
    <row r="8953" ht="32.25" customHeight="1"/>
    <row r="8955" ht="32.25" customHeight="1"/>
    <row r="8957" ht="32.25" customHeight="1"/>
    <row r="8959" ht="32.25" customHeight="1"/>
    <row r="8961" ht="32.25" customHeight="1"/>
    <row r="8963" ht="32.25" customHeight="1"/>
    <row r="8965" ht="32.25" customHeight="1"/>
    <row r="8967" ht="32.25" customHeight="1"/>
    <row r="8969" ht="32.25" customHeight="1"/>
    <row r="8971" ht="32.25" customHeight="1"/>
    <row r="8973" ht="32.25" customHeight="1"/>
    <row r="8975" ht="32.25" customHeight="1"/>
    <row r="8977" ht="32.25" customHeight="1"/>
    <row r="8979" ht="32.25" customHeight="1"/>
    <row r="8981" ht="32.25" customHeight="1"/>
    <row r="8983" ht="32.25" customHeight="1"/>
    <row r="8985" ht="32.25" customHeight="1"/>
    <row r="8987" ht="32.25" customHeight="1"/>
    <row r="8989" ht="32.25" customHeight="1"/>
    <row r="8991" ht="32.25" customHeight="1"/>
    <row r="8993" ht="32.25" customHeight="1"/>
    <row r="8995" ht="32.25" customHeight="1"/>
    <row r="8997" ht="32.25" customHeight="1"/>
    <row r="8999" ht="32.25" customHeight="1"/>
    <row r="9001" ht="32.25" customHeight="1"/>
    <row r="9003" ht="32.25" customHeight="1"/>
    <row r="9005" ht="32.25" customHeight="1"/>
    <row r="9007" ht="32.25" customHeight="1"/>
    <row r="9009" ht="32.25" customHeight="1"/>
    <row r="9011" ht="32.25" customHeight="1"/>
    <row r="9013" ht="32.25" customHeight="1"/>
    <row r="9015" ht="32.25" customHeight="1"/>
    <row r="9017" ht="32.25" customHeight="1"/>
    <row r="9019" ht="32.25" customHeight="1"/>
    <row r="9021" ht="32.25" customHeight="1"/>
    <row r="9023" ht="32.25" customHeight="1"/>
    <row r="9025" ht="32.25" customHeight="1"/>
    <row r="9027" ht="32.25" customHeight="1"/>
    <row r="9029" ht="32.25" customHeight="1"/>
    <row r="9031" ht="32.25" customHeight="1"/>
    <row r="9033" ht="32.25" customHeight="1"/>
    <row r="9035" ht="32.25" customHeight="1"/>
    <row r="9037" ht="32.25" customHeight="1"/>
    <row r="9039" ht="32.25" customHeight="1"/>
    <row r="9041" ht="32.25" customHeight="1"/>
    <row r="9043" ht="32.25" customHeight="1"/>
    <row r="9045" ht="32.25" customHeight="1"/>
    <row r="9047" ht="32.25" customHeight="1"/>
    <row r="9049" ht="32.25" customHeight="1"/>
    <row r="9051" ht="32.25" customHeight="1"/>
    <row r="9053" ht="32.25" customHeight="1"/>
    <row r="9055" ht="32.25" customHeight="1"/>
    <row r="9057" ht="32.25" customHeight="1"/>
    <row r="9059" ht="32.25" customHeight="1"/>
    <row r="9061" ht="32.25" customHeight="1"/>
    <row r="9063" ht="32.25" customHeight="1"/>
    <row r="9065" ht="32.25" customHeight="1"/>
    <row r="9067" ht="32.25" customHeight="1"/>
    <row r="9069" ht="32.25" customHeight="1"/>
    <row r="9071" ht="32.25" customHeight="1"/>
    <row r="9073" ht="32.25" customHeight="1"/>
    <row r="9075" ht="32.25" customHeight="1"/>
    <row r="9077" ht="32.25" customHeight="1"/>
    <row r="9079" ht="32.25" customHeight="1"/>
    <row r="9081" ht="32.25" customHeight="1"/>
    <row r="9083" ht="32.25" customHeight="1"/>
    <row r="9085" ht="32.25" customHeight="1"/>
    <row r="9087" ht="32.25" customHeight="1"/>
    <row r="9089" ht="32.25" customHeight="1"/>
    <row r="9091" ht="32.25" customHeight="1"/>
    <row r="9093" ht="32.25" customHeight="1"/>
    <row r="9095" ht="32.25" customHeight="1"/>
    <row r="9097" ht="32.25" customHeight="1"/>
    <row r="9099" ht="32.25" customHeight="1"/>
    <row r="9101" ht="32.25" customHeight="1"/>
    <row r="9103" ht="32.25" customHeight="1"/>
    <row r="9105" ht="32.25" customHeight="1"/>
    <row r="9107" ht="32.25" customHeight="1"/>
    <row r="9109" ht="32.25" customHeight="1"/>
    <row r="9111" ht="32.25" customHeight="1"/>
    <row r="9113" ht="32.25" customHeight="1"/>
    <row r="9115" ht="32.25" customHeight="1"/>
    <row r="9117" ht="32.25" customHeight="1"/>
    <row r="9119" ht="32.25" customHeight="1"/>
    <row r="9121" ht="32.25" customHeight="1"/>
    <row r="9123" ht="32.25" customHeight="1"/>
    <row r="9125" ht="32.25" customHeight="1"/>
    <row r="9127" ht="32.25" customHeight="1"/>
    <row r="9129" ht="32.25" customHeight="1"/>
    <row r="9131" ht="32.25" customHeight="1"/>
    <row r="9133" ht="32.25" customHeight="1"/>
    <row r="9135" ht="32.25" customHeight="1"/>
    <row r="9137" ht="32.25" customHeight="1"/>
    <row r="9139" ht="32.25" customHeight="1"/>
    <row r="9141" ht="32.25" customHeight="1"/>
    <row r="9143" ht="32.25" customHeight="1"/>
    <row r="9145" ht="32.25" customHeight="1"/>
    <row r="9147" ht="32.25" customHeight="1"/>
    <row r="9149" ht="32.25" customHeight="1"/>
    <row r="9151" ht="32.25" customHeight="1"/>
    <row r="9153" ht="32.25" customHeight="1"/>
    <row r="9155" ht="32.25" customHeight="1"/>
    <row r="9157" ht="32.25" customHeight="1"/>
    <row r="9159" ht="32.25" customHeight="1"/>
    <row r="9161" ht="32.25" customHeight="1"/>
    <row r="9163" ht="32.25" customHeight="1"/>
    <row r="9165" ht="32.25" customHeight="1"/>
    <row r="9167" ht="32.25" customHeight="1"/>
    <row r="9169" ht="32.25" customHeight="1"/>
    <row r="9171" ht="32.25" customHeight="1"/>
    <row r="9173" ht="32.25" customHeight="1"/>
    <row r="9175" ht="32.25" customHeight="1"/>
    <row r="9177" ht="32.25" customHeight="1"/>
    <row r="9179" ht="32.25" customHeight="1"/>
    <row r="9181" ht="32.25" customHeight="1"/>
    <row r="9183" ht="32.25" customHeight="1"/>
    <row r="9185" ht="32.25" customHeight="1"/>
    <row r="9187" ht="32.25" customHeight="1"/>
    <row r="9189" ht="32.25" customHeight="1"/>
    <row r="9191" ht="32.25" customHeight="1"/>
    <row r="9193" ht="32.25" customHeight="1"/>
    <row r="9195" ht="32.25" customHeight="1"/>
    <row r="9197" ht="32.25" customHeight="1"/>
    <row r="9199" ht="32.25" customHeight="1"/>
    <row r="9201" ht="32.25" customHeight="1"/>
    <row r="9203" ht="32.25" customHeight="1"/>
    <row r="9205" ht="32.25" customHeight="1"/>
    <row r="9207" ht="32.25" customHeight="1"/>
    <row r="9209" ht="32.25" customHeight="1"/>
    <row r="9211" ht="32.25" customHeight="1"/>
    <row r="9213" ht="32.25" customHeight="1"/>
    <row r="9215" ht="32.25" customHeight="1"/>
    <row r="9217" ht="32.25" customHeight="1"/>
    <row r="9219" ht="32.25" customHeight="1"/>
    <row r="9221" ht="32.25" customHeight="1"/>
    <row r="9223" ht="32.25" customHeight="1"/>
    <row r="9225" ht="32.25" customHeight="1"/>
    <row r="9227" ht="32.25" customHeight="1"/>
    <row r="9229" ht="32.25" customHeight="1"/>
    <row r="9231" ht="32.25" customHeight="1"/>
    <row r="9233" ht="32.25" customHeight="1"/>
    <row r="9235" ht="32.25" customHeight="1"/>
    <row r="9237" ht="32.25" customHeight="1"/>
    <row r="9239" ht="32.25" customHeight="1"/>
    <row r="9241" ht="32.25" customHeight="1"/>
    <row r="9243" ht="32.25" customHeight="1"/>
    <row r="9245" ht="32.25" customHeight="1"/>
    <row r="9247" ht="32.25" customHeight="1"/>
    <row r="9249" ht="32.25" customHeight="1"/>
    <row r="9251" ht="32.25" customHeight="1"/>
    <row r="9253" ht="32.25" customHeight="1"/>
    <row r="9255" ht="32.25" customHeight="1"/>
    <row r="9257" ht="32.25" customHeight="1"/>
    <row r="9259" ht="32.25" customHeight="1"/>
    <row r="9261" ht="32.25" customHeight="1"/>
    <row r="9263" ht="32.25" customHeight="1"/>
    <row r="9265" ht="32.25" customHeight="1"/>
    <row r="9267" ht="32.25" customHeight="1"/>
    <row r="9269" ht="32.25" customHeight="1"/>
    <row r="9271" ht="32.25" customHeight="1"/>
    <row r="9273" ht="32.25" customHeight="1"/>
    <row r="9275" ht="32.25" customHeight="1"/>
    <row r="9277" ht="32.25" customHeight="1"/>
    <row r="9279" ht="32.25" customHeight="1"/>
    <row r="9281" ht="32.25" customHeight="1"/>
    <row r="9283" ht="32.25" customHeight="1"/>
    <row r="9285" ht="32.25" customHeight="1"/>
    <row r="9287" ht="32.25" customHeight="1"/>
    <row r="9289" ht="32.25" customHeight="1"/>
    <row r="9291" ht="32.25" customHeight="1"/>
    <row r="9293" ht="32.25" customHeight="1"/>
    <row r="9295" ht="32.25" customHeight="1"/>
    <row r="9297" ht="32.25" customHeight="1"/>
    <row r="9299" ht="32.25" customHeight="1"/>
    <row r="9301" ht="32.25" customHeight="1"/>
    <row r="9303" ht="32.25" customHeight="1"/>
    <row r="9305" ht="32.25" customHeight="1"/>
    <row r="9307" ht="32.25" customHeight="1"/>
    <row r="9309" ht="32.25" customHeight="1"/>
    <row r="9311" ht="32.25" customHeight="1"/>
    <row r="9313" ht="32.25" customHeight="1"/>
    <row r="9315" ht="32.25" customHeight="1"/>
    <row r="9317" ht="32.25" customHeight="1"/>
    <row r="9319" ht="32.25" customHeight="1"/>
    <row r="9321" ht="32.25" customHeight="1"/>
    <row r="9323" ht="32.25" customHeight="1"/>
    <row r="9325" ht="32.25" customHeight="1"/>
    <row r="9327" ht="32.25" customHeight="1"/>
    <row r="9329" ht="32.25" customHeight="1"/>
    <row r="9331" ht="32.25" customHeight="1"/>
    <row r="9333" ht="32.25" customHeight="1"/>
    <row r="9335" ht="32.25" customHeight="1"/>
    <row r="9337" ht="32.25" customHeight="1"/>
    <row r="9339" ht="32.25" customHeight="1"/>
    <row r="9341" ht="32.25" customHeight="1"/>
    <row r="9343" ht="32.25" customHeight="1"/>
    <row r="9345" ht="32.25" customHeight="1"/>
    <row r="9347" ht="32.25" customHeight="1"/>
    <row r="9349" ht="32.25" customHeight="1"/>
    <row r="9351" ht="32.25" customHeight="1"/>
    <row r="9353" ht="32.25" customHeight="1"/>
    <row r="9355" ht="32.25" customHeight="1"/>
    <row r="9357" ht="32.25" customHeight="1"/>
    <row r="9359" ht="32.25" customHeight="1"/>
    <row r="9361" ht="32.25" customHeight="1"/>
    <row r="9363" ht="32.25" customHeight="1"/>
    <row r="9365" ht="32.25" customHeight="1"/>
    <row r="9367" ht="32.25" customHeight="1"/>
    <row r="9369" ht="32.25" customHeight="1"/>
    <row r="9371" ht="32.25" customHeight="1"/>
    <row r="9373" ht="32.25" customHeight="1"/>
    <row r="9375" ht="32.25" customHeight="1"/>
    <row r="9377" ht="32.25" customHeight="1"/>
    <row r="9379" ht="32.25" customHeight="1"/>
    <row r="9381" ht="32.25" customHeight="1"/>
    <row r="9383" ht="32.25" customHeight="1"/>
    <row r="9385" ht="32.25" customHeight="1"/>
    <row r="9387" ht="32.25" customHeight="1"/>
    <row r="9389" ht="32.25" customHeight="1"/>
    <row r="9391" ht="32.25" customHeight="1"/>
    <row r="9393" ht="32.25" customHeight="1"/>
    <row r="9395" ht="32.25" customHeight="1"/>
    <row r="9397" ht="32.25" customHeight="1"/>
    <row r="9399" ht="32.25" customHeight="1"/>
    <row r="9401" ht="32.25" customHeight="1"/>
    <row r="9403" ht="32.25" customHeight="1"/>
    <row r="9405" ht="32.25" customHeight="1"/>
    <row r="9407" ht="32.25" customHeight="1"/>
    <row r="9409" ht="32.25" customHeight="1"/>
    <row r="9411" ht="32.25" customHeight="1"/>
    <row r="9413" ht="32.25" customHeight="1"/>
    <row r="9415" ht="32.25" customHeight="1"/>
    <row r="9417" ht="32.25" customHeight="1"/>
    <row r="9419" ht="32.25" customHeight="1"/>
    <row r="9421" ht="32.25" customHeight="1"/>
    <row r="9423" ht="32.25" customHeight="1"/>
    <row r="9425" ht="32.25" customHeight="1"/>
    <row r="9427" ht="32.25" customHeight="1"/>
    <row r="9429" ht="32.25" customHeight="1"/>
    <row r="9431" ht="32.25" customHeight="1"/>
    <row r="9433" ht="32.25" customHeight="1"/>
    <row r="9435" ht="32.25" customHeight="1"/>
    <row r="9437" ht="32.25" customHeight="1"/>
    <row r="9439" ht="32.25" customHeight="1"/>
    <row r="9441" ht="32.25" customHeight="1"/>
    <row r="9443" ht="32.25" customHeight="1"/>
    <row r="9445" ht="32.25" customHeight="1"/>
    <row r="9447" ht="32.25" customHeight="1"/>
    <row r="9449" ht="32.25" customHeight="1"/>
    <row r="9451" ht="32.25" customHeight="1"/>
    <row r="9453" ht="32.25" customHeight="1"/>
    <row r="9455" ht="32.25" customHeight="1"/>
    <row r="9457" ht="32.25" customHeight="1"/>
    <row r="9459" ht="32.25" customHeight="1"/>
    <row r="9461" ht="32.25" customHeight="1"/>
    <row r="9463" ht="32.25" customHeight="1"/>
    <row r="9465" ht="32.25" customHeight="1"/>
    <row r="9467" ht="32.25" customHeight="1"/>
    <row r="9469" ht="32.25" customHeight="1"/>
    <row r="9471" ht="32.25" customHeight="1"/>
    <row r="9473" ht="32.25" customHeight="1"/>
    <row r="9475" ht="32.25" customHeight="1"/>
    <row r="9477" ht="32.25" customHeight="1"/>
    <row r="9479" ht="32.25" customHeight="1"/>
    <row r="9481" ht="32.25" customHeight="1"/>
    <row r="9483" ht="32.25" customHeight="1"/>
    <row r="9485" ht="32.25" customHeight="1"/>
    <row r="9487" ht="32.25" customHeight="1"/>
    <row r="9489" ht="32.25" customHeight="1"/>
    <row r="9491" ht="32.25" customHeight="1"/>
    <row r="9493" ht="32.25" customHeight="1"/>
    <row r="9495" ht="32.25" customHeight="1"/>
    <row r="9497" ht="32.25" customHeight="1"/>
    <row r="9499" ht="32.25" customHeight="1"/>
    <row r="9501" ht="32.25" customHeight="1"/>
    <row r="9503" ht="32.25" customHeight="1"/>
    <row r="9505" ht="32.25" customHeight="1"/>
    <row r="9507" ht="32.25" customHeight="1"/>
    <row r="9509" ht="32.25" customHeight="1"/>
    <row r="9511" ht="32.25" customHeight="1"/>
    <row r="9513" ht="32.25" customHeight="1"/>
    <row r="9515" ht="32.25" customHeight="1"/>
    <row r="9517" ht="32.25" customHeight="1"/>
    <row r="9519" ht="32.25" customHeight="1"/>
    <row r="9521" ht="32.25" customHeight="1"/>
    <row r="9523" ht="32.25" customHeight="1"/>
    <row r="9525" ht="32.25" customHeight="1"/>
    <row r="9527" ht="32.25" customHeight="1"/>
    <row r="9529" ht="32.25" customHeight="1"/>
    <row r="9531" ht="32.25" customHeight="1"/>
    <row r="9533" ht="32.25" customHeight="1"/>
    <row r="9535" ht="32.25" customHeight="1"/>
    <row r="9537" ht="32.25" customHeight="1"/>
    <row r="9539" ht="32.25" customHeight="1"/>
    <row r="9541" ht="32.25" customHeight="1"/>
    <row r="9543" ht="32.25" customHeight="1"/>
    <row r="9545" ht="32.25" customHeight="1"/>
    <row r="9547" ht="32.25" customHeight="1"/>
    <row r="9549" ht="32.25" customHeight="1"/>
    <row r="9551" ht="32.25" customHeight="1"/>
    <row r="9553" ht="32.25" customHeight="1"/>
    <row r="9555" ht="32.25" customHeight="1"/>
    <row r="9557" ht="32.25" customHeight="1"/>
    <row r="9559" ht="32.25" customHeight="1"/>
    <row r="9561" ht="32.25" customHeight="1"/>
    <row r="9563" ht="32.25" customHeight="1"/>
    <row r="9565" ht="32.25" customHeight="1"/>
    <row r="9567" ht="32.25" customHeight="1"/>
    <row r="9569" ht="32.25" customHeight="1"/>
    <row r="9571" ht="32.25" customHeight="1"/>
    <row r="9573" ht="32.25" customHeight="1"/>
    <row r="9575" ht="32.25" customHeight="1"/>
    <row r="9577" ht="32.25" customHeight="1"/>
    <row r="9579" ht="32.25" customHeight="1"/>
    <row r="9581" ht="32.25" customHeight="1"/>
    <row r="9583" ht="32.25" customHeight="1"/>
    <row r="9585" ht="32.25" customHeight="1"/>
    <row r="9587" ht="32.25" customHeight="1"/>
    <row r="9589" ht="32.25" customHeight="1"/>
    <row r="9591" ht="32.25" customHeight="1"/>
    <row r="9593" ht="32.25" customHeight="1"/>
    <row r="9595" ht="32.25" customHeight="1"/>
    <row r="9597" ht="32.25" customHeight="1"/>
    <row r="9599" ht="32.25" customHeight="1"/>
    <row r="9601" ht="32.25" customHeight="1"/>
    <row r="9603" ht="32.25" customHeight="1"/>
    <row r="9605" ht="32.25" customHeight="1"/>
    <row r="9607" ht="32.25" customHeight="1"/>
    <row r="9609" ht="32.25" customHeight="1"/>
    <row r="9611" ht="32.25" customHeight="1"/>
    <row r="9613" ht="32.25" customHeight="1"/>
    <row r="9615" ht="32.25" customHeight="1"/>
    <row r="9617" ht="32.25" customHeight="1"/>
    <row r="9619" ht="32.25" customHeight="1"/>
    <row r="9621" ht="32.25" customHeight="1"/>
    <row r="9623" ht="32.25" customHeight="1"/>
    <row r="9625" ht="32.25" customHeight="1"/>
    <row r="9627" ht="32.25" customHeight="1"/>
    <row r="9629" ht="32.25" customHeight="1"/>
    <row r="9631" ht="32.25" customHeight="1"/>
    <row r="9633" ht="32.25" customHeight="1"/>
    <row r="9635" ht="32.25" customHeight="1"/>
    <row r="9637" ht="32.25" customHeight="1"/>
    <row r="9639" ht="32.25" customHeight="1"/>
    <row r="9641" ht="32.25" customHeight="1"/>
    <row r="9643" ht="32.25" customHeight="1"/>
    <row r="9645" ht="32.25" customHeight="1"/>
    <row r="9647" ht="32.25" customHeight="1"/>
    <row r="9649" ht="32.25" customHeight="1"/>
    <row r="9651" ht="32.25" customHeight="1"/>
    <row r="9653" ht="32.25" customHeight="1"/>
    <row r="9655" ht="32.25" customHeight="1"/>
    <row r="9657" ht="32.25" customHeight="1"/>
    <row r="9659" ht="32.25" customHeight="1"/>
    <row r="9661" ht="32.25" customHeight="1"/>
    <row r="9663" ht="32.25" customHeight="1"/>
    <row r="9665" ht="32.25" customHeight="1"/>
    <row r="9667" ht="32.25" customHeight="1"/>
    <row r="9669" ht="32.25" customHeight="1"/>
    <row r="9671" ht="32.25" customHeight="1"/>
    <row r="9673" ht="32.25" customHeight="1"/>
    <row r="9675" ht="32.25" customHeight="1"/>
    <row r="9677" ht="32.25" customHeight="1"/>
    <row r="9679" ht="32.25" customHeight="1"/>
    <row r="9681" ht="32.25" customHeight="1"/>
    <row r="9683" ht="32.25" customHeight="1"/>
    <row r="9685" ht="32.25" customHeight="1"/>
    <row r="9687" ht="32.25" customHeight="1"/>
    <row r="9689" ht="32.25" customHeight="1"/>
    <row r="9691" ht="32.25" customHeight="1"/>
    <row r="9693" ht="32.25" customHeight="1"/>
    <row r="9695" ht="32.25" customHeight="1"/>
    <row r="9697" ht="32.25" customHeight="1"/>
    <row r="9699" ht="32.25" customHeight="1"/>
    <row r="9701" ht="32.25" customHeight="1"/>
    <row r="9703" ht="32.25" customHeight="1"/>
    <row r="9705" ht="32.25" customHeight="1"/>
    <row r="9707" ht="32.25" customHeight="1"/>
    <row r="9709" ht="32.25" customHeight="1"/>
    <row r="9711" ht="32.25" customHeight="1"/>
    <row r="9713" ht="32.25" customHeight="1"/>
    <row r="9715" ht="32.25" customHeight="1"/>
    <row r="9717" ht="32.25" customHeight="1"/>
    <row r="9719" ht="32.25" customHeight="1"/>
    <row r="9721" ht="32.25" customHeight="1"/>
    <row r="9723" ht="32.25" customHeight="1"/>
    <row r="9725" ht="32.25" customHeight="1"/>
    <row r="9727" ht="32.25" customHeight="1"/>
    <row r="9729" ht="32.25" customHeight="1"/>
    <row r="9731" ht="32.25" customHeight="1"/>
    <row r="9733" ht="32.25" customHeight="1"/>
    <row r="9735" ht="32.25" customHeight="1"/>
    <row r="9737" ht="32.25" customHeight="1"/>
    <row r="9739" ht="32.25" customHeight="1"/>
    <row r="9741" ht="32.25" customHeight="1"/>
    <row r="9743" ht="32.25" customHeight="1"/>
    <row r="9745" ht="32.25" customHeight="1"/>
    <row r="9747" ht="32.25" customHeight="1"/>
    <row r="9749" ht="32.25" customHeight="1"/>
    <row r="9751" ht="32.25" customHeight="1"/>
    <row r="9753" ht="32.25" customHeight="1"/>
    <row r="9755" ht="32.25" customHeight="1"/>
    <row r="9757" ht="32.25" customHeight="1"/>
    <row r="9759" ht="32.25" customHeight="1"/>
    <row r="9761" ht="32.25" customHeight="1"/>
    <row r="9763" ht="32.25" customHeight="1"/>
    <row r="9765" ht="32.25" customHeight="1"/>
    <row r="9767" ht="32.25" customHeight="1"/>
    <row r="9769" ht="32.25" customHeight="1"/>
    <row r="9771" ht="32.25" customHeight="1"/>
    <row r="9773" ht="32.25" customHeight="1"/>
    <row r="9775" ht="32.25" customHeight="1"/>
    <row r="9777" ht="32.25" customHeight="1"/>
    <row r="9779" ht="32.25" customHeight="1"/>
    <row r="9781" ht="32.25" customHeight="1"/>
    <row r="9783" ht="32.25" customHeight="1"/>
    <row r="9785" ht="32.25" customHeight="1"/>
    <row r="9787" ht="32.25" customHeight="1"/>
    <row r="9789" ht="32.25" customHeight="1"/>
    <row r="9791" ht="32.25" customHeight="1"/>
    <row r="9793" ht="32.25" customHeight="1"/>
    <row r="9795" ht="32.25" customHeight="1"/>
    <row r="9797" ht="32.25" customHeight="1"/>
    <row r="9799" ht="32.25" customHeight="1"/>
    <row r="9801" ht="32.25" customHeight="1"/>
    <row r="9803" ht="32.25" customHeight="1"/>
    <row r="9805" ht="32.25" customHeight="1"/>
    <row r="9807" ht="32.25" customHeight="1"/>
    <row r="9809" ht="32.25" customHeight="1"/>
    <row r="9811" ht="32.25" customHeight="1"/>
    <row r="9813" ht="32.25" customHeight="1"/>
    <row r="9815" ht="32.25" customHeight="1"/>
    <row r="9817" ht="32.25" customHeight="1"/>
    <row r="9819" ht="32.25" customHeight="1"/>
    <row r="9821" ht="32.25" customHeight="1"/>
    <row r="9823" ht="32.25" customHeight="1"/>
    <row r="9825" ht="32.25" customHeight="1"/>
    <row r="9827" ht="32.25" customHeight="1"/>
    <row r="9829" ht="32.25" customHeight="1"/>
    <row r="9831" ht="32.25" customHeight="1"/>
    <row r="9833" ht="32.25" customHeight="1"/>
    <row r="9835" ht="32.25" customHeight="1"/>
    <row r="9837" ht="32.25" customHeight="1"/>
    <row r="9839" ht="32.25" customHeight="1"/>
    <row r="9841" ht="32.25" customHeight="1"/>
    <row r="9843" ht="32.25" customHeight="1"/>
    <row r="9845" ht="32.25" customHeight="1"/>
    <row r="9847" ht="32.25" customHeight="1"/>
    <row r="9849" ht="32.25" customHeight="1"/>
    <row r="9851" ht="32.25" customHeight="1"/>
    <row r="9853" ht="32.25" customHeight="1"/>
    <row r="9855" ht="32.25" customHeight="1"/>
    <row r="9857" ht="32.25" customHeight="1"/>
    <row r="9859" ht="32.25" customHeight="1"/>
    <row r="9861" ht="32.25" customHeight="1"/>
    <row r="9863" ht="32.25" customHeight="1"/>
    <row r="9865" ht="32.25" customHeight="1"/>
    <row r="9867" ht="32.25" customHeight="1"/>
    <row r="9869" ht="32.25" customHeight="1"/>
    <row r="9871" ht="32.25" customHeight="1"/>
    <row r="9873" ht="32.25" customHeight="1"/>
    <row r="9875" ht="32.25" customHeight="1"/>
    <row r="9877" ht="32.25" customHeight="1"/>
    <row r="9879" ht="32.25" customHeight="1"/>
    <row r="9881" ht="32.25" customHeight="1"/>
    <row r="9883" ht="32.25" customHeight="1"/>
    <row r="9885" ht="32.25" customHeight="1"/>
    <row r="9887" ht="32.25" customHeight="1"/>
    <row r="9889" ht="32.25" customHeight="1"/>
    <row r="9891" ht="32.25" customHeight="1"/>
    <row r="9893" ht="32.25" customHeight="1"/>
    <row r="9895" ht="32.25" customHeight="1"/>
    <row r="9897" ht="32.25" customHeight="1"/>
    <row r="9899" ht="32.25" customHeight="1"/>
    <row r="9901" ht="32.25" customHeight="1"/>
    <row r="9903" ht="32.25" customHeight="1"/>
    <row r="9905" ht="32.25" customHeight="1"/>
    <row r="9907" ht="32.25" customHeight="1"/>
    <row r="9909" ht="32.25" customHeight="1"/>
    <row r="9911" ht="32.25" customHeight="1"/>
    <row r="9913" ht="32.25" customHeight="1"/>
    <row r="9915" ht="32.25" customHeight="1"/>
    <row r="9917" ht="32.25" customHeight="1"/>
    <row r="9919" ht="32.25" customHeight="1"/>
    <row r="9921" ht="32.25" customHeight="1"/>
    <row r="9923" ht="32.25" customHeight="1"/>
    <row r="9925" ht="32.25" customHeight="1"/>
    <row r="9927" ht="32.25" customHeight="1"/>
    <row r="9929" ht="32.25" customHeight="1"/>
    <row r="9931" ht="32.25" customHeight="1"/>
    <row r="9933" ht="32.25" customHeight="1"/>
    <row r="9935" ht="32.25" customHeight="1"/>
    <row r="9937" ht="32.25" customHeight="1"/>
    <row r="9939" ht="32.25" customHeight="1"/>
    <row r="9941" ht="32.25" customHeight="1"/>
    <row r="9943" ht="32.25" customHeight="1"/>
    <row r="9945" ht="32.25" customHeight="1"/>
    <row r="9947" ht="32.25" customHeight="1"/>
    <row r="9949" ht="32.25" customHeight="1"/>
    <row r="9951" ht="32.25" customHeight="1"/>
    <row r="9953" ht="32.25" customHeight="1"/>
    <row r="9955" ht="32.25" customHeight="1"/>
    <row r="9957" ht="32.25" customHeight="1"/>
    <row r="9959" ht="32.25" customHeight="1"/>
    <row r="9961" ht="32.25" customHeight="1"/>
    <row r="9963" ht="32.25" customHeight="1"/>
    <row r="9965" ht="32.25" customHeight="1"/>
    <row r="9967" ht="32.25" customHeight="1"/>
    <row r="9969" ht="32.25" customHeight="1"/>
    <row r="9971" ht="32.25" customHeight="1"/>
    <row r="9973" ht="32.25" customHeight="1"/>
    <row r="9975" ht="32.25" customHeight="1"/>
    <row r="9977" ht="32.25" customHeight="1"/>
    <row r="9979" ht="32.25" customHeight="1"/>
    <row r="9981" ht="32.25" customHeight="1"/>
    <row r="9983" ht="32.25" customHeight="1"/>
    <row r="9985" ht="32.25" customHeight="1"/>
    <row r="9987" ht="32.25" customHeight="1"/>
    <row r="9989" ht="32.25" customHeight="1"/>
    <row r="9991" ht="32.25" customHeight="1"/>
    <row r="9993" ht="32.25" customHeight="1"/>
    <row r="9995" ht="32.25" customHeight="1"/>
    <row r="9997" ht="32.25" customHeight="1"/>
    <row r="9999" ht="32.25" customHeight="1"/>
    <row r="10001" ht="32.25" customHeight="1"/>
    <row r="10003" ht="32.25" customHeight="1"/>
    <row r="10005" ht="32.25" customHeight="1"/>
    <row r="10007" ht="32.25" customHeight="1"/>
    <row r="10009" ht="32.25" customHeight="1"/>
    <row r="10011" ht="32.25" customHeight="1"/>
    <row r="10013" ht="32.25" customHeight="1"/>
    <row r="10015" ht="32.25" customHeight="1"/>
    <row r="10017" ht="32.25" customHeight="1"/>
    <row r="10019" ht="32.25" customHeight="1"/>
    <row r="10021" ht="32.25" customHeight="1"/>
    <row r="10023" ht="32.25" customHeight="1"/>
    <row r="10025" ht="32.25" customHeight="1"/>
    <row r="10027" ht="32.25" customHeight="1"/>
    <row r="10029" ht="32.25" customHeight="1"/>
    <row r="10031" ht="32.25" customHeight="1"/>
    <row r="10033" ht="32.25" customHeight="1"/>
    <row r="10035" ht="32.25" customHeight="1"/>
    <row r="10037" ht="32.25" customHeight="1"/>
    <row r="10039" ht="32.25" customHeight="1"/>
    <row r="10041" ht="32.25" customHeight="1"/>
    <row r="10043" ht="32.25" customHeight="1"/>
    <row r="10045" ht="32.25" customHeight="1"/>
    <row r="10047" ht="32.25" customHeight="1"/>
    <row r="10049" ht="32.25" customHeight="1"/>
    <row r="10051" ht="32.25" customHeight="1"/>
    <row r="10053" ht="32.25" customHeight="1"/>
    <row r="10055" ht="32.25" customHeight="1"/>
    <row r="10057" ht="32.25" customHeight="1"/>
    <row r="10059" ht="32.25" customHeight="1"/>
    <row r="10061" ht="32.25" customHeight="1"/>
    <row r="10063" ht="32.25" customHeight="1"/>
    <row r="10065" ht="32.25" customHeight="1"/>
    <row r="10067" ht="32.25" customHeight="1"/>
    <row r="10069" ht="32.25" customHeight="1"/>
    <row r="10071" ht="32.25" customHeight="1"/>
    <row r="10073" ht="32.25" customHeight="1"/>
    <row r="10075" ht="32.25" customHeight="1"/>
    <row r="10077" ht="32.25" customHeight="1"/>
    <row r="10079" ht="32.25" customHeight="1"/>
    <row r="10081" ht="32.25" customHeight="1"/>
    <row r="10083" ht="32.25" customHeight="1"/>
    <row r="10085" ht="32.25" customHeight="1"/>
    <row r="10087" ht="32.25" customHeight="1"/>
    <row r="10089" ht="32.25" customHeight="1"/>
    <row r="10091" ht="32.25" customHeight="1"/>
    <row r="10093" ht="32.25" customHeight="1"/>
    <row r="10095" ht="32.25" customHeight="1"/>
    <row r="10097" ht="32.25" customHeight="1"/>
    <row r="10099" ht="32.25" customHeight="1"/>
    <row r="10101" ht="32.25" customHeight="1"/>
    <row r="10103" ht="32.25" customHeight="1"/>
    <row r="10105" ht="32.25" customHeight="1"/>
    <row r="10107" ht="32.25" customHeight="1"/>
    <row r="10109" ht="32.25" customHeight="1"/>
    <row r="10111" ht="32.25" customHeight="1"/>
    <row r="10113" ht="32.25" customHeight="1"/>
    <row r="10115" ht="32.25" customHeight="1"/>
    <row r="10117" ht="32.25" customHeight="1"/>
    <row r="10119" ht="32.25" customHeight="1"/>
    <row r="10121" ht="32.25" customHeight="1"/>
    <row r="10123" ht="32.25" customHeight="1"/>
    <row r="10125" ht="32.25" customHeight="1"/>
    <row r="10127" ht="32.25" customHeight="1"/>
    <row r="10129" ht="32.25" customHeight="1"/>
    <row r="10131" ht="32.25" customHeight="1"/>
    <row r="10133" ht="32.25" customHeight="1"/>
    <row r="10135" ht="32.25" customHeight="1"/>
    <row r="10137" ht="32.25" customHeight="1"/>
    <row r="10139" ht="32.25" customHeight="1"/>
    <row r="10141" ht="32.25" customHeight="1"/>
    <row r="10143" ht="32.25" customHeight="1"/>
    <row r="10145" ht="32.25" customHeight="1"/>
    <row r="10147" ht="32.25" customHeight="1"/>
    <row r="10149" ht="32.25" customHeight="1"/>
    <row r="10151" ht="32.25" customHeight="1"/>
    <row r="10153" ht="32.25" customHeight="1"/>
    <row r="10155" ht="32.25" customHeight="1"/>
    <row r="10157" ht="32.25" customHeight="1"/>
    <row r="10159" ht="32.25" customHeight="1"/>
    <row r="10161" ht="32.25" customHeight="1"/>
    <row r="10163" ht="32.25" customHeight="1"/>
    <row r="10165" ht="32.25" customHeight="1"/>
    <row r="10167" ht="32.25" customHeight="1"/>
    <row r="10169" ht="32.25" customHeight="1"/>
    <row r="10171" ht="32.25" customHeight="1"/>
    <row r="10173" ht="32.25" customHeight="1"/>
    <row r="10175" ht="32.25" customHeight="1"/>
    <row r="10177" ht="32.25" customHeight="1"/>
    <row r="10179" ht="32.25" customHeight="1"/>
    <row r="10181" ht="32.25" customHeight="1"/>
    <row r="10183" ht="32.25" customHeight="1"/>
    <row r="10185" ht="32.25" customHeight="1"/>
    <row r="10187" ht="32.25" customHeight="1"/>
    <row r="10189" ht="32.25" customHeight="1"/>
    <row r="10191" ht="32.25" customHeight="1"/>
    <row r="10193" ht="32.25" customHeight="1"/>
    <row r="10195" ht="32.25" customHeight="1"/>
    <row r="10197" ht="32.25" customHeight="1"/>
    <row r="10199" ht="32.25" customHeight="1"/>
    <row r="10201" ht="32.25" customHeight="1"/>
    <row r="10203" ht="32.25" customHeight="1"/>
    <row r="10205" ht="32.25" customHeight="1"/>
    <row r="10207" ht="32.25" customHeight="1"/>
    <row r="10209" ht="32.25" customHeight="1"/>
    <row r="10211" ht="32.25" customHeight="1"/>
    <row r="10213" ht="32.25" customHeight="1"/>
    <row r="10215" ht="32.25" customHeight="1"/>
    <row r="10217" ht="32.25" customHeight="1"/>
    <row r="10219" ht="32.25" customHeight="1"/>
    <row r="10221" ht="32.25" customHeight="1"/>
    <row r="10223" ht="32.25" customHeight="1"/>
    <row r="10225" ht="32.25" customHeight="1"/>
    <row r="10227" ht="32.25" customHeight="1"/>
    <row r="10229" ht="32.25" customHeight="1"/>
    <row r="10231" ht="32.25" customHeight="1"/>
    <row r="10233" ht="32.25" customHeight="1"/>
    <row r="10235" ht="32.25" customHeight="1"/>
    <row r="10237" ht="32.25" customHeight="1"/>
    <row r="10239" ht="32.25" customHeight="1"/>
    <row r="10241" ht="32.25" customHeight="1"/>
    <row r="10243" ht="32.25" customHeight="1"/>
    <row r="10245" ht="32.25" customHeight="1"/>
    <row r="10247" ht="32.25" customHeight="1"/>
    <row r="10249" ht="32.25" customHeight="1"/>
    <row r="10251" ht="32.25" customHeight="1"/>
    <row r="10253" ht="32.25" customHeight="1"/>
    <row r="10255" ht="32.25" customHeight="1"/>
    <row r="10257" ht="32.25" customHeight="1"/>
    <row r="10259" ht="32.25" customHeight="1"/>
    <row r="10261" ht="32.25" customHeight="1"/>
    <row r="10263" ht="32.25" customHeight="1"/>
    <row r="10265" ht="32.25" customHeight="1"/>
    <row r="10267" ht="32.25" customHeight="1"/>
    <row r="10269" ht="32.25" customHeight="1"/>
    <row r="10271" ht="32.25" customHeight="1"/>
    <row r="10273" ht="32.25" customHeight="1"/>
    <row r="10275" ht="32.25" customHeight="1"/>
    <row r="10277" ht="32.25" customHeight="1"/>
    <row r="10279" ht="32.25" customHeight="1"/>
    <row r="10281" ht="32.25" customHeight="1"/>
    <row r="10283" ht="32.25" customHeight="1"/>
    <row r="10285" ht="32.25" customHeight="1"/>
    <row r="10287" ht="32.25" customHeight="1"/>
    <row r="10289" ht="32.25" customHeight="1"/>
    <row r="10291" ht="32.25" customHeight="1"/>
    <row r="10293" ht="32.25" customHeight="1"/>
    <row r="10295" ht="32.25" customHeight="1"/>
    <row r="10297" ht="32.25" customHeight="1"/>
    <row r="10299" ht="32.25" customHeight="1"/>
    <row r="10301" ht="32.25" customHeight="1"/>
    <row r="10303" ht="32.25" customHeight="1"/>
    <row r="10305" ht="32.25" customHeight="1"/>
    <row r="10307" ht="32.25" customHeight="1"/>
    <row r="10309" ht="32.25" customHeight="1"/>
    <row r="10311" ht="32.25" customHeight="1"/>
    <row r="10313" ht="32.25" customHeight="1"/>
    <row r="10315" ht="32.25" customHeight="1"/>
    <row r="10317" ht="32.25" customHeight="1"/>
    <row r="10319" ht="32.25" customHeight="1"/>
    <row r="10321" ht="32.25" customHeight="1"/>
    <row r="10323" ht="32.25" customHeight="1"/>
    <row r="10325" ht="32.25" customHeight="1"/>
    <row r="10327" ht="32.25" customHeight="1"/>
    <row r="10329" ht="32.25" customHeight="1"/>
    <row r="10331" ht="32.25" customHeight="1"/>
    <row r="10333" ht="32.25" customHeight="1"/>
    <row r="10335" ht="32.25" customHeight="1"/>
    <row r="10337" ht="32.25" customHeight="1"/>
    <row r="10339" ht="32.25" customHeight="1"/>
    <row r="10341" ht="32.25" customHeight="1"/>
    <row r="10343" ht="32.25" customHeight="1"/>
    <row r="10345" ht="32.25" customHeight="1"/>
    <row r="10347" ht="32.25" customHeight="1"/>
    <row r="10349" ht="32.25" customHeight="1"/>
    <row r="10351" ht="32.25" customHeight="1"/>
    <row r="10353" ht="32.25" customHeight="1"/>
    <row r="10355" ht="32.25" customHeight="1"/>
    <row r="10357" ht="32.25" customHeight="1"/>
    <row r="10359" ht="32.25" customHeight="1"/>
    <row r="10361" ht="32.25" customHeight="1"/>
    <row r="10363" ht="32.25" customHeight="1"/>
    <row r="10365" ht="32.25" customHeight="1"/>
    <row r="10367" ht="32.25" customHeight="1"/>
    <row r="10369" ht="32.25" customHeight="1"/>
    <row r="10371" ht="32.25" customHeight="1"/>
    <row r="10373" ht="32.25" customHeight="1"/>
    <row r="10375" ht="32.25" customHeight="1"/>
    <row r="10377" ht="32.25" customHeight="1"/>
    <row r="10379" ht="32.25" customHeight="1"/>
    <row r="10381" ht="32.25" customHeight="1"/>
    <row r="10383" ht="32.25" customHeight="1"/>
    <row r="10385" ht="32.25" customHeight="1"/>
    <row r="10387" ht="32.25" customHeight="1"/>
    <row r="10389" ht="32.25" customHeight="1"/>
    <row r="10391" ht="32.25" customHeight="1"/>
    <row r="10393" ht="32.25" customHeight="1"/>
    <row r="10395" ht="32.25" customHeight="1"/>
    <row r="10397" ht="32.25" customHeight="1"/>
    <row r="10399" ht="32.25" customHeight="1"/>
    <row r="10401" ht="32.25" customHeight="1"/>
    <row r="10403" ht="32.25" customHeight="1"/>
    <row r="10405" ht="32.25" customHeight="1"/>
    <row r="10407" ht="32.25" customHeight="1"/>
    <row r="10409" ht="32.25" customHeight="1"/>
    <row r="10411" ht="32.25" customHeight="1"/>
    <row r="10413" ht="32.25" customHeight="1"/>
    <row r="10415" ht="32.25" customHeight="1"/>
    <row r="10417" ht="32.25" customHeight="1"/>
    <row r="10419" ht="32.25" customHeight="1"/>
    <row r="10421" ht="32.25" customHeight="1"/>
    <row r="10423" ht="32.25" customHeight="1"/>
    <row r="10425" ht="32.25" customHeight="1"/>
    <row r="10427" ht="32.25" customHeight="1"/>
    <row r="10429" ht="32.25" customHeight="1"/>
    <row r="10431" ht="32.25" customHeight="1"/>
    <row r="10433" ht="32.25" customHeight="1"/>
    <row r="10435" ht="32.25" customHeight="1"/>
    <row r="10437" ht="32.25" customHeight="1"/>
    <row r="10439" ht="32.25" customHeight="1"/>
    <row r="10441" ht="32.25" customHeight="1"/>
    <row r="10443" ht="32.25" customHeight="1"/>
    <row r="10445" ht="32.25" customHeight="1"/>
    <row r="10447" ht="32.25" customHeight="1"/>
    <row r="10449" ht="32.25" customHeight="1"/>
    <row r="10451" ht="32.25" customHeight="1"/>
    <row r="10453" ht="32.25" customHeight="1"/>
    <row r="10455" ht="32.25" customHeight="1"/>
    <row r="10457" ht="32.25" customHeight="1"/>
    <row r="10459" ht="32.25" customHeight="1"/>
    <row r="10461" ht="32.25" customHeight="1"/>
    <row r="10463" ht="32.25" customHeight="1"/>
    <row r="10465" ht="32.25" customHeight="1"/>
    <row r="10467" ht="32.25" customHeight="1"/>
    <row r="10469" ht="32.25" customHeight="1"/>
    <row r="10471" ht="32.25" customHeight="1"/>
    <row r="10473" ht="32.25" customHeight="1"/>
    <row r="10475" ht="32.25" customHeight="1"/>
    <row r="10477" ht="32.25" customHeight="1"/>
    <row r="10479" ht="32.25" customHeight="1"/>
    <row r="10481" ht="32.25" customHeight="1"/>
    <row r="10483" ht="32.25" customHeight="1"/>
    <row r="10485" ht="32.25" customHeight="1"/>
    <row r="10487" ht="32.25" customHeight="1"/>
    <row r="10489" ht="32.25" customHeight="1"/>
    <row r="10491" ht="32.25" customHeight="1"/>
    <row r="10493" ht="32.25" customHeight="1"/>
    <row r="10495" ht="32.25" customHeight="1"/>
    <row r="10497" ht="32.25" customHeight="1"/>
    <row r="10499" ht="32.25" customHeight="1"/>
    <row r="10501" ht="32.25" customHeight="1"/>
    <row r="10503" ht="32.25" customHeight="1"/>
    <row r="10505" ht="32.25" customHeight="1"/>
    <row r="10507" ht="32.25" customHeight="1"/>
    <row r="10509" ht="32.25" customHeight="1"/>
    <row r="10511" ht="32.25" customHeight="1"/>
    <row r="10513" ht="32.25" customHeight="1"/>
    <row r="10515" ht="32.25" customHeight="1"/>
    <row r="10517" ht="32.25" customHeight="1"/>
    <row r="10519" ht="32.25" customHeight="1"/>
    <row r="10521" ht="32.25" customHeight="1"/>
    <row r="10523" ht="32.25" customHeight="1"/>
    <row r="10525" ht="32.25" customHeight="1"/>
    <row r="10527" ht="32.25" customHeight="1"/>
    <row r="10529" ht="32.25" customHeight="1"/>
    <row r="10531" ht="32.25" customHeight="1"/>
    <row r="10533" ht="32.25" customHeight="1"/>
    <row r="10535" ht="32.25" customHeight="1"/>
    <row r="10537" ht="32.25" customHeight="1"/>
    <row r="10539" ht="32.25" customHeight="1"/>
    <row r="10541" ht="32.25" customHeight="1"/>
    <row r="10543" ht="32.25" customHeight="1"/>
    <row r="10545" ht="32.25" customHeight="1"/>
    <row r="10547" ht="32.25" customHeight="1"/>
    <row r="10549" ht="32.25" customHeight="1"/>
    <row r="10551" ht="32.25" customHeight="1"/>
    <row r="10553" ht="32.25" customHeight="1"/>
    <row r="10555" ht="32.25" customHeight="1"/>
    <row r="10557" ht="32.25" customHeight="1"/>
    <row r="10559" ht="32.25" customHeight="1"/>
    <row r="10561" ht="32.25" customHeight="1"/>
    <row r="10563" ht="32.25" customHeight="1"/>
    <row r="10565" ht="32.25" customHeight="1"/>
    <row r="10567" ht="32.25" customHeight="1"/>
    <row r="10569" ht="32.25" customHeight="1"/>
    <row r="10571" ht="32.25" customHeight="1"/>
    <row r="10573" ht="32.25" customHeight="1"/>
    <row r="10575" ht="32.25" customHeight="1"/>
    <row r="10577" ht="32.25" customHeight="1"/>
    <row r="10579" ht="32.25" customHeight="1"/>
    <row r="10581" ht="32.25" customHeight="1"/>
    <row r="10583" ht="32.25" customHeight="1"/>
    <row r="10585" ht="32.25" customHeight="1"/>
    <row r="10587" ht="32.25" customHeight="1"/>
    <row r="10589" ht="32.25" customHeight="1"/>
    <row r="10591" ht="32.25" customHeight="1"/>
    <row r="10593" ht="32.25" customHeight="1"/>
    <row r="10595" ht="32.25" customHeight="1"/>
    <row r="10597" ht="32.25" customHeight="1"/>
    <row r="10599" ht="32.25" customHeight="1"/>
    <row r="10601" ht="32.25" customHeight="1"/>
    <row r="10603" ht="32.25" customHeight="1"/>
    <row r="10605" ht="32.25" customHeight="1"/>
    <row r="10607" ht="32.25" customHeight="1"/>
    <row r="10609" ht="32.25" customHeight="1"/>
    <row r="10611" ht="32.25" customHeight="1"/>
    <row r="10613" ht="32.25" customHeight="1"/>
    <row r="10615" ht="32.25" customHeight="1"/>
    <row r="10617" ht="32.25" customHeight="1"/>
    <row r="10619" ht="32.25" customHeight="1"/>
    <row r="10621" ht="32.25" customHeight="1"/>
    <row r="10623" ht="32.25" customHeight="1"/>
    <row r="10625" ht="32.25" customHeight="1"/>
    <row r="10627" ht="32.25" customHeight="1"/>
    <row r="10629" ht="32.25" customHeight="1"/>
    <row r="10631" ht="32.25" customHeight="1"/>
    <row r="10633" ht="32.25" customHeight="1"/>
    <row r="10635" ht="32.25" customHeight="1"/>
    <row r="10637" ht="32.25" customHeight="1"/>
    <row r="10639" ht="32.25" customHeight="1"/>
    <row r="10641" ht="32.25" customHeight="1"/>
    <row r="10643" ht="32.25" customHeight="1"/>
    <row r="10645" ht="32.25" customHeight="1"/>
    <row r="10647" ht="32.25" customHeight="1"/>
    <row r="10649" ht="32.25" customHeight="1"/>
    <row r="10651" ht="32.25" customHeight="1"/>
    <row r="10653" ht="32.25" customHeight="1"/>
    <row r="10655" ht="32.25" customHeight="1"/>
    <row r="10657" ht="32.25" customHeight="1"/>
    <row r="10659" ht="32.25" customHeight="1"/>
    <row r="10661" ht="32.25" customHeight="1"/>
    <row r="10663" ht="32.25" customHeight="1"/>
    <row r="10665" ht="32.25" customHeight="1"/>
    <row r="10667" ht="32.25" customHeight="1"/>
    <row r="10669" ht="32.25" customHeight="1"/>
    <row r="10671" ht="32.25" customHeight="1"/>
    <row r="10673" ht="32.25" customHeight="1"/>
    <row r="10675" ht="32.25" customHeight="1"/>
    <row r="10677" ht="32.25" customHeight="1"/>
    <row r="10679" ht="32.25" customHeight="1"/>
    <row r="10681" ht="32.25" customHeight="1"/>
    <row r="10683" ht="32.25" customHeight="1"/>
    <row r="10685" ht="32.25" customHeight="1"/>
    <row r="10687" ht="32.25" customHeight="1"/>
    <row r="10689" ht="32.25" customHeight="1"/>
    <row r="10691" ht="32.25" customHeight="1"/>
    <row r="10693" ht="32.25" customHeight="1"/>
    <row r="10695" ht="32.25" customHeight="1"/>
    <row r="10697" ht="32.25" customHeight="1"/>
    <row r="10699" ht="32.25" customHeight="1"/>
    <row r="10701" ht="32.25" customHeight="1"/>
    <row r="10703" ht="32.25" customHeight="1"/>
    <row r="10705" ht="32.25" customHeight="1"/>
    <row r="10707" ht="32.25" customHeight="1"/>
    <row r="10709" ht="32.25" customHeight="1"/>
    <row r="10711" ht="32.25" customHeight="1"/>
    <row r="10713" ht="32.25" customHeight="1"/>
    <row r="10715" ht="32.25" customHeight="1"/>
    <row r="10717" ht="32.25" customHeight="1"/>
    <row r="10719" ht="32.25" customHeight="1"/>
    <row r="10721" ht="32.25" customHeight="1"/>
    <row r="10723" ht="32.25" customHeight="1"/>
    <row r="10725" ht="32.25" customHeight="1"/>
    <row r="10727" ht="32.25" customHeight="1"/>
    <row r="10729" ht="32.25" customHeight="1"/>
    <row r="10731" ht="32.25" customHeight="1"/>
    <row r="10733" ht="32.25" customHeight="1"/>
    <row r="10735" ht="32.25" customHeight="1"/>
    <row r="10737" ht="32.25" customHeight="1"/>
    <row r="10739" ht="32.25" customHeight="1"/>
    <row r="10741" ht="32.25" customHeight="1"/>
    <row r="10743" ht="32.25" customHeight="1"/>
    <row r="10745" ht="32.25" customHeight="1"/>
    <row r="10747" ht="32.25" customHeight="1"/>
    <row r="10749" ht="32.25" customHeight="1"/>
    <row r="10751" ht="32.25" customHeight="1"/>
    <row r="10753" ht="32.25" customHeight="1"/>
    <row r="10755" ht="32.25" customHeight="1"/>
    <row r="10757" ht="32.25" customHeight="1"/>
    <row r="10759" ht="32.25" customHeight="1"/>
    <row r="10761" ht="32.25" customHeight="1"/>
    <row r="10763" ht="32.25" customHeight="1"/>
    <row r="10765" ht="32.25" customHeight="1"/>
    <row r="10767" ht="32.25" customHeight="1"/>
    <row r="10769" ht="32.25" customHeight="1"/>
    <row r="10771" ht="32.25" customHeight="1"/>
    <row r="10773" ht="32.25" customHeight="1"/>
    <row r="10775" ht="32.25" customHeight="1"/>
    <row r="10777" ht="32.25" customHeight="1"/>
    <row r="10779" ht="32.25" customHeight="1"/>
    <row r="10781" ht="32.25" customHeight="1"/>
    <row r="10783" ht="32.25" customHeight="1"/>
    <row r="10785" ht="32.25" customHeight="1"/>
    <row r="10787" ht="32.25" customHeight="1"/>
    <row r="10789" ht="32.25" customHeight="1"/>
    <row r="10791" ht="32.25" customHeight="1"/>
    <row r="10793" ht="32.25" customHeight="1"/>
    <row r="10795" ht="32.25" customHeight="1"/>
    <row r="10797" ht="32.25" customHeight="1"/>
    <row r="10799" ht="32.25" customHeight="1"/>
    <row r="10801" ht="32.25" customHeight="1"/>
    <row r="10803" ht="32.25" customHeight="1"/>
    <row r="10805" ht="32.25" customHeight="1"/>
    <row r="10807" ht="32.25" customHeight="1"/>
    <row r="10809" ht="32.25" customHeight="1"/>
    <row r="10811" ht="32.25" customHeight="1"/>
    <row r="10813" ht="32.25" customHeight="1"/>
    <row r="10815" ht="32.25" customHeight="1"/>
    <row r="10817" ht="32.25" customHeight="1"/>
    <row r="10819" ht="32.25" customHeight="1"/>
    <row r="10821" ht="32.25" customHeight="1"/>
    <row r="10823" ht="32.25" customHeight="1"/>
    <row r="10825" ht="32.25" customHeight="1"/>
    <row r="10827" ht="32.25" customHeight="1"/>
    <row r="10829" ht="32.25" customHeight="1"/>
    <row r="10831" ht="32.25" customHeight="1"/>
    <row r="10833" ht="32.25" customHeight="1"/>
    <row r="10835" ht="32.25" customHeight="1"/>
    <row r="10837" ht="32.25" customHeight="1"/>
    <row r="10839" ht="32.25" customHeight="1"/>
    <row r="10841" ht="32.25" customHeight="1"/>
    <row r="10843" ht="32.25" customHeight="1"/>
    <row r="10845" ht="32.25" customHeight="1"/>
    <row r="10847" ht="32.25" customHeight="1"/>
    <row r="10849" ht="32.25" customHeight="1"/>
    <row r="10851" ht="32.25" customHeight="1"/>
    <row r="10853" ht="32.25" customHeight="1"/>
    <row r="10855" ht="32.25" customHeight="1"/>
    <row r="10857" ht="32.25" customHeight="1"/>
    <row r="10859" ht="32.25" customHeight="1"/>
    <row r="10861" ht="32.25" customHeight="1"/>
    <row r="10863" ht="32.25" customHeight="1"/>
    <row r="10865" ht="32.25" customHeight="1"/>
    <row r="10867" ht="32.25" customHeight="1"/>
    <row r="10869" ht="32.25" customHeight="1"/>
    <row r="10871" ht="32.25" customHeight="1"/>
    <row r="10873" ht="32.25" customHeight="1"/>
    <row r="10875" ht="32.25" customHeight="1"/>
    <row r="10877" ht="32.25" customHeight="1"/>
    <row r="10879" ht="32.25" customHeight="1"/>
    <row r="10881" ht="32.25" customHeight="1"/>
    <row r="10883" ht="32.25" customHeight="1"/>
    <row r="10885" ht="32.25" customHeight="1"/>
    <row r="10887" ht="32.25" customHeight="1"/>
    <row r="10889" ht="32.25" customHeight="1"/>
    <row r="10891" ht="32.25" customHeight="1"/>
    <row r="10893" ht="32.25" customHeight="1"/>
    <row r="10895" ht="32.25" customHeight="1"/>
    <row r="10897" ht="32.25" customHeight="1"/>
    <row r="10899" ht="32.25" customHeight="1"/>
    <row r="10901" ht="32.25" customHeight="1"/>
    <row r="10903" ht="32.25" customHeight="1"/>
    <row r="10905" ht="32.25" customHeight="1"/>
    <row r="10907" ht="32.25" customHeight="1"/>
    <row r="10909" ht="32.25" customHeight="1"/>
    <row r="10911" ht="32.25" customHeight="1"/>
    <row r="10913" ht="32.25" customHeight="1"/>
    <row r="10915" ht="32.25" customHeight="1"/>
    <row r="10917" ht="32.25" customHeight="1"/>
    <row r="10919" ht="32.25" customHeight="1"/>
    <row r="10921" ht="32.25" customHeight="1"/>
    <row r="10923" ht="32.25" customHeight="1"/>
    <row r="10925" ht="32.25" customHeight="1"/>
    <row r="10927" ht="32.25" customHeight="1"/>
    <row r="10929" ht="32.25" customHeight="1"/>
    <row r="10931" ht="32.25" customHeight="1"/>
    <row r="10933" ht="32.25" customHeight="1"/>
    <row r="10935" ht="32.25" customHeight="1"/>
    <row r="10937" ht="32.25" customHeight="1"/>
    <row r="10939" ht="32.25" customHeight="1"/>
    <row r="10941" ht="32.25" customHeight="1"/>
    <row r="10943" ht="32.25" customHeight="1"/>
    <row r="10945" ht="32.25" customHeight="1"/>
    <row r="10947" ht="32.25" customHeight="1"/>
    <row r="10949" ht="32.25" customHeight="1"/>
    <row r="10951" ht="32.25" customHeight="1"/>
    <row r="10953" ht="32.25" customHeight="1"/>
    <row r="10955" ht="32.25" customHeight="1"/>
    <row r="10957" ht="32.25" customHeight="1"/>
    <row r="10959" ht="32.25" customHeight="1"/>
    <row r="10961" ht="32.25" customHeight="1"/>
    <row r="10963" ht="32.25" customHeight="1"/>
    <row r="10965" ht="32.25" customHeight="1"/>
    <row r="10967" ht="32.25" customHeight="1"/>
    <row r="10969" ht="32.25" customHeight="1"/>
    <row r="10971" ht="32.25" customHeight="1"/>
    <row r="10973" ht="32.25" customHeight="1"/>
    <row r="10975" ht="32.25" customHeight="1"/>
    <row r="10977" ht="32.25" customHeight="1"/>
    <row r="10979" ht="32.25" customHeight="1"/>
    <row r="10981" ht="32.25" customHeight="1"/>
    <row r="10983" ht="32.25" customHeight="1"/>
    <row r="10985" ht="32.25" customHeight="1"/>
    <row r="10987" ht="32.25" customHeight="1"/>
    <row r="10989" ht="32.25" customHeight="1"/>
    <row r="10991" ht="32.25" customHeight="1"/>
    <row r="10993" ht="32.25" customHeight="1"/>
    <row r="10995" ht="32.25" customHeight="1"/>
    <row r="10997" ht="32.25" customHeight="1"/>
    <row r="10999" ht="32.25" customHeight="1"/>
    <row r="11001" ht="32.25" customHeight="1"/>
    <row r="11003" ht="32.25" customHeight="1"/>
    <row r="11005" ht="32.25" customHeight="1"/>
    <row r="11007" ht="32.25" customHeight="1"/>
    <row r="11009" ht="32.25" customHeight="1"/>
    <row r="11011" ht="32.25" customHeight="1"/>
    <row r="11013" ht="32.25" customHeight="1"/>
    <row r="11015" ht="32.25" customHeight="1"/>
    <row r="11017" ht="32.25" customHeight="1"/>
    <row r="11019" ht="32.25" customHeight="1"/>
    <row r="11021" ht="32.25" customHeight="1"/>
    <row r="11023" ht="32.25" customHeight="1"/>
    <row r="11025" ht="32.25" customHeight="1"/>
    <row r="11027" ht="32.25" customHeight="1"/>
    <row r="11029" ht="32.25" customHeight="1"/>
    <row r="11031" ht="32.25" customHeight="1"/>
    <row r="11033" ht="32.25" customHeight="1"/>
    <row r="11035" ht="32.25" customHeight="1"/>
    <row r="11037" ht="32.25" customHeight="1"/>
    <row r="11039" ht="32.25" customHeight="1"/>
    <row r="11041" ht="32.25" customHeight="1"/>
    <row r="11043" ht="32.25" customHeight="1"/>
    <row r="11045" ht="32.25" customHeight="1"/>
    <row r="11047" ht="32.25" customHeight="1"/>
    <row r="11049" ht="32.25" customHeight="1"/>
    <row r="11051" ht="32.25" customHeight="1"/>
    <row r="11053" ht="32.25" customHeight="1"/>
    <row r="11055" ht="32.25" customHeight="1"/>
    <row r="11057" ht="32.25" customHeight="1"/>
    <row r="11059" ht="32.25" customHeight="1"/>
    <row r="11061" ht="32.25" customHeight="1"/>
    <row r="11063" ht="32.25" customHeight="1"/>
    <row r="11065" ht="32.25" customHeight="1"/>
    <row r="11067" ht="32.25" customHeight="1"/>
    <row r="11069" ht="32.25" customHeight="1"/>
    <row r="11071" ht="32.25" customHeight="1"/>
    <row r="11073" ht="32.25" customHeight="1"/>
    <row r="11075" ht="32.25" customHeight="1"/>
    <row r="11077" ht="32.25" customHeight="1"/>
    <row r="11079" ht="32.25" customHeight="1"/>
    <row r="11081" ht="32.25" customHeight="1"/>
    <row r="11083" ht="32.25" customHeight="1"/>
    <row r="11085" ht="32.25" customHeight="1"/>
    <row r="11087" ht="32.25" customHeight="1"/>
    <row r="11089" ht="32.25" customHeight="1"/>
    <row r="11091" ht="32.25" customHeight="1"/>
    <row r="11093" ht="32.25" customHeight="1"/>
    <row r="11095" ht="32.25" customHeight="1"/>
    <row r="11097" ht="32.25" customHeight="1"/>
    <row r="11099" ht="32.25" customHeight="1"/>
    <row r="11101" ht="32.25" customHeight="1"/>
    <row r="11103" ht="32.25" customHeight="1"/>
    <row r="11105" ht="32.25" customHeight="1"/>
    <row r="11107" ht="32.25" customHeight="1"/>
    <row r="11109" ht="32.25" customHeight="1"/>
    <row r="11111" ht="32.25" customHeight="1"/>
    <row r="11113" ht="32.25" customHeight="1"/>
    <row r="11115" ht="32.25" customHeight="1"/>
    <row r="11117" ht="32.25" customHeight="1"/>
    <row r="11119" ht="32.25" customHeight="1"/>
    <row r="11121" ht="32.25" customHeight="1"/>
    <row r="11123" ht="32.25" customHeight="1"/>
    <row r="11125" ht="32.25" customHeight="1"/>
    <row r="11127" ht="32.25" customHeight="1"/>
    <row r="11129" ht="32.25" customHeight="1"/>
    <row r="11131" ht="32.25" customHeight="1"/>
    <row r="11133" ht="32.25" customHeight="1"/>
    <row r="11135" ht="32.25" customHeight="1"/>
    <row r="11137" ht="32.25" customHeight="1"/>
    <row r="11139" ht="32.25" customHeight="1"/>
    <row r="11141" ht="32.25" customHeight="1"/>
    <row r="11143" ht="32.25" customHeight="1"/>
    <row r="11145" ht="32.25" customHeight="1"/>
    <row r="11147" ht="32.25" customHeight="1"/>
    <row r="11149" ht="32.25" customHeight="1"/>
    <row r="11151" ht="32.25" customHeight="1"/>
    <row r="11153" ht="32.25" customHeight="1"/>
    <row r="11155" ht="32.25" customHeight="1"/>
    <row r="11157" ht="32.25" customHeight="1"/>
    <row r="11159" ht="32.25" customHeight="1"/>
    <row r="11161" ht="32.25" customHeight="1"/>
    <row r="11163" ht="32.25" customHeight="1"/>
    <row r="11165" ht="32.25" customHeight="1"/>
    <row r="11167" ht="32.25" customHeight="1"/>
    <row r="11169" ht="32.25" customHeight="1"/>
    <row r="11171" ht="32.25" customHeight="1"/>
    <row r="11173" ht="32.25" customHeight="1"/>
    <row r="11175" ht="32.25" customHeight="1"/>
    <row r="11177" ht="32.25" customHeight="1"/>
    <row r="11179" ht="32.25" customHeight="1"/>
    <row r="11181" ht="32.25" customHeight="1"/>
    <row r="11183" ht="32.25" customHeight="1"/>
    <row r="11185" ht="32.25" customHeight="1"/>
    <row r="11187" ht="32.25" customHeight="1"/>
    <row r="11189" ht="32.25" customHeight="1"/>
    <row r="11191" ht="32.25" customHeight="1"/>
    <row r="11193" ht="32.25" customHeight="1"/>
    <row r="11195" ht="32.25" customHeight="1"/>
    <row r="11197" ht="32.25" customHeight="1"/>
    <row r="11199" ht="32.25" customHeight="1"/>
    <row r="11201" ht="32.25" customHeight="1"/>
    <row r="11203" ht="32.25" customHeight="1"/>
    <row r="11205" ht="32.25" customHeight="1"/>
    <row r="11207" ht="32.25" customHeight="1"/>
    <row r="11209" ht="32.25" customHeight="1"/>
    <row r="11211" ht="32.25" customHeight="1"/>
    <row r="11213" ht="32.25" customHeight="1"/>
    <row r="11215" ht="32.25" customHeight="1"/>
    <row r="11217" ht="32.25" customHeight="1"/>
    <row r="11219" ht="32.25" customHeight="1"/>
    <row r="11221" ht="32.25" customHeight="1"/>
    <row r="11223" ht="32.25" customHeight="1"/>
    <row r="11225" ht="32.25" customHeight="1"/>
    <row r="11227" ht="32.25" customHeight="1"/>
    <row r="11229" ht="32.25" customHeight="1"/>
    <row r="11231" ht="32.25" customHeight="1"/>
    <row r="11233" ht="32.25" customHeight="1"/>
    <row r="11235" ht="32.25" customHeight="1"/>
    <row r="11237" ht="32.25" customHeight="1"/>
    <row r="11239" ht="32.25" customHeight="1"/>
    <row r="11241" ht="32.25" customHeight="1"/>
    <row r="11243" ht="32.25" customHeight="1"/>
    <row r="11245" ht="32.25" customHeight="1"/>
    <row r="11247" ht="32.25" customHeight="1"/>
    <row r="11249" ht="32.25" customHeight="1"/>
    <row r="11251" ht="32.25" customHeight="1"/>
    <row r="11253" ht="32.25" customHeight="1"/>
    <row r="11255" ht="32.25" customHeight="1"/>
    <row r="11257" ht="32.25" customHeight="1"/>
    <row r="11259" ht="32.25" customHeight="1"/>
    <row r="11261" ht="32.25" customHeight="1"/>
    <row r="11263" ht="32.25" customHeight="1"/>
    <row r="11265" ht="32.25" customHeight="1"/>
    <row r="11267" ht="32.25" customHeight="1"/>
    <row r="11269" ht="32.25" customHeight="1"/>
    <row r="11271" ht="32.25" customHeight="1"/>
    <row r="11273" ht="32.25" customHeight="1"/>
    <row r="11275" ht="32.25" customHeight="1"/>
    <row r="11277" ht="32.25" customHeight="1"/>
    <row r="11279" ht="32.25" customHeight="1"/>
    <row r="11281" ht="32.25" customHeight="1"/>
    <row r="11283" ht="32.25" customHeight="1"/>
    <row r="11285" ht="32.25" customHeight="1"/>
    <row r="11287" ht="32.25" customHeight="1"/>
    <row r="11289" ht="32.25" customHeight="1"/>
    <row r="11291" ht="32.25" customHeight="1"/>
    <row r="11293" ht="32.25" customHeight="1"/>
    <row r="11295" ht="32.25" customHeight="1"/>
    <row r="11297" ht="32.25" customHeight="1"/>
    <row r="11299" ht="32.25" customHeight="1"/>
    <row r="11301" ht="32.25" customHeight="1"/>
    <row r="11303" ht="32.25" customHeight="1"/>
    <row r="11305" ht="32.25" customHeight="1"/>
    <row r="11307" ht="32.25" customHeight="1"/>
    <row r="11309" ht="32.25" customHeight="1"/>
    <row r="11311" ht="32.25" customHeight="1"/>
    <row r="11313" ht="32.25" customHeight="1"/>
    <row r="11315" ht="32.25" customHeight="1"/>
    <row r="11317" ht="32.25" customHeight="1"/>
    <row r="11319" ht="32.25" customHeight="1"/>
    <row r="11321" ht="32.25" customHeight="1"/>
    <row r="11323" ht="32.25" customHeight="1"/>
    <row r="11325" ht="32.25" customHeight="1"/>
    <row r="11327" ht="32.25" customHeight="1"/>
    <row r="11329" ht="32.25" customHeight="1"/>
    <row r="11331" ht="32.25" customHeight="1"/>
    <row r="11333" ht="32.25" customHeight="1"/>
    <row r="11335" ht="32.25" customHeight="1"/>
    <row r="11337" ht="32.25" customHeight="1"/>
    <row r="11339" ht="32.25" customHeight="1"/>
    <row r="11341" ht="32.25" customHeight="1"/>
    <row r="11343" ht="32.25" customHeight="1"/>
    <row r="11345" ht="32.25" customHeight="1"/>
    <row r="11347" ht="32.25" customHeight="1"/>
    <row r="11349" ht="32.25" customHeight="1"/>
    <row r="11351" ht="32.25" customHeight="1"/>
    <row r="11353" ht="32.25" customHeight="1"/>
    <row r="11355" ht="32.25" customHeight="1"/>
    <row r="11357" ht="32.25" customHeight="1"/>
    <row r="11359" ht="32.25" customHeight="1"/>
    <row r="11361" ht="32.25" customHeight="1"/>
    <row r="11363" ht="32.25" customHeight="1"/>
    <row r="11365" ht="32.25" customHeight="1"/>
    <row r="11367" ht="32.25" customHeight="1"/>
    <row r="11369" ht="32.25" customHeight="1"/>
    <row r="11371" ht="32.25" customHeight="1"/>
    <row r="11373" ht="32.25" customHeight="1"/>
    <row r="11375" ht="32.25" customHeight="1"/>
    <row r="11377" ht="32.25" customHeight="1"/>
    <row r="11379" ht="32.25" customHeight="1"/>
    <row r="11381" ht="32.25" customHeight="1"/>
    <row r="11383" ht="32.25" customHeight="1"/>
    <row r="11385" ht="32.25" customHeight="1"/>
    <row r="11387" ht="32.25" customHeight="1"/>
    <row r="11389" ht="32.25" customHeight="1"/>
    <row r="11391" ht="32.25" customHeight="1"/>
    <row r="11393" ht="32.25" customHeight="1"/>
    <row r="11395" ht="32.25" customHeight="1"/>
    <row r="11397" ht="32.25" customHeight="1"/>
    <row r="11399" ht="32.25" customHeight="1"/>
    <row r="11401" ht="32.25" customHeight="1"/>
    <row r="11403" ht="32.25" customHeight="1"/>
    <row r="11405" ht="32.25" customHeight="1"/>
    <row r="11407" ht="32.25" customHeight="1"/>
    <row r="11409" ht="32.25" customHeight="1"/>
    <row r="11411" ht="32.25" customHeight="1"/>
    <row r="11413" ht="32.25" customHeight="1"/>
    <row r="11415" ht="32.25" customHeight="1"/>
    <row r="11417" ht="32.25" customHeight="1"/>
    <row r="11419" ht="32.25" customHeight="1"/>
    <row r="11421" ht="32.25" customHeight="1"/>
    <row r="11423" ht="32.25" customHeight="1"/>
    <row r="11425" ht="32.25" customHeight="1"/>
    <row r="11427" ht="32.25" customHeight="1"/>
    <row r="11429" ht="32.25" customHeight="1"/>
    <row r="11431" ht="32.25" customHeight="1"/>
    <row r="11433" ht="32.25" customHeight="1"/>
    <row r="11435" ht="32.25" customHeight="1"/>
    <row r="11437" ht="32.25" customHeight="1"/>
    <row r="11439" ht="32.25" customHeight="1"/>
    <row r="11441" ht="32.25" customHeight="1"/>
    <row r="11443" ht="32.25" customHeight="1"/>
    <row r="11445" ht="32.25" customHeight="1"/>
    <row r="11447" ht="32.25" customHeight="1"/>
    <row r="11449" ht="32.25" customHeight="1"/>
    <row r="11451" ht="32.25" customHeight="1"/>
    <row r="11453" ht="32.25" customHeight="1"/>
    <row r="11455" ht="32.25" customHeight="1"/>
    <row r="11457" ht="32.25" customHeight="1"/>
    <row r="11459" ht="32.25" customHeight="1"/>
    <row r="11461" ht="32.25" customHeight="1"/>
    <row r="11463" ht="32.25" customHeight="1"/>
    <row r="11465" ht="32.25" customHeight="1"/>
    <row r="11467" ht="32.25" customHeight="1"/>
    <row r="11469" ht="32.25" customHeight="1"/>
    <row r="11471" ht="32.25" customHeight="1"/>
    <row r="11473" ht="32.25" customHeight="1"/>
    <row r="11475" ht="32.25" customHeight="1"/>
    <row r="11477" ht="32.25" customHeight="1"/>
    <row r="11479" ht="32.25" customHeight="1"/>
    <row r="11481" ht="32.25" customHeight="1"/>
    <row r="11483" ht="32.25" customHeight="1"/>
    <row r="11485" ht="32.25" customHeight="1"/>
    <row r="11487" ht="32.25" customHeight="1"/>
    <row r="11489" ht="32.25" customHeight="1"/>
    <row r="11491" ht="32.25" customHeight="1"/>
    <row r="11493" ht="32.25" customHeight="1"/>
    <row r="11495" ht="32.25" customHeight="1"/>
    <row r="11497" ht="32.25" customHeight="1"/>
    <row r="11499" ht="32.25" customHeight="1"/>
    <row r="11501" ht="32.25" customHeight="1"/>
    <row r="11503" ht="32.25" customHeight="1"/>
    <row r="11505" ht="32.25" customHeight="1"/>
    <row r="11507" ht="32.25" customHeight="1"/>
    <row r="11509" ht="32.25" customHeight="1"/>
    <row r="11511" ht="32.25" customHeight="1"/>
    <row r="11513" ht="32.25" customHeight="1"/>
    <row r="11515" ht="32.25" customHeight="1"/>
    <row r="11517" ht="32.25" customHeight="1"/>
    <row r="11519" ht="32.25" customHeight="1"/>
    <row r="11521" ht="32.25" customHeight="1"/>
    <row r="11523" ht="32.25" customHeight="1"/>
    <row r="11525" ht="32.25" customHeight="1"/>
    <row r="11527" ht="32.25" customHeight="1"/>
    <row r="11529" ht="32.25" customHeight="1"/>
    <row r="11531" ht="32.25" customHeight="1"/>
    <row r="11533" ht="32.25" customHeight="1"/>
    <row r="11535" ht="32.25" customHeight="1"/>
    <row r="11537" ht="32.25" customHeight="1"/>
    <row r="11539" ht="32.25" customHeight="1"/>
    <row r="11541" ht="32.25" customHeight="1"/>
    <row r="11543" ht="32.25" customHeight="1"/>
    <row r="11545" ht="32.25" customHeight="1"/>
    <row r="11547" ht="32.25" customHeight="1"/>
    <row r="11549" ht="32.25" customHeight="1"/>
    <row r="11551" ht="32.25" customHeight="1"/>
    <row r="11553" ht="32.25" customHeight="1"/>
    <row r="11555" ht="32.25" customHeight="1"/>
    <row r="11557" ht="32.25" customHeight="1"/>
    <row r="11559" ht="32.25" customHeight="1"/>
    <row r="11561" ht="32.25" customHeight="1"/>
    <row r="11563" ht="32.25" customHeight="1"/>
    <row r="11565" ht="32.25" customHeight="1"/>
    <row r="11567" ht="32.25" customHeight="1"/>
    <row r="11569" ht="32.25" customHeight="1"/>
    <row r="11571" ht="32.25" customHeight="1"/>
    <row r="11573" ht="32.25" customHeight="1"/>
    <row r="11575" ht="32.25" customHeight="1"/>
    <row r="11577" ht="32.25" customHeight="1"/>
    <row r="11579" ht="32.25" customHeight="1"/>
    <row r="11581" ht="32.25" customHeight="1"/>
    <row r="11583" ht="32.25" customHeight="1"/>
    <row r="11585" ht="32.25" customHeight="1"/>
    <row r="11587" ht="32.25" customHeight="1"/>
    <row r="11589" ht="32.25" customHeight="1"/>
    <row r="11591" ht="32.25" customHeight="1"/>
    <row r="11593" ht="32.25" customHeight="1"/>
    <row r="11595" ht="32.25" customHeight="1"/>
    <row r="11597" ht="32.25" customHeight="1"/>
    <row r="11599" ht="32.25" customHeight="1"/>
    <row r="11601" ht="32.25" customHeight="1"/>
    <row r="11603" ht="32.25" customHeight="1"/>
    <row r="11605" ht="32.25" customHeight="1"/>
    <row r="11607" ht="32.25" customHeight="1"/>
    <row r="11609" ht="32.25" customHeight="1"/>
    <row r="11611" ht="32.25" customHeight="1"/>
    <row r="11613" ht="32.25" customHeight="1"/>
    <row r="11615" ht="32.25" customHeight="1"/>
    <row r="11617" ht="32.25" customHeight="1"/>
    <row r="11619" ht="32.25" customHeight="1"/>
    <row r="11621" ht="32.25" customHeight="1"/>
    <row r="11623" ht="32.25" customHeight="1"/>
    <row r="11625" ht="32.25" customHeight="1"/>
    <row r="11627" ht="32.25" customHeight="1"/>
    <row r="11629" ht="32.25" customHeight="1"/>
    <row r="11631" ht="32.25" customHeight="1"/>
    <row r="11633" ht="32.25" customHeight="1"/>
    <row r="11635" ht="32.25" customHeight="1"/>
    <row r="11637" ht="32.25" customHeight="1"/>
    <row r="11639" ht="32.25" customHeight="1"/>
    <row r="11641" ht="32.25" customHeight="1"/>
    <row r="11643" ht="32.25" customHeight="1"/>
    <row r="11645" ht="32.25" customHeight="1"/>
    <row r="11647" ht="32.25" customHeight="1"/>
    <row r="11649" ht="32.25" customHeight="1"/>
    <row r="11651" ht="32.25" customHeight="1"/>
    <row r="11653" ht="32.25" customHeight="1"/>
    <row r="11655" ht="32.25" customHeight="1"/>
    <row r="11657" ht="32.25" customHeight="1"/>
    <row r="11659" ht="32.25" customHeight="1"/>
    <row r="11661" ht="32.25" customHeight="1"/>
    <row r="11663" ht="32.25" customHeight="1"/>
    <row r="11665" ht="32.25" customHeight="1"/>
    <row r="11667" ht="32.25" customHeight="1"/>
    <row r="11669" ht="32.25" customHeight="1"/>
    <row r="11671" ht="32.25" customHeight="1"/>
    <row r="11673" ht="32.25" customHeight="1"/>
    <row r="11675" ht="32.25" customHeight="1"/>
    <row r="11677" ht="32.25" customHeight="1"/>
    <row r="11679" ht="32.25" customHeight="1"/>
    <row r="11681" ht="32.25" customHeight="1"/>
    <row r="11683" ht="32.25" customHeight="1"/>
    <row r="11685" ht="32.25" customHeight="1"/>
    <row r="11687" ht="32.25" customHeight="1"/>
    <row r="11689" ht="32.25" customHeight="1"/>
    <row r="11691" ht="32.25" customHeight="1"/>
    <row r="11693" ht="32.25" customHeight="1"/>
    <row r="11695" ht="32.25" customHeight="1"/>
    <row r="11697" ht="32.25" customHeight="1"/>
    <row r="11699" ht="32.25" customHeight="1"/>
    <row r="11701" ht="32.25" customHeight="1"/>
    <row r="11703" ht="32.25" customHeight="1"/>
    <row r="11705" ht="32.25" customHeight="1"/>
    <row r="11707" ht="32.25" customHeight="1"/>
    <row r="11709" ht="32.25" customHeight="1"/>
    <row r="11711" ht="32.25" customHeight="1"/>
    <row r="11713" ht="32.25" customHeight="1"/>
    <row r="11715" ht="32.25" customHeight="1"/>
    <row r="11717" ht="32.25" customHeight="1"/>
    <row r="11719" ht="32.25" customHeight="1"/>
    <row r="11721" ht="32.25" customHeight="1"/>
    <row r="11723" ht="32.25" customHeight="1"/>
    <row r="11725" ht="32.25" customHeight="1"/>
    <row r="11727" ht="32.25" customHeight="1"/>
    <row r="11729" ht="32.25" customHeight="1"/>
    <row r="11731" ht="32.25" customHeight="1"/>
    <row r="11733" ht="32.25" customHeight="1"/>
    <row r="11735" ht="32.25" customHeight="1"/>
    <row r="11737" ht="32.25" customHeight="1"/>
    <row r="11739" ht="32.25" customHeight="1"/>
    <row r="11741" ht="32.25" customHeight="1"/>
    <row r="11743" ht="32.25" customHeight="1"/>
    <row r="11745" ht="32.25" customHeight="1"/>
    <row r="11747" ht="32.25" customHeight="1"/>
    <row r="11749" ht="32.25" customHeight="1"/>
    <row r="11751" ht="32.25" customHeight="1"/>
    <row r="11753" ht="32.25" customHeight="1"/>
    <row r="11755" ht="32.25" customHeight="1"/>
    <row r="11757" ht="32.25" customHeight="1"/>
    <row r="11759" ht="32.25" customHeight="1"/>
    <row r="11761" ht="32.25" customHeight="1"/>
    <row r="11763" ht="32.25" customHeight="1"/>
    <row r="11765" ht="32.25" customHeight="1"/>
    <row r="11767" ht="32.25" customHeight="1"/>
    <row r="11769" ht="32.25" customHeight="1"/>
    <row r="11771" ht="32.25" customHeight="1"/>
    <row r="11773" ht="32.25" customHeight="1"/>
    <row r="11775" ht="32.25" customHeight="1"/>
    <row r="11777" ht="32.25" customHeight="1"/>
    <row r="11779" ht="32.25" customHeight="1"/>
    <row r="11781" ht="32.25" customHeight="1"/>
    <row r="11783" ht="32.25" customHeight="1"/>
    <row r="11785" ht="32.25" customHeight="1"/>
    <row r="11787" ht="32.25" customHeight="1"/>
    <row r="11789" ht="32.25" customHeight="1"/>
    <row r="11791" ht="32.25" customHeight="1"/>
    <row r="11793" ht="32.25" customHeight="1"/>
    <row r="11795" ht="32.25" customHeight="1"/>
    <row r="11797" ht="32.25" customHeight="1"/>
    <row r="11799" ht="32.25" customHeight="1"/>
    <row r="11801" ht="32.25" customHeight="1"/>
    <row r="11803" ht="32.25" customHeight="1"/>
    <row r="11805" ht="32.25" customHeight="1"/>
    <row r="11807" ht="32.25" customHeight="1"/>
    <row r="11809" ht="32.25" customHeight="1"/>
    <row r="11811" ht="32.25" customHeight="1"/>
    <row r="11813" ht="32.25" customHeight="1"/>
    <row r="11815" ht="32.25" customHeight="1"/>
    <row r="11817" ht="32.25" customHeight="1"/>
    <row r="11819" ht="32.25" customHeight="1"/>
    <row r="11821" ht="32.25" customHeight="1"/>
    <row r="11823" ht="32.25" customHeight="1"/>
    <row r="11825" ht="32.25" customHeight="1"/>
    <row r="11827" ht="32.25" customHeight="1"/>
    <row r="11829" ht="32.25" customHeight="1"/>
    <row r="11831" ht="32.25" customHeight="1"/>
    <row r="11833" ht="32.25" customHeight="1"/>
    <row r="11835" ht="32.25" customHeight="1"/>
    <row r="11837" ht="32.25" customHeight="1"/>
    <row r="11839" ht="32.25" customHeight="1"/>
    <row r="11841" ht="32.25" customHeight="1"/>
    <row r="11843" ht="32.25" customHeight="1"/>
    <row r="11845" ht="32.25" customHeight="1"/>
    <row r="11847" ht="32.25" customHeight="1"/>
    <row r="11849" ht="32.25" customHeight="1"/>
    <row r="11851" ht="32.25" customHeight="1"/>
    <row r="11853" ht="32.25" customHeight="1"/>
    <row r="11855" ht="32.25" customHeight="1"/>
    <row r="11857" ht="32.25" customHeight="1"/>
    <row r="11859" ht="32.25" customHeight="1"/>
    <row r="11861" ht="32.25" customHeight="1"/>
    <row r="11863" ht="32.25" customHeight="1"/>
    <row r="11865" ht="32.25" customHeight="1"/>
    <row r="11867" ht="32.25" customHeight="1"/>
    <row r="11869" ht="32.25" customHeight="1"/>
    <row r="11871" ht="32.25" customHeight="1"/>
    <row r="11873" ht="32.25" customHeight="1"/>
    <row r="11875" ht="32.25" customHeight="1"/>
    <row r="11877" ht="32.25" customHeight="1"/>
    <row r="11879" ht="32.25" customHeight="1"/>
    <row r="11881" ht="32.25" customHeight="1"/>
    <row r="11883" ht="32.25" customHeight="1"/>
    <row r="11885" ht="32.25" customHeight="1"/>
    <row r="11887" ht="32.25" customHeight="1"/>
    <row r="11889" ht="32.25" customHeight="1"/>
    <row r="11891" ht="32.25" customHeight="1"/>
    <row r="11893" ht="32.25" customHeight="1"/>
    <row r="11895" ht="32.25" customHeight="1"/>
    <row r="11897" ht="32.25" customHeight="1"/>
    <row r="11899" ht="32.25" customHeight="1"/>
    <row r="11901" ht="32.25" customHeight="1"/>
    <row r="11903" ht="32.25" customHeight="1"/>
    <row r="11905" ht="32.25" customHeight="1"/>
    <row r="11907" ht="32.25" customHeight="1"/>
    <row r="11909" ht="32.25" customHeight="1"/>
    <row r="11911" ht="32.25" customHeight="1"/>
    <row r="11913" ht="32.25" customHeight="1"/>
    <row r="11915" ht="32.25" customHeight="1"/>
    <row r="11917" ht="32.25" customHeight="1"/>
    <row r="11919" ht="32.25" customHeight="1"/>
    <row r="11921" ht="32.25" customHeight="1"/>
    <row r="11923" ht="32.25" customHeight="1"/>
    <row r="11925" ht="32.25" customHeight="1"/>
    <row r="11927" ht="32.25" customHeight="1"/>
    <row r="11929" ht="32.25" customHeight="1"/>
    <row r="11931" ht="32.25" customHeight="1"/>
    <row r="11933" ht="32.25" customHeight="1"/>
    <row r="11935" ht="32.25" customHeight="1"/>
    <row r="11937" ht="32.25" customHeight="1"/>
    <row r="11939" ht="32.25" customHeight="1"/>
    <row r="11941" ht="32.25" customHeight="1"/>
    <row r="11943" ht="32.25" customHeight="1"/>
    <row r="11945" ht="32.25" customHeight="1"/>
    <row r="11947" ht="32.25" customHeight="1"/>
    <row r="11949" ht="32.25" customHeight="1"/>
    <row r="11951" ht="32.25" customHeight="1"/>
    <row r="11953" ht="32.25" customHeight="1"/>
    <row r="11955" ht="32.25" customHeight="1"/>
    <row r="11957" ht="32.25" customHeight="1"/>
    <row r="11959" ht="32.25" customHeight="1"/>
    <row r="11961" ht="32.25" customHeight="1"/>
    <row r="11963" ht="32.25" customHeight="1"/>
    <row r="11965" ht="32.25" customHeight="1"/>
    <row r="11967" ht="32.25" customHeight="1"/>
    <row r="11969" ht="32.25" customHeight="1"/>
    <row r="11971" ht="32.25" customHeight="1"/>
    <row r="11973" ht="32.25" customHeight="1"/>
    <row r="11975" ht="32.25" customHeight="1"/>
    <row r="11977" ht="32.25" customHeight="1"/>
    <row r="11979" ht="32.25" customHeight="1"/>
    <row r="11981" ht="32.25" customHeight="1"/>
    <row r="11983" ht="32.25" customHeight="1"/>
    <row r="11985" ht="32.25" customHeight="1"/>
    <row r="11987" ht="32.25" customHeight="1"/>
    <row r="11989" ht="32.25" customHeight="1"/>
    <row r="11991" ht="32.25" customHeight="1"/>
    <row r="11993" ht="32.25" customHeight="1"/>
    <row r="11995" ht="32.25" customHeight="1"/>
    <row r="11997" ht="32.25" customHeight="1"/>
    <row r="11999" ht="32.25" customHeight="1"/>
    <row r="12001" ht="32.25" customHeight="1"/>
    <row r="12003" ht="32.25" customHeight="1"/>
    <row r="12005" ht="32.25" customHeight="1"/>
    <row r="12007" ht="32.25" customHeight="1"/>
    <row r="12009" ht="32.25" customHeight="1"/>
    <row r="12011" ht="32.25" customHeight="1"/>
    <row r="12013" ht="32.25" customHeight="1"/>
    <row r="12015" ht="32.25" customHeight="1"/>
    <row r="12017" ht="32.25" customHeight="1"/>
    <row r="12019" ht="32.25" customHeight="1"/>
    <row r="12021" ht="32.25" customHeight="1"/>
    <row r="12023" ht="32.25" customHeight="1"/>
    <row r="12025" ht="32.25" customHeight="1"/>
    <row r="12027" ht="32.25" customHeight="1"/>
    <row r="12029" ht="32.25" customHeight="1"/>
    <row r="12031" ht="32.25" customHeight="1"/>
    <row r="12033" ht="32.25" customHeight="1"/>
    <row r="12035" ht="32.25" customHeight="1"/>
    <row r="12037" ht="32.25" customHeight="1"/>
    <row r="12039" ht="32.25" customHeight="1"/>
    <row r="12041" ht="32.25" customHeight="1"/>
    <row r="12043" ht="32.25" customHeight="1"/>
    <row r="12045" ht="32.25" customHeight="1"/>
    <row r="12047" ht="32.25" customHeight="1"/>
    <row r="12049" ht="32.25" customHeight="1"/>
    <row r="12051" ht="32.25" customHeight="1"/>
    <row r="12053" ht="32.25" customHeight="1"/>
    <row r="12055" ht="32.25" customHeight="1"/>
    <row r="12057" ht="32.25" customHeight="1"/>
    <row r="12059" ht="32.25" customHeight="1"/>
    <row r="12061" ht="32.25" customHeight="1"/>
    <row r="12063" ht="32.25" customHeight="1"/>
    <row r="12065" ht="32.25" customHeight="1"/>
    <row r="12067" ht="32.25" customHeight="1"/>
    <row r="12069" ht="32.25" customHeight="1"/>
    <row r="12071" ht="32.25" customHeight="1"/>
    <row r="12073" ht="32.25" customHeight="1"/>
    <row r="12075" ht="32.25" customHeight="1"/>
    <row r="12077" ht="32.25" customHeight="1"/>
    <row r="12079" ht="32.25" customHeight="1"/>
    <row r="12081" ht="32.25" customHeight="1"/>
    <row r="12083" ht="32.25" customHeight="1"/>
    <row r="12085" ht="32.25" customHeight="1"/>
    <row r="12087" ht="32.25" customHeight="1"/>
    <row r="12089" ht="32.25" customHeight="1"/>
    <row r="12091" ht="32.25" customHeight="1"/>
    <row r="12093" ht="32.25" customHeight="1"/>
    <row r="12095" ht="32.25" customHeight="1"/>
    <row r="12097" ht="32.25" customHeight="1"/>
    <row r="12099" ht="32.25" customHeight="1"/>
    <row r="12101" ht="32.25" customHeight="1"/>
    <row r="12103" ht="32.25" customHeight="1"/>
    <row r="12105" ht="32.25" customHeight="1"/>
    <row r="12107" ht="32.25" customHeight="1"/>
    <row r="12109" ht="32.25" customHeight="1"/>
    <row r="12111" ht="32.25" customHeight="1"/>
    <row r="12113" ht="32.25" customHeight="1"/>
    <row r="12115" ht="32.25" customHeight="1"/>
    <row r="12117" ht="32.25" customHeight="1"/>
    <row r="12119" ht="32.25" customHeight="1"/>
    <row r="12121" ht="32.25" customHeight="1"/>
    <row r="12123" ht="32.25" customHeight="1"/>
    <row r="12125" ht="32.25" customHeight="1"/>
    <row r="12127" ht="32.25" customHeight="1"/>
    <row r="12129" ht="32.25" customHeight="1"/>
    <row r="12131" ht="32.25" customHeight="1"/>
    <row r="12133" ht="32.25" customHeight="1"/>
    <row r="12135" ht="32.25" customHeight="1"/>
    <row r="12137" ht="32.25" customHeight="1"/>
    <row r="12139" ht="32.25" customHeight="1"/>
    <row r="12141" ht="32.25" customHeight="1"/>
    <row r="12143" ht="32.25" customHeight="1"/>
    <row r="12145" ht="32.25" customHeight="1"/>
    <row r="12147" ht="32.25" customHeight="1"/>
    <row r="12149" ht="32.25" customHeight="1"/>
    <row r="12151" ht="32.25" customHeight="1"/>
    <row r="12153" ht="32.25" customHeight="1"/>
    <row r="12155" ht="32.25" customHeight="1"/>
    <row r="12157" ht="32.25" customHeight="1"/>
    <row r="12159" ht="32.25" customHeight="1"/>
    <row r="12161" ht="32.25" customHeight="1"/>
    <row r="12163" ht="32.25" customHeight="1"/>
    <row r="12165" ht="32.25" customHeight="1"/>
    <row r="12167" ht="32.25" customHeight="1"/>
    <row r="12169" ht="32.25" customHeight="1"/>
    <row r="12171" ht="32.25" customHeight="1"/>
    <row r="12173" ht="32.25" customHeight="1"/>
    <row r="12175" ht="32.25" customHeight="1"/>
    <row r="12177" ht="32.25" customHeight="1"/>
    <row r="12179" ht="32.25" customHeight="1"/>
    <row r="12181" ht="32.25" customHeight="1"/>
    <row r="12183" ht="32.25" customHeight="1"/>
    <row r="12185" ht="32.25" customHeight="1"/>
    <row r="12187" ht="32.25" customHeight="1"/>
    <row r="12189" ht="32.25" customHeight="1"/>
    <row r="12191" ht="32.25" customHeight="1"/>
    <row r="12193" ht="32.25" customHeight="1"/>
    <row r="12195" ht="32.25" customHeight="1"/>
    <row r="12197" ht="32.25" customHeight="1"/>
    <row r="12199" ht="32.25" customHeight="1"/>
    <row r="12201" ht="32.25" customHeight="1"/>
    <row r="12203" ht="32.25" customHeight="1"/>
    <row r="12205" ht="32.25" customHeight="1"/>
    <row r="12207" ht="32.25" customHeight="1"/>
    <row r="12209" ht="32.25" customHeight="1"/>
    <row r="12211" ht="32.25" customHeight="1"/>
    <row r="12213" ht="32.25" customHeight="1"/>
    <row r="12215" ht="32.25" customHeight="1"/>
    <row r="12217" ht="32.25" customHeight="1"/>
    <row r="12219" ht="32.25" customHeight="1"/>
    <row r="12221" ht="32.25" customHeight="1"/>
    <row r="12223" ht="32.25" customHeight="1"/>
    <row r="12225" ht="32.25" customHeight="1"/>
    <row r="12227" ht="32.25" customHeight="1"/>
    <row r="12229" ht="32.25" customHeight="1"/>
    <row r="12231" ht="32.25" customHeight="1"/>
    <row r="12233" ht="32.25" customHeight="1"/>
    <row r="12235" ht="32.25" customHeight="1"/>
    <row r="12237" ht="32.25" customHeight="1"/>
    <row r="12239" ht="32.25" customHeight="1"/>
    <row r="12241" ht="32.25" customHeight="1"/>
    <row r="12243" ht="32.25" customHeight="1"/>
    <row r="12245" ht="32.25" customHeight="1"/>
    <row r="12247" ht="32.25" customHeight="1"/>
    <row r="12249" ht="32.25" customHeight="1"/>
    <row r="12251" ht="32.25" customHeight="1"/>
    <row r="12253" ht="32.25" customHeight="1"/>
    <row r="12255" ht="32.25" customHeight="1"/>
    <row r="12257" ht="32.25" customHeight="1"/>
    <row r="12259" ht="32.25" customHeight="1"/>
    <row r="12261" ht="32.25" customHeight="1"/>
    <row r="12263" ht="32.25" customHeight="1"/>
    <row r="12265" ht="32.25" customHeight="1"/>
    <row r="12267" ht="32.25" customHeight="1"/>
    <row r="12269" ht="32.25" customHeight="1"/>
    <row r="12271" ht="32.25" customHeight="1"/>
    <row r="12273" ht="32.25" customHeight="1"/>
    <row r="12275" ht="32.25" customHeight="1"/>
    <row r="12277" ht="32.25" customHeight="1"/>
    <row r="12279" ht="32.25" customHeight="1"/>
    <row r="12281" ht="32.25" customHeight="1"/>
    <row r="12283" ht="32.25" customHeight="1"/>
    <row r="12285" ht="32.25" customHeight="1"/>
    <row r="12287" ht="32.25" customHeight="1"/>
    <row r="12289" ht="32.25" customHeight="1"/>
    <row r="12291" ht="32.25" customHeight="1"/>
    <row r="12293" ht="32.25" customHeight="1"/>
    <row r="12295" ht="32.25" customHeight="1"/>
    <row r="12297" ht="32.25" customHeight="1"/>
    <row r="12299" ht="32.25" customHeight="1"/>
    <row r="12301" ht="32.25" customHeight="1"/>
    <row r="12303" ht="32.25" customHeight="1"/>
    <row r="12305" ht="32.25" customHeight="1"/>
    <row r="12307" ht="32.25" customHeight="1"/>
    <row r="12309" ht="32.25" customHeight="1"/>
    <row r="12311" ht="32.25" customHeight="1"/>
    <row r="12313" ht="32.25" customHeight="1"/>
    <row r="12315" ht="32.25" customHeight="1"/>
    <row r="12317" ht="32.25" customHeight="1"/>
    <row r="12319" ht="32.25" customHeight="1"/>
    <row r="12321" ht="32.25" customHeight="1"/>
    <row r="12323" ht="32.25" customHeight="1"/>
    <row r="12325" ht="32.25" customHeight="1"/>
    <row r="12327" ht="32.25" customHeight="1"/>
    <row r="12329" ht="32.25" customHeight="1"/>
    <row r="12331" ht="32.25" customHeight="1"/>
    <row r="12333" ht="32.25" customHeight="1"/>
    <row r="12335" ht="32.25" customHeight="1"/>
    <row r="12337" ht="32.25" customHeight="1"/>
    <row r="12339" ht="32.25" customHeight="1"/>
    <row r="12341" ht="32.25" customHeight="1"/>
    <row r="12343" ht="32.25" customHeight="1"/>
    <row r="12345" ht="32.25" customHeight="1"/>
    <row r="12347" ht="32.25" customHeight="1"/>
    <row r="12349" ht="32.25" customHeight="1"/>
    <row r="12351" ht="32.25" customHeight="1"/>
    <row r="12353" ht="32.25" customHeight="1"/>
    <row r="12355" ht="32.25" customHeight="1"/>
    <row r="12357" ht="32.25" customHeight="1"/>
    <row r="12359" ht="32.25" customHeight="1"/>
    <row r="12361" ht="32.25" customHeight="1"/>
    <row r="12363" ht="32.25" customHeight="1"/>
    <row r="12365" ht="32.25" customHeight="1"/>
    <row r="12367" ht="32.25" customHeight="1"/>
    <row r="12369" ht="32.25" customHeight="1"/>
    <row r="12371" ht="32.25" customHeight="1"/>
    <row r="12373" ht="32.25" customHeight="1"/>
    <row r="12375" ht="32.25" customHeight="1"/>
    <row r="12377" ht="32.25" customHeight="1"/>
    <row r="12379" ht="32.25" customHeight="1"/>
    <row r="12381" ht="32.25" customHeight="1"/>
    <row r="12383" ht="32.25" customHeight="1"/>
    <row r="12385" ht="32.25" customHeight="1"/>
    <row r="12387" ht="32.25" customHeight="1"/>
    <row r="12389" ht="32.25" customHeight="1"/>
    <row r="12391" ht="32.25" customHeight="1"/>
    <row r="12393" ht="32.25" customHeight="1"/>
    <row r="12395" ht="32.25" customHeight="1"/>
    <row r="12397" ht="32.25" customHeight="1"/>
    <row r="12399" ht="32.25" customHeight="1"/>
    <row r="12401" ht="32.25" customHeight="1"/>
    <row r="12403" ht="32.25" customHeight="1"/>
    <row r="12405" ht="32.25" customHeight="1"/>
    <row r="12407" ht="32.25" customHeight="1"/>
    <row r="12409" ht="32.25" customHeight="1"/>
    <row r="12411" ht="32.25" customHeight="1"/>
    <row r="12413" ht="32.25" customHeight="1"/>
    <row r="12415" ht="32.25" customHeight="1"/>
    <row r="12417" ht="32.25" customHeight="1"/>
    <row r="12419" ht="32.25" customHeight="1"/>
    <row r="12421" ht="32.25" customHeight="1"/>
    <row r="12423" ht="32.25" customHeight="1"/>
    <row r="12425" ht="32.25" customHeight="1"/>
    <row r="12427" ht="32.25" customHeight="1"/>
    <row r="12429" ht="32.25" customHeight="1"/>
    <row r="12431" ht="32.25" customHeight="1"/>
    <row r="12433" ht="32.25" customHeight="1"/>
    <row r="12435" ht="32.25" customHeight="1"/>
    <row r="12437" ht="32.25" customHeight="1"/>
    <row r="12439" ht="32.25" customHeight="1"/>
    <row r="12441" ht="32.25" customHeight="1"/>
    <row r="12443" ht="32.25" customHeight="1"/>
    <row r="12445" ht="32.25" customHeight="1"/>
    <row r="12447" ht="32.25" customHeight="1"/>
    <row r="12449" ht="32.25" customHeight="1"/>
    <row r="12451" ht="32.25" customHeight="1"/>
    <row r="12453" ht="32.25" customHeight="1"/>
    <row r="12455" ht="32.25" customHeight="1"/>
    <row r="12457" ht="32.25" customHeight="1"/>
    <row r="12459" ht="32.25" customHeight="1"/>
    <row r="12461" ht="32.25" customHeight="1"/>
    <row r="12463" ht="32.25" customHeight="1"/>
    <row r="12465" ht="32.25" customHeight="1"/>
    <row r="12467" ht="32.25" customHeight="1"/>
    <row r="12469" ht="32.25" customHeight="1"/>
    <row r="12471" ht="32.25" customHeight="1"/>
    <row r="12473" ht="32.25" customHeight="1"/>
    <row r="12475" ht="32.25" customHeight="1"/>
    <row r="12477" ht="32.25" customHeight="1"/>
    <row r="12479" ht="32.25" customHeight="1"/>
    <row r="12481" ht="32.25" customHeight="1"/>
    <row r="12483" ht="32.25" customHeight="1"/>
    <row r="12485" ht="32.25" customHeight="1"/>
    <row r="12487" ht="32.25" customHeight="1"/>
    <row r="12489" ht="32.25" customHeight="1"/>
    <row r="12491" ht="32.25" customHeight="1"/>
    <row r="12493" ht="32.25" customHeight="1"/>
    <row r="12495" ht="32.25" customHeight="1"/>
    <row r="12497" ht="32.25" customHeight="1"/>
    <row r="12499" ht="32.25" customHeight="1"/>
    <row r="12501" ht="32.25" customHeight="1"/>
    <row r="12503" ht="32.25" customHeight="1"/>
    <row r="12505" ht="32.25" customHeight="1"/>
    <row r="12507" ht="32.25" customHeight="1"/>
    <row r="12509" ht="32.25" customHeight="1"/>
    <row r="12511" ht="32.25" customHeight="1"/>
    <row r="12513" ht="32.25" customHeight="1"/>
    <row r="12515" ht="32.25" customHeight="1"/>
    <row r="12517" ht="32.25" customHeight="1"/>
    <row r="12519" ht="32.25" customHeight="1"/>
    <row r="12521" ht="32.25" customHeight="1"/>
    <row r="12523" ht="32.25" customHeight="1"/>
    <row r="12525" ht="32.25" customHeight="1"/>
    <row r="12527" ht="32.25" customHeight="1"/>
    <row r="12529" ht="32.25" customHeight="1"/>
    <row r="12531" ht="32.25" customHeight="1"/>
    <row r="12533" ht="32.25" customHeight="1"/>
    <row r="12535" ht="32.25" customHeight="1"/>
    <row r="12537" ht="32.25" customHeight="1"/>
    <row r="12539" ht="32.25" customHeight="1"/>
    <row r="12541" ht="32.25" customHeight="1"/>
    <row r="12543" ht="32.25" customHeight="1"/>
    <row r="12545" ht="32.25" customHeight="1"/>
    <row r="12547" ht="32.25" customHeight="1"/>
    <row r="12549" ht="32.25" customHeight="1"/>
    <row r="12551" ht="32.25" customHeight="1"/>
    <row r="12553" ht="32.25" customHeight="1"/>
    <row r="12555" ht="32.25" customHeight="1"/>
    <row r="12557" ht="32.25" customHeight="1"/>
    <row r="12559" ht="32.25" customHeight="1"/>
    <row r="12561" ht="32.25" customHeight="1"/>
    <row r="12563" ht="32.25" customHeight="1"/>
    <row r="12565" ht="32.25" customHeight="1"/>
    <row r="12567" ht="32.25" customHeight="1"/>
    <row r="12569" ht="32.25" customHeight="1"/>
    <row r="12571" ht="32.25" customHeight="1"/>
    <row r="12573" ht="32.25" customHeight="1"/>
    <row r="12575" ht="32.25" customHeight="1"/>
    <row r="12577" ht="32.25" customHeight="1"/>
    <row r="12579" ht="32.25" customHeight="1"/>
    <row r="12581" ht="32.25" customHeight="1"/>
    <row r="12583" ht="32.25" customHeight="1"/>
    <row r="12585" ht="32.25" customHeight="1"/>
    <row r="12587" ht="32.25" customHeight="1"/>
    <row r="12589" ht="32.25" customHeight="1"/>
    <row r="12591" ht="32.25" customHeight="1"/>
    <row r="12593" ht="32.25" customHeight="1"/>
    <row r="12595" ht="32.25" customHeight="1"/>
    <row r="12597" ht="32.25" customHeight="1"/>
    <row r="12599" ht="32.25" customHeight="1"/>
    <row r="12601" ht="32.25" customHeight="1"/>
    <row r="12603" ht="32.25" customHeight="1"/>
    <row r="12605" ht="32.25" customHeight="1"/>
    <row r="12607" ht="32.25" customHeight="1"/>
    <row r="12609" ht="32.25" customHeight="1"/>
    <row r="12611" ht="32.25" customHeight="1"/>
    <row r="12613" ht="32.25" customHeight="1"/>
    <row r="12615" ht="32.25" customHeight="1"/>
    <row r="12617" ht="32.25" customHeight="1"/>
    <row r="12619" ht="32.25" customHeight="1"/>
    <row r="12621" ht="32.25" customHeight="1"/>
    <row r="12623" ht="32.25" customHeight="1"/>
    <row r="12625" ht="32.25" customHeight="1"/>
    <row r="12627" ht="32.25" customHeight="1"/>
    <row r="12629" ht="32.25" customHeight="1"/>
    <row r="12631" ht="32.25" customHeight="1"/>
    <row r="12633" ht="32.25" customHeight="1"/>
    <row r="12635" ht="32.25" customHeight="1"/>
    <row r="12637" ht="32.25" customHeight="1"/>
    <row r="12639" ht="32.25" customHeight="1"/>
    <row r="12641" ht="32.25" customHeight="1"/>
    <row r="12643" ht="32.25" customHeight="1"/>
    <row r="12645" ht="32.25" customHeight="1"/>
    <row r="12647" ht="32.25" customHeight="1"/>
    <row r="12649" ht="32.25" customHeight="1"/>
    <row r="12651" ht="32.25" customHeight="1"/>
    <row r="12653" ht="32.25" customHeight="1"/>
    <row r="12655" ht="32.25" customHeight="1"/>
    <row r="12657" ht="32.25" customHeight="1"/>
    <row r="12659" ht="32.25" customHeight="1"/>
    <row r="12661" ht="32.25" customHeight="1"/>
    <row r="12663" ht="32.25" customHeight="1"/>
    <row r="12665" ht="32.25" customHeight="1"/>
    <row r="12667" ht="32.25" customHeight="1"/>
    <row r="12669" ht="32.25" customHeight="1"/>
    <row r="12671" ht="32.25" customHeight="1"/>
    <row r="12673" ht="32.25" customHeight="1"/>
    <row r="12675" ht="32.25" customHeight="1"/>
    <row r="12677" ht="32.25" customHeight="1"/>
    <row r="12679" ht="32.25" customHeight="1"/>
    <row r="12681" ht="32.25" customHeight="1"/>
    <row r="12683" ht="32.25" customHeight="1"/>
    <row r="12685" ht="32.25" customHeight="1"/>
    <row r="12687" ht="32.25" customHeight="1"/>
    <row r="12689" ht="32.25" customHeight="1"/>
    <row r="12691" ht="32.25" customHeight="1"/>
    <row r="12693" ht="32.25" customHeight="1"/>
    <row r="12695" ht="32.25" customHeight="1"/>
    <row r="12697" ht="32.25" customHeight="1"/>
    <row r="12699" ht="32.25" customHeight="1"/>
    <row r="12701" ht="32.25" customHeight="1"/>
    <row r="12703" ht="32.25" customHeight="1"/>
    <row r="12705" ht="32.25" customHeight="1"/>
    <row r="12707" ht="32.25" customHeight="1"/>
    <row r="12709" ht="32.25" customHeight="1"/>
    <row r="12711" ht="32.25" customHeight="1"/>
    <row r="12713" ht="32.25" customHeight="1"/>
    <row r="12715" ht="32.25" customHeight="1"/>
    <row r="12717" ht="32.25" customHeight="1"/>
    <row r="12719" ht="32.25" customHeight="1"/>
    <row r="12721" ht="32.25" customHeight="1"/>
    <row r="12723" ht="32.25" customHeight="1"/>
    <row r="12725" ht="32.25" customHeight="1"/>
    <row r="12727" ht="32.25" customHeight="1"/>
    <row r="12729" ht="32.25" customHeight="1"/>
    <row r="12731" ht="32.25" customHeight="1"/>
    <row r="12733" ht="32.25" customHeight="1"/>
    <row r="12735" ht="32.25" customHeight="1"/>
    <row r="12737" ht="32.25" customHeight="1"/>
    <row r="12739" ht="32.25" customHeight="1"/>
    <row r="12741" ht="32.25" customHeight="1"/>
    <row r="12743" ht="32.25" customHeight="1"/>
    <row r="12745" ht="32.25" customHeight="1"/>
    <row r="12747" ht="32.25" customHeight="1"/>
    <row r="12749" ht="32.25" customHeight="1"/>
    <row r="12751" ht="32.25" customHeight="1"/>
    <row r="12753" ht="32.25" customHeight="1"/>
    <row r="12755" ht="32.25" customHeight="1"/>
    <row r="12757" ht="32.25" customHeight="1"/>
    <row r="12759" ht="32.25" customHeight="1"/>
    <row r="12761" ht="32.25" customHeight="1"/>
    <row r="12763" ht="32.25" customHeight="1"/>
    <row r="12765" ht="32.25" customHeight="1"/>
    <row r="12767" ht="32.25" customHeight="1"/>
    <row r="12769" ht="32.25" customHeight="1"/>
    <row r="12771" ht="32.25" customHeight="1"/>
    <row r="12773" ht="32.25" customHeight="1"/>
    <row r="12775" ht="32.25" customHeight="1"/>
    <row r="12777" ht="32.25" customHeight="1"/>
    <row r="12779" ht="32.25" customHeight="1"/>
    <row r="12781" ht="32.25" customHeight="1"/>
    <row r="12783" ht="32.25" customHeight="1"/>
    <row r="12785" ht="32.25" customHeight="1"/>
    <row r="12787" ht="32.25" customHeight="1"/>
    <row r="12789" ht="32.25" customHeight="1"/>
    <row r="12791" ht="32.25" customHeight="1"/>
    <row r="12793" ht="32.25" customHeight="1"/>
    <row r="12795" ht="32.25" customHeight="1"/>
    <row r="12797" ht="32.25" customHeight="1"/>
    <row r="12799" ht="32.25" customHeight="1"/>
    <row r="12801" ht="32.25" customHeight="1"/>
    <row r="12803" ht="32.25" customHeight="1"/>
    <row r="12805" ht="32.25" customHeight="1"/>
    <row r="12807" ht="32.25" customHeight="1"/>
    <row r="12809" ht="32.25" customHeight="1"/>
    <row r="12811" ht="32.25" customHeight="1"/>
    <row r="12813" ht="32.25" customHeight="1"/>
    <row r="12815" ht="32.25" customHeight="1"/>
    <row r="12817" ht="32.25" customHeight="1"/>
    <row r="12819" ht="32.25" customHeight="1"/>
    <row r="12821" ht="32.25" customHeight="1"/>
    <row r="12823" ht="32.25" customHeight="1"/>
    <row r="12825" ht="32.25" customHeight="1"/>
    <row r="12827" ht="32.25" customHeight="1"/>
    <row r="12829" ht="32.25" customHeight="1"/>
    <row r="12831" ht="32.25" customHeight="1"/>
    <row r="12833" ht="32.25" customHeight="1"/>
    <row r="12835" ht="32.25" customHeight="1"/>
    <row r="12837" ht="32.25" customHeight="1"/>
    <row r="12839" ht="32.25" customHeight="1"/>
    <row r="12841" ht="32.25" customHeight="1"/>
    <row r="12843" ht="32.25" customHeight="1"/>
    <row r="12845" ht="32.25" customHeight="1"/>
    <row r="12847" ht="32.25" customHeight="1"/>
    <row r="12849" ht="32.25" customHeight="1"/>
    <row r="12851" ht="32.25" customHeight="1"/>
    <row r="12853" ht="32.25" customHeight="1"/>
    <row r="12855" ht="32.25" customHeight="1"/>
    <row r="12857" ht="32.25" customHeight="1"/>
    <row r="12859" ht="32.25" customHeight="1"/>
    <row r="12861" ht="32.25" customHeight="1"/>
    <row r="12863" ht="32.25" customHeight="1"/>
    <row r="12865" ht="32.25" customHeight="1"/>
    <row r="12867" ht="32.25" customHeight="1"/>
    <row r="12869" ht="32.25" customHeight="1"/>
    <row r="12871" ht="32.25" customHeight="1"/>
    <row r="12873" ht="32.25" customHeight="1"/>
    <row r="12875" ht="32.25" customHeight="1"/>
    <row r="12877" ht="32.25" customHeight="1"/>
    <row r="12879" ht="32.25" customHeight="1"/>
    <row r="12881" ht="32.25" customHeight="1"/>
    <row r="12883" ht="32.25" customHeight="1"/>
    <row r="12885" ht="32.25" customHeight="1"/>
    <row r="12887" ht="32.25" customHeight="1"/>
    <row r="12889" ht="32.25" customHeight="1"/>
    <row r="12891" ht="32.25" customHeight="1"/>
    <row r="12893" ht="32.25" customHeight="1"/>
    <row r="12895" ht="32.25" customHeight="1"/>
    <row r="12897" ht="32.25" customHeight="1"/>
    <row r="12899" ht="32.25" customHeight="1"/>
    <row r="12901" ht="32.25" customHeight="1"/>
    <row r="12903" ht="32.25" customHeight="1"/>
    <row r="12905" ht="32.25" customHeight="1"/>
    <row r="12907" ht="32.25" customHeight="1"/>
    <row r="12909" ht="32.25" customHeight="1"/>
    <row r="12911" ht="32.25" customHeight="1"/>
    <row r="12913" ht="32.25" customHeight="1"/>
    <row r="12915" ht="32.25" customHeight="1"/>
    <row r="12917" ht="32.25" customHeight="1"/>
    <row r="12919" ht="32.25" customHeight="1"/>
    <row r="12921" ht="32.25" customHeight="1"/>
    <row r="12923" ht="32.25" customHeight="1"/>
    <row r="12925" ht="32.25" customHeight="1"/>
    <row r="12927" ht="32.25" customHeight="1"/>
    <row r="12929" ht="32.25" customHeight="1"/>
    <row r="12931" ht="32.25" customHeight="1"/>
    <row r="12933" ht="32.25" customHeight="1"/>
    <row r="12935" ht="32.25" customHeight="1"/>
    <row r="12937" ht="32.25" customHeight="1"/>
    <row r="12939" ht="32.25" customHeight="1"/>
    <row r="12941" ht="32.25" customHeight="1"/>
    <row r="12943" ht="32.25" customHeight="1"/>
    <row r="12945" ht="32.25" customHeight="1"/>
    <row r="12947" ht="32.25" customHeight="1"/>
    <row r="12949" ht="32.25" customHeight="1"/>
    <row r="12951" ht="32.25" customHeight="1"/>
    <row r="12953" ht="32.25" customHeight="1"/>
    <row r="12955" ht="32.25" customHeight="1"/>
    <row r="12957" ht="32.25" customHeight="1"/>
    <row r="12959" ht="32.25" customHeight="1"/>
    <row r="12961" ht="32.25" customHeight="1"/>
    <row r="12963" ht="32.25" customHeight="1"/>
    <row r="12965" ht="32.25" customHeight="1"/>
    <row r="12967" ht="32.25" customHeight="1"/>
    <row r="12969" ht="32.25" customHeight="1"/>
    <row r="12971" ht="32.25" customHeight="1"/>
    <row r="12973" ht="32.25" customHeight="1"/>
    <row r="12975" ht="32.25" customHeight="1"/>
    <row r="12977" ht="32.25" customHeight="1"/>
    <row r="12979" ht="32.25" customHeight="1"/>
    <row r="12981" ht="32.25" customHeight="1"/>
    <row r="12983" ht="32.25" customHeight="1"/>
    <row r="12985" ht="32.25" customHeight="1"/>
    <row r="12987" ht="32.25" customHeight="1"/>
    <row r="12989" ht="32.25" customHeight="1"/>
    <row r="12991" ht="32.25" customHeight="1"/>
    <row r="12993" ht="32.25" customHeight="1"/>
    <row r="12995" ht="32.25" customHeight="1"/>
    <row r="12997" ht="32.25" customHeight="1"/>
    <row r="12999" ht="32.25" customHeight="1"/>
    <row r="13001" ht="32.25" customHeight="1"/>
    <row r="13003" ht="32.25" customHeight="1"/>
    <row r="13005" ht="32.25" customHeight="1"/>
    <row r="13007" ht="32.25" customHeight="1"/>
    <row r="13009" ht="32.25" customHeight="1"/>
    <row r="13011" ht="32.25" customHeight="1"/>
    <row r="13013" ht="32.25" customHeight="1"/>
    <row r="13015" ht="32.25" customHeight="1"/>
    <row r="13017" ht="32.25" customHeight="1"/>
    <row r="13019" ht="32.25" customHeight="1"/>
    <row r="13021" ht="32.25" customHeight="1"/>
    <row r="13023" ht="32.25" customHeight="1"/>
    <row r="13025" ht="32.25" customHeight="1"/>
    <row r="13027" ht="32.25" customHeight="1"/>
    <row r="13029" ht="32.25" customHeight="1"/>
    <row r="13031" ht="32.25" customHeight="1"/>
    <row r="13033" ht="32.25" customHeight="1"/>
    <row r="13035" ht="32.25" customHeight="1"/>
    <row r="13037" ht="32.25" customHeight="1"/>
    <row r="13039" ht="32.25" customHeight="1"/>
    <row r="13041" ht="32.25" customHeight="1"/>
    <row r="13043" ht="32.25" customHeight="1"/>
    <row r="13045" ht="32.25" customHeight="1"/>
    <row r="13047" ht="32.25" customHeight="1"/>
    <row r="13049" ht="32.25" customHeight="1"/>
    <row r="13051" ht="32.25" customHeight="1"/>
    <row r="13053" ht="32.25" customHeight="1"/>
    <row r="13055" ht="32.25" customHeight="1"/>
    <row r="13057" ht="32.25" customHeight="1"/>
    <row r="13059" ht="32.25" customHeight="1"/>
    <row r="13061" ht="32.25" customHeight="1"/>
    <row r="13063" ht="32.25" customHeight="1"/>
    <row r="13065" ht="32.25" customHeight="1"/>
    <row r="13067" ht="32.25" customHeight="1"/>
    <row r="13069" ht="32.25" customHeight="1"/>
    <row r="13071" ht="32.25" customHeight="1"/>
    <row r="13073" ht="32.25" customHeight="1"/>
    <row r="13075" ht="32.25" customHeight="1"/>
    <row r="13077" ht="32.25" customHeight="1"/>
    <row r="13079" ht="32.25" customHeight="1"/>
    <row r="13081" ht="32.25" customHeight="1"/>
    <row r="13083" ht="32.25" customHeight="1"/>
    <row r="13085" ht="32.25" customHeight="1"/>
    <row r="13087" ht="32.25" customHeight="1"/>
    <row r="13089" ht="32.25" customHeight="1"/>
    <row r="13091" ht="32.25" customHeight="1"/>
    <row r="13093" ht="32.25" customHeight="1"/>
    <row r="13095" ht="32.25" customHeight="1"/>
    <row r="13097" ht="32.25" customHeight="1"/>
    <row r="13099" ht="32.25" customHeight="1"/>
    <row r="13101" ht="32.25" customHeight="1"/>
    <row r="13103" ht="32.25" customHeight="1"/>
    <row r="13105" ht="32.25" customHeight="1"/>
    <row r="13107" ht="32.25" customHeight="1"/>
    <row r="13109" ht="32.25" customHeight="1"/>
    <row r="13111" ht="32.25" customHeight="1"/>
    <row r="13113" ht="32.25" customHeight="1"/>
    <row r="13115" ht="32.25" customHeight="1"/>
    <row r="13117" ht="32.25" customHeight="1"/>
    <row r="13119" ht="32.25" customHeight="1"/>
    <row r="13121" ht="32.25" customHeight="1"/>
    <row r="13123" ht="32.25" customHeight="1"/>
    <row r="13125" ht="32.25" customHeight="1"/>
    <row r="13127" ht="32.25" customHeight="1"/>
    <row r="13129" ht="32.25" customHeight="1"/>
    <row r="13131" ht="32.25" customHeight="1"/>
    <row r="13133" ht="32.25" customHeight="1"/>
    <row r="13135" ht="32.25" customHeight="1"/>
    <row r="13137" ht="32.25" customHeight="1"/>
    <row r="13139" ht="32.25" customHeight="1"/>
    <row r="13141" ht="32.25" customHeight="1"/>
    <row r="13143" ht="32.25" customHeight="1"/>
    <row r="13145" ht="32.25" customHeight="1"/>
    <row r="13147" ht="32.25" customHeight="1"/>
    <row r="13149" ht="32.25" customHeight="1"/>
    <row r="13151" ht="32.25" customHeight="1"/>
    <row r="13153" ht="32.25" customHeight="1"/>
    <row r="13155" ht="32.25" customHeight="1"/>
    <row r="13157" ht="32.25" customHeight="1"/>
    <row r="13159" ht="32.25" customHeight="1"/>
    <row r="13161" ht="32.25" customHeight="1"/>
    <row r="13163" ht="32.25" customHeight="1"/>
    <row r="13165" ht="32.25" customHeight="1"/>
    <row r="13167" ht="32.25" customHeight="1"/>
    <row r="13169" ht="32.25" customHeight="1"/>
    <row r="13171" ht="32.25" customHeight="1"/>
    <row r="13173" ht="32.25" customHeight="1"/>
    <row r="13175" ht="32.25" customHeight="1"/>
    <row r="13177" ht="32.25" customHeight="1"/>
    <row r="13179" ht="32.25" customHeight="1"/>
    <row r="13181" ht="32.25" customHeight="1"/>
    <row r="13183" ht="32.25" customHeight="1"/>
    <row r="13185" ht="32.25" customHeight="1"/>
    <row r="13187" ht="32.25" customHeight="1"/>
    <row r="13189" ht="32.25" customHeight="1"/>
    <row r="13191" ht="32.25" customHeight="1"/>
    <row r="13193" ht="32.25" customHeight="1"/>
    <row r="13195" ht="32.25" customHeight="1"/>
    <row r="13197" ht="32.25" customHeight="1"/>
    <row r="13199" ht="32.25" customHeight="1"/>
    <row r="13201" ht="32.25" customHeight="1"/>
    <row r="13203" ht="32.25" customHeight="1"/>
    <row r="13205" ht="32.25" customHeight="1"/>
    <row r="13207" ht="32.25" customHeight="1"/>
    <row r="13209" ht="32.25" customHeight="1"/>
    <row r="13211" ht="32.25" customHeight="1"/>
    <row r="13213" ht="32.25" customHeight="1"/>
    <row r="13215" ht="32.25" customHeight="1"/>
    <row r="13217" ht="32.25" customHeight="1"/>
    <row r="13219" ht="32.25" customHeight="1"/>
    <row r="13221" ht="32.25" customHeight="1"/>
    <row r="13223" ht="32.25" customHeight="1"/>
    <row r="13225" ht="32.25" customHeight="1"/>
    <row r="13227" ht="32.25" customHeight="1"/>
    <row r="13229" ht="32.25" customHeight="1"/>
    <row r="13231" ht="32.25" customHeight="1"/>
    <row r="13233" ht="32.25" customHeight="1"/>
    <row r="13235" ht="32.25" customHeight="1"/>
    <row r="13237" ht="32.25" customHeight="1"/>
    <row r="13239" ht="32.25" customHeight="1"/>
    <row r="13241" ht="32.25" customHeight="1"/>
    <row r="13243" ht="32.25" customHeight="1"/>
    <row r="13245" ht="32.25" customHeight="1"/>
    <row r="13247" ht="32.25" customHeight="1"/>
    <row r="13249" ht="32.25" customHeight="1"/>
    <row r="13251" ht="32.25" customHeight="1"/>
    <row r="13253" ht="32.25" customHeight="1"/>
    <row r="13255" ht="32.25" customHeight="1"/>
    <row r="13257" ht="32.25" customHeight="1"/>
    <row r="13259" ht="32.25" customHeight="1"/>
    <row r="13261" ht="32.25" customHeight="1"/>
    <row r="13263" ht="32.25" customHeight="1"/>
    <row r="13265" ht="32.25" customHeight="1"/>
    <row r="13267" ht="32.25" customHeight="1"/>
    <row r="13269" ht="32.25" customHeight="1"/>
    <row r="13271" ht="32.25" customHeight="1"/>
    <row r="13273" ht="32.25" customHeight="1"/>
    <row r="13275" ht="32.25" customHeight="1"/>
    <row r="13277" ht="32.25" customHeight="1"/>
    <row r="13279" ht="32.25" customHeight="1"/>
    <row r="13281" ht="32.25" customHeight="1"/>
    <row r="13283" ht="32.25" customHeight="1"/>
    <row r="13285" ht="32.25" customHeight="1"/>
    <row r="13287" ht="32.25" customHeight="1"/>
    <row r="13289" ht="32.25" customHeight="1"/>
    <row r="13291" ht="32.25" customHeight="1"/>
    <row r="13293" ht="32.25" customHeight="1"/>
    <row r="13295" ht="32.25" customHeight="1"/>
    <row r="13297" ht="32.25" customHeight="1"/>
    <row r="13299" ht="32.25" customHeight="1"/>
    <row r="13301" ht="32.25" customHeight="1"/>
    <row r="13303" ht="32.25" customHeight="1"/>
    <row r="13305" ht="32.25" customHeight="1"/>
    <row r="13307" ht="32.25" customHeight="1"/>
    <row r="13309" ht="32.25" customHeight="1"/>
    <row r="13311" ht="32.25" customHeight="1"/>
    <row r="13313" ht="32.25" customHeight="1"/>
    <row r="13315" ht="32.25" customHeight="1"/>
    <row r="13317" ht="32.25" customHeight="1"/>
    <row r="13319" ht="32.25" customHeight="1"/>
    <row r="13321" ht="32.25" customHeight="1"/>
    <row r="13323" ht="32.25" customHeight="1"/>
    <row r="13325" ht="32.25" customHeight="1"/>
    <row r="13327" ht="32.25" customHeight="1"/>
    <row r="13329" ht="32.25" customHeight="1"/>
    <row r="13331" ht="32.25" customHeight="1"/>
    <row r="13333" ht="32.25" customHeight="1"/>
    <row r="13335" ht="32.25" customHeight="1"/>
    <row r="13337" ht="32.25" customHeight="1"/>
    <row r="13339" ht="32.25" customHeight="1"/>
    <row r="13341" ht="32.25" customHeight="1"/>
    <row r="13343" ht="32.25" customHeight="1"/>
    <row r="13345" ht="32.25" customHeight="1"/>
    <row r="13347" ht="32.25" customHeight="1"/>
    <row r="13349" ht="32.25" customHeight="1"/>
    <row r="13351" ht="32.25" customHeight="1"/>
    <row r="13353" ht="32.25" customHeight="1"/>
    <row r="13355" ht="32.25" customHeight="1"/>
    <row r="13357" ht="32.25" customHeight="1"/>
    <row r="13359" ht="32.25" customHeight="1"/>
    <row r="13361" ht="32.25" customHeight="1"/>
    <row r="13363" ht="32.25" customHeight="1"/>
    <row r="13365" ht="32.25" customHeight="1"/>
    <row r="13367" ht="32.25" customHeight="1"/>
    <row r="13369" ht="32.25" customHeight="1"/>
    <row r="13371" ht="32.25" customHeight="1"/>
    <row r="13373" ht="32.25" customHeight="1"/>
    <row r="13375" ht="32.25" customHeight="1"/>
    <row r="13377" ht="32.25" customHeight="1"/>
    <row r="13379" ht="32.25" customHeight="1"/>
    <row r="13381" ht="32.25" customHeight="1"/>
    <row r="13383" ht="32.25" customHeight="1"/>
    <row r="13385" ht="32.25" customHeight="1"/>
    <row r="13387" ht="32.25" customHeight="1"/>
    <row r="13389" ht="32.25" customHeight="1"/>
    <row r="13391" ht="32.25" customHeight="1"/>
    <row r="13393" ht="32.25" customHeight="1"/>
    <row r="13395" ht="32.25" customHeight="1"/>
    <row r="13397" ht="32.25" customHeight="1"/>
    <row r="13399" ht="32.25" customHeight="1"/>
    <row r="13401" ht="32.25" customHeight="1"/>
    <row r="13403" ht="32.25" customHeight="1"/>
    <row r="13405" ht="32.25" customHeight="1"/>
    <row r="13407" ht="32.25" customHeight="1"/>
    <row r="13409" ht="32.25" customHeight="1"/>
    <row r="13411" ht="32.25" customHeight="1"/>
    <row r="13413" ht="32.25" customHeight="1"/>
    <row r="13415" ht="32.25" customHeight="1"/>
    <row r="13417" ht="32.25" customHeight="1"/>
    <row r="13419" ht="32.25" customHeight="1"/>
    <row r="13421" ht="32.25" customHeight="1"/>
    <row r="13423" ht="32.25" customHeight="1"/>
    <row r="13425" ht="32.25" customHeight="1"/>
    <row r="13427" ht="32.25" customHeight="1"/>
    <row r="13429" ht="32.25" customHeight="1"/>
    <row r="13431" ht="32.25" customHeight="1"/>
    <row r="13433" ht="32.25" customHeight="1"/>
    <row r="13435" ht="32.25" customHeight="1"/>
    <row r="13437" ht="32.25" customHeight="1"/>
    <row r="13439" ht="32.25" customHeight="1"/>
    <row r="13441" ht="32.25" customHeight="1"/>
    <row r="13443" ht="32.25" customHeight="1"/>
    <row r="13445" ht="32.25" customHeight="1"/>
    <row r="13447" ht="32.25" customHeight="1"/>
    <row r="13449" ht="32.25" customHeight="1"/>
    <row r="13451" ht="32.25" customHeight="1"/>
    <row r="13453" ht="32.25" customHeight="1"/>
    <row r="13455" ht="32.25" customHeight="1"/>
    <row r="13457" ht="32.25" customHeight="1"/>
    <row r="13459" ht="32.25" customHeight="1"/>
    <row r="13461" ht="32.25" customHeight="1"/>
    <row r="13463" ht="32.25" customHeight="1"/>
    <row r="13465" ht="32.25" customHeight="1"/>
    <row r="13467" ht="32.25" customHeight="1"/>
    <row r="13469" ht="32.25" customHeight="1"/>
    <row r="13471" ht="32.25" customHeight="1"/>
    <row r="13473" ht="32.25" customHeight="1"/>
    <row r="13475" ht="32.25" customHeight="1"/>
    <row r="13477" ht="32.25" customHeight="1"/>
    <row r="13479" ht="32.25" customHeight="1"/>
    <row r="13481" ht="32.25" customHeight="1"/>
    <row r="13483" ht="32.25" customHeight="1"/>
    <row r="13485" ht="32.25" customHeight="1"/>
    <row r="13487" ht="32.25" customHeight="1"/>
    <row r="13489" ht="32.25" customHeight="1"/>
    <row r="13491" ht="32.25" customHeight="1"/>
    <row r="13493" ht="32.25" customHeight="1"/>
    <row r="13495" ht="32.25" customHeight="1"/>
    <row r="13497" ht="32.25" customHeight="1"/>
    <row r="13499" ht="32.25" customHeight="1"/>
    <row r="13501" ht="32.25" customHeight="1"/>
    <row r="13503" ht="32.25" customHeight="1"/>
    <row r="13505" ht="32.25" customHeight="1"/>
    <row r="13507" ht="32.25" customHeight="1"/>
    <row r="13509" ht="32.25" customHeight="1"/>
    <row r="13511" ht="32.25" customHeight="1"/>
    <row r="13513" ht="32.25" customHeight="1"/>
    <row r="13515" ht="32.25" customHeight="1"/>
    <row r="13517" ht="32.25" customHeight="1"/>
    <row r="13519" ht="32.25" customHeight="1"/>
    <row r="13521" ht="32.25" customHeight="1"/>
    <row r="13523" ht="32.25" customHeight="1"/>
    <row r="13525" ht="32.25" customHeight="1"/>
    <row r="13527" ht="32.25" customHeight="1"/>
    <row r="13529" ht="32.25" customHeight="1"/>
    <row r="13531" ht="32.25" customHeight="1"/>
    <row r="13533" ht="32.25" customHeight="1"/>
    <row r="13535" ht="32.25" customHeight="1"/>
    <row r="13537" ht="32.25" customHeight="1"/>
    <row r="13539" ht="32.25" customHeight="1"/>
    <row r="13541" ht="32.25" customHeight="1"/>
    <row r="13543" ht="32.25" customHeight="1"/>
    <row r="13545" ht="32.25" customHeight="1"/>
    <row r="13547" ht="32.25" customHeight="1"/>
    <row r="13549" ht="32.25" customHeight="1"/>
    <row r="13551" ht="32.25" customHeight="1"/>
    <row r="13553" ht="32.25" customHeight="1"/>
    <row r="13555" ht="32.25" customHeight="1"/>
    <row r="13557" ht="32.25" customHeight="1"/>
    <row r="13559" ht="32.25" customHeight="1"/>
    <row r="13561" ht="32.25" customHeight="1"/>
    <row r="13563" ht="32.25" customHeight="1"/>
    <row r="13565" ht="32.25" customHeight="1"/>
    <row r="13567" ht="32.25" customHeight="1"/>
    <row r="13569" ht="32.25" customHeight="1"/>
    <row r="13571" ht="32.25" customHeight="1"/>
    <row r="13573" ht="32.25" customHeight="1"/>
    <row r="13575" ht="32.25" customHeight="1"/>
    <row r="13577" ht="32.25" customHeight="1"/>
    <row r="13579" ht="32.25" customHeight="1"/>
    <row r="13581" ht="32.25" customHeight="1"/>
    <row r="13583" ht="32.25" customHeight="1"/>
    <row r="13585" ht="32.25" customHeight="1"/>
    <row r="13587" ht="32.25" customHeight="1"/>
    <row r="13589" ht="32.25" customHeight="1"/>
    <row r="13591" ht="32.25" customHeight="1"/>
    <row r="13593" ht="32.25" customHeight="1"/>
    <row r="13595" ht="32.25" customHeight="1"/>
    <row r="13597" ht="32.25" customHeight="1"/>
    <row r="13599" ht="32.25" customHeight="1"/>
    <row r="13601" ht="32.25" customHeight="1"/>
    <row r="13603" ht="32.25" customHeight="1"/>
    <row r="13605" ht="32.25" customHeight="1"/>
    <row r="13607" ht="32.25" customHeight="1"/>
    <row r="13609" ht="32.25" customHeight="1"/>
    <row r="13611" ht="32.25" customHeight="1"/>
    <row r="13613" ht="32.25" customHeight="1"/>
    <row r="13615" ht="32.25" customHeight="1"/>
    <row r="13617" ht="32.25" customHeight="1"/>
    <row r="13619" ht="32.25" customHeight="1"/>
    <row r="13621" ht="32.25" customHeight="1"/>
    <row r="13623" ht="32.25" customHeight="1"/>
    <row r="13625" ht="32.25" customHeight="1"/>
    <row r="13627" ht="32.25" customHeight="1"/>
    <row r="13629" ht="32.25" customHeight="1"/>
    <row r="13631" ht="32.25" customHeight="1"/>
    <row r="13633" ht="32.25" customHeight="1"/>
    <row r="13635" ht="32.25" customHeight="1"/>
    <row r="13637" ht="32.25" customHeight="1"/>
    <row r="13639" ht="32.25" customHeight="1"/>
    <row r="13641" ht="32.25" customHeight="1"/>
    <row r="13643" ht="32.25" customHeight="1"/>
    <row r="13645" ht="32.25" customHeight="1"/>
    <row r="13647" ht="32.25" customHeight="1"/>
    <row r="13649" ht="32.25" customHeight="1"/>
    <row r="13651" ht="32.25" customHeight="1"/>
    <row r="13653" ht="32.25" customHeight="1"/>
    <row r="13655" ht="32.25" customHeight="1"/>
    <row r="13657" ht="32.25" customHeight="1"/>
    <row r="13659" ht="32.25" customHeight="1"/>
    <row r="13661" ht="32.25" customHeight="1"/>
    <row r="13663" ht="32.25" customHeight="1"/>
    <row r="13665" ht="32.25" customHeight="1"/>
    <row r="13667" ht="32.25" customHeight="1"/>
    <row r="13669" ht="32.25" customHeight="1"/>
    <row r="13671" ht="32.25" customHeight="1"/>
    <row r="13673" ht="32.25" customHeight="1"/>
    <row r="13675" ht="32.25" customHeight="1"/>
    <row r="13677" ht="32.25" customHeight="1"/>
    <row r="13679" ht="32.25" customHeight="1"/>
    <row r="13681" ht="32.25" customHeight="1"/>
    <row r="13683" ht="32.25" customHeight="1"/>
    <row r="13685" ht="32.25" customHeight="1"/>
    <row r="13687" ht="32.25" customHeight="1"/>
    <row r="13689" ht="32.25" customHeight="1"/>
    <row r="13691" ht="32.25" customHeight="1"/>
    <row r="13693" ht="32.25" customHeight="1"/>
    <row r="13695" ht="32.25" customHeight="1"/>
    <row r="13697" ht="32.25" customHeight="1"/>
    <row r="13699" ht="32.25" customHeight="1"/>
    <row r="13701" ht="32.25" customHeight="1"/>
    <row r="13703" ht="32.25" customHeight="1"/>
    <row r="13705" ht="32.25" customHeight="1"/>
    <row r="13707" ht="32.25" customHeight="1"/>
    <row r="13709" ht="32.25" customHeight="1"/>
    <row r="13711" ht="32.25" customHeight="1"/>
    <row r="13713" ht="32.25" customHeight="1"/>
    <row r="13715" ht="32.25" customHeight="1"/>
    <row r="13717" ht="32.25" customHeight="1"/>
    <row r="13719" ht="32.25" customHeight="1"/>
    <row r="13721" ht="32.25" customHeight="1"/>
    <row r="13723" ht="32.25" customHeight="1"/>
    <row r="13725" ht="32.25" customHeight="1"/>
    <row r="13727" ht="32.25" customHeight="1"/>
    <row r="13729" ht="32.25" customHeight="1"/>
    <row r="13731" ht="32.25" customHeight="1"/>
    <row r="13733" ht="32.25" customHeight="1"/>
    <row r="13735" ht="32.25" customHeight="1"/>
    <row r="13737" ht="32.25" customHeight="1"/>
    <row r="13739" ht="32.25" customHeight="1"/>
    <row r="13741" ht="32.25" customHeight="1"/>
    <row r="13743" ht="32.25" customHeight="1"/>
    <row r="13745" ht="32.25" customHeight="1"/>
    <row r="13747" ht="32.25" customHeight="1"/>
    <row r="13749" ht="32.25" customHeight="1"/>
    <row r="13751" ht="32.25" customHeight="1"/>
    <row r="13753" ht="32.25" customHeight="1"/>
    <row r="13755" ht="32.25" customHeight="1"/>
    <row r="13757" ht="32.25" customHeight="1"/>
    <row r="13759" ht="32.25" customHeight="1"/>
    <row r="13761" ht="32.25" customHeight="1"/>
    <row r="13763" ht="32.25" customHeight="1"/>
    <row r="13765" ht="32.25" customHeight="1"/>
    <row r="13767" ht="32.25" customHeight="1"/>
    <row r="13769" ht="32.25" customHeight="1"/>
    <row r="13771" ht="32.25" customHeight="1"/>
    <row r="13773" ht="32.25" customHeight="1"/>
    <row r="13775" ht="32.25" customHeight="1"/>
    <row r="13777" ht="32.25" customHeight="1"/>
    <row r="13779" ht="32.25" customHeight="1"/>
    <row r="13781" ht="32.25" customHeight="1"/>
    <row r="13783" ht="32.25" customHeight="1"/>
    <row r="13785" ht="32.25" customHeight="1"/>
    <row r="13787" ht="32.25" customHeight="1"/>
    <row r="13789" ht="32.25" customHeight="1"/>
    <row r="13791" ht="32.25" customHeight="1"/>
    <row r="13793" ht="32.25" customHeight="1"/>
    <row r="13795" ht="32.25" customHeight="1"/>
    <row r="13797" ht="32.25" customHeight="1"/>
    <row r="13799" ht="32.25" customHeight="1"/>
    <row r="13801" ht="32.25" customHeight="1"/>
    <row r="13803" ht="32.25" customHeight="1"/>
    <row r="13805" ht="32.25" customHeight="1"/>
    <row r="13807" ht="32.25" customHeight="1"/>
    <row r="13809" ht="32.25" customHeight="1"/>
    <row r="13811" ht="32.25" customHeight="1"/>
    <row r="13813" ht="32.25" customHeight="1"/>
    <row r="13815" ht="32.25" customHeight="1"/>
    <row r="13817" ht="32.25" customHeight="1"/>
    <row r="13819" ht="32.25" customHeight="1"/>
    <row r="13821" ht="32.25" customHeight="1"/>
    <row r="13823" ht="32.25" customHeight="1"/>
    <row r="13825" ht="32.25" customHeight="1"/>
    <row r="13827" ht="32.25" customHeight="1"/>
    <row r="13829" ht="32.25" customHeight="1"/>
    <row r="13831" ht="32.25" customHeight="1"/>
    <row r="13833" ht="32.25" customHeight="1"/>
    <row r="13835" ht="32.25" customHeight="1"/>
    <row r="13837" ht="32.25" customHeight="1"/>
    <row r="13839" ht="32.25" customHeight="1"/>
    <row r="13841" ht="32.25" customHeight="1"/>
    <row r="13843" ht="32.25" customHeight="1"/>
    <row r="13845" ht="32.25" customHeight="1"/>
    <row r="13847" ht="32.25" customHeight="1"/>
    <row r="13849" ht="32.25" customHeight="1"/>
    <row r="13851" ht="32.25" customHeight="1"/>
    <row r="13853" ht="32.25" customHeight="1"/>
    <row r="13855" ht="32.25" customHeight="1"/>
    <row r="13857" ht="32.25" customHeight="1"/>
    <row r="13859" ht="32.25" customHeight="1"/>
    <row r="13861" ht="32.25" customHeight="1"/>
    <row r="13863" ht="32.25" customHeight="1"/>
    <row r="13865" ht="32.25" customHeight="1"/>
    <row r="13867" ht="32.25" customHeight="1"/>
    <row r="13869" ht="32.25" customHeight="1"/>
    <row r="13871" ht="32.25" customHeight="1"/>
    <row r="13873" ht="32.25" customHeight="1"/>
    <row r="13875" ht="32.25" customHeight="1"/>
    <row r="13877" ht="32.25" customHeight="1"/>
    <row r="13879" ht="32.25" customHeight="1"/>
    <row r="13881" ht="32.25" customHeight="1"/>
    <row r="13883" ht="32.25" customHeight="1"/>
    <row r="13885" ht="32.25" customHeight="1"/>
    <row r="13887" ht="32.25" customHeight="1"/>
    <row r="13889" ht="32.25" customHeight="1"/>
    <row r="13891" ht="32.25" customHeight="1"/>
    <row r="13893" ht="32.25" customHeight="1"/>
    <row r="13895" ht="32.25" customHeight="1"/>
    <row r="13897" ht="32.25" customHeight="1"/>
    <row r="13899" ht="32.25" customHeight="1"/>
    <row r="13901" ht="32.25" customHeight="1"/>
    <row r="13903" ht="32.25" customHeight="1"/>
    <row r="13905" ht="32.25" customHeight="1"/>
    <row r="13907" ht="32.25" customHeight="1"/>
    <row r="13909" ht="32.25" customHeight="1"/>
    <row r="13911" ht="32.25" customHeight="1"/>
    <row r="13913" ht="32.25" customHeight="1"/>
    <row r="13915" ht="32.25" customHeight="1"/>
    <row r="13917" ht="32.25" customHeight="1"/>
    <row r="13919" ht="32.25" customHeight="1"/>
    <row r="13921" ht="32.25" customHeight="1"/>
    <row r="13923" ht="32.25" customHeight="1"/>
    <row r="13925" ht="32.25" customHeight="1"/>
    <row r="13927" ht="32.25" customHeight="1"/>
    <row r="13929" ht="32.25" customHeight="1"/>
    <row r="13931" ht="32.25" customHeight="1"/>
    <row r="13933" ht="32.25" customHeight="1"/>
    <row r="13935" ht="32.25" customHeight="1"/>
    <row r="13937" ht="32.25" customHeight="1"/>
    <row r="13939" ht="32.25" customHeight="1"/>
    <row r="13941" ht="32.25" customHeight="1"/>
    <row r="13943" ht="32.25" customHeight="1"/>
    <row r="13945" ht="32.25" customHeight="1"/>
    <row r="13947" ht="32.25" customHeight="1"/>
    <row r="13949" ht="32.25" customHeight="1"/>
    <row r="13951" ht="32.25" customHeight="1"/>
    <row r="13953" ht="32.25" customHeight="1"/>
    <row r="13955" ht="32.25" customHeight="1"/>
    <row r="13957" ht="32.25" customHeight="1"/>
    <row r="13959" ht="32.25" customHeight="1"/>
    <row r="13961" ht="32.25" customHeight="1"/>
    <row r="13963" ht="32.25" customHeight="1"/>
    <row r="13965" ht="32.25" customHeight="1"/>
    <row r="13967" ht="32.25" customHeight="1"/>
    <row r="13969" ht="32.25" customHeight="1"/>
    <row r="13971" ht="32.25" customHeight="1"/>
    <row r="13973" ht="32.25" customHeight="1"/>
    <row r="13975" ht="32.25" customHeight="1"/>
    <row r="13977" ht="32.25" customHeight="1"/>
    <row r="13979" ht="32.25" customHeight="1"/>
    <row r="13981" ht="32.25" customHeight="1"/>
    <row r="13983" ht="32.25" customHeight="1"/>
    <row r="13985" ht="32.25" customHeight="1"/>
    <row r="13987" ht="32.25" customHeight="1"/>
    <row r="13989" ht="32.25" customHeight="1"/>
    <row r="13991" ht="32.25" customHeight="1"/>
    <row r="13993" ht="32.25" customHeight="1"/>
    <row r="13995" ht="32.25" customHeight="1"/>
    <row r="13997" ht="32.25" customHeight="1"/>
    <row r="13999" ht="32.25" customHeight="1"/>
    <row r="14001" ht="32.25" customHeight="1"/>
    <row r="14003" ht="32.25" customHeight="1"/>
    <row r="14005" ht="32.25" customHeight="1"/>
    <row r="14007" ht="32.25" customHeight="1"/>
    <row r="14009" ht="32.25" customHeight="1"/>
    <row r="14011" ht="32.25" customHeight="1"/>
    <row r="14013" ht="32.25" customHeight="1"/>
    <row r="14015" ht="32.25" customHeight="1"/>
    <row r="14017" ht="32.25" customHeight="1"/>
    <row r="14019" ht="32.25" customHeight="1"/>
    <row r="14021" ht="32.25" customHeight="1"/>
    <row r="14023" ht="32.25" customHeight="1"/>
    <row r="14025" ht="32.25" customHeight="1"/>
    <row r="14027" ht="32.25" customHeight="1"/>
    <row r="14029" ht="32.25" customHeight="1"/>
    <row r="14031" ht="32.25" customHeight="1"/>
    <row r="14033" ht="32.25" customHeight="1"/>
    <row r="14035" ht="32.25" customHeight="1"/>
    <row r="14037" ht="32.25" customHeight="1"/>
    <row r="14039" ht="32.25" customHeight="1"/>
    <row r="14041" ht="32.25" customHeight="1"/>
    <row r="14043" ht="32.25" customHeight="1"/>
    <row r="14045" ht="32.25" customHeight="1"/>
    <row r="14047" ht="32.25" customHeight="1"/>
    <row r="14049" ht="32.25" customHeight="1"/>
    <row r="14051" ht="32.25" customHeight="1"/>
    <row r="14053" ht="32.25" customHeight="1"/>
    <row r="14055" ht="32.25" customHeight="1"/>
    <row r="14057" ht="32.25" customHeight="1"/>
    <row r="14059" ht="32.25" customHeight="1"/>
    <row r="14061" ht="32.25" customHeight="1"/>
    <row r="14063" ht="32.25" customHeight="1"/>
    <row r="14065" ht="32.25" customHeight="1"/>
    <row r="14067" ht="32.25" customHeight="1"/>
    <row r="14069" ht="32.25" customHeight="1"/>
    <row r="14071" ht="32.25" customHeight="1"/>
    <row r="14073" ht="32.25" customHeight="1"/>
    <row r="14075" ht="32.25" customHeight="1"/>
    <row r="14077" ht="32.25" customHeight="1"/>
    <row r="14079" ht="32.25" customHeight="1"/>
    <row r="14081" ht="32.25" customHeight="1"/>
    <row r="14083" ht="32.25" customHeight="1"/>
    <row r="14085" ht="32.25" customHeight="1"/>
    <row r="14087" ht="32.25" customHeight="1"/>
    <row r="14089" ht="32.25" customHeight="1"/>
    <row r="14091" ht="32.25" customHeight="1"/>
    <row r="14093" ht="32.25" customHeight="1"/>
    <row r="14095" ht="32.25" customHeight="1"/>
    <row r="14097" ht="32.25" customHeight="1"/>
    <row r="14099" ht="32.25" customHeight="1"/>
    <row r="14101" ht="32.25" customHeight="1"/>
    <row r="14103" ht="32.25" customHeight="1"/>
    <row r="14105" ht="32.25" customHeight="1"/>
    <row r="14107" ht="32.25" customHeight="1"/>
    <row r="14109" ht="32.25" customHeight="1"/>
    <row r="14111" ht="32.25" customHeight="1"/>
    <row r="14113" ht="32.25" customHeight="1"/>
    <row r="14115" ht="32.25" customHeight="1"/>
    <row r="14117" ht="32.25" customHeight="1"/>
    <row r="14119" ht="32.25" customHeight="1"/>
    <row r="14121" ht="32.25" customHeight="1"/>
    <row r="14123" ht="32.25" customHeight="1"/>
    <row r="14125" ht="32.25" customHeight="1"/>
    <row r="14127" ht="32.25" customHeight="1"/>
    <row r="14129" ht="32.25" customHeight="1"/>
    <row r="14131" ht="32.25" customHeight="1"/>
    <row r="14133" ht="32.25" customHeight="1"/>
    <row r="14135" ht="32.25" customHeight="1"/>
    <row r="14137" ht="32.25" customHeight="1"/>
    <row r="14139" ht="32.25" customHeight="1"/>
    <row r="14141" ht="32.25" customHeight="1"/>
    <row r="14143" ht="32.25" customHeight="1"/>
    <row r="14145" ht="32.25" customHeight="1"/>
    <row r="14147" ht="32.25" customHeight="1"/>
    <row r="14149" ht="32.25" customHeight="1"/>
    <row r="14151" ht="32.25" customHeight="1"/>
    <row r="14153" ht="32.25" customHeight="1"/>
    <row r="14155" ht="32.25" customHeight="1"/>
    <row r="14157" ht="32.25" customHeight="1"/>
    <row r="14159" ht="32.25" customHeight="1"/>
    <row r="14161" ht="32.25" customHeight="1"/>
    <row r="14163" ht="32.25" customHeight="1"/>
    <row r="14165" ht="32.25" customHeight="1"/>
    <row r="14167" ht="32.25" customHeight="1"/>
    <row r="14169" ht="32.25" customHeight="1"/>
    <row r="14171" ht="32.25" customHeight="1"/>
    <row r="14173" ht="32.25" customHeight="1"/>
    <row r="14175" ht="32.25" customHeight="1"/>
    <row r="14177" ht="32.25" customHeight="1"/>
    <row r="14179" ht="32.25" customHeight="1"/>
    <row r="14181" ht="32.25" customHeight="1"/>
    <row r="14183" ht="32.25" customHeight="1"/>
    <row r="14185" ht="32.25" customHeight="1"/>
    <row r="14187" ht="32.25" customHeight="1"/>
    <row r="14189" ht="32.25" customHeight="1"/>
    <row r="14191" ht="32.25" customHeight="1"/>
    <row r="14193" ht="32.25" customHeight="1"/>
    <row r="14195" ht="32.25" customHeight="1"/>
    <row r="14197" ht="32.25" customHeight="1"/>
    <row r="14199" ht="32.25" customHeight="1"/>
    <row r="14201" ht="32.25" customHeight="1"/>
    <row r="14203" ht="32.25" customHeight="1"/>
    <row r="14205" ht="32.25" customHeight="1"/>
    <row r="14207" ht="32.25" customHeight="1"/>
    <row r="14209" ht="32.25" customHeight="1"/>
    <row r="14211" ht="32.25" customHeight="1"/>
    <row r="14213" ht="32.25" customHeight="1"/>
    <row r="14215" ht="32.25" customHeight="1"/>
    <row r="14217" ht="32.25" customHeight="1"/>
    <row r="14219" ht="32.25" customHeight="1"/>
    <row r="14221" ht="32.25" customHeight="1"/>
    <row r="14223" ht="32.25" customHeight="1"/>
    <row r="14225" ht="32.25" customHeight="1"/>
    <row r="14227" ht="32.25" customHeight="1"/>
    <row r="14229" ht="32.25" customHeight="1"/>
    <row r="14231" ht="32.25" customHeight="1"/>
    <row r="14233" ht="32.25" customHeight="1"/>
    <row r="14235" ht="32.25" customHeight="1"/>
    <row r="14237" ht="32.25" customHeight="1"/>
    <row r="14239" ht="32.25" customHeight="1"/>
    <row r="14241" ht="32.25" customHeight="1"/>
    <row r="14243" ht="32.25" customHeight="1"/>
    <row r="14245" ht="32.25" customHeight="1"/>
    <row r="14247" ht="32.25" customHeight="1"/>
    <row r="14249" ht="32.25" customHeight="1"/>
    <row r="14251" ht="32.25" customHeight="1"/>
    <row r="14253" ht="32.25" customHeight="1"/>
    <row r="14255" ht="32.25" customHeight="1"/>
    <row r="14257" ht="32.25" customHeight="1"/>
    <row r="14259" ht="32.25" customHeight="1"/>
    <row r="14261" ht="32.25" customHeight="1"/>
    <row r="14263" ht="32.25" customHeight="1"/>
    <row r="14265" ht="32.25" customHeight="1"/>
    <row r="14267" ht="32.25" customHeight="1"/>
    <row r="14269" ht="32.25" customHeight="1"/>
    <row r="14271" ht="32.25" customHeight="1"/>
    <row r="14273" ht="32.25" customHeight="1"/>
    <row r="14275" ht="32.25" customHeight="1"/>
    <row r="14277" ht="32.25" customHeight="1"/>
    <row r="14279" ht="32.25" customHeight="1"/>
    <row r="14281" ht="32.25" customHeight="1"/>
    <row r="14283" ht="32.25" customHeight="1"/>
    <row r="14285" ht="32.25" customHeight="1"/>
    <row r="14287" ht="32.25" customHeight="1"/>
    <row r="14289" ht="32.25" customHeight="1"/>
    <row r="14291" ht="32.25" customHeight="1"/>
    <row r="14293" ht="32.25" customHeight="1"/>
    <row r="14295" ht="32.25" customHeight="1"/>
    <row r="14297" ht="32.25" customHeight="1"/>
    <row r="14299" ht="32.25" customHeight="1"/>
    <row r="14301" ht="32.25" customHeight="1"/>
    <row r="14303" ht="32.25" customHeight="1"/>
    <row r="14305" ht="32.25" customHeight="1"/>
    <row r="14307" ht="32.25" customHeight="1"/>
    <row r="14309" ht="32.25" customHeight="1"/>
    <row r="14311" ht="32.25" customHeight="1"/>
    <row r="14313" ht="32.25" customHeight="1"/>
    <row r="14315" ht="32.25" customHeight="1"/>
    <row r="14317" ht="32.25" customHeight="1"/>
    <row r="14319" ht="32.25" customHeight="1"/>
    <row r="14321" ht="32.25" customHeight="1"/>
    <row r="14323" ht="32.25" customHeight="1"/>
    <row r="14325" ht="32.25" customHeight="1"/>
    <row r="14327" ht="32.25" customHeight="1"/>
    <row r="14329" ht="32.25" customHeight="1"/>
    <row r="14331" ht="32.25" customHeight="1"/>
    <row r="14333" ht="32.25" customHeight="1"/>
    <row r="14335" ht="32.25" customHeight="1"/>
    <row r="14337" ht="32.25" customHeight="1"/>
    <row r="14339" ht="32.25" customHeight="1"/>
    <row r="14341" ht="32.25" customHeight="1"/>
    <row r="14343" ht="32.25" customHeight="1"/>
    <row r="14345" ht="32.25" customHeight="1"/>
    <row r="14347" ht="32.25" customHeight="1"/>
    <row r="14349" ht="32.25" customHeight="1"/>
    <row r="14351" ht="32.25" customHeight="1"/>
    <row r="14353" ht="32.25" customHeight="1"/>
    <row r="14355" ht="32.25" customHeight="1"/>
    <row r="14357" ht="32.25" customHeight="1"/>
    <row r="14359" ht="32.25" customHeight="1"/>
    <row r="14361" ht="32.25" customHeight="1"/>
    <row r="14363" ht="32.25" customHeight="1"/>
    <row r="14365" ht="32.25" customHeight="1"/>
    <row r="14367" ht="32.25" customHeight="1"/>
    <row r="14369" ht="32.25" customHeight="1"/>
    <row r="14371" ht="32.25" customHeight="1"/>
    <row r="14373" ht="32.25" customHeight="1"/>
    <row r="14375" ht="32.25" customHeight="1"/>
    <row r="14377" ht="32.25" customHeight="1"/>
    <row r="14379" ht="32.25" customHeight="1"/>
    <row r="14381" ht="32.25" customHeight="1"/>
    <row r="14383" ht="32.25" customHeight="1"/>
    <row r="14385" ht="32.25" customHeight="1"/>
    <row r="14387" ht="32.25" customHeight="1"/>
    <row r="14389" ht="32.25" customHeight="1"/>
    <row r="14391" ht="32.25" customHeight="1"/>
    <row r="14393" ht="32.25" customHeight="1"/>
    <row r="14395" ht="32.25" customHeight="1"/>
    <row r="14397" ht="32.25" customHeight="1"/>
    <row r="14399" ht="32.25" customHeight="1"/>
    <row r="14401" ht="32.25" customHeight="1"/>
    <row r="14403" ht="32.25" customHeight="1"/>
    <row r="14405" ht="32.25" customHeight="1"/>
    <row r="14407" ht="32.25" customHeight="1"/>
    <row r="14409" ht="32.25" customHeight="1"/>
    <row r="14411" ht="32.25" customHeight="1"/>
    <row r="14413" ht="32.25" customHeight="1"/>
    <row r="14415" ht="32.25" customHeight="1"/>
    <row r="14417" ht="32.25" customHeight="1"/>
    <row r="14419" ht="32.25" customHeight="1"/>
    <row r="14421" ht="32.25" customHeight="1"/>
    <row r="14423" ht="32.25" customHeight="1"/>
    <row r="14425" ht="32.25" customHeight="1"/>
    <row r="14427" ht="32.25" customHeight="1"/>
    <row r="14429" ht="32.25" customHeight="1"/>
    <row r="14431" ht="32.25" customHeight="1"/>
    <row r="14433" ht="32.25" customHeight="1"/>
    <row r="14435" ht="32.25" customHeight="1"/>
    <row r="14437" ht="32.25" customHeight="1"/>
    <row r="14439" ht="32.25" customHeight="1"/>
    <row r="14441" ht="32.25" customHeight="1"/>
    <row r="14443" ht="32.25" customHeight="1"/>
    <row r="14445" ht="32.25" customHeight="1"/>
    <row r="14447" ht="32.25" customHeight="1"/>
    <row r="14449" ht="32.25" customHeight="1"/>
    <row r="14451" ht="32.25" customHeight="1"/>
    <row r="14453" ht="32.25" customHeight="1"/>
    <row r="14455" ht="32.25" customHeight="1"/>
    <row r="14457" ht="32.25" customHeight="1"/>
    <row r="14459" ht="32.25" customHeight="1"/>
    <row r="14461" ht="32.25" customHeight="1"/>
    <row r="14463" ht="32.25" customHeight="1"/>
    <row r="14465" ht="32.25" customHeight="1"/>
    <row r="14467" ht="32.25" customHeight="1"/>
    <row r="14469" ht="32.25" customHeight="1"/>
    <row r="14471" ht="32.25" customHeight="1"/>
    <row r="14473" ht="32.25" customHeight="1"/>
    <row r="14475" ht="32.25" customHeight="1"/>
    <row r="14477" ht="32.25" customHeight="1"/>
    <row r="14479" ht="32.25" customHeight="1"/>
    <row r="14481" ht="32.25" customHeight="1"/>
    <row r="14483" ht="32.25" customHeight="1"/>
    <row r="14485" ht="32.25" customHeight="1"/>
    <row r="14487" ht="32.25" customHeight="1"/>
    <row r="14489" ht="32.25" customHeight="1"/>
    <row r="14491" ht="32.25" customHeight="1"/>
    <row r="14493" ht="32.25" customHeight="1"/>
    <row r="14495" ht="32.25" customHeight="1"/>
    <row r="14497" ht="32.25" customHeight="1"/>
    <row r="14499" ht="32.25" customHeight="1"/>
    <row r="14501" ht="32.25" customHeight="1"/>
    <row r="14503" ht="32.25" customHeight="1"/>
    <row r="14505" ht="32.25" customHeight="1"/>
    <row r="14507" ht="32.25" customHeight="1"/>
    <row r="14509" ht="32.25" customHeight="1"/>
    <row r="14511" ht="32.25" customHeight="1"/>
    <row r="14513" ht="32.25" customHeight="1"/>
    <row r="14515" ht="32.25" customHeight="1"/>
    <row r="14517" ht="32.25" customHeight="1"/>
    <row r="14519" ht="32.25" customHeight="1"/>
    <row r="14521" ht="32.25" customHeight="1"/>
    <row r="14523" ht="32.25" customHeight="1"/>
    <row r="14525" ht="32.25" customHeight="1"/>
    <row r="14527" ht="32.25" customHeight="1"/>
    <row r="14529" ht="32.25" customHeight="1"/>
    <row r="14531" ht="32.25" customHeight="1"/>
    <row r="14533" ht="32.25" customHeight="1"/>
    <row r="14535" ht="32.25" customHeight="1"/>
    <row r="14537" ht="32.25" customHeight="1"/>
    <row r="14539" ht="32.25" customHeight="1"/>
    <row r="14541" ht="32.25" customHeight="1"/>
    <row r="14543" ht="32.25" customHeight="1"/>
    <row r="14545" ht="32.25" customHeight="1"/>
    <row r="14547" ht="32.25" customHeight="1"/>
    <row r="14549" ht="32.25" customHeight="1"/>
    <row r="14551" ht="32.25" customHeight="1"/>
    <row r="14553" ht="32.25" customHeight="1"/>
    <row r="14555" ht="32.25" customHeight="1"/>
    <row r="14557" ht="32.25" customHeight="1"/>
    <row r="14559" ht="32.25" customHeight="1"/>
    <row r="14561" ht="32.25" customHeight="1"/>
    <row r="14563" ht="32.25" customHeight="1"/>
    <row r="14565" ht="32.25" customHeight="1"/>
    <row r="14567" ht="32.25" customHeight="1"/>
    <row r="14569" ht="32.25" customHeight="1"/>
    <row r="14571" ht="32.25" customHeight="1"/>
    <row r="14573" ht="32.25" customHeight="1"/>
    <row r="14575" ht="32.25" customHeight="1"/>
    <row r="14577" ht="32.25" customHeight="1"/>
    <row r="14579" ht="32.25" customHeight="1"/>
    <row r="14581" ht="32.25" customHeight="1"/>
    <row r="14583" ht="32.25" customHeight="1"/>
    <row r="14585" ht="32.25" customHeight="1"/>
    <row r="14587" ht="32.25" customHeight="1"/>
    <row r="14589" ht="32.25" customHeight="1"/>
    <row r="14591" ht="32.25" customHeight="1"/>
    <row r="14593" ht="32.25" customHeight="1"/>
    <row r="14595" ht="32.25" customHeight="1"/>
    <row r="14597" ht="32.25" customHeight="1"/>
    <row r="14599" ht="32.25" customHeight="1"/>
    <row r="14601" ht="32.25" customHeight="1"/>
    <row r="14603" ht="32.25" customHeight="1"/>
    <row r="14605" ht="32.25" customHeight="1"/>
    <row r="14607" ht="32.25" customHeight="1"/>
    <row r="14609" ht="32.25" customHeight="1"/>
    <row r="14611" ht="32.25" customHeight="1"/>
    <row r="14613" ht="32.25" customHeight="1"/>
    <row r="14615" ht="32.25" customHeight="1"/>
    <row r="14617" ht="32.25" customHeight="1"/>
    <row r="14619" ht="32.25" customHeight="1"/>
    <row r="14621" ht="32.25" customHeight="1"/>
    <row r="14623" ht="32.25" customHeight="1"/>
    <row r="14625" ht="32.25" customHeight="1"/>
    <row r="14627" ht="32.25" customHeight="1"/>
    <row r="14629" ht="32.25" customHeight="1"/>
    <row r="14631" ht="32.25" customHeight="1"/>
    <row r="14633" ht="32.25" customHeight="1"/>
    <row r="14635" ht="32.25" customHeight="1"/>
    <row r="14637" ht="32.25" customHeight="1"/>
    <row r="14639" ht="32.25" customHeight="1"/>
    <row r="14641" ht="32.25" customHeight="1"/>
    <row r="14643" ht="32.25" customHeight="1"/>
    <row r="14645" ht="32.25" customHeight="1"/>
    <row r="14647" ht="32.25" customHeight="1"/>
    <row r="14649" ht="32.25" customHeight="1"/>
    <row r="14651" ht="32.25" customHeight="1"/>
    <row r="14653" ht="32.25" customHeight="1"/>
    <row r="14655" ht="32.25" customHeight="1"/>
    <row r="14657" ht="32.25" customHeight="1"/>
    <row r="14659" ht="32.25" customHeight="1"/>
    <row r="14661" ht="32.25" customHeight="1"/>
    <row r="14663" ht="32.25" customHeight="1"/>
    <row r="14665" ht="32.25" customHeight="1"/>
    <row r="14667" ht="32.25" customHeight="1"/>
    <row r="14669" ht="32.25" customHeight="1"/>
    <row r="14671" ht="32.25" customHeight="1"/>
    <row r="14673" ht="32.25" customHeight="1"/>
    <row r="14675" ht="32.25" customHeight="1"/>
    <row r="14677" ht="32.25" customHeight="1"/>
    <row r="14679" ht="32.25" customHeight="1"/>
    <row r="14681" ht="32.25" customHeight="1"/>
    <row r="14683" ht="32.25" customHeight="1"/>
    <row r="14685" ht="32.25" customHeight="1"/>
    <row r="14687" ht="32.25" customHeight="1"/>
    <row r="14689" ht="32.25" customHeight="1"/>
    <row r="14691" ht="32.25" customHeight="1"/>
    <row r="14693" ht="32.25" customHeight="1"/>
    <row r="14695" ht="32.25" customHeight="1"/>
    <row r="14697" ht="32.25" customHeight="1"/>
    <row r="14699" ht="32.25" customHeight="1"/>
    <row r="14701" ht="32.25" customHeight="1"/>
    <row r="14703" ht="32.25" customHeight="1"/>
    <row r="14705" ht="32.25" customHeight="1"/>
    <row r="14707" ht="32.25" customHeight="1"/>
    <row r="14709" ht="32.25" customHeight="1"/>
    <row r="14711" ht="32.25" customHeight="1"/>
    <row r="14713" ht="32.25" customHeight="1"/>
    <row r="14715" ht="32.25" customHeight="1"/>
    <row r="14717" ht="32.25" customHeight="1"/>
    <row r="14719" ht="32.25" customHeight="1"/>
    <row r="14721" ht="32.25" customHeight="1"/>
    <row r="14723" ht="32.25" customHeight="1"/>
    <row r="14725" ht="32.25" customHeight="1"/>
    <row r="14727" ht="32.25" customHeight="1"/>
    <row r="14729" ht="32.25" customHeight="1"/>
    <row r="14731" ht="32.25" customHeight="1"/>
    <row r="14733" ht="32.25" customHeight="1"/>
    <row r="14735" ht="32.25" customHeight="1"/>
    <row r="14737" ht="32.25" customHeight="1"/>
    <row r="14739" ht="32.25" customHeight="1"/>
    <row r="14741" ht="32.25" customHeight="1"/>
    <row r="14743" ht="32.25" customHeight="1"/>
    <row r="14745" ht="32.25" customHeight="1"/>
    <row r="14747" ht="32.25" customHeight="1"/>
    <row r="14749" ht="32.25" customHeight="1"/>
    <row r="14751" ht="32.25" customHeight="1"/>
    <row r="14753" ht="32.25" customHeight="1"/>
    <row r="14755" ht="32.25" customHeight="1"/>
    <row r="14757" ht="32.25" customHeight="1"/>
    <row r="14759" ht="32.25" customHeight="1"/>
    <row r="14761" ht="32.25" customHeight="1"/>
    <row r="14763" ht="32.25" customHeight="1"/>
    <row r="14765" ht="32.25" customHeight="1"/>
    <row r="14767" ht="32.25" customHeight="1"/>
    <row r="14769" ht="32.25" customHeight="1"/>
    <row r="14771" ht="32.25" customHeight="1"/>
    <row r="14773" ht="32.25" customHeight="1"/>
    <row r="14775" ht="32.25" customHeight="1"/>
    <row r="14777" ht="32.25" customHeight="1"/>
    <row r="14779" ht="32.25" customHeight="1"/>
    <row r="14781" ht="32.25" customHeight="1"/>
    <row r="14783" ht="32.25" customHeight="1"/>
    <row r="14785" ht="32.25" customHeight="1"/>
    <row r="14787" ht="32.25" customHeight="1"/>
    <row r="14789" ht="32.25" customHeight="1"/>
    <row r="14791" ht="32.25" customHeight="1"/>
    <row r="14793" ht="32.25" customHeight="1"/>
    <row r="14795" ht="32.25" customHeight="1"/>
    <row r="14797" ht="32.25" customHeight="1"/>
    <row r="14799" ht="32.25" customHeight="1"/>
    <row r="14801" ht="32.25" customHeight="1"/>
    <row r="14803" ht="32.25" customHeight="1"/>
    <row r="14805" ht="32.25" customHeight="1"/>
    <row r="14807" ht="32.25" customHeight="1"/>
    <row r="14809" ht="32.25" customHeight="1"/>
    <row r="14811" ht="32.25" customHeight="1"/>
    <row r="14813" ht="32.25" customHeight="1"/>
    <row r="14815" ht="32.25" customHeight="1"/>
    <row r="14817" ht="32.25" customHeight="1"/>
    <row r="14819" ht="32.25" customHeight="1"/>
    <row r="14821" ht="32.25" customHeight="1"/>
    <row r="14823" ht="32.25" customHeight="1"/>
    <row r="14825" ht="32.25" customHeight="1"/>
    <row r="14827" ht="32.25" customHeight="1"/>
    <row r="14829" ht="32.25" customHeight="1"/>
    <row r="14831" ht="32.25" customHeight="1"/>
    <row r="14833" ht="32.25" customHeight="1"/>
    <row r="14835" ht="32.25" customHeight="1"/>
    <row r="14837" ht="32.25" customHeight="1"/>
    <row r="14839" ht="32.25" customHeight="1"/>
    <row r="14841" ht="32.25" customHeight="1"/>
    <row r="14843" ht="32.25" customHeight="1"/>
    <row r="14845" ht="32.25" customHeight="1"/>
    <row r="14847" ht="32.25" customHeight="1"/>
    <row r="14849" ht="32.25" customHeight="1"/>
    <row r="14851" ht="32.25" customHeight="1"/>
    <row r="14853" ht="32.25" customHeight="1"/>
    <row r="14855" ht="32.25" customHeight="1"/>
    <row r="14857" ht="32.25" customHeight="1"/>
    <row r="14859" ht="32.25" customHeight="1"/>
    <row r="14861" ht="32.25" customHeight="1"/>
    <row r="14863" ht="32.25" customHeight="1"/>
    <row r="14865" ht="32.25" customHeight="1"/>
    <row r="14867" ht="32.25" customHeight="1"/>
    <row r="14869" ht="32.25" customHeight="1"/>
    <row r="14871" ht="32.25" customHeight="1"/>
    <row r="14873" ht="32.25" customHeight="1"/>
    <row r="14875" ht="32.25" customHeight="1"/>
    <row r="14877" ht="32.25" customHeight="1"/>
    <row r="14879" ht="32.25" customHeight="1"/>
    <row r="14881" ht="32.25" customHeight="1"/>
    <row r="14883" ht="32.25" customHeight="1"/>
    <row r="14885" ht="32.25" customHeight="1"/>
    <row r="14887" ht="32.25" customHeight="1"/>
    <row r="14889" ht="32.25" customHeight="1"/>
    <row r="14891" ht="32.25" customHeight="1"/>
    <row r="14893" ht="32.25" customHeight="1"/>
    <row r="14895" ht="32.25" customHeight="1"/>
    <row r="14897" ht="32.25" customHeight="1"/>
    <row r="14899" ht="32.25" customHeight="1"/>
    <row r="14901" ht="32.25" customHeight="1"/>
    <row r="14903" ht="32.25" customHeight="1"/>
    <row r="14905" ht="32.25" customHeight="1"/>
    <row r="14907" ht="32.25" customHeight="1"/>
    <row r="14909" ht="32.25" customHeight="1"/>
    <row r="14911" ht="32.25" customHeight="1"/>
    <row r="14913" ht="32.25" customHeight="1"/>
    <row r="14915" ht="32.25" customHeight="1"/>
    <row r="14917" ht="32.25" customHeight="1"/>
    <row r="14919" ht="32.25" customHeight="1"/>
    <row r="14921" ht="32.25" customHeight="1"/>
    <row r="14923" ht="32.25" customHeight="1"/>
    <row r="14925" ht="32.25" customHeight="1"/>
    <row r="14927" ht="32.25" customHeight="1"/>
    <row r="14929" ht="32.25" customHeight="1"/>
    <row r="14931" ht="32.25" customHeight="1"/>
    <row r="14933" ht="32.25" customHeight="1"/>
    <row r="14935" ht="32.25" customHeight="1"/>
    <row r="14937" ht="32.25" customHeight="1"/>
    <row r="14939" ht="32.25" customHeight="1"/>
    <row r="14941" ht="32.25" customHeight="1"/>
    <row r="14943" ht="32.25" customHeight="1"/>
    <row r="14945" ht="32.25" customHeight="1"/>
    <row r="14947" ht="32.25" customHeight="1"/>
    <row r="14949" ht="32.25" customHeight="1"/>
    <row r="14951" ht="32.25" customHeight="1"/>
    <row r="14953" ht="32.25" customHeight="1"/>
    <row r="14955" ht="32.25" customHeight="1"/>
    <row r="14957" ht="32.25" customHeight="1"/>
    <row r="14959" ht="32.25" customHeight="1"/>
    <row r="14961" ht="32.25" customHeight="1"/>
    <row r="14963" ht="32.25" customHeight="1"/>
    <row r="14965" ht="32.25" customHeight="1"/>
    <row r="14967" ht="32.25" customHeight="1"/>
    <row r="14969" ht="32.25" customHeight="1"/>
    <row r="14971" ht="32.25" customHeight="1"/>
    <row r="14973" ht="32.25" customHeight="1"/>
    <row r="14975" ht="32.25" customHeight="1"/>
    <row r="14977" ht="32.25" customHeight="1"/>
    <row r="14979" ht="32.25" customHeight="1"/>
    <row r="14981" ht="32.25" customHeight="1"/>
    <row r="14983" ht="32.25" customHeight="1"/>
    <row r="14985" ht="32.25" customHeight="1"/>
    <row r="14987" ht="32.25" customHeight="1"/>
    <row r="14989" ht="32.25" customHeight="1"/>
    <row r="14991" ht="32.25" customHeight="1"/>
    <row r="14993" ht="32.25" customHeight="1"/>
    <row r="14995" ht="32.25" customHeight="1"/>
    <row r="14997" ht="32.25" customHeight="1"/>
    <row r="14999" ht="32.25" customHeight="1"/>
    <row r="15001" ht="32.25" customHeight="1"/>
    <row r="15003" ht="32.25" customHeight="1"/>
    <row r="15005" ht="32.25" customHeight="1"/>
    <row r="15007" ht="32.25" customHeight="1"/>
    <row r="15009" ht="32.25" customHeight="1"/>
    <row r="15011" ht="32.25" customHeight="1"/>
    <row r="15013" ht="32.25" customHeight="1"/>
    <row r="15015" ht="32.25" customHeight="1"/>
    <row r="15017" ht="32.25" customHeight="1"/>
    <row r="15019" ht="32.25" customHeight="1"/>
    <row r="15021" ht="32.25" customHeight="1"/>
    <row r="15023" ht="32.25" customHeight="1"/>
    <row r="15025" ht="32.25" customHeight="1"/>
    <row r="15027" ht="32.25" customHeight="1"/>
    <row r="15029" ht="32.25" customHeight="1"/>
    <row r="15031" ht="32.25" customHeight="1"/>
    <row r="15033" ht="32.25" customHeight="1"/>
    <row r="15035" ht="32.25" customHeight="1"/>
    <row r="15037" ht="32.25" customHeight="1"/>
    <row r="15039" ht="32.25" customHeight="1"/>
    <row r="15041" ht="32.25" customHeight="1"/>
    <row r="15043" ht="32.25" customHeight="1"/>
    <row r="15045" ht="32.25" customHeight="1"/>
    <row r="15047" ht="32.25" customHeight="1"/>
    <row r="15049" ht="32.25" customHeight="1"/>
    <row r="15051" ht="32.25" customHeight="1"/>
    <row r="15053" ht="32.25" customHeight="1"/>
    <row r="15055" ht="32.25" customHeight="1"/>
    <row r="15057" ht="32.25" customHeight="1"/>
    <row r="15059" ht="32.25" customHeight="1"/>
    <row r="15061" ht="32.25" customHeight="1"/>
    <row r="15063" ht="32.25" customHeight="1"/>
    <row r="15065" ht="32.25" customHeight="1"/>
    <row r="15067" ht="32.25" customHeight="1"/>
    <row r="15069" ht="32.25" customHeight="1"/>
    <row r="15071" ht="32.25" customHeight="1"/>
    <row r="15073" ht="32.25" customHeight="1"/>
    <row r="15075" ht="32.25" customHeight="1"/>
    <row r="15077" ht="32.25" customHeight="1"/>
    <row r="15079" ht="32.25" customHeight="1"/>
    <row r="15081" ht="32.25" customHeight="1"/>
    <row r="15083" ht="32.25" customHeight="1"/>
    <row r="15085" ht="32.25" customHeight="1"/>
    <row r="15087" ht="32.25" customHeight="1"/>
    <row r="15089" ht="32.25" customHeight="1"/>
    <row r="15091" ht="32.25" customHeight="1"/>
    <row r="15093" ht="32.25" customHeight="1"/>
    <row r="15095" ht="32.25" customHeight="1"/>
    <row r="15097" ht="32.25" customHeight="1"/>
    <row r="15099" ht="32.25" customHeight="1"/>
    <row r="15101" ht="32.25" customHeight="1"/>
    <row r="15103" ht="32.25" customHeight="1"/>
    <row r="15105" ht="32.25" customHeight="1"/>
    <row r="15107" ht="32.25" customHeight="1"/>
    <row r="15109" ht="32.25" customHeight="1"/>
    <row r="15111" ht="32.25" customHeight="1"/>
    <row r="15113" ht="32.25" customHeight="1"/>
    <row r="15115" ht="32.25" customHeight="1"/>
    <row r="15117" ht="32.25" customHeight="1"/>
    <row r="15119" ht="32.25" customHeight="1"/>
    <row r="15121" ht="32.25" customHeight="1"/>
    <row r="15123" ht="32.25" customHeight="1"/>
    <row r="15125" ht="32.25" customHeight="1"/>
    <row r="15127" ht="32.25" customHeight="1"/>
    <row r="15129" ht="32.25" customHeight="1"/>
    <row r="15131" ht="32.25" customHeight="1"/>
    <row r="15133" ht="32.25" customHeight="1"/>
    <row r="15135" ht="32.25" customHeight="1"/>
    <row r="15137" ht="32.25" customHeight="1"/>
    <row r="15139" ht="32.25" customHeight="1"/>
    <row r="15141" ht="32.25" customHeight="1"/>
    <row r="15143" ht="32.25" customHeight="1"/>
    <row r="15145" ht="32.25" customHeight="1"/>
    <row r="15147" ht="32.25" customHeight="1"/>
    <row r="15149" ht="32.25" customHeight="1"/>
    <row r="15151" ht="32.25" customHeight="1"/>
    <row r="15153" ht="32.25" customHeight="1"/>
    <row r="15155" ht="32.25" customHeight="1"/>
    <row r="15157" ht="32.25" customHeight="1"/>
    <row r="15159" ht="32.25" customHeight="1"/>
    <row r="15161" ht="32.25" customHeight="1"/>
    <row r="15163" ht="32.25" customHeight="1"/>
    <row r="15165" ht="32.25" customHeight="1"/>
    <row r="15167" ht="32.25" customHeight="1"/>
    <row r="15169" ht="32.25" customHeight="1"/>
    <row r="15171" ht="32.25" customHeight="1"/>
    <row r="15173" ht="32.25" customHeight="1"/>
    <row r="15175" ht="32.25" customHeight="1"/>
    <row r="15177" ht="32.25" customHeight="1"/>
    <row r="15179" ht="32.25" customHeight="1"/>
    <row r="15181" ht="32.25" customHeight="1"/>
    <row r="15183" ht="32.25" customHeight="1"/>
    <row r="15185" ht="32.25" customHeight="1"/>
    <row r="15187" ht="32.25" customHeight="1"/>
    <row r="15189" ht="32.25" customHeight="1"/>
    <row r="15191" ht="32.25" customHeight="1"/>
    <row r="15193" ht="32.25" customHeight="1"/>
    <row r="15195" ht="32.25" customHeight="1"/>
    <row r="15197" ht="32.25" customHeight="1"/>
    <row r="15199" ht="32.25" customHeight="1"/>
    <row r="15201" ht="32.25" customHeight="1"/>
    <row r="15203" ht="32.25" customHeight="1"/>
    <row r="15205" ht="32.25" customHeight="1"/>
    <row r="15207" ht="32.25" customHeight="1"/>
    <row r="15209" ht="32.25" customHeight="1"/>
    <row r="15211" ht="32.25" customHeight="1"/>
    <row r="15213" ht="32.25" customHeight="1"/>
    <row r="15215" ht="32.25" customHeight="1"/>
    <row r="15217" ht="32.25" customHeight="1"/>
    <row r="15219" ht="32.25" customHeight="1"/>
    <row r="15221" ht="32.25" customHeight="1"/>
    <row r="15223" ht="32.25" customHeight="1"/>
    <row r="15225" ht="32.25" customHeight="1"/>
    <row r="15227" ht="32.25" customHeight="1"/>
    <row r="15229" ht="32.25" customHeight="1"/>
    <row r="15231" ht="32.25" customHeight="1"/>
    <row r="15233" ht="32.25" customHeight="1"/>
    <row r="15235" ht="32.25" customHeight="1"/>
    <row r="15237" ht="32.25" customHeight="1"/>
    <row r="15239" ht="32.25" customHeight="1"/>
    <row r="15241" ht="32.25" customHeight="1"/>
    <row r="15243" ht="32.25" customHeight="1"/>
    <row r="15245" ht="32.25" customHeight="1"/>
    <row r="15247" ht="32.25" customHeight="1"/>
    <row r="15249" ht="32.25" customHeight="1"/>
    <row r="15251" ht="32.25" customHeight="1"/>
    <row r="15253" ht="32.25" customHeight="1"/>
    <row r="15255" ht="32.25" customHeight="1"/>
    <row r="15257" ht="32.25" customHeight="1"/>
    <row r="15259" ht="32.25" customHeight="1"/>
    <row r="15261" ht="32.25" customHeight="1"/>
    <row r="15263" ht="32.25" customHeight="1"/>
    <row r="15265" ht="32.25" customHeight="1"/>
    <row r="15267" ht="32.25" customHeight="1"/>
    <row r="15269" ht="32.25" customHeight="1"/>
    <row r="15271" ht="32.25" customHeight="1"/>
    <row r="15273" ht="32.25" customHeight="1"/>
    <row r="15275" ht="32.25" customHeight="1"/>
    <row r="15277" ht="32.25" customHeight="1"/>
    <row r="15279" ht="32.25" customHeight="1"/>
    <row r="15281" ht="32.25" customHeight="1"/>
    <row r="15283" ht="32.25" customHeight="1"/>
    <row r="15285" ht="32.25" customHeight="1"/>
    <row r="15287" ht="32.25" customHeight="1"/>
    <row r="15289" ht="32.25" customHeight="1"/>
    <row r="15291" ht="32.25" customHeight="1"/>
    <row r="15293" ht="32.25" customHeight="1"/>
    <row r="15295" ht="32.25" customHeight="1"/>
    <row r="15297" ht="32.25" customHeight="1"/>
    <row r="15299" ht="32.25" customHeight="1"/>
    <row r="15301" ht="32.25" customHeight="1"/>
    <row r="15303" ht="32.25" customHeight="1"/>
    <row r="15305" ht="32.25" customHeight="1"/>
    <row r="15307" ht="32.25" customHeight="1"/>
    <row r="15309" ht="32.25" customHeight="1"/>
    <row r="15311" ht="32.25" customHeight="1"/>
    <row r="15313" ht="32.25" customHeight="1"/>
    <row r="15315" ht="32.25" customHeight="1"/>
    <row r="15317" ht="32.25" customHeight="1"/>
    <row r="15319" ht="32.25" customHeight="1"/>
    <row r="15321" ht="32.25" customHeight="1"/>
    <row r="15323" ht="32.25" customHeight="1"/>
    <row r="15325" ht="32.25" customHeight="1"/>
    <row r="15327" ht="32.25" customHeight="1"/>
    <row r="15329" ht="32.25" customHeight="1"/>
    <row r="15331" ht="32.25" customHeight="1"/>
    <row r="15333" ht="32.25" customHeight="1"/>
    <row r="15335" ht="32.25" customHeight="1"/>
    <row r="15337" ht="32.25" customHeight="1"/>
    <row r="15339" ht="32.25" customHeight="1"/>
    <row r="15341" ht="32.25" customHeight="1"/>
    <row r="15343" ht="32.25" customHeight="1"/>
    <row r="15345" ht="32.25" customHeight="1"/>
    <row r="15347" ht="32.25" customHeight="1"/>
    <row r="15349" ht="32.25" customHeight="1"/>
    <row r="15351" ht="32.25" customHeight="1"/>
    <row r="15353" ht="32.25" customHeight="1"/>
    <row r="15355" ht="32.25" customHeight="1"/>
    <row r="15357" ht="32.25" customHeight="1"/>
    <row r="15359" ht="32.25" customHeight="1"/>
    <row r="15361" ht="32.25" customHeight="1"/>
    <row r="15363" ht="32.25" customHeight="1"/>
    <row r="15365" ht="32.25" customHeight="1"/>
    <row r="15367" ht="32.25" customHeight="1"/>
    <row r="15369" ht="32.25" customHeight="1"/>
    <row r="15371" ht="32.25" customHeight="1"/>
    <row r="15373" ht="32.25" customHeight="1"/>
    <row r="15375" ht="32.25" customHeight="1"/>
    <row r="15377" ht="32.25" customHeight="1"/>
    <row r="15379" ht="32.25" customHeight="1"/>
    <row r="15381" ht="32.25" customHeight="1"/>
    <row r="15383" ht="32.25" customHeight="1"/>
    <row r="15385" ht="32.25" customHeight="1"/>
    <row r="15387" ht="32.25" customHeight="1"/>
    <row r="15389" ht="32.25" customHeight="1"/>
    <row r="15391" ht="32.25" customHeight="1"/>
    <row r="15393" ht="32.25" customHeight="1"/>
    <row r="15395" ht="32.25" customHeight="1"/>
    <row r="15397" ht="32.25" customHeight="1"/>
    <row r="15399" ht="32.25" customHeight="1"/>
    <row r="15401" ht="32.25" customHeight="1"/>
    <row r="15403" ht="32.25" customHeight="1"/>
    <row r="15405" ht="32.25" customHeight="1"/>
    <row r="15407" ht="32.25" customHeight="1"/>
    <row r="15409" ht="32.25" customHeight="1"/>
    <row r="15411" ht="32.25" customHeight="1"/>
    <row r="15413" ht="32.25" customHeight="1"/>
    <row r="15415" ht="32.25" customHeight="1"/>
    <row r="15417" ht="32.25" customHeight="1"/>
    <row r="15419" ht="32.25" customHeight="1"/>
    <row r="15421" ht="32.25" customHeight="1"/>
    <row r="15423" ht="32.25" customHeight="1"/>
    <row r="15425" ht="32.25" customHeight="1"/>
    <row r="15427" ht="32.25" customHeight="1"/>
    <row r="15429" ht="32.25" customHeight="1"/>
    <row r="15431" ht="32.25" customHeight="1"/>
    <row r="15433" ht="32.25" customHeight="1"/>
    <row r="15435" ht="32.25" customHeight="1"/>
    <row r="15437" ht="32.25" customHeight="1"/>
    <row r="15439" ht="32.25" customHeight="1"/>
    <row r="15441" ht="32.25" customHeight="1"/>
    <row r="15443" ht="32.25" customHeight="1"/>
    <row r="15445" ht="32.25" customHeight="1"/>
    <row r="15447" ht="32.25" customHeight="1"/>
    <row r="15449" ht="32.25" customHeight="1"/>
    <row r="15451" ht="32.25" customHeight="1"/>
    <row r="15453" ht="32.25" customHeight="1"/>
    <row r="15455" ht="32.25" customHeight="1"/>
    <row r="15457" ht="32.25" customHeight="1"/>
    <row r="15459" ht="32.25" customHeight="1"/>
    <row r="15461" ht="32.25" customHeight="1"/>
    <row r="15463" ht="32.25" customHeight="1"/>
    <row r="15465" ht="32.25" customHeight="1"/>
    <row r="15467" ht="32.25" customHeight="1"/>
    <row r="15469" ht="32.25" customHeight="1"/>
    <row r="15471" ht="32.25" customHeight="1"/>
    <row r="15473" ht="32.25" customHeight="1"/>
    <row r="15475" ht="32.25" customHeight="1"/>
    <row r="15477" ht="32.25" customHeight="1"/>
    <row r="15479" ht="32.25" customHeight="1"/>
    <row r="15481" ht="32.25" customHeight="1"/>
    <row r="15483" ht="32.25" customHeight="1"/>
    <row r="15485" ht="32.25" customHeight="1"/>
    <row r="15487" ht="32.25" customHeight="1"/>
    <row r="15489" ht="32.25" customHeight="1"/>
    <row r="15491" ht="32.25" customHeight="1"/>
    <row r="15493" ht="32.25" customHeight="1"/>
    <row r="15495" ht="32.25" customHeight="1"/>
    <row r="15497" ht="32.25" customHeight="1"/>
    <row r="15499" ht="32.25" customHeight="1"/>
    <row r="15501" ht="32.25" customHeight="1"/>
    <row r="15503" ht="32.25" customHeight="1"/>
    <row r="15505" ht="32.25" customHeight="1"/>
    <row r="15507" ht="32.25" customHeight="1"/>
    <row r="15509" ht="32.25" customHeight="1"/>
    <row r="15511" ht="32.25" customHeight="1"/>
    <row r="15513" ht="32.25" customHeight="1"/>
    <row r="15515" ht="32.25" customHeight="1"/>
    <row r="15517" ht="32.25" customHeight="1"/>
    <row r="15519" ht="32.25" customHeight="1"/>
    <row r="15521" ht="32.25" customHeight="1"/>
    <row r="15523" ht="32.25" customHeight="1"/>
    <row r="15525" ht="32.25" customHeight="1"/>
    <row r="15527" ht="32.25" customHeight="1"/>
    <row r="15529" ht="32.25" customHeight="1"/>
    <row r="15531" ht="32.25" customHeight="1"/>
    <row r="15533" ht="32.25" customHeight="1"/>
    <row r="15535" ht="32.25" customHeight="1"/>
    <row r="15537" ht="32.25" customHeight="1"/>
    <row r="15539" ht="32.25" customHeight="1"/>
    <row r="15541" ht="32.25" customHeight="1"/>
    <row r="15543" ht="32.25" customHeight="1"/>
    <row r="15545" ht="32.25" customHeight="1"/>
    <row r="15547" ht="32.25" customHeight="1"/>
    <row r="15549" ht="32.25" customHeight="1"/>
    <row r="15551" ht="32.25" customHeight="1"/>
    <row r="15553" ht="32.25" customHeight="1"/>
    <row r="15555" ht="32.25" customHeight="1"/>
    <row r="15557" ht="32.25" customHeight="1"/>
    <row r="15559" ht="32.25" customHeight="1"/>
    <row r="15561" ht="32.25" customHeight="1"/>
    <row r="15563" ht="32.25" customHeight="1"/>
    <row r="15565" ht="32.25" customHeight="1"/>
    <row r="15567" ht="32.25" customHeight="1"/>
    <row r="15569" ht="32.25" customHeight="1"/>
    <row r="15571" ht="32.25" customHeight="1"/>
    <row r="15573" ht="32.25" customHeight="1"/>
    <row r="15575" ht="32.25" customHeight="1"/>
    <row r="15577" ht="32.25" customHeight="1"/>
    <row r="15579" ht="32.25" customHeight="1"/>
    <row r="15581" ht="32.25" customHeight="1"/>
    <row r="15583" ht="32.25" customHeight="1"/>
    <row r="15585" ht="32.25" customHeight="1"/>
    <row r="15587" ht="32.25" customHeight="1"/>
    <row r="15589" ht="32.25" customHeight="1"/>
    <row r="15591" ht="32.25" customHeight="1"/>
    <row r="15593" ht="32.25" customHeight="1"/>
    <row r="15595" ht="32.25" customHeight="1"/>
    <row r="15597" ht="32.25" customHeight="1"/>
    <row r="15599" ht="32.25" customHeight="1"/>
    <row r="15601" ht="32.25" customHeight="1"/>
    <row r="15603" ht="32.25" customHeight="1"/>
    <row r="15605" ht="32.25" customHeight="1"/>
    <row r="15607" ht="32.25" customHeight="1"/>
    <row r="15609" ht="32.25" customHeight="1"/>
    <row r="15611" ht="32.25" customHeight="1"/>
    <row r="15613" ht="32.25" customHeight="1"/>
    <row r="15615" ht="32.25" customHeight="1"/>
    <row r="15617" ht="32.25" customHeight="1"/>
    <row r="15619" ht="32.25" customHeight="1"/>
    <row r="15621" ht="32.25" customHeight="1"/>
    <row r="15623" ht="32.25" customHeight="1"/>
    <row r="15625" ht="32.25" customHeight="1"/>
    <row r="15627" ht="32.25" customHeight="1"/>
    <row r="15629" ht="32.25" customHeight="1"/>
    <row r="15631" ht="32.25" customHeight="1"/>
    <row r="15633" ht="32.25" customHeight="1"/>
    <row r="15635" ht="32.25" customHeight="1"/>
    <row r="15637" ht="32.25" customHeight="1"/>
    <row r="15639" ht="32.25" customHeight="1"/>
    <row r="15641" ht="32.25" customHeight="1"/>
    <row r="15643" ht="32.25" customHeight="1"/>
    <row r="15645" ht="32.25" customHeight="1"/>
    <row r="15647" ht="32.25" customHeight="1"/>
    <row r="15649" ht="32.25" customHeight="1"/>
    <row r="15651" ht="32.25" customHeight="1"/>
    <row r="15653" ht="32.25" customHeight="1"/>
    <row r="15655" ht="32.25" customHeight="1"/>
    <row r="15657" ht="32.25" customHeight="1"/>
    <row r="15659" ht="32.25" customHeight="1"/>
    <row r="15661" ht="32.25" customHeight="1"/>
    <row r="15663" ht="32.25" customHeight="1"/>
    <row r="15665" ht="32.25" customHeight="1"/>
    <row r="15667" ht="32.25" customHeight="1"/>
    <row r="15669" ht="32.25" customHeight="1"/>
    <row r="15671" ht="32.25" customHeight="1"/>
    <row r="15673" ht="32.25" customHeight="1"/>
    <row r="15675" ht="32.25" customHeight="1"/>
    <row r="15677" ht="32.25" customHeight="1"/>
    <row r="15679" ht="32.25" customHeight="1"/>
    <row r="15681" ht="32.25" customHeight="1"/>
    <row r="15683" ht="32.25" customHeight="1"/>
    <row r="15685" ht="32.25" customHeight="1"/>
    <row r="15687" ht="32.25" customHeight="1"/>
    <row r="15689" ht="32.25" customHeight="1"/>
    <row r="15691" ht="32.25" customHeight="1"/>
    <row r="15693" ht="32.25" customHeight="1"/>
    <row r="15695" ht="32.25" customHeight="1"/>
    <row r="15697" ht="32.25" customHeight="1"/>
    <row r="15699" ht="32.25" customHeight="1"/>
    <row r="15701" ht="32.25" customHeight="1"/>
    <row r="15703" ht="32.25" customHeight="1"/>
    <row r="15705" ht="32.25" customHeight="1"/>
    <row r="15707" ht="32.25" customHeight="1"/>
    <row r="15709" ht="32.25" customHeight="1"/>
    <row r="15711" ht="32.25" customHeight="1"/>
    <row r="15713" ht="32.25" customHeight="1"/>
    <row r="15715" ht="32.25" customHeight="1"/>
    <row r="15717" ht="32.25" customHeight="1"/>
    <row r="15719" ht="32.25" customHeight="1"/>
    <row r="15721" ht="32.25" customHeight="1"/>
    <row r="15723" ht="32.25" customHeight="1"/>
    <row r="15725" ht="32.25" customHeight="1"/>
    <row r="15727" ht="32.25" customHeight="1"/>
    <row r="15729" ht="32.25" customHeight="1"/>
    <row r="15731" ht="32.25" customHeight="1"/>
    <row r="15733" ht="32.25" customHeight="1"/>
    <row r="15735" ht="32.25" customHeight="1"/>
    <row r="15737" ht="32.25" customHeight="1"/>
    <row r="15739" ht="32.25" customHeight="1"/>
    <row r="15741" ht="32.25" customHeight="1"/>
    <row r="15743" ht="32.25" customHeight="1"/>
    <row r="15745" ht="32.25" customHeight="1"/>
    <row r="15747" ht="32.25" customHeight="1"/>
    <row r="15749" ht="32.25" customHeight="1"/>
    <row r="15751" ht="32.25" customHeight="1"/>
    <row r="15753" ht="32.25" customHeight="1"/>
    <row r="15755" ht="32.25" customHeight="1"/>
    <row r="15757" ht="32.25" customHeight="1"/>
    <row r="15759" ht="32.25" customHeight="1"/>
    <row r="15761" ht="32.25" customHeight="1"/>
    <row r="15763" ht="32.25" customHeight="1"/>
    <row r="15765" ht="32.25" customHeight="1"/>
    <row r="15767" ht="32.25" customHeight="1"/>
    <row r="15769" ht="32.25" customHeight="1"/>
    <row r="15771" ht="32.25" customHeight="1"/>
    <row r="15773" ht="32.25" customHeight="1"/>
    <row r="15775" ht="32.25" customHeight="1"/>
    <row r="15777" ht="32.25" customHeight="1"/>
    <row r="15779" ht="32.25" customHeight="1"/>
    <row r="15781" ht="32.25" customHeight="1"/>
    <row r="15783" ht="32.25" customHeight="1"/>
    <row r="15785" ht="32.25" customHeight="1"/>
    <row r="15787" ht="32.25" customHeight="1"/>
    <row r="15789" ht="32.25" customHeight="1"/>
    <row r="15791" ht="32.25" customHeight="1"/>
    <row r="15793" ht="32.25" customHeight="1"/>
    <row r="15795" ht="32.25" customHeight="1"/>
    <row r="15797" ht="32.25" customHeight="1"/>
    <row r="15799" ht="32.25" customHeight="1"/>
    <row r="15801" ht="32.25" customHeight="1"/>
    <row r="15803" ht="32.25" customHeight="1"/>
    <row r="15805" ht="32.25" customHeight="1"/>
    <row r="15807" ht="32.25" customHeight="1"/>
    <row r="15809" ht="32.25" customHeight="1"/>
    <row r="15811" ht="32.25" customHeight="1"/>
    <row r="15813" ht="32.25" customHeight="1"/>
    <row r="15815" ht="32.25" customHeight="1"/>
    <row r="15817" ht="32.25" customHeight="1"/>
    <row r="15819" ht="32.25" customHeight="1"/>
    <row r="15821" ht="32.25" customHeight="1"/>
    <row r="15823" ht="32.25" customHeight="1"/>
    <row r="15825" ht="32.25" customHeight="1"/>
    <row r="15827" ht="32.25" customHeight="1"/>
    <row r="15829" ht="32.25" customHeight="1"/>
    <row r="15831" ht="32.25" customHeight="1"/>
    <row r="15833" ht="32.25" customHeight="1"/>
    <row r="15835" ht="32.25" customHeight="1"/>
    <row r="15837" ht="32.25" customHeight="1"/>
    <row r="15839" ht="32.25" customHeight="1"/>
    <row r="15841" ht="32.25" customHeight="1"/>
    <row r="15843" ht="32.25" customHeight="1"/>
    <row r="15845" ht="32.25" customHeight="1"/>
    <row r="15847" ht="32.25" customHeight="1"/>
    <row r="15849" ht="32.25" customHeight="1"/>
    <row r="15851" ht="32.25" customHeight="1"/>
    <row r="15853" ht="32.25" customHeight="1"/>
    <row r="15855" ht="32.25" customHeight="1"/>
    <row r="15857" ht="32.25" customHeight="1"/>
    <row r="15859" ht="32.25" customHeight="1"/>
    <row r="15861" ht="32.25" customHeight="1"/>
    <row r="15863" ht="32.25" customHeight="1"/>
    <row r="15865" ht="32.25" customHeight="1"/>
    <row r="15867" ht="32.25" customHeight="1"/>
    <row r="15869" ht="32.25" customHeight="1"/>
    <row r="15871" ht="32.25" customHeight="1"/>
    <row r="15873" ht="32.25" customHeight="1"/>
    <row r="15875" ht="32.25" customHeight="1"/>
    <row r="15877" ht="32.25" customHeight="1"/>
    <row r="15879" ht="32.25" customHeight="1"/>
    <row r="15881" ht="32.25" customHeight="1"/>
    <row r="15883" ht="32.25" customHeight="1"/>
    <row r="15885" ht="32.25" customHeight="1"/>
    <row r="15887" ht="32.25" customHeight="1"/>
    <row r="15889" ht="32.25" customHeight="1"/>
    <row r="15891" ht="32.25" customHeight="1"/>
    <row r="15893" ht="32.25" customHeight="1"/>
    <row r="15895" ht="32.25" customHeight="1"/>
    <row r="15897" ht="32.25" customHeight="1"/>
    <row r="15899" ht="32.25" customHeight="1"/>
    <row r="15901" ht="32.25" customHeight="1"/>
    <row r="15903" ht="32.25" customHeight="1"/>
    <row r="15905" ht="32.25" customHeight="1"/>
    <row r="15907" ht="32.25" customHeight="1"/>
    <row r="15909" ht="32.25" customHeight="1"/>
    <row r="15911" ht="32.25" customHeight="1"/>
    <row r="15913" ht="32.25" customHeight="1"/>
    <row r="15915" ht="32.25" customHeight="1"/>
    <row r="15917" ht="32.25" customHeight="1"/>
    <row r="15919" ht="32.25" customHeight="1"/>
    <row r="15921" ht="32.25" customHeight="1"/>
    <row r="15923" ht="32.25" customHeight="1"/>
    <row r="15925" ht="32.25" customHeight="1"/>
    <row r="15927" ht="32.25" customHeight="1"/>
    <row r="15929" ht="32.25" customHeight="1"/>
    <row r="15931" ht="32.25" customHeight="1"/>
    <row r="15933" ht="32.25" customHeight="1"/>
    <row r="15935" ht="32.25" customHeight="1"/>
    <row r="15937" ht="32.25" customHeight="1"/>
    <row r="15939" ht="32.25" customHeight="1"/>
    <row r="15941" ht="32.25" customHeight="1"/>
    <row r="15943" ht="32.25" customHeight="1"/>
    <row r="15945" ht="32.25" customHeight="1"/>
    <row r="15947" ht="32.25" customHeight="1"/>
    <row r="15949" ht="32.25" customHeight="1"/>
    <row r="15951" ht="32.25" customHeight="1"/>
    <row r="15953" ht="32.25" customHeight="1"/>
    <row r="15955" ht="32.25" customHeight="1"/>
    <row r="15957" ht="32.25" customHeight="1"/>
    <row r="15959" ht="32.25" customHeight="1"/>
    <row r="15961" ht="32.25" customHeight="1"/>
    <row r="15963" ht="32.25" customHeight="1"/>
    <row r="15965" ht="32.25" customHeight="1"/>
    <row r="15967" ht="32.25" customHeight="1"/>
    <row r="15969" ht="32.25" customHeight="1"/>
    <row r="15971" ht="32.25" customHeight="1"/>
    <row r="15973" ht="32.25" customHeight="1"/>
    <row r="15975" ht="32.25" customHeight="1"/>
    <row r="15977" ht="32.25" customHeight="1"/>
    <row r="15979" ht="32.25" customHeight="1"/>
    <row r="15981" ht="32.25" customHeight="1"/>
    <row r="15983" ht="32.25" customHeight="1"/>
    <row r="15985" ht="32.25" customHeight="1"/>
    <row r="15987" ht="32.25" customHeight="1"/>
    <row r="15989" ht="32.25" customHeight="1"/>
    <row r="15991" ht="32.25" customHeight="1"/>
    <row r="15993" ht="32.25" customHeight="1"/>
    <row r="15995" ht="32.25" customHeight="1"/>
    <row r="15997" ht="32.25" customHeight="1"/>
    <row r="15999" ht="32.25" customHeight="1"/>
    <row r="16001" ht="32.25" customHeight="1"/>
    <row r="16003" ht="32.25" customHeight="1"/>
    <row r="16005" ht="32.25" customHeight="1"/>
    <row r="16007" ht="32.25" customHeight="1"/>
    <row r="16009" ht="32.25" customHeight="1"/>
    <row r="16011" ht="32.25" customHeight="1"/>
    <row r="16013" ht="32.25" customHeight="1"/>
    <row r="16015" ht="32.25" customHeight="1"/>
    <row r="16017" ht="32.25" customHeight="1"/>
    <row r="16019" ht="32.25" customHeight="1"/>
    <row r="16021" ht="32.25" customHeight="1"/>
    <row r="16023" ht="32.25" customHeight="1"/>
    <row r="16025" ht="32.25" customHeight="1"/>
    <row r="16027" ht="32.25" customHeight="1"/>
    <row r="16029" ht="32.25" customHeight="1"/>
    <row r="16031" ht="32.25" customHeight="1"/>
    <row r="16033" ht="32.25" customHeight="1"/>
    <row r="16035" ht="32.25" customHeight="1"/>
    <row r="16037" ht="32.25" customHeight="1"/>
    <row r="16039" ht="32.25" customHeight="1"/>
    <row r="16041" ht="32.25" customHeight="1"/>
    <row r="16043" ht="32.25" customHeight="1"/>
    <row r="16045" ht="32.25" customHeight="1"/>
    <row r="16047" ht="32.25" customHeight="1"/>
    <row r="16049" ht="32.25" customHeight="1"/>
    <row r="16051" ht="32.25" customHeight="1"/>
    <row r="16053" ht="32.25" customHeight="1"/>
    <row r="16055" ht="32.25" customHeight="1"/>
    <row r="16057" ht="32.25" customHeight="1"/>
    <row r="16059" ht="32.25" customHeight="1"/>
    <row r="16061" ht="32.25" customHeight="1"/>
    <row r="16063" ht="32.25" customHeight="1"/>
    <row r="16065" ht="32.25" customHeight="1"/>
    <row r="16067" ht="32.25" customHeight="1"/>
    <row r="16069" ht="32.25" customHeight="1"/>
    <row r="16071" ht="32.25" customHeight="1"/>
    <row r="16073" ht="32.25" customHeight="1"/>
    <row r="16075" ht="32.25" customHeight="1"/>
    <row r="16077" ht="32.25" customHeight="1"/>
    <row r="16079" ht="32.25" customHeight="1"/>
    <row r="16081" ht="32.25" customHeight="1"/>
    <row r="16083" ht="32.25" customHeight="1"/>
    <row r="16085" ht="32.25" customHeight="1"/>
    <row r="16087" ht="32.25" customHeight="1"/>
    <row r="16089" ht="32.25" customHeight="1"/>
    <row r="16091" ht="32.25" customHeight="1"/>
    <row r="16093" ht="32.25" customHeight="1"/>
    <row r="16095" ht="32.25" customHeight="1"/>
    <row r="16097" ht="32.25" customHeight="1"/>
    <row r="16099" ht="32.25" customHeight="1"/>
    <row r="16101" ht="32.25" customHeight="1"/>
    <row r="16103" ht="32.25" customHeight="1"/>
    <row r="16105" ht="32.25" customHeight="1"/>
    <row r="16107" ht="32.25" customHeight="1"/>
    <row r="16109" ht="32.25" customHeight="1"/>
    <row r="16111" ht="32.25" customHeight="1"/>
    <row r="16113" ht="32.25" customHeight="1"/>
    <row r="16115" ht="32.25" customHeight="1"/>
    <row r="16117" ht="32.25" customHeight="1"/>
    <row r="16119" ht="32.25" customHeight="1"/>
    <row r="16121" ht="32.25" customHeight="1"/>
    <row r="16123" ht="32.25" customHeight="1"/>
    <row r="16125" ht="32.25" customHeight="1"/>
    <row r="16127" ht="32.25" customHeight="1"/>
    <row r="16129" ht="32.25" customHeight="1"/>
    <row r="16131" ht="32.25" customHeight="1"/>
    <row r="16133" ht="32.25" customHeight="1"/>
    <row r="16135" ht="32.25" customHeight="1"/>
    <row r="16137" ht="32.25" customHeight="1"/>
    <row r="16139" ht="32.25" customHeight="1"/>
    <row r="16141" ht="32.25" customHeight="1"/>
    <row r="16143" ht="32.25" customHeight="1"/>
    <row r="16145" ht="32.25" customHeight="1"/>
    <row r="16147" ht="32.25" customHeight="1"/>
    <row r="16149" ht="32.25" customHeight="1"/>
    <row r="16151" ht="32.25" customHeight="1"/>
    <row r="16153" ht="32.25" customHeight="1"/>
    <row r="16155" ht="32.25" customHeight="1"/>
    <row r="16157" ht="32.25" customHeight="1"/>
    <row r="16159" ht="32.25" customHeight="1"/>
    <row r="16161" ht="32.25" customHeight="1"/>
    <row r="16163" ht="32.25" customHeight="1"/>
    <row r="16165" ht="32.25" customHeight="1"/>
    <row r="16167" ht="32.25" customHeight="1"/>
    <row r="16169" ht="32.25" customHeight="1"/>
    <row r="16171" ht="32.25" customHeight="1"/>
    <row r="16173" ht="32.25" customHeight="1"/>
    <row r="16175" ht="32.25" customHeight="1"/>
    <row r="16177" ht="32.25" customHeight="1"/>
    <row r="16179" ht="32.25" customHeight="1"/>
    <row r="16181" ht="32.25" customHeight="1"/>
    <row r="16183" ht="32.25" customHeight="1"/>
    <row r="16185" ht="32.25" customHeight="1"/>
    <row r="16187" ht="32.25" customHeight="1"/>
    <row r="16189" ht="32.25" customHeight="1"/>
    <row r="16191" ht="32.25" customHeight="1"/>
    <row r="16193" ht="32.25" customHeight="1"/>
    <row r="16195" ht="32.25" customHeight="1"/>
    <row r="16197" ht="32.25" customHeight="1"/>
    <row r="16199" ht="32.25" customHeight="1"/>
    <row r="16201" ht="32.25" customHeight="1"/>
    <row r="16203" ht="32.25" customHeight="1"/>
    <row r="16205" ht="32.25" customHeight="1"/>
    <row r="16207" ht="32.25" customHeight="1"/>
    <row r="16209" ht="32.25" customHeight="1"/>
    <row r="16211" ht="32.25" customHeight="1"/>
    <row r="16213" ht="32.25" customHeight="1"/>
    <row r="16215" ht="32.25" customHeight="1"/>
    <row r="16217" ht="32.25" customHeight="1"/>
    <row r="16219" ht="32.25" customHeight="1"/>
    <row r="16221" ht="32.25" customHeight="1"/>
    <row r="16223" ht="32.25" customHeight="1"/>
    <row r="16225" ht="32.25" customHeight="1"/>
    <row r="16227" ht="32.25" customHeight="1"/>
    <row r="16229" ht="32.25" customHeight="1"/>
    <row r="16231" ht="32.25" customHeight="1"/>
    <row r="16233" ht="32.25" customHeight="1"/>
    <row r="16235" ht="32.25" customHeight="1"/>
    <row r="16237" ht="32.25" customHeight="1"/>
    <row r="16239" ht="32.25" customHeight="1"/>
    <row r="16241" ht="32.25" customHeight="1"/>
    <row r="16243" ht="32.25" customHeight="1"/>
    <row r="16245" ht="32.25" customHeight="1"/>
    <row r="16247" ht="32.25" customHeight="1"/>
    <row r="16249" ht="32.25" customHeight="1"/>
    <row r="16251" ht="32.25" customHeight="1"/>
    <row r="16253" ht="32.25" customHeight="1"/>
    <row r="16255" ht="32.25" customHeight="1"/>
    <row r="16257" ht="32.25" customHeight="1"/>
    <row r="16259" ht="32.25" customHeight="1"/>
    <row r="16261" ht="32.25" customHeight="1"/>
    <row r="16263" ht="32.25" customHeight="1"/>
    <row r="16265" ht="32.25" customHeight="1"/>
    <row r="16267" ht="32.25" customHeight="1"/>
    <row r="16269" ht="32.25" customHeight="1"/>
    <row r="16271" ht="32.25" customHeight="1"/>
    <row r="16273" ht="32.25" customHeight="1"/>
    <row r="16275" ht="32.25" customHeight="1"/>
    <row r="16277" ht="32.25" customHeight="1"/>
    <row r="16279" ht="32.25" customHeight="1"/>
    <row r="16281" ht="32.25" customHeight="1"/>
    <row r="16283" ht="32.25" customHeight="1"/>
    <row r="16285" ht="32.25" customHeight="1"/>
    <row r="16287" ht="32.25" customHeight="1"/>
    <row r="16289" ht="32.25" customHeight="1"/>
    <row r="16291" ht="32.25" customHeight="1"/>
    <row r="16293" ht="32.25" customHeight="1"/>
    <row r="16295" ht="32.25" customHeight="1"/>
    <row r="16297" ht="32.25" customHeight="1"/>
    <row r="16299" ht="32.25" customHeight="1"/>
    <row r="16301" ht="32.25" customHeight="1"/>
    <row r="16303" ht="32.25" customHeight="1"/>
    <row r="16305" ht="32.25" customHeight="1"/>
    <row r="16307" ht="32.25" customHeight="1"/>
    <row r="16309" ht="32.25" customHeight="1"/>
    <row r="16311" ht="32.25" customHeight="1"/>
    <row r="16313" ht="32.25" customHeight="1"/>
    <row r="16315" ht="32.25" customHeight="1"/>
    <row r="16317" ht="32.25" customHeight="1"/>
    <row r="16319" ht="32.25" customHeight="1"/>
    <row r="16321" ht="32.25" customHeight="1"/>
    <row r="16323" ht="32.25" customHeight="1"/>
    <row r="16325" ht="32.25" customHeight="1"/>
    <row r="16327" ht="32.25" customHeight="1"/>
    <row r="16329" ht="32.25" customHeight="1"/>
    <row r="16331" ht="32.25" customHeight="1"/>
    <row r="16333" ht="32.25" customHeight="1"/>
    <row r="16335" ht="32.25" customHeight="1"/>
    <row r="16337" ht="32.25" customHeight="1"/>
    <row r="16339" ht="32.25" customHeight="1"/>
    <row r="16341" ht="32.25" customHeight="1"/>
    <row r="16343" ht="32.25" customHeight="1"/>
    <row r="16345" ht="32.25" customHeight="1"/>
    <row r="16347" ht="32.25" customHeight="1"/>
    <row r="16349" ht="32.25" customHeight="1"/>
    <row r="16351" ht="32.25" customHeight="1"/>
    <row r="16353" ht="32.25" customHeight="1"/>
    <row r="16355" ht="32.25" customHeight="1"/>
    <row r="16357" ht="32.25" customHeight="1"/>
    <row r="16359" ht="32.25" customHeight="1"/>
    <row r="16361" ht="32.25" customHeight="1"/>
    <row r="16363" ht="32.25" customHeight="1"/>
    <row r="16365" ht="32.25" customHeight="1"/>
    <row r="16367" ht="32.25" customHeight="1"/>
    <row r="16369" ht="32.25" customHeight="1"/>
    <row r="16371" ht="32.25" customHeight="1"/>
    <row r="16373" ht="32.25" customHeight="1"/>
    <row r="16375" ht="32.25" customHeight="1"/>
    <row r="16377" ht="32.25" customHeight="1"/>
    <row r="16379" ht="32.25" customHeight="1"/>
    <row r="16381" ht="32.25" customHeight="1"/>
    <row r="16383" ht="32.25" customHeight="1"/>
    <row r="16385" ht="32.25" customHeight="1"/>
    <row r="16387" ht="32.25" customHeight="1"/>
    <row r="16389" ht="32.25" customHeight="1"/>
    <row r="16391" ht="32.25" customHeight="1"/>
    <row r="16393" ht="32.25" customHeight="1"/>
    <row r="16395" ht="32.25" customHeight="1"/>
    <row r="16397" ht="32.25" customHeight="1"/>
    <row r="16399" ht="32.25" customHeight="1"/>
    <row r="16401" ht="32.25" customHeight="1"/>
    <row r="16403" ht="32.25" customHeight="1"/>
    <row r="16405" ht="32.25" customHeight="1"/>
    <row r="16407" ht="32.25" customHeight="1"/>
    <row r="16409" ht="32.25" customHeight="1"/>
    <row r="16411" ht="32.25" customHeight="1"/>
    <row r="16413" ht="32.25" customHeight="1"/>
    <row r="16415" ht="32.25" customHeight="1"/>
    <row r="16417" ht="32.25" customHeight="1"/>
    <row r="16419" ht="32.25" customHeight="1"/>
    <row r="16421" ht="32.25" customHeight="1"/>
    <row r="16423" ht="32.25" customHeight="1"/>
    <row r="16425" ht="32.25" customHeight="1"/>
    <row r="16427" ht="32.25" customHeight="1"/>
    <row r="16429" ht="32.25" customHeight="1"/>
    <row r="16431" ht="32.25" customHeight="1"/>
    <row r="16433" ht="32.25" customHeight="1"/>
    <row r="16435" ht="32.25" customHeight="1"/>
    <row r="16437" ht="32.25" customHeight="1"/>
    <row r="16439" ht="32.25" customHeight="1"/>
    <row r="16441" ht="32.25" customHeight="1"/>
    <row r="16443" ht="32.25" customHeight="1"/>
    <row r="16445" ht="32.25" customHeight="1"/>
    <row r="16447" ht="32.25" customHeight="1"/>
    <row r="16449" ht="32.25" customHeight="1"/>
    <row r="16451" ht="32.25" customHeight="1"/>
    <row r="16453" ht="32.25" customHeight="1"/>
    <row r="16455" ht="32.25" customHeight="1"/>
    <row r="16457" ht="32.25" customHeight="1"/>
    <row r="16459" ht="32.25" customHeight="1"/>
    <row r="16461" ht="32.25" customHeight="1"/>
    <row r="16463" ht="32.25" customHeight="1"/>
    <row r="16465" ht="32.25" customHeight="1"/>
    <row r="16467" ht="32.25" customHeight="1"/>
    <row r="16469" ht="32.25" customHeight="1"/>
    <row r="16471" ht="32.25" customHeight="1"/>
    <row r="16473" ht="32.25" customHeight="1"/>
    <row r="16475" ht="32.25" customHeight="1"/>
    <row r="16477" ht="32.25" customHeight="1"/>
    <row r="16479" ht="32.25" customHeight="1"/>
    <row r="16481" ht="32.25" customHeight="1"/>
    <row r="16483" ht="32.25" customHeight="1"/>
    <row r="16485" ht="32.25" customHeight="1"/>
    <row r="16487" ht="32.25" customHeight="1"/>
    <row r="16489" ht="32.25" customHeight="1"/>
    <row r="16491" ht="32.25" customHeight="1"/>
    <row r="16493" ht="32.25" customHeight="1"/>
    <row r="16495" ht="32.25" customHeight="1"/>
    <row r="16497" ht="32.25" customHeight="1"/>
    <row r="16499" ht="32.25" customHeight="1"/>
    <row r="16501" ht="32.25" customHeight="1"/>
    <row r="16503" ht="32.25" customHeight="1"/>
    <row r="16505" ht="32.25" customHeight="1"/>
    <row r="16507" ht="32.25" customHeight="1"/>
    <row r="16509" ht="32.25" customHeight="1"/>
    <row r="16511" ht="32.25" customHeight="1"/>
    <row r="16513" ht="32.25" customHeight="1"/>
    <row r="16515" ht="32.25" customHeight="1"/>
    <row r="16517" ht="32.25" customHeight="1"/>
    <row r="16519" ht="32.25" customHeight="1"/>
    <row r="16521" ht="32.25" customHeight="1"/>
    <row r="16523" ht="32.25" customHeight="1"/>
    <row r="16525" ht="32.25" customHeight="1"/>
    <row r="16527" ht="32.25" customHeight="1"/>
    <row r="16529" ht="32.25" customHeight="1"/>
    <row r="16531" ht="32.25" customHeight="1"/>
    <row r="16533" ht="32.25" customHeight="1"/>
    <row r="16535" ht="32.25" customHeight="1"/>
    <row r="16537" ht="32.25" customHeight="1"/>
    <row r="16539" ht="32.25" customHeight="1"/>
    <row r="16541" ht="32.25" customHeight="1"/>
    <row r="16543" ht="32.25" customHeight="1"/>
    <row r="16545" ht="32.25" customHeight="1"/>
    <row r="16547" ht="32.25" customHeight="1"/>
    <row r="16549" ht="32.25" customHeight="1"/>
    <row r="16551" ht="32.25" customHeight="1"/>
    <row r="16553" ht="32.25" customHeight="1"/>
    <row r="16555" ht="32.25" customHeight="1"/>
    <row r="16557" ht="32.25" customHeight="1"/>
    <row r="16559" ht="32.25" customHeight="1"/>
    <row r="16561" ht="32.25" customHeight="1"/>
    <row r="16563" ht="32.25" customHeight="1"/>
    <row r="16565" ht="32.25" customHeight="1"/>
    <row r="16567" ht="32.25" customHeight="1"/>
    <row r="16569" ht="32.25" customHeight="1"/>
    <row r="16571" ht="32.25" customHeight="1"/>
    <row r="16573" ht="32.25" customHeight="1"/>
    <row r="16575" ht="32.25" customHeight="1"/>
    <row r="16577" ht="32.25" customHeight="1"/>
    <row r="16579" ht="32.25" customHeight="1"/>
    <row r="16581" ht="32.25" customHeight="1"/>
    <row r="16583" ht="32.25" customHeight="1"/>
    <row r="16585" ht="32.25" customHeight="1"/>
    <row r="16587" ht="32.25" customHeight="1"/>
    <row r="16589" ht="32.25" customHeight="1"/>
    <row r="16591" ht="32.25" customHeight="1"/>
    <row r="16593" ht="32.25" customHeight="1"/>
    <row r="16595" ht="32.25" customHeight="1"/>
    <row r="16597" ht="32.25" customHeight="1"/>
    <row r="16599" ht="32.25" customHeight="1"/>
    <row r="16601" ht="32.25" customHeight="1"/>
    <row r="16603" ht="32.25" customHeight="1"/>
    <row r="16605" ht="32.25" customHeight="1"/>
    <row r="16607" ht="32.25" customHeight="1"/>
    <row r="16609" ht="32.25" customHeight="1"/>
    <row r="16611" ht="32.25" customHeight="1"/>
    <row r="16613" ht="32.25" customHeight="1"/>
    <row r="16615" ht="32.25" customHeight="1"/>
    <row r="16617" ht="32.25" customHeight="1"/>
    <row r="16619" ht="32.25" customHeight="1"/>
    <row r="16621" ht="32.25" customHeight="1"/>
    <row r="16623" ht="32.25" customHeight="1"/>
    <row r="16625" ht="32.25" customHeight="1"/>
    <row r="16627" ht="32.25" customHeight="1"/>
    <row r="16629" ht="32.25" customHeight="1"/>
    <row r="16631" ht="32.25" customHeight="1"/>
    <row r="16633" ht="32.25" customHeight="1"/>
    <row r="16635" ht="32.25" customHeight="1"/>
    <row r="16637" ht="32.25" customHeight="1"/>
    <row r="16639" ht="32.25" customHeight="1"/>
    <row r="16641" ht="32.25" customHeight="1"/>
    <row r="16643" ht="32.25" customHeight="1"/>
    <row r="16645" ht="32.25" customHeight="1"/>
    <row r="16647" ht="32.25" customHeight="1"/>
    <row r="16649" ht="32.25" customHeight="1"/>
    <row r="16651" ht="32.25" customHeight="1"/>
    <row r="16653" ht="32.25" customHeight="1"/>
    <row r="16655" ht="32.25" customHeight="1"/>
    <row r="16657" ht="32.25" customHeight="1"/>
    <row r="16659" ht="32.25" customHeight="1"/>
    <row r="16661" ht="32.25" customHeight="1"/>
    <row r="16663" ht="32.25" customHeight="1"/>
    <row r="16665" ht="32.25" customHeight="1"/>
    <row r="16667" ht="32.25" customHeight="1"/>
    <row r="16669" ht="32.25" customHeight="1"/>
    <row r="16671" ht="32.25" customHeight="1"/>
    <row r="16673" ht="32.25" customHeight="1"/>
    <row r="16675" ht="32.25" customHeight="1"/>
    <row r="16677" ht="32.25" customHeight="1"/>
    <row r="16679" ht="32.25" customHeight="1"/>
    <row r="16681" ht="32.25" customHeight="1"/>
    <row r="16683" ht="32.25" customHeight="1"/>
    <row r="16685" ht="32.25" customHeight="1"/>
    <row r="16687" ht="32.25" customHeight="1"/>
    <row r="16689" ht="32.25" customHeight="1"/>
    <row r="16691" ht="32.25" customHeight="1"/>
    <row r="16693" ht="32.25" customHeight="1"/>
    <row r="16695" ht="32.25" customHeight="1"/>
    <row r="16697" ht="32.25" customHeight="1"/>
    <row r="16699" ht="32.25" customHeight="1"/>
    <row r="16701" ht="32.25" customHeight="1"/>
    <row r="16703" ht="32.25" customHeight="1"/>
    <row r="16705" ht="32.25" customHeight="1"/>
    <row r="16707" ht="32.25" customHeight="1"/>
    <row r="16709" ht="32.25" customHeight="1"/>
    <row r="16711" ht="32.25" customHeight="1"/>
    <row r="16713" ht="32.25" customHeight="1"/>
    <row r="16715" ht="32.25" customHeight="1"/>
    <row r="16717" ht="32.25" customHeight="1"/>
    <row r="16719" ht="32.25" customHeight="1"/>
    <row r="16721" ht="32.25" customHeight="1"/>
    <row r="16723" ht="32.25" customHeight="1"/>
    <row r="16725" ht="32.25" customHeight="1"/>
    <row r="16727" ht="32.25" customHeight="1"/>
    <row r="16729" ht="32.25" customHeight="1"/>
    <row r="16731" ht="32.25" customHeight="1"/>
    <row r="16733" ht="32.25" customHeight="1"/>
    <row r="16735" ht="32.25" customHeight="1"/>
    <row r="16737" ht="32.25" customHeight="1"/>
    <row r="16739" ht="32.25" customHeight="1"/>
    <row r="16741" ht="32.25" customHeight="1"/>
    <row r="16743" ht="32.25" customHeight="1"/>
    <row r="16745" ht="32.25" customHeight="1"/>
    <row r="16747" ht="32.25" customHeight="1"/>
    <row r="16749" ht="32.25" customHeight="1"/>
    <row r="16751" ht="32.25" customHeight="1"/>
    <row r="16753" ht="32.25" customHeight="1"/>
    <row r="16755" ht="32.25" customHeight="1"/>
    <row r="16757" ht="32.25" customHeight="1"/>
    <row r="16759" ht="32.25" customHeight="1"/>
    <row r="16761" ht="32.25" customHeight="1"/>
    <row r="16763" ht="32.25" customHeight="1"/>
    <row r="16765" ht="32.25" customHeight="1"/>
    <row r="16767" ht="32.25" customHeight="1"/>
    <row r="16769" ht="32.25" customHeight="1"/>
    <row r="16771" ht="32.25" customHeight="1"/>
    <row r="16773" ht="32.25" customHeight="1"/>
    <row r="16775" ht="32.25" customHeight="1"/>
    <row r="16777" ht="32.25" customHeight="1"/>
    <row r="16779" ht="32.25" customHeight="1"/>
    <row r="16781" ht="32.25" customHeight="1"/>
    <row r="16783" ht="32.25" customHeight="1"/>
    <row r="16785" ht="32.25" customHeight="1"/>
    <row r="16787" ht="32.25" customHeight="1"/>
    <row r="16789" ht="32.25" customHeight="1"/>
    <row r="16791" ht="32.25" customHeight="1"/>
    <row r="16793" ht="32.25" customHeight="1"/>
    <row r="16795" ht="32.25" customHeight="1"/>
    <row r="16797" ht="32.25" customHeight="1"/>
    <row r="16799" ht="32.25" customHeight="1"/>
    <row r="16801" ht="32.25" customHeight="1"/>
    <row r="16803" ht="32.25" customHeight="1"/>
    <row r="16805" ht="32.25" customHeight="1"/>
    <row r="16807" ht="32.25" customHeight="1"/>
    <row r="16809" ht="32.25" customHeight="1"/>
    <row r="16811" ht="32.25" customHeight="1"/>
    <row r="16813" ht="32.25" customHeight="1"/>
    <row r="16815" ht="32.25" customHeight="1"/>
    <row r="16817" ht="32.25" customHeight="1"/>
    <row r="16819" ht="32.25" customHeight="1"/>
    <row r="16821" ht="32.25" customHeight="1"/>
    <row r="16823" ht="32.25" customHeight="1"/>
    <row r="16825" ht="32.25" customHeight="1"/>
    <row r="16827" ht="32.25" customHeight="1"/>
    <row r="16829" ht="32.25" customHeight="1"/>
    <row r="16831" ht="32.25" customHeight="1"/>
    <row r="16833" ht="32.25" customHeight="1"/>
    <row r="16835" ht="32.25" customHeight="1"/>
    <row r="16837" ht="32.25" customHeight="1"/>
    <row r="16839" ht="32.25" customHeight="1"/>
    <row r="16841" ht="32.25" customHeight="1"/>
    <row r="16843" ht="32.25" customHeight="1"/>
    <row r="16845" ht="32.25" customHeight="1"/>
    <row r="16847" ht="32.25" customHeight="1"/>
    <row r="16849" ht="32.25" customHeight="1"/>
    <row r="16851" ht="32.25" customHeight="1"/>
    <row r="16853" ht="32.25" customHeight="1"/>
    <row r="16855" ht="32.25" customHeight="1"/>
    <row r="16857" ht="32.25" customHeight="1"/>
    <row r="16859" ht="32.25" customHeight="1"/>
    <row r="16861" ht="32.25" customHeight="1"/>
    <row r="16863" ht="32.25" customHeight="1"/>
    <row r="16865" ht="32.25" customHeight="1"/>
    <row r="16867" ht="32.25" customHeight="1"/>
    <row r="16869" ht="32.25" customHeight="1"/>
    <row r="16871" ht="32.25" customHeight="1"/>
    <row r="16873" ht="32.25" customHeight="1"/>
    <row r="16875" ht="32.25" customHeight="1"/>
    <row r="16877" ht="32.25" customHeight="1"/>
    <row r="16879" ht="32.25" customHeight="1"/>
    <row r="16881" ht="32.25" customHeight="1"/>
    <row r="16883" ht="32.25" customHeight="1"/>
    <row r="16885" ht="32.25" customHeight="1"/>
    <row r="16887" ht="32.25" customHeight="1"/>
    <row r="16889" ht="32.25" customHeight="1"/>
    <row r="16891" ht="32.25" customHeight="1"/>
    <row r="16893" ht="32.25" customHeight="1"/>
    <row r="16895" ht="32.25" customHeight="1"/>
    <row r="16897" ht="32.25" customHeight="1"/>
    <row r="16899" ht="32.25" customHeight="1"/>
    <row r="16901" ht="32.25" customHeight="1"/>
    <row r="16903" ht="32.25" customHeight="1"/>
    <row r="16905" ht="32.25" customHeight="1"/>
    <row r="16907" ht="32.25" customHeight="1"/>
    <row r="16909" ht="32.25" customHeight="1"/>
    <row r="16911" ht="32.25" customHeight="1"/>
    <row r="16913" ht="32.25" customHeight="1"/>
    <row r="16915" ht="32.25" customHeight="1"/>
    <row r="16917" ht="32.25" customHeight="1"/>
    <row r="16919" ht="32.25" customHeight="1"/>
    <row r="16921" ht="32.25" customHeight="1"/>
    <row r="16923" ht="32.25" customHeight="1"/>
    <row r="16925" ht="32.25" customHeight="1"/>
    <row r="16927" ht="32.25" customHeight="1"/>
    <row r="16929" ht="32.25" customHeight="1"/>
    <row r="16931" ht="32.25" customHeight="1"/>
    <row r="16933" ht="32.25" customHeight="1"/>
    <row r="16935" ht="32.25" customHeight="1"/>
    <row r="16937" ht="32.25" customHeight="1"/>
    <row r="16939" ht="32.25" customHeight="1"/>
    <row r="16941" ht="32.25" customHeight="1"/>
    <row r="16943" ht="32.25" customHeight="1"/>
    <row r="16945" ht="32.25" customHeight="1"/>
    <row r="16947" ht="32.25" customHeight="1"/>
    <row r="16949" ht="32.25" customHeight="1"/>
    <row r="16951" ht="32.25" customHeight="1"/>
    <row r="16953" ht="32.25" customHeight="1"/>
    <row r="16955" ht="32.25" customHeight="1"/>
    <row r="16957" ht="32.25" customHeight="1"/>
    <row r="16959" ht="32.25" customHeight="1"/>
    <row r="16961" ht="32.25" customHeight="1"/>
    <row r="16963" ht="32.25" customHeight="1"/>
    <row r="16965" ht="32.25" customHeight="1"/>
    <row r="16967" ht="32.25" customHeight="1"/>
    <row r="16969" ht="32.25" customHeight="1"/>
    <row r="16971" ht="32.25" customHeight="1"/>
    <row r="16973" ht="32.25" customHeight="1"/>
    <row r="16975" ht="32.25" customHeight="1"/>
    <row r="16977" ht="32.25" customHeight="1"/>
    <row r="16979" ht="32.25" customHeight="1"/>
    <row r="16981" ht="32.25" customHeight="1"/>
    <row r="16983" ht="32.25" customHeight="1"/>
    <row r="16985" ht="32.25" customHeight="1"/>
    <row r="16987" ht="32.25" customHeight="1"/>
    <row r="16989" ht="32.25" customHeight="1"/>
    <row r="16991" ht="32.25" customHeight="1"/>
    <row r="16993" ht="32.25" customHeight="1"/>
    <row r="16995" ht="32.25" customHeight="1"/>
    <row r="16997" ht="32.25" customHeight="1"/>
    <row r="16999" ht="32.25" customHeight="1"/>
    <row r="17001" ht="32.25" customHeight="1"/>
    <row r="17003" ht="32.25" customHeight="1"/>
    <row r="17005" ht="32.25" customHeight="1"/>
    <row r="17007" ht="32.25" customHeight="1"/>
    <row r="17009" ht="32.25" customHeight="1"/>
    <row r="17011" ht="32.25" customHeight="1"/>
    <row r="17013" ht="32.25" customHeight="1"/>
    <row r="17015" ht="32.25" customHeight="1"/>
    <row r="17017" ht="32.25" customHeight="1"/>
    <row r="17019" ht="32.25" customHeight="1"/>
    <row r="17021" ht="32.25" customHeight="1"/>
    <row r="17023" ht="32.25" customHeight="1"/>
    <row r="17025" ht="32.25" customHeight="1"/>
    <row r="17027" ht="32.25" customHeight="1"/>
    <row r="17029" ht="32.25" customHeight="1"/>
    <row r="17031" ht="32.25" customHeight="1"/>
    <row r="17033" ht="32.25" customHeight="1"/>
    <row r="17035" ht="32.25" customHeight="1"/>
    <row r="17037" ht="32.25" customHeight="1"/>
    <row r="17039" ht="32.25" customHeight="1"/>
    <row r="17041" ht="32.25" customHeight="1"/>
    <row r="17043" ht="32.25" customHeight="1"/>
    <row r="17045" ht="32.25" customHeight="1"/>
    <row r="17047" ht="32.25" customHeight="1"/>
    <row r="17049" ht="32.25" customHeight="1"/>
    <row r="17051" ht="32.25" customHeight="1"/>
    <row r="17053" ht="32.25" customHeight="1"/>
    <row r="17055" ht="32.25" customHeight="1"/>
    <row r="17057" ht="32.25" customHeight="1"/>
    <row r="17059" ht="32.25" customHeight="1"/>
    <row r="17061" ht="32.25" customHeight="1"/>
    <row r="17063" ht="32.25" customHeight="1"/>
    <row r="17065" ht="32.25" customHeight="1"/>
    <row r="17067" ht="32.25" customHeight="1"/>
    <row r="17069" ht="32.25" customHeight="1"/>
    <row r="17071" ht="32.25" customHeight="1"/>
    <row r="17073" ht="32.25" customHeight="1"/>
    <row r="17075" ht="32.25" customHeight="1"/>
    <row r="17077" ht="32.25" customHeight="1"/>
    <row r="17079" ht="32.25" customHeight="1"/>
    <row r="17081" ht="32.25" customHeight="1"/>
    <row r="17083" ht="32.25" customHeight="1"/>
    <row r="17085" ht="32.25" customHeight="1"/>
    <row r="17087" ht="32.25" customHeight="1"/>
    <row r="17089" ht="32.25" customHeight="1"/>
    <row r="17091" ht="32.25" customHeight="1"/>
    <row r="17093" ht="32.25" customHeight="1"/>
    <row r="17095" ht="32.25" customHeight="1"/>
    <row r="17097" ht="32.25" customHeight="1"/>
    <row r="17099" ht="32.25" customHeight="1"/>
    <row r="17101" ht="32.25" customHeight="1"/>
    <row r="17103" ht="32.25" customHeight="1"/>
    <row r="17105" ht="32.25" customHeight="1"/>
    <row r="17107" ht="32.25" customHeight="1"/>
    <row r="17109" ht="32.25" customHeight="1"/>
    <row r="17111" ht="32.25" customHeight="1"/>
    <row r="17113" ht="32.25" customHeight="1"/>
    <row r="17115" ht="32.25" customHeight="1"/>
    <row r="17117" ht="32.25" customHeight="1"/>
    <row r="17119" ht="32.25" customHeight="1"/>
    <row r="17121" ht="32.25" customHeight="1"/>
    <row r="17123" ht="32.25" customHeight="1"/>
    <row r="17125" ht="32.25" customHeight="1"/>
    <row r="17127" ht="32.25" customHeight="1"/>
    <row r="17129" ht="32.25" customHeight="1"/>
    <row r="17131" ht="32.25" customHeight="1"/>
    <row r="17133" ht="32.25" customHeight="1"/>
    <row r="17135" ht="32.25" customHeight="1"/>
    <row r="17137" ht="32.25" customHeight="1"/>
    <row r="17139" ht="32.25" customHeight="1"/>
    <row r="17141" ht="32.25" customHeight="1"/>
    <row r="17143" ht="32.25" customHeight="1"/>
    <row r="17145" ht="32.25" customHeight="1"/>
    <row r="17147" ht="32.25" customHeight="1"/>
    <row r="17149" ht="32.25" customHeight="1"/>
    <row r="17151" ht="32.25" customHeight="1"/>
    <row r="17153" ht="32.25" customHeight="1"/>
    <row r="17155" ht="32.25" customHeight="1"/>
    <row r="17157" ht="32.25" customHeight="1"/>
    <row r="17159" ht="32.25" customHeight="1"/>
    <row r="17161" ht="32.25" customHeight="1"/>
    <row r="17163" ht="32.25" customHeight="1"/>
    <row r="17165" ht="32.25" customHeight="1"/>
    <row r="17167" ht="32.25" customHeight="1"/>
    <row r="17169" ht="32.25" customHeight="1"/>
    <row r="17171" ht="32.25" customHeight="1"/>
    <row r="17173" ht="32.25" customHeight="1"/>
    <row r="17175" ht="32.25" customHeight="1"/>
    <row r="17177" ht="32.25" customHeight="1"/>
    <row r="17179" ht="32.25" customHeight="1"/>
    <row r="17181" ht="32.25" customHeight="1"/>
    <row r="17183" ht="32.25" customHeight="1"/>
    <row r="17185" ht="32.25" customHeight="1"/>
    <row r="17187" ht="32.25" customHeight="1"/>
    <row r="17189" ht="32.25" customHeight="1"/>
    <row r="17191" ht="32.25" customHeight="1"/>
    <row r="17193" ht="32.25" customHeight="1"/>
    <row r="17195" ht="32.25" customHeight="1"/>
    <row r="17197" ht="32.25" customHeight="1"/>
    <row r="17199" ht="32.25" customHeight="1"/>
    <row r="17201" ht="32.25" customHeight="1"/>
    <row r="17203" ht="32.25" customHeight="1"/>
    <row r="17205" ht="32.25" customHeight="1"/>
    <row r="17207" ht="32.25" customHeight="1"/>
    <row r="17209" ht="32.25" customHeight="1"/>
    <row r="17211" ht="32.25" customHeight="1"/>
    <row r="17213" ht="32.25" customHeight="1"/>
    <row r="17215" ht="32.25" customHeight="1"/>
    <row r="17217" ht="32.25" customHeight="1"/>
    <row r="17219" ht="32.25" customHeight="1"/>
    <row r="17221" ht="32.25" customHeight="1"/>
    <row r="17223" ht="32.25" customHeight="1"/>
    <row r="17225" ht="32.25" customHeight="1"/>
    <row r="17227" ht="32.25" customHeight="1"/>
    <row r="17229" ht="32.25" customHeight="1"/>
    <row r="17231" ht="32.25" customHeight="1"/>
    <row r="17233" ht="32.25" customHeight="1"/>
    <row r="17235" ht="32.25" customHeight="1"/>
    <row r="17237" ht="32.25" customHeight="1"/>
    <row r="17239" ht="32.25" customHeight="1"/>
    <row r="17241" ht="32.25" customHeight="1"/>
    <row r="17243" ht="32.25" customHeight="1"/>
    <row r="17245" ht="32.25" customHeight="1"/>
    <row r="17247" ht="32.25" customHeight="1"/>
    <row r="17249" ht="32.25" customHeight="1"/>
    <row r="17251" ht="32.25" customHeight="1"/>
    <row r="17253" ht="32.25" customHeight="1"/>
    <row r="17255" ht="32.25" customHeight="1"/>
    <row r="17257" ht="32.25" customHeight="1"/>
    <row r="17259" ht="32.25" customHeight="1"/>
    <row r="17261" ht="32.25" customHeight="1"/>
    <row r="17263" ht="32.25" customHeight="1"/>
    <row r="17265" ht="32.25" customHeight="1"/>
    <row r="17267" ht="32.25" customHeight="1"/>
    <row r="17269" ht="32.25" customHeight="1"/>
    <row r="17271" ht="32.25" customHeight="1"/>
    <row r="17273" ht="32.25" customHeight="1"/>
    <row r="17275" ht="32.25" customHeight="1"/>
    <row r="17277" ht="32.25" customHeight="1"/>
    <row r="17279" ht="32.25" customHeight="1"/>
    <row r="17281" ht="32.25" customHeight="1"/>
    <row r="17283" ht="32.25" customHeight="1"/>
    <row r="17285" ht="32.25" customHeight="1"/>
    <row r="17287" ht="32.25" customHeight="1"/>
    <row r="17289" ht="32.25" customHeight="1"/>
    <row r="17291" ht="32.25" customHeight="1"/>
    <row r="17293" ht="32.25" customHeight="1"/>
    <row r="17295" ht="32.25" customHeight="1"/>
    <row r="17297" ht="32.25" customHeight="1"/>
    <row r="17299" ht="32.25" customHeight="1"/>
    <row r="17301" ht="32.25" customHeight="1"/>
    <row r="17303" ht="32.25" customHeight="1"/>
    <row r="17305" ht="32.25" customHeight="1"/>
    <row r="17307" ht="32.25" customHeight="1"/>
    <row r="17309" ht="32.25" customHeight="1"/>
    <row r="17311" ht="32.25" customHeight="1"/>
    <row r="17313" ht="32.25" customHeight="1"/>
    <row r="17315" ht="32.25" customHeight="1"/>
    <row r="17317" ht="32.25" customHeight="1"/>
    <row r="17319" ht="32.25" customHeight="1"/>
    <row r="17321" ht="32.25" customHeight="1"/>
    <row r="17323" ht="32.25" customHeight="1"/>
    <row r="17325" ht="32.25" customHeight="1"/>
    <row r="17327" ht="32.25" customHeight="1"/>
    <row r="17329" ht="32.25" customHeight="1"/>
    <row r="17331" ht="32.25" customHeight="1"/>
    <row r="17333" ht="32.25" customHeight="1"/>
    <row r="17335" ht="32.25" customHeight="1"/>
    <row r="17337" ht="32.25" customHeight="1"/>
    <row r="17339" ht="32.25" customHeight="1"/>
    <row r="17341" ht="32.25" customHeight="1"/>
    <row r="17343" ht="32.25" customHeight="1"/>
    <row r="17345" ht="32.25" customHeight="1"/>
    <row r="17347" ht="32.25" customHeight="1"/>
    <row r="17349" ht="32.25" customHeight="1"/>
    <row r="17351" ht="32.25" customHeight="1"/>
    <row r="17353" ht="32.25" customHeight="1"/>
    <row r="17355" ht="32.25" customHeight="1"/>
    <row r="17357" ht="32.25" customHeight="1"/>
    <row r="17359" ht="32.25" customHeight="1"/>
    <row r="17361" ht="32.25" customHeight="1"/>
    <row r="17363" ht="32.25" customHeight="1"/>
    <row r="17365" ht="32.25" customHeight="1"/>
    <row r="17367" ht="32.25" customHeight="1"/>
    <row r="17369" ht="32.25" customHeight="1"/>
    <row r="17371" ht="32.25" customHeight="1"/>
    <row r="17373" ht="32.25" customHeight="1"/>
    <row r="17375" ht="32.25" customHeight="1"/>
    <row r="17377" ht="32.25" customHeight="1"/>
    <row r="17379" ht="32.25" customHeight="1"/>
    <row r="17381" ht="32.25" customHeight="1"/>
    <row r="17383" ht="32.25" customHeight="1"/>
    <row r="17385" ht="32.25" customHeight="1"/>
    <row r="17387" ht="32.25" customHeight="1"/>
    <row r="17389" ht="32.25" customHeight="1"/>
    <row r="17391" ht="32.25" customHeight="1"/>
    <row r="17393" ht="32.25" customHeight="1"/>
    <row r="17395" ht="32.25" customHeight="1"/>
    <row r="17397" ht="32.25" customHeight="1"/>
    <row r="17399" ht="32.25" customHeight="1"/>
    <row r="17401" ht="32.25" customHeight="1"/>
    <row r="17403" ht="32.25" customHeight="1"/>
    <row r="17405" ht="32.25" customHeight="1"/>
    <row r="17407" ht="32.25" customHeight="1"/>
    <row r="17409" ht="32.25" customHeight="1"/>
    <row r="17411" ht="32.25" customHeight="1"/>
    <row r="17413" ht="32.25" customHeight="1"/>
    <row r="17415" ht="32.25" customHeight="1"/>
    <row r="17417" ht="32.25" customHeight="1"/>
    <row r="17419" ht="32.25" customHeight="1"/>
    <row r="17421" ht="32.25" customHeight="1"/>
    <row r="17423" ht="32.25" customHeight="1"/>
    <row r="17425" ht="32.25" customHeight="1"/>
    <row r="17427" ht="32.25" customHeight="1"/>
    <row r="17429" ht="32.25" customHeight="1"/>
    <row r="17431" ht="32.25" customHeight="1"/>
    <row r="17433" ht="32.25" customHeight="1"/>
    <row r="17435" ht="32.25" customHeight="1"/>
    <row r="17437" ht="32.25" customHeight="1"/>
    <row r="17439" ht="32.25" customHeight="1"/>
    <row r="17441" ht="32.25" customHeight="1"/>
    <row r="17443" ht="32.25" customHeight="1"/>
    <row r="17445" ht="32.25" customHeight="1"/>
    <row r="17447" ht="32.25" customHeight="1"/>
    <row r="17449" ht="32.25" customHeight="1"/>
    <row r="17451" ht="32.25" customHeight="1"/>
    <row r="17453" ht="32.25" customHeight="1"/>
    <row r="17455" ht="32.25" customHeight="1"/>
    <row r="17457" ht="32.25" customHeight="1"/>
    <row r="17459" ht="32.25" customHeight="1"/>
    <row r="17461" ht="32.25" customHeight="1"/>
    <row r="17463" ht="32.25" customHeight="1"/>
    <row r="17465" ht="32.25" customHeight="1"/>
    <row r="17467" ht="32.25" customHeight="1"/>
    <row r="17469" ht="32.25" customHeight="1"/>
    <row r="17471" ht="32.25" customHeight="1"/>
    <row r="17473" ht="32.25" customHeight="1"/>
    <row r="17475" ht="32.25" customHeight="1"/>
    <row r="17477" ht="32.25" customHeight="1"/>
    <row r="17479" ht="32.25" customHeight="1"/>
    <row r="17481" ht="32.25" customHeight="1"/>
    <row r="17483" ht="32.25" customHeight="1"/>
    <row r="17485" ht="32.25" customHeight="1"/>
    <row r="17487" ht="32.25" customHeight="1"/>
    <row r="17489" ht="32.25" customHeight="1"/>
    <row r="17491" ht="32.25" customHeight="1"/>
    <row r="17493" ht="32.25" customHeight="1"/>
    <row r="17495" ht="32.25" customHeight="1"/>
    <row r="17497" ht="32.25" customHeight="1"/>
    <row r="17499" ht="32.25" customHeight="1"/>
    <row r="17501" ht="32.25" customHeight="1"/>
    <row r="17503" ht="32.25" customHeight="1"/>
    <row r="17505" ht="32.25" customHeight="1"/>
    <row r="17507" ht="32.25" customHeight="1"/>
    <row r="17509" ht="32.25" customHeight="1"/>
    <row r="17511" ht="32.25" customHeight="1"/>
    <row r="17513" ht="32.25" customHeight="1"/>
    <row r="17515" ht="32.25" customHeight="1"/>
    <row r="17517" ht="32.25" customHeight="1"/>
    <row r="17519" ht="32.25" customHeight="1"/>
    <row r="17521" ht="32.25" customHeight="1"/>
    <row r="17523" ht="32.25" customHeight="1"/>
    <row r="17525" ht="32.25" customHeight="1"/>
    <row r="17527" ht="32.25" customHeight="1"/>
    <row r="17529" ht="32.25" customHeight="1"/>
    <row r="17531" ht="32.25" customHeight="1"/>
    <row r="17533" ht="32.25" customHeight="1"/>
    <row r="17535" ht="32.25" customHeight="1"/>
    <row r="17537" ht="32.25" customHeight="1"/>
    <row r="17539" ht="32.25" customHeight="1"/>
    <row r="17541" ht="32.25" customHeight="1"/>
    <row r="17543" ht="32.25" customHeight="1"/>
    <row r="17545" ht="32.25" customHeight="1"/>
    <row r="17547" ht="32.25" customHeight="1"/>
    <row r="17549" ht="32.25" customHeight="1"/>
    <row r="17551" ht="32.25" customHeight="1"/>
    <row r="17553" ht="32.25" customHeight="1"/>
    <row r="17555" ht="32.25" customHeight="1"/>
    <row r="17557" ht="32.25" customHeight="1"/>
    <row r="17559" ht="32.25" customHeight="1"/>
    <row r="17561" ht="32.25" customHeight="1"/>
    <row r="17563" ht="32.25" customHeight="1"/>
    <row r="17565" ht="32.25" customHeight="1"/>
    <row r="17567" ht="32.25" customHeight="1"/>
    <row r="17569" ht="32.25" customHeight="1"/>
    <row r="17571" ht="32.25" customHeight="1"/>
    <row r="17573" ht="32.25" customHeight="1"/>
    <row r="17575" ht="32.25" customHeight="1"/>
    <row r="17577" ht="32.25" customHeight="1"/>
    <row r="17579" ht="32.25" customHeight="1"/>
    <row r="17581" ht="32.25" customHeight="1"/>
    <row r="17583" ht="32.25" customHeight="1"/>
    <row r="17585" ht="32.25" customHeight="1"/>
    <row r="17587" ht="32.25" customHeight="1"/>
    <row r="17589" ht="32.25" customHeight="1"/>
    <row r="17591" ht="32.25" customHeight="1"/>
    <row r="17593" ht="32.25" customHeight="1"/>
    <row r="17595" ht="32.25" customHeight="1"/>
    <row r="17597" ht="32.25" customHeight="1"/>
    <row r="17599" ht="32.25" customHeight="1"/>
    <row r="17601" ht="32.25" customHeight="1"/>
    <row r="17603" ht="32.25" customHeight="1"/>
    <row r="17605" ht="32.25" customHeight="1"/>
    <row r="17607" ht="32.25" customHeight="1"/>
    <row r="17609" ht="32.25" customHeight="1"/>
    <row r="17611" ht="32.25" customHeight="1"/>
    <row r="17613" ht="32.25" customHeight="1"/>
    <row r="17615" ht="32.25" customHeight="1"/>
    <row r="17617" ht="32.25" customHeight="1"/>
    <row r="17619" ht="32.25" customHeight="1"/>
    <row r="17621" ht="32.25" customHeight="1"/>
    <row r="17623" ht="32.25" customHeight="1"/>
    <row r="17625" ht="32.25" customHeight="1"/>
    <row r="17627" ht="32.25" customHeight="1"/>
    <row r="17629" ht="32.25" customHeight="1"/>
    <row r="17631" ht="32.25" customHeight="1"/>
    <row r="17633" ht="32.25" customHeight="1"/>
    <row r="17635" ht="32.25" customHeight="1"/>
    <row r="17637" ht="32.25" customHeight="1"/>
    <row r="17639" ht="32.25" customHeight="1"/>
    <row r="17641" ht="32.25" customHeight="1"/>
    <row r="17643" ht="32.25" customHeight="1"/>
    <row r="17645" ht="32.25" customHeight="1"/>
    <row r="17647" ht="32.25" customHeight="1"/>
    <row r="17649" ht="32.25" customHeight="1"/>
    <row r="17651" ht="32.25" customHeight="1"/>
    <row r="17653" ht="32.25" customHeight="1"/>
    <row r="17655" ht="32.25" customHeight="1"/>
    <row r="17657" ht="32.25" customHeight="1"/>
    <row r="17659" ht="32.25" customHeight="1"/>
    <row r="17661" ht="32.25" customHeight="1"/>
    <row r="17663" ht="32.25" customHeight="1"/>
    <row r="17665" ht="32.25" customHeight="1"/>
    <row r="17667" ht="32.25" customHeight="1"/>
    <row r="17669" ht="32.25" customHeight="1"/>
    <row r="17671" ht="32.25" customHeight="1"/>
    <row r="17673" ht="32.25" customHeight="1"/>
    <row r="17675" ht="32.25" customHeight="1"/>
    <row r="17677" ht="32.25" customHeight="1"/>
    <row r="17679" ht="32.25" customHeight="1"/>
    <row r="17681" ht="32.25" customHeight="1"/>
    <row r="17683" ht="32.25" customHeight="1"/>
    <row r="17685" ht="32.25" customHeight="1"/>
    <row r="17687" ht="32.25" customHeight="1"/>
    <row r="17689" ht="32.25" customHeight="1"/>
    <row r="17691" ht="32.25" customHeight="1"/>
    <row r="17693" ht="32.25" customHeight="1"/>
    <row r="17695" ht="32.25" customHeight="1"/>
    <row r="17697" ht="32.25" customHeight="1"/>
    <row r="17699" ht="32.25" customHeight="1"/>
    <row r="17701" ht="32.25" customHeight="1"/>
    <row r="17703" ht="32.25" customHeight="1"/>
    <row r="17705" ht="32.25" customHeight="1"/>
    <row r="17707" ht="32.25" customHeight="1"/>
    <row r="17709" ht="32.25" customHeight="1"/>
    <row r="17711" ht="32.25" customHeight="1"/>
    <row r="17713" ht="32.25" customHeight="1"/>
    <row r="17715" ht="32.25" customHeight="1"/>
    <row r="17717" ht="32.25" customHeight="1"/>
    <row r="17719" ht="32.25" customHeight="1"/>
    <row r="17721" ht="32.25" customHeight="1"/>
    <row r="17723" ht="32.25" customHeight="1"/>
    <row r="17725" ht="32.25" customHeight="1"/>
    <row r="17727" ht="32.25" customHeight="1"/>
    <row r="17729" ht="32.25" customHeight="1"/>
    <row r="17731" ht="32.25" customHeight="1"/>
    <row r="17733" ht="32.25" customHeight="1"/>
    <row r="17735" ht="32.25" customHeight="1"/>
    <row r="17737" ht="32.25" customHeight="1"/>
    <row r="17739" ht="32.25" customHeight="1"/>
    <row r="17741" ht="32.25" customHeight="1"/>
    <row r="17743" ht="32.25" customHeight="1"/>
    <row r="17745" ht="32.25" customHeight="1"/>
    <row r="17747" ht="32.25" customHeight="1"/>
    <row r="17749" ht="32.25" customHeight="1"/>
    <row r="17751" ht="32.25" customHeight="1"/>
    <row r="17753" ht="32.25" customHeight="1"/>
    <row r="17755" ht="32.25" customHeight="1"/>
    <row r="17757" ht="32.25" customHeight="1"/>
    <row r="17759" ht="32.25" customHeight="1"/>
    <row r="17761" ht="32.25" customHeight="1"/>
    <row r="17763" ht="32.25" customHeight="1"/>
    <row r="17765" ht="32.25" customHeight="1"/>
    <row r="17767" ht="32.25" customHeight="1"/>
    <row r="17769" ht="32.25" customHeight="1"/>
    <row r="17771" ht="32.25" customHeight="1"/>
    <row r="17773" ht="32.25" customHeight="1"/>
    <row r="17775" ht="32.25" customHeight="1"/>
    <row r="17777" ht="32.25" customHeight="1"/>
    <row r="17779" ht="32.25" customHeight="1"/>
    <row r="17781" ht="32.25" customHeight="1"/>
    <row r="17783" ht="32.25" customHeight="1"/>
    <row r="17785" ht="32.25" customHeight="1"/>
    <row r="17787" ht="32.25" customHeight="1"/>
    <row r="17789" ht="32.25" customHeight="1"/>
    <row r="17791" ht="32.25" customHeight="1"/>
    <row r="17793" ht="32.25" customHeight="1"/>
    <row r="17795" ht="32.25" customHeight="1"/>
    <row r="17797" ht="32.25" customHeight="1"/>
    <row r="17799" ht="32.25" customHeight="1"/>
    <row r="17801" ht="32.25" customHeight="1"/>
    <row r="17803" ht="32.25" customHeight="1"/>
    <row r="17805" ht="32.25" customHeight="1"/>
    <row r="17807" ht="32.25" customHeight="1"/>
    <row r="17809" ht="32.25" customHeight="1"/>
    <row r="17811" ht="32.25" customHeight="1"/>
    <row r="17813" ht="32.25" customHeight="1"/>
    <row r="17815" ht="32.25" customHeight="1"/>
    <row r="17817" ht="32.25" customHeight="1"/>
    <row r="17819" ht="32.25" customHeight="1"/>
    <row r="17821" ht="32.25" customHeight="1"/>
    <row r="17823" ht="32.25" customHeight="1"/>
    <row r="17825" ht="32.25" customHeight="1"/>
    <row r="17827" ht="32.25" customHeight="1"/>
    <row r="17829" ht="32.25" customHeight="1"/>
    <row r="17831" ht="32.25" customHeight="1"/>
    <row r="17833" ht="32.25" customHeight="1"/>
    <row r="17835" ht="32.25" customHeight="1"/>
    <row r="17837" ht="32.25" customHeight="1"/>
    <row r="17839" ht="32.25" customHeight="1"/>
    <row r="17841" ht="32.25" customHeight="1"/>
    <row r="17843" ht="32.25" customHeight="1"/>
    <row r="17845" ht="32.25" customHeight="1"/>
    <row r="17847" ht="32.25" customHeight="1"/>
    <row r="17849" ht="32.25" customHeight="1"/>
    <row r="17851" ht="32.25" customHeight="1"/>
    <row r="17853" ht="32.25" customHeight="1"/>
    <row r="17855" ht="32.25" customHeight="1"/>
    <row r="17857" ht="32.25" customHeight="1"/>
    <row r="17859" ht="32.25" customHeight="1"/>
    <row r="17861" ht="32.25" customHeight="1"/>
    <row r="17863" ht="32.25" customHeight="1"/>
    <row r="17865" ht="32.25" customHeight="1"/>
    <row r="17867" ht="32.25" customHeight="1"/>
    <row r="17869" ht="32.25" customHeight="1"/>
    <row r="17871" ht="32.25" customHeight="1"/>
    <row r="17873" ht="32.25" customHeight="1"/>
    <row r="17875" ht="32.25" customHeight="1"/>
    <row r="17877" ht="32.25" customHeight="1"/>
    <row r="17879" ht="32.25" customHeight="1"/>
    <row r="17881" ht="32.25" customHeight="1"/>
    <row r="17883" ht="32.25" customHeight="1"/>
    <row r="17885" ht="32.25" customHeight="1"/>
    <row r="17887" ht="32.25" customHeight="1"/>
    <row r="17889" ht="32.25" customHeight="1"/>
    <row r="17891" ht="32.25" customHeight="1"/>
    <row r="17893" ht="32.25" customHeight="1"/>
    <row r="17895" ht="32.25" customHeight="1"/>
    <row r="17897" ht="32.25" customHeight="1"/>
    <row r="17899" ht="32.25" customHeight="1"/>
    <row r="17901" ht="32.25" customHeight="1"/>
    <row r="17903" ht="32.25" customHeight="1"/>
    <row r="17905" ht="32.25" customHeight="1"/>
    <row r="17907" ht="32.25" customHeight="1"/>
    <row r="17909" ht="32.25" customHeight="1"/>
    <row r="17911" ht="32.25" customHeight="1"/>
    <row r="17913" ht="32.25" customHeight="1"/>
    <row r="17915" ht="32.25" customHeight="1"/>
    <row r="17917" ht="32.25" customHeight="1"/>
    <row r="17919" ht="32.25" customHeight="1"/>
    <row r="17921" ht="32.25" customHeight="1"/>
    <row r="17923" ht="32.25" customHeight="1"/>
    <row r="17925" ht="32.25" customHeight="1"/>
    <row r="17927" ht="32.25" customHeight="1"/>
    <row r="17929" ht="32.25" customHeight="1"/>
    <row r="17931" ht="32.25" customHeight="1"/>
    <row r="17933" ht="32.25" customHeight="1"/>
    <row r="17935" ht="32.25" customHeight="1"/>
    <row r="17937" ht="32.25" customHeight="1"/>
    <row r="17939" ht="32.25" customHeight="1"/>
    <row r="17941" ht="32.25" customHeight="1"/>
    <row r="17943" ht="32.25" customHeight="1"/>
    <row r="17945" ht="32.25" customHeight="1"/>
    <row r="17947" ht="32.25" customHeight="1"/>
    <row r="17949" ht="32.25" customHeight="1"/>
    <row r="17951" ht="32.25" customHeight="1"/>
    <row r="17953" ht="32.25" customHeight="1"/>
    <row r="17955" ht="32.25" customHeight="1"/>
    <row r="17957" ht="32.25" customHeight="1"/>
    <row r="17959" ht="32.25" customHeight="1"/>
    <row r="17961" ht="32.25" customHeight="1"/>
    <row r="17963" ht="32.25" customHeight="1"/>
    <row r="17965" ht="32.25" customHeight="1"/>
    <row r="17967" ht="32.25" customHeight="1"/>
    <row r="17969" ht="32.25" customHeight="1"/>
    <row r="17971" ht="32.25" customHeight="1"/>
    <row r="17973" ht="32.25" customHeight="1"/>
    <row r="17975" ht="32.25" customHeight="1"/>
    <row r="17977" ht="32.25" customHeight="1"/>
    <row r="17979" ht="32.25" customHeight="1"/>
    <row r="17981" ht="32.25" customHeight="1"/>
    <row r="17983" ht="32.25" customHeight="1"/>
    <row r="17985" ht="32.25" customHeight="1"/>
    <row r="17987" ht="32.25" customHeight="1"/>
    <row r="17989" ht="32.25" customHeight="1"/>
    <row r="17991" ht="32.25" customHeight="1"/>
    <row r="17993" ht="32.25" customHeight="1"/>
    <row r="17995" ht="32.25" customHeight="1"/>
    <row r="17997" ht="32.25" customHeight="1"/>
    <row r="17999" ht="32.25" customHeight="1"/>
    <row r="18001" ht="32.25" customHeight="1"/>
    <row r="18003" ht="32.25" customHeight="1"/>
    <row r="18005" ht="32.25" customHeight="1"/>
    <row r="18007" ht="32.25" customHeight="1"/>
    <row r="18009" ht="32.25" customHeight="1"/>
    <row r="18011" ht="32.25" customHeight="1"/>
    <row r="18013" ht="32.25" customHeight="1"/>
    <row r="18015" ht="32.25" customHeight="1"/>
    <row r="18017" ht="32.25" customHeight="1"/>
    <row r="18019" ht="32.25" customHeight="1"/>
    <row r="18021" ht="32.25" customHeight="1"/>
    <row r="18023" ht="32.25" customHeight="1"/>
    <row r="18025" ht="32.25" customHeight="1"/>
    <row r="18027" ht="32.25" customHeight="1"/>
    <row r="18029" ht="32.25" customHeight="1"/>
    <row r="18031" ht="32.25" customHeight="1"/>
    <row r="18033" ht="32.25" customHeight="1"/>
    <row r="18035" ht="32.25" customHeight="1"/>
    <row r="18037" ht="32.25" customHeight="1"/>
    <row r="18039" ht="32.25" customHeight="1"/>
    <row r="18041" ht="32.25" customHeight="1"/>
    <row r="18043" ht="32.25" customHeight="1"/>
    <row r="18045" ht="32.25" customHeight="1"/>
    <row r="18047" ht="32.25" customHeight="1"/>
    <row r="18049" ht="32.25" customHeight="1"/>
    <row r="18051" ht="32.25" customHeight="1"/>
    <row r="18053" ht="32.25" customHeight="1"/>
    <row r="18055" ht="32.25" customHeight="1"/>
    <row r="18057" ht="32.25" customHeight="1"/>
    <row r="18059" ht="32.25" customHeight="1"/>
    <row r="18061" ht="32.25" customHeight="1"/>
    <row r="18063" ht="32.25" customHeight="1"/>
    <row r="18065" ht="32.25" customHeight="1"/>
    <row r="18067" ht="32.25" customHeight="1"/>
    <row r="18069" ht="32.25" customHeight="1"/>
    <row r="18071" ht="32.25" customHeight="1"/>
    <row r="18073" ht="32.25" customHeight="1"/>
    <row r="18075" ht="32.25" customHeight="1"/>
    <row r="18077" ht="32.25" customHeight="1"/>
    <row r="18079" ht="32.25" customHeight="1"/>
    <row r="18081" ht="32.25" customHeight="1"/>
    <row r="18083" ht="32.25" customHeight="1"/>
    <row r="18085" ht="32.25" customHeight="1"/>
    <row r="18087" ht="32.25" customHeight="1"/>
    <row r="18089" ht="32.25" customHeight="1"/>
    <row r="18091" ht="32.25" customHeight="1"/>
    <row r="18093" ht="32.25" customHeight="1"/>
    <row r="18095" ht="32.25" customHeight="1"/>
    <row r="18097" ht="32.25" customHeight="1"/>
    <row r="18099" ht="32.25" customHeight="1"/>
    <row r="18101" ht="32.25" customHeight="1"/>
    <row r="18103" ht="32.25" customHeight="1"/>
    <row r="18105" ht="32.25" customHeight="1"/>
    <row r="18107" ht="32.25" customHeight="1"/>
    <row r="18109" ht="32.25" customHeight="1"/>
    <row r="18111" ht="32.25" customHeight="1"/>
    <row r="18113" ht="32.25" customHeight="1"/>
    <row r="18115" ht="32.25" customHeight="1"/>
    <row r="18117" ht="32.25" customHeight="1"/>
    <row r="18119" ht="32.25" customHeight="1"/>
    <row r="18121" ht="32.25" customHeight="1"/>
    <row r="18123" ht="32.25" customHeight="1"/>
    <row r="18125" ht="32.25" customHeight="1"/>
    <row r="18127" ht="32.25" customHeight="1"/>
    <row r="18129" ht="32.25" customHeight="1"/>
    <row r="18131" ht="32.25" customHeight="1"/>
    <row r="18133" ht="32.25" customHeight="1"/>
    <row r="18135" ht="32.25" customHeight="1"/>
    <row r="18137" ht="32.25" customHeight="1"/>
    <row r="18139" ht="32.25" customHeight="1"/>
    <row r="18141" ht="32.25" customHeight="1"/>
    <row r="18143" ht="32.25" customHeight="1"/>
    <row r="18145" ht="32.25" customHeight="1"/>
    <row r="18147" ht="32.25" customHeight="1"/>
    <row r="18149" ht="32.25" customHeight="1"/>
    <row r="18151" ht="32.25" customHeight="1"/>
    <row r="18153" ht="32.25" customHeight="1"/>
    <row r="18155" ht="32.25" customHeight="1"/>
    <row r="18157" ht="32.25" customHeight="1"/>
    <row r="18159" ht="32.25" customHeight="1"/>
    <row r="18161" ht="32.25" customHeight="1"/>
    <row r="18163" ht="32.25" customHeight="1"/>
    <row r="18165" ht="32.25" customHeight="1"/>
    <row r="18167" ht="32.25" customHeight="1"/>
    <row r="18169" ht="32.25" customHeight="1"/>
    <row r="18171" ht="32.25" customHeight="1"/>
    <row r="18173" ht="32.25" customHeight="1"/>
    <row r="18175" ht="32.25" customHeight="1"/>
    <row r="18177" ht="32.25" customHeight="1"/>
    <row r="18179" ht="32.25" customHeight="1"/>
    <row r="18181" ht="32.25" customHeight="1"/>
    <row r="18183" ht="32.25" customHeight="1"/>
    <row r="18185" ht="32.25" customHeight="1"/>
    <row r="18187" ht="32.25" customHeight="1"/>
    <row r="18189" ht="32.25" customHeight="1"/>
    <row r="18191" ht="32.25" customHeight="1"/>
    <row r="18193" ht="32.25" customHeight="1"/>
    <row r="18195" ht="32.25" customHeight="1"/>
    <row r="18197" ht="32.25" customHeight="1"/>
    <row r="18199" ht="32.25" customHeight="1"/>
    <row r="18201" ht="32.25" customHeight="1"/>
    <row r="18203" ht="32.25" customHeight="1"/>
    <row r="18205" ht="32.25" customHeight="1"/>
    <row r="18207" ht="32.25" customHeight="1"/>
    <row r="18209" ht="32.25" customHeight="1"/>
    <row r="18211" ht="32.25" customHeight="1"/>
    <row r="18213" ht="32.25" customHeight="1"/>
    <row r="18215" ht="32.25" customHeight="1"/>
    <row r="18217" ht="32.25" customHeight="1"/>
    <row r="18219" ht="32.25" customHeight="1"/>
    <row r="18221" ht="32.25" customHeight="1"/>
    <row r="18223" ht="32.25" customHeight="1"/>
    <row r="18225" ht="32.25" customHeight="1"/>
    <row r="18227" ht="32.25" customHeight="1"/>
    <row r="18229" ht="32.25" customHeight="1"/>
    <row r="18231" ht="32.25" customHeight="1"/>
    <row r="18233" ht="32.25" customHeight="1"/>
    <row r="18235" ht="32.25" customHeight="1"/>
    <row r="18237" ht="32.25" customHeight="1"/>
    <row r="18239" ht="32.25" customHeight="1"/>
    <row r="18241" ht="32.25" customHeight="1"/>
    <row r="18243" ht="32.25" customHeight="1"/>
    <row r="18245" ht="32.25" customHeight="1"/>
    <row r="18247" ht="32.25" customHeight="1"/>
    <row r="18249" ht="32.25" customHeight="1"/>
    <row r="18251" ht="32.25" customHeight="1"/>
    <row r="18253" ht="32.25" customHeight="1"/>
    <row r="18255" ht="32.25" customHeight="1"/>
    <row r="18257" ht="32.25" customHeight="1"/>
    <row r="18259" ht="32.25" customHeight="1"/>
    <row r="18261" ht="32.25" customHeight="1"/>
    <row r="18263" ht="32.25" customHeight="1"/>
    <row r="18265" ht="32.25" customHeight="1"/>
    <row r="18267" ht="32.25" customHeight="1"/>
    <row r="18269" ht="32.25" customHeight="1"/>
    <row r="18271" ht="32.25" customHeight="1"/>
    <row r="18273" ht="32.25" customHeight="1"/>
    <row r="18275" ht="32.25" customHeight="1"/>
    <row r="18277" ht="32.25" customHeight="1"/>
    <row r="18279" ht="32.25" customHeight="1"/>
    <row r="18281" ht="32.25" customHeight="1"/>
    <row r="18283" ht="32.25" customHeight="1"/>
    <row r="18285" ht="32.25" customHeight="1"/>
    <row r="18287" ht="32.25" customHeight="1"/>
    <row r="18289" ht="32.25" customHeight="1"/>
    <row r="18291" ht="32.25" customHeight="1"/>
    <row r="18293" ht="32.25" customHeight="1"/>
    <row r="18295" ht="32.25" customHeight="1"/>
    <row r="18297" ht="32.25" customHeight="1"/>
    <row r="18299" ht="32.25" customHeight="1"/>
    <row r="18301" ht="32.25" customHeight="1"/>
    <row r="18303" ht="32.25" customHeight="1"/>
    <row r="18305" ht="32.25" customHeight="1"/>
    <row r="18307" ht="32.25" customHeight="1"/>
    <row r="18309" ht="32.25" customHeight="1"/>
    <row r="18311" ht="32.25" customHeight="1"/>
    <row r="18313" ht="32.25" customHeight="1"/>
    <row r="18315" ht="32.25" customHeight="1"/>
    <row r="18317" ht="32.25" customHeight="1"/>
    <row r="18319" ht="32.25" customHeight="1"/>
    <row r="18321" ht="32.25" customHeight="1"/>
    <row r="18323" ht="32.25" customHeight="1"/>
    <row r="18325" ht="32.25" customHeight="1"/>
    <row r="18327" ht="32.25" customHeight="1"/>
    <row r="18329" ht="32.25" customHeight="1"/>
    <row r="18331" ht="32.25" customHeight="1"/>
    <row r="18333" ht="32.25" customHeight="1"/>
    <row r="18335" ht="32.25" customHeight="1"/>
    <row r="18337" ht="32.25" customHeight="1"/>
    <row r="18339" ht="32.25" customHeight="1"/>
    <row r="18341" ht="32.25" customHeight="1"/>
    <row r="18343" ht="32.25" customHeight="1"/>
    <row r="18345" ht="32.25" customHeight="1"/>
    <row r="18347" ht="32.25" customHeight="1"/>
    <row r="18349" ht="32.25" customHeight="1"/>
    <row r="18351" ht="32.25" customHeight="1"/>
    <row r="18353" ht="32.25" customHeight="1"/>
    <row r="18355" ht="32.25" customHeight="1"/>
    <row r="18357" ht="32.25" customHeight="1"/>
    <row r="18359" ht="32.25" customHeight="1"/>
    <row r="18361" ht="32.25" customHeight="1"/>
    <row r="18363" ht="32.25" customHeight="1"/>
    <row r="18365" ht="32.25" customHeight="1"/>
    <row r="18367" ht="32.25" customHeight="1"/>
    <row r="18369" ht="32.25" customHeight="1"/>
    <row r="18371" ht="32.25" customHeight="1"/>
    <row r="18373" ht="32.25" customHeight="1"/>
    <row r="18375" ht="32.25" customHeight="1"/>
    <row r="18377" ht="32.25" customHeight="1"/>
    <row r="18379" ht="32.25" customHeight="1"/>
    <row r="18381" ht="32.25" customHeight="1"/>
    <row r="18383" ht="32.25" customHeight="1"/>
    <row r="18385" ht="32.25" customHeight="1"/>
    <row r="18387" ht="32.25" customHeight="1"/>
    <row r="18389" ht="32.25" customHeight="1"/>
    <row r="18391" ht="32.25" customHeight="1"/>
    <row r="18393" ht="32.25" customHeight="1"/>
    <row r="18395" ht="32.25" customHeight="1"/>
    <row r="18397" ht="32.25" customHeight="1"/>
    <row r="18399" ht="32.25" customHeight="1"/>
    <row r="18401" ht="32.25" customHeight="1"/>
    <row r="18403" ht="32.25" customHeight="1"/>
    <row r="18405" ht="32.25" customHeight="1"/>
    <row r="18407" ht="32.25" customHeight="1"/>
    <row r="18409" ht="32.25" customHeight="1"/>
    <row r="18411" ht="32.25" customHeight="1"/>
    <row r="18413" ht="32.25" customHeight="1"/>
    <row r="18415" ht="32.25" customHeight="1"/>
    <row r="18417" ht="32.25" customHeight="1"/>
    <row r="18419" ht="32.25" customHeight="1"/>
    <row r="18421" ht="32.25" customHeight="1"/>
    <row r="18423" ht="32.25" customHeight="1"/>
    <row r="18425" ht="32.25" customHeight="1"/>
    <row r="18427" ht="32.25" customHeight="1"/>
    <row r="18429" ht="32.25" customHeight="1"/>
    <row r="18431" ht="32.25" customHeight="1"/>
    <row r="18433" ht="32.25" customHeight="1"/>
    <row r="18435" ht="32.25" customHeight="1"/>
    <row r="18437" ht="32.25" customHeight="1"/>
    <row r="18439" ht="32.25" customHeight="1"/>
    <row r="18441" ht="32.25" customHeight="1"/>
    <row r="18443" ht="32.25" customHeight="1"/>
    <row r="18445" ht="32.25" customHeight="1"/>
    <row r="18447" ht="32.25" customHeight="1"/>
    <row r="18449" ht="32.25" customHeight="1"/>
    <row r="18451" ht="32.25" customHeight="1"/>
    <row r="18453" ht="32.25" customHeight="1"/>
    <row r="18455" ht="32.25" customHeight="1"/>
    <row r="18457" ht="32.25" customHeight="1"/>
    <row r="18459" ht="32.25" customHeight="1"/>
    <row r="18461" ht="32.25" customHeight="1"/>
    <row r="18463" ht="32.25" customHeight="1"/>
    <row r="18465" ht="32.25" customHeight="1"/>
    <row r="18467" ht="32.25" customHeight="1"/>
    <row r="18469" ht="32.25" customHeight="1"/>
    <row r="18471" ht="32.25" customHeight="1"/>
    <row r="18473" ht="32.25" customHeight="1"/>
    <row r="18475" ht="32.25" customHeight="1"/>
    <row r="18477" ht="32.25" customHeight="1"/>
    <row r="18479" ht="32.25" customHeight="1"/>
    <row r="18481" ht="32.25" customHeight="1"/>
    <row r="18483" ht="32.25" customHeight="1"/>
    <row r="18485" ht="32.25" customHeight="1"/>
    <row r="18487" ht="32.25" customHeight="1"/>
    <row r="18489" ht="32.25" customHeight="1"/>
    <row r="18491" ht="32.25" customHeight="1"/>
    <row r="18493" ht="32.25" customHeight="1"/>
    <row r="18495" ht="32.25" customHeight="1"/>
    <row r="18497" ht="32.25" customHeight="1"/>
    <row r="18499" ht="32.25" customHeight="1"/>
    <row r="18501" ht="32.25" customHeight="1"/>
    <row r="18503" ht="32.25" customHeight="1"/>
    <row r="18505" ht="32.25" customHeight="1"/>
    <row r="18507" ht="32.25" customHeight="1"/>
    <row r="18509" ht="32.25" customHeight="1"/>
    <row r="18511" ht="32.25" customHeight="1"/>
    <row r="18513" ht="32.25" customHeight="1"/>
    <row r="18515" ht="32.25" customHeight="1"/>
    <row r="18517" ht="32.25" customHeight="1"/>
    <row r="18519" ht="32.25" customHeight="1"/>
    <row r="18521" ht="32.25" customHeight="1"/>
    <row r="18523" ht="32.25" customHeight="1"/>
    <row r="18525" ht="32.25" customHeight="1"/>
    <row r="18527" ht="32.25" customHeight="1"/>
    <row r="18529" ht="32.25" customHeight="1"/>
    <row r="18531" ht="32.25" customHeight="1"/>
    <row r="18533" ht="32.25" customHeight="1"/>
    <row r="18535" ht="32.25" customHeight="1"/>
    <row r="18537" ht="32.25" customHeight="1"/>
    <row r="18539" ht="32.25" customHeight="1"/>
    <row r="18541" ht="32.25" customHeight="1"/>
    <row r="18543" ht="32.25" customHeight="1"/>
    <row r="18545" ht="32.25" customHeight="1"/>
    <row r="18547" ht="32.25" customHeight="1"/>
    <row r="18549" ht="32.25" customHeight="1"/>
    <row r="18551" ht="32.25" customHeight="1"/>
    <row r="18553" ht="32.25" customHeight="1"/>
    <row r="18555" ht="32.25" customHeight="1"/>
    <row r="18557" ht="32.25" customHeight="1"/>
    <row r="18559" ht="32.25" customHeight="1"/>
    <row r="18561" ht="32.25" customHeight="1"/>
    <row r="18563" ht="32.25" customHeight="1"/>
    <row r="18565" ht="32.25" customHeight="1"/>
    <row r="18567" ht="32.25" customHeight="1"/>
    <row r="18569" ht="32.25" customHeight="1"/>
    <row r="18571" ht="32.25" customHeight="1"/>
    <row r="18573" ht="32.25" customHeight="1"/>
    <row r="18575" ht="32.25" customHeight="1"/>
    <row r="18577" ht="32.25" customHeight="1"/>
    <row r="18579" ht="32.25" customHeight="1"/>
    <row r="18581" ht="32.25" customHeight="1"/>
    <row r="18583" ht="32.25" customHeight="1"/>
    <row r="18585" ht="32.25" customHeight="1"/>
    <row r="18587" ht="32.25" customHeight="1"/>
    <row r="18589" ht="32.25" customHeight="1"/>
    <row r="18591" ht="32.25" customHeight="1"/>
    <row r="18593" ht="32.25" customHeight="1"/>
    <row r="18595" ht="32.25" customHeight="1"/>
    <row r="18597" ht="32.25" customHeight="1"/>
    <row r="18599" ht="32.25" customHeight="1"/>
    <row r="18601" ht="32.25" customHeight="1"/>
    <row r="18603" ht="32.25" customHeight="1"/>
    <row r="18605" ht="32.25" customHeight="1"/>
    <row r="18607" ht="32.25" customHeight="1"/>
    <row r="18609" ht="32.25" customHeight="1"/>
    <row r="18611" ht="32.25" customHeight="1"/>
    <row r="18613" ht="32.25" customHeight="1"/>
    <row r="18615" ht="32.25" customHeight="1"/>
    <row r="18617" ht="32.25" customHeight="1"/>
    <row r="18619" ht="32.25" customHeight="1"/>
    <row r="18621" ht="32.25" customHeight="1"/>
    <row r="18623" ht="32.25" customHeight="1"/>
    <row r="18625" ht="32.25" customHeight="1"/>
    <row r="18627" ht="32.25" customHeight="1"/>
    <row r="18629" ht="32.25" customHeight="1"/>
    <row r="18631" ht="32.25" customHeight="1"/>
    <row r="18633" ht="32.25" customHeight="1"/>
    <row r="18635" ht="32.25" customHeight="1"/>
    <row r="18637" ht="32.25" customHeight="1"/>
    <row r="18639" ht="32.25" customHeight="1"/>
    <row r="18641" ht="32.25" customHeight="1"/>
    <row r="18643" ht="32.25" customHeight="1"/>
    <row r="18645" ht="32.25" customHeight="1"/>
    <row r="18647" ht="32.25" customHeight="1"/>
    <row r="18649" ht="32.25" customHeight="1"/>
    <row r="18651" ht="32.25" customHeight="1"/>
    <row r="18653" ht="32.25" customHeight="1"/>
    <row r="18655" ht="32.25" customHeight="1"/>
    <row r="18657" ht="32.25" customHeight="1"/>
    <row r="18659" ht="32.25" customHeight="1"/>
    <row r="18661" ht="32.25" customHeight="1"/>
    <row r="18663" ht="32.25" customHeight="1"/>
    <row r="18665" ht="32.25" customHeight="1"/>
    <row r="18667" ht="32.25" customHeight="1"/>
    <row r="18669" ht="32.25" customHeight="1"/>
    <row r="18671" ht="32.25" customHeight="1"/>
    <row r="18673" ht="32.25" customHeight="1"/>
    <row r="18675" ht="32.25" customHeight="1"/>
    <row r="18677" ht="32.25" customHeight="1"/>
    <row r="18679" ht="32.25" customHeight="1"/>
    <row r="18681" ht="32.25" customHeight="1"/>
    <row r="18683" ht="32.25" customHeight="1"/>
    <row r="18685" ht="32.25" customHeight="1"/>
    <row r="18687" ht="32.25" customHeight="1"/>
    <row r="18689" ht="32.25" customHeight="1"/>
    <row r="18691" ht="32.25" customHeight="1"/>
    <row r="18693" ht="32.25" customHeight="1"/>
    <row r="18695" ht="32.25" customHeight="1"/>
    <row r="18697" ht="32.25" customHeight="1"/>
    <row r="18699" ht="32.25" customHeight="1"/>
    <row r="18701" ht="32.25" customHeight="1"/>
    <row r="18703" ht="32.25" customHeight="1"/>
    <row r="18705" ht="32.25" customHeight="1"/>
    <row r="18707" ht="32.25" customHeight="1"/>
    <row r="18709" ht="32.25" customHeight="1"/>
    <row r="18711" ht="32.25" customHeight="1"/>
    <row r="18713" ht="32.25" customHeight="1"/>
    <row r="18715" ht="32.25" customHeight="1"/>
    <row r="18717" ht="32.25" customHeight="1"/>
    <row r="18719" ht="32.25" customHeight="1"/>
    <row r="18721" ht="32.25" customHeight="1"/>
    <row r="18723" ht="32.25" customHeight="1"/>
    <row r="18725" ht="32.25" customHeight="1"/>
    <row r="18727" ht="32.25" customHeight="1"/>
    <row r="18729" ht="32.25" customHeight="1"/>
    <row r="18731" ht="32.25" customHeight="1"/>
    <row r="18733" ht="32.25" customHeight="1"/>
    <row r="18735" ht="32.25" customHeight="1"/>
    <row r="18737" ht="32.25" customHeight="1"/>
    <row r="18739" ht="32.25" customHeight="1"/>
    <row r="18741" ht="32.25" customHeight="1"/>
    <row r="18743" ht="32.25" customHeight="1"/>
    <row r="18745" ht="32.25" customHeight="1"/>
    <row r="18747" ht="32.25" customHeight="1"/>
    <row r="18749" ht="32.25" customHeight="1"/>
    <row r="18751" ht="32.25" customHeight="1"/>
    <row r="18753" ht="32.25" customHeight="1"/>
    <row r="18755" ht="32.25" customHeight="1"/>
    <row r="18757" ht="32.25" customHeight="1"/>
    <row r="18759" ht="32.25" customHeight="1"/>
    <row r="18761" ht="32.25" customHeight="1"/>
    <row r="18763" ht="32.25" customHeight="1"/>
    <row r="18765" ht="32.25" customHeight="1"/>
    <row r="18767" ht="32.25" customHeight="1"/>
    <row r="18769" ht="32.25" customHeight="1"/>
    <row r="18771" ht="32.25" customHeight="1"/>
    <row r="18773" ht="32.25" customHeight="1"/>
    <row r="18775" ht="32.25" customHeight="1"/>
    <row r="18777" ht="32.25" customHeight="1"/>
    <row r="18779" ht="32.25" customHeight="1"/>
    <row r="18781" ht="32.25" customHeight="1"/>
    <row r="18783" ht="32.25" customHeight="1"/>
    <row r="18785" ht="32.25" customHeight="1"/>
    <row r="18787" ht="32.25" customHeight="1"/>
    <row r="18789" ht="32.25" customHeight="1"/>
    <row r="18791" ht="32.25" customHeight="1"/>
    <row r="18793" ht="32.25" customHeight="1"/>
    <row r="18795" ht="32.25" customHeight="1"/>
    <row r="18797" ht="32.25" customHeight="1"/>
    <row r="18799" ht="32.25" customHeight="1"/>
    <row r="18801" ht="32.25" customHeight="1"/>
    <row r="18803" ht="32.25" customHeight="1"/>
    <row r="18805" ht="32.25" customHeight="1"/>
    <row r="18807" ht="32.25" customHeight="1"/>
    <row r="18809" ht="32.25" customHeight="1"/>
    <row r="18811" ht="32.25" customHeight="1"/>
    <row r="18813" ht="32.25" customHeight="1"/>
    <row r="18815" ht="32.25" customHeight="1"/>
    <row r="18817" ht="32.25" customHeight="1"/>
    <row r="18819" ht="32.25" customHeight="1"/>
    <row r="18821" ht="32.25" customHeight="1"/>
    <row r="18823" ht="32.25" customHeight="1"/>
    <row r="18825" ht="32.25" customHeight="1"/>
    <row r="18827" ht="32.25" customHeight="1"/>
    <row r="18829" ht="32.25" customHeight="1"/>
    <row r="18831" ht="32.25" customHeight="1"/>
    <row r="18833" ht="32.25" customHeight="1"/>
    <row r="18835" ht="32.25" customHeight="1"/>
    <row r="18837" ht="32.25" customHeight="1"/>
    <row r="18839" ht="32.25" customHeight="1"/>
    <row r="18841" ht="32.25" customHeight="1"/>
    <row r="18843" ht="32.25" customHeight="1"/>
    <row r="18845" ht="32.25" customHeight="1"/>
    <row r="18847" ht="32.25" customHeight="1"/>
    <row r="18849" ht="32.25" customHeight="1"/>
    <row r="18851" ht="32.25" customHeight="1"/>
    <row r="18853" ht="32.25" customHeight="1"/>
    <row r="18855" ht="32.25" customHeight="1"/>
    <row r="18857" ht="32.25" customHeight="1"/>
    <row r="18859" ht="32.25" customHeight="1"/>
    <row r="18861" ht="32.25" customHeight="1"/>
    <row r="18863" ht="32.25" customHeight="1"/>
    <row r="18865" ht="32.25" customHeight="1"/>
    <row r="18867" ht="32.25" customHeight="1"/>
    <row r="18869" ht="32.25" customHeight="1"/>
    <row r="18871" ht="32.25" customHeight="1"/>
    <row r="18873" ht="32.25" customHeight="1"/>
    <row r="18875" ht="32.25" customHeight="1"/>
    <row r="18877" ht="32.25" customHeight="1"/>
    <row r="18879" ht="32.25" customHeight="1"/>
    <row r="18881" ht="32.25" customHeight="1"/>
    <row r="18883" ht="32.25" customHeight="1"/>
    <row r="18885" ht="32.25" customHeight="1"/>
    <row r="18887" ht="32.25" customHeight="1"/>
    <row r="18889" ht="32.25" customHeight="1"/>
    <row r="18891" ht="32.25" customHeight="1"/>
    <row r="18893" ht="32.25" customHeight="1"/>
    <row r="18895" ht="32.25" customHeight="1"/>
    <row r="18897" ht="32.25" customHeight="1"/>
    <row r="18899" ht="32.25" customHeight="1"/>
    <row r="18901" ht="32.25" customHeight="1"/>
    <row r="18903" ht="32.25" customHeight="1"/>
    <row r="18905" ht="32.25" customHeight="1"/>
    <row r="18907" ht="32.25" customHeight="1"/>
    <row r="18909" ht="32.25" customHeight="1"/>
    <row r="18911" ht="32.25" customHeight="1"/>
    <row r="18913" ht="32.25" customHeight="1"/>
    <row r="18915" ht="32.25" customHeight="1"/>
    <row r="18917" ht="32.25" customHeight="1"/>
    <row r="18919" ht="32.25" customHeight="1"/>
    <row r="18921" ht="32.25" customHeight="1"/>
    <row r="18923" ht="32.25" customHeight="1"/>
    <row r="18925" ht="32.25" customHeight="1"/>
    <row r="18927" ht="32.25" customHeight="1"/>
    <row r="18929" ht="32.25" customHeight="1"/>
    <row r="18931" ht="32.25" customHeight="1"/>
    <row r="18933" ht="32.25" customHeight="1"/>
    <row r="18935" ht="32.25" customHeight="1"/>
    <row r="18937" ht="32.25" customHeight="1"/>
    <row r="18939" ht="32.25" customHeight="1"/>
    <row r="18941" ht="32.25" customHeight="1"/>
    <row r="18943" ht="32.25" customHeight="1"/>
    <row r="18945" ht="32.25" customHeight="1"/>
    <row r="18947" ht="32.25" customHeight="1"/>
    <row r="18949" ht="32.25" customHeight="1"/>
    <row r="18951" ht="32.25" customHeight="1"/>
    <row r="18953" ht="32.25" customHeight="1"/>
    <row r="18955" ht="32.25" customHeight="1"/>
    <row r="18957" ht="32.25" customHeight="1"/>
    <row r="18959" ht="32.25" customHeight="1"/>
    <row r="18961" ht="32.25" customHeight="1"/>
    <row r="18963" ht="32.25" customHeight="1"/>
    <row r="18965" ht="32.25" customHeight="1"/>
    <row r="18967" ht="32.25" customHeight="1"/>
    <row r="18969" ht="32.25" customHeight="1"/>
    <row r="18971" ht="32.25" customHeight="1"/>
    <row r="18973" ht="32.25" customHeight="1"/>
    <row r="18975" ht="32.25" customHeight="1"/>
    <row r="18977" ht="32.25" customHeight="1"/>
    <row r="18979" ht="32.25" customHeight="1"/>
    <row r="18981" ht="32.25" customHeight="1"/>
    <row r="18983" ht="32.25" customHeight="1"/>
    <row r="18985" ht="32.25" customHeight="1"/>
    <row r="18987" ht="32.25" customHeight="1"/>
    <row r="18989" ht="32.25" customHeight="1"/>
    <row r="18991" ht="32.25" customHeight="1"/>
    <row r="18993" ht="32.25" customHeight="1"/>
    <row r="18995" ht="32.25" customHeight="1"/>
    <row r="18997" ht="32.25" customHeight="1"/>
    <row r="18999" ht="32.25" customHeight="1"/>
    <row r="19001" ht="32.25" customHeight="1"/>
    <row r="19003" ht="32.25" customHeight="1"/>
    <row r="19005" ht="32.25" customHeight="1"/>
    <row r="19007" ht="32.25" customHeight="1"/>
    <row r="19009" ht="32.25" customHeight="1"/>
    <row r="19011" ht="32.25" customHeight="1"/>
    <row r="19013" ht="32.25" customHeight="1"/>
    <row r="19015" ht="32.25" customHeight="1"/>
    <row r="19017" ht="32.25" customHeight="1"/>
    <row r="19019" ht="32.25" customHeight="1"/>
    <row r="19021" ht="32.25" customHeight="1"/>
    <row r="19023" ht="32.25" customHeight="1"/>
    <row r="19025" ht="32.25" customHeight="1"/>
    <row r="19027" ht="32.25" customHeight="1"/>
    <row r="19029" ht="32.25" customHeight="1"/>
    <row r="19031" ht="32.25" customHeight="1"/>
    <row r="19033" ht="32.25" customHeight="1"/>
    <row r="19035" ht="32.25" customHeight="1"/>
    <row r="19037" ht="32.25" customHeight="1"/>
    <row r="19039" ht="32.25" customHeight="1"/>
    <row r="19041" ht="32.25" customHeight="1"/>
    <row r="19043" ht="32.25" customHeight="1"/>
    <row r="19045" ht="32.25" customHeight="1"/>
    <row r="19047" ht="32.25" customHeight="1"/>
    <row r="19049" ht="32.25" customHeight="1"/>
    <row r="19051" ht="32.25" customHeight="1"/>
    <row r="19053" ht="32.25" customHeight="1"/>
    <row r="19055" ht="32.25" customHeight="1"/>
    <row r="19057" ht="32.25" customHeight="1"/>
    <row r="19059" ht="32.25" customHeight="1"/>
    <row r="19061" ht="32.25" customHeight="1"/>
    <row r="19063" ht="32.25" customHeight="1"/>
    <row r="19065" ht="32.25" customHeight="1"/>
    <row r="19067" ht="32.25" customHeight="1"/>
    <row r="19069" ht="32.25" customHeight="1"/>
    <row r="19071" ht="32.25" customHeight="1"/>
    <row r="19073" ht="32.25" customHeight="1"/>
    <row r="19075" ht="32.25" customHeight="1"/>
    <row r="19077" ht="32.25" customHeight="1"/>
    <row r="19079" ht="32.25" customHeight="1"/>
    <row r="19081" ht="32.25" customHeight="1"/>
    <row r="19083" ht="32.25" customHeight="1"/>
    <row r="19085" ht="32.25" customHeight="1"/>
    <row r="19087" ht="32.25" customHeight="1"/>
    <row r="19089" ht="32.25" customHeight="1"/>
    <row r="19091" ht="32.25" customHeight="1"/>
    <row r="19093" ht="32.25" customHeight="1"/>
    <row r="19095" ht="32.25" customHeight="1"/>
    <row r="19097" ht="32.25" customHeight="1"/>
    <row r="19099" ht="32.25" customHeight="1"/>
    <row r="19101" ht="32.25" customHeight="1"/>
    <row r="19103" ht="32.25" customHeight="1"/>
    <row r="19105" ht="32.25" customHeight="1"/>
    <row r="19107" ht="32.25" customHeight="1"/>
    <row r="19109" ht="32.25" customHeight="1"/>
    <row r="19111" ht="32.25" customHeight="1"/>
    <row r="19113" ht="32.25" customHeight="1"/>
    <row r="19115" ht="32.25" customHeight="1"/>
    <row r="19117" ht="32.25" customHeight="1"/>
    <row r="19119" ht="32.25" customHeight="1"/>
    <row r="19121" ht="32.25" customHeight="1"/>
    <row r="19123" ht="32.25" customHeight="1"/>
    <row r="19125" ht="32.25" customHeight="1"/>
    <row r="19127" ht="32.25" customHeight="1"/>
    <row r="19129" ht="32.25" customHeight="1"/>
    <row r="19131" ht="32.25" customHeight="1"/>
    <row r="19133" ht="32.25" customHeight="1"/>
    <row r="19135" ht="32.25" customHeight="1"/>
    <row r="19137" ht="32.25" customHeight="1"/>
    <row r="19139" ht="32.25" customHeight="1"/>
    <row r="19141" ht="32.25" customHeight="1"/>
    <row r="19143" ht="32.25" customHeight="1"/>
    <row r="19145" ht="32.25" customHeight="1"/>
    <row r="19147" ht="32.25" customHeight="1"/>
    <row r="19149" ht="32.25" customHeight="1"/>
    <row r="19151" ht="32.25" customHeight="1"/>
    <row r="19153" ht="32.25" customHeight="1"/>
    <row r="19155" ht="32.25" customHeight="1"/>
    <row r="19157" ht="32.25" customHeight="1"/>
    <row r="19159" ht="32.25" customHeight="1"/>
    <row r="19161" ht="32.25" customHeight="1"/>
    <row r="19163" ht="32.25" customHeight="1"/>
    <row r="19165" ht="32.25" customHeight="1"/>
    <row r="19167" ht="32.25" customHeight="1"/>
    <row r="19169" ht="32.25" customHeight="1"/>
    <row r="19171" ht="32.25" customHeight="1"/>
    <row r="19173" ht="32.25" customHeight="1"/>
    <row r="19175" ht="32.25" customHeight="1"/>
    <row r="19177" ht="32.25" customHeight="1"/>
    <row r="19179" ht="32.25" customHeight="1"/>
    <row r="19181" ht="32.25" customHeight="1"/>
    <row r="19183" ht="32.25" customHeight="1"/>
    <row r="19185" ht="32.25" customHeight="1"/>
    <row r="19187" ht="32.25" customHeight="1"/>
    <row r="19189" ht="32.25" customHeight="1"/>
    <row r="19191" ht="32.25" customHeight="1"/>
    <row r="19193" ht="32.25" customHeight="1"/>
    <row r="19195" ht="32.25" customHeight="1"/>
    <row r="19197" ht="32.25" customHeight="1"/>
    <row r="19199" ht="32.25" customHeight="1"/>
    <row r="19201" ht="32.25" customHeight="1"/>
    <row r="19203" ht="32.25" customHeight="1"/>
    <row r="19205" ht="32.25" customHeight="1"/>
    <row r="19207" ht="32.25" customHeight="1"/>
    <row r="19209" ht="32.25" customHeight="1"/>
    <row r="19211" ht="32.25" customHeight="1"/>
    <row r="19213" ht="32.25" customHeight="1"/>
    <row r="19215" ht="32.25" customHeight="1"/>
    <row r="19217" ht="32.25" customHeight="1"/>
    <row r="19219" ht="32.25" customHeight="1"/>
    <row r="19221" ht="32.25" customHeight="1"/>
    <row r="19223" ht="32.25" customHeight="1"/>
    <row r="19225" ht="32.25" customHeight="1"/>
    <row r="19227" ht="32.25" customHeight="1"/>
    <row r="19229" ht="32.25" customHeight="1"/>
    <row r="19231" ht="32.25" customHeight="1"/>
    <row r="19233" ht="32.25" customHeight="1"/>
    <row r="19235" ht="32.25" customHeight="1"/>
    <row r="19237" ht="32.25" customHeight="1"/>
    <row r="19239" ht="32.25" customHeight="1"/>
    <row r="19241" ht="32.25" customHeight="1"/>
    <row r="19243" ht="32.25" customHeight="1"/>
    <row r="19245" ht="32.25" customHeight="1"/>
    <row r="19247" ht="32.25" customHeight="1"/>
    <row r="19249" ht="32.25" customHeight="1"/>
    <row r="19251" ht="32.25" customHeight="1"/>
    <row r="19253" ht="32.25" customHeight="1"/>
    <row r="19255" ht="32.25" customHeight="1"/>
    <row r="19257" ht="32.25" customHeight="1"/>
    <row r="19259" ht="32.25" customHeight="1"/>
    <row r="19261" ht="32.25" customHeight="1"/>
    <row r="19263" ht="32.25" customHeight="1"/>
    <row r="19265" ht="32.25" customHeight="1"/>
    <row r="19267" ht="32.25" customHeight="1"/>
    <row r="19269" ht="32.25" customHeight="1"/>
    <row r="19271" ht="32.25" customHeight="1"/>
    <row r="19273" ht="32.25" customHeight="1"/>
    <row r="19275" ht="32.25" customHeight="1"/>
    <row r="19277" ht="32.25" customHeight="1"/>
    <row r="19279" ht="32.25" customHeight="1"/>
    <row r="19281" ht="32.25" customHeight="1"/>
    <row r="19283" ht="32.25" customHeight="1"/>
    <row r="19285" ht="32.25" customHeight="1"/>
    <row r="19287" ht="32.25" customHeight="1"/>
    <row r="19289" ht="32.25" customHeight="1"/>
    <row r="19291" ht="32.25" customHeight="1"/>
    <row r="19293" ht="32.25" customHeight="1"/>
    <row r="19295" ht="32.25" customHeight="1"/>
    <row r="19297" ht="32.25" customHeight="1"/>
    <row r="19299" ht="32.25" customHeight="1"/>
    <row r="19301" ht="32.25" customHeight="1"/>
    <row r="19303" ht="32.25" customHeight="1"/>
    <row r="19305" ht="32.25" customHeight="1"/>
    <row r="19307" ht="32.25" customHeight="1"/>
    <row r="19309" ht="32.25" customHeight="1"/>
    <row r="19311" ht="32.25" customHeight="1"/>
    <row r="19313" ht="32.25" customHeight="1"/>
    <row r="19315" ht="32.25" customHeight="1"/>
    <row r="19317" ht="32.25" customHeight="1"/>
    <row r="19319" ht="32.25" customHeight="1"/>
    <row r="19321" ht="32.25" customHeight="1"/>
    <row r="19323" ht="32.25" customHeight="1"/>
    <row r="19325" ht="32.25" customHeight="1"/>
    <row r="19327" ht="32.25" customHeight="1"/>
    <row r="19329" ht="32.25" customHeight="1"/>
    <row r="19331" ht="32.25" customHeight="1"/>
    <row r="19333" ht="32.25" customHeight="1"/>
    <row r="19335" ht="32.25" customHeight="1"/>
    <row r="19337" ht="32.25" customHeight="1"/>
    <row r="19339" ht="32.25" customHeight="1"/>
    <row r="19341" ht="32.25" customHeight="1"/>
    <row r="19343" ht="32.25" customHeight="1"/>
    <row r="19345" ht="32.25" customHeight="1"/>
    <row r="19347" ht="32.25" customHeight="1"/>
    <row r="19349" ht="32.25" customHeight="1"/>
    <row r="19351" ht="32.25" customHeight="1"/>
    <row r="19353" ht="32.25" customHeight="1"/>
    <row r="19355" ht="32.25" customHeight="1"/>
    <row r="19357" ht="32.25" customHeight="1"/>
    <row r="19359" ht="32.25" customHeight="1"/>
    <row r="19361" ht="32.25" customHeight="1"/>
    <row r="19363" ht="32.25" customHeight="1"/>
    <row r="19365" ht="32.25" customHeight="1"/>
    <row r="19367" ht="32.25" customHeight="1"/>
    <row r="19369" ht="32.25" customHeight="1"/>
    <row r="19371" ht="32.25" customHeight="1"/>
    <row r="19373" ht="32.25" customHeight="1"/>
    <row r="19375" ht="32.25" customHeight="1"/>
    <row r="19377" ht="32.25" customHeight="1"/>
    <row r="19379" ht="32.25" customHeight="1"/>
    <row r="19381" ht="32.25" customHeight="1"/>
    <row r="19383" ht="32.25" customHeight="1"/>
    <row r="19385" ht="32.25" customHeight="1"/>
    <row r="19387" ht="32.25" customHeight="1"/>
    <row r="19389" ht="32.25" customHeight="1"/>
    <row r="19391" ht="32.25" customHeight="1"/>
    <row r="19393" ht="32.25" customHeight="1"/>
    <row r="19395" ht="32.25" customHeight="1"/>
    <row r="19397" ht="32.25" customHeight="1"/>
    <row r="19399" ht="32.25" customHeight="1"/>
    <row r="19401" ht="32.25" customHeight="1"/>
    <row r="19403" ht="32.25" customHeight="1"/>
    <row r="19405" ht="32.25" customHeight="1"/>
    <row r="19407" ht="32.25" customHeight="1"/>
    <row r="19409" ht="32.25" customHeight="1"/>
    <row r="19411" ht="32.25" customHeight="1"/>
    <row r="19413" ht="32.25" customHeight="1"/>
    <row r="19415" ht="32.25" customHeight="1"/>
    <row r="19417" ht="32.25" customHeight="1"/>
    <row r="19419" ht="32.25" customHeight="1"/>
    <row r="19421" ht="32.25" customHeight="1"/>
    <row r="19423" ht="32.25" customHeight="1"/>
    <row r="19425" ht="32.25" customHeight="1"/>
    <row r="19427" ht="32.25" customHeight="1"/>
    <row r="19429" ht="32.25" customHeight="1"/>
    <row r="19431" ht="32.25" customHeight="1"/>
    <row r="19433" ht="32.25" customHeight="1"/>
    <row r="19435" ht="32.25" customHeight="1"/>
    <row r="19437" ht="32.25" customHeight="1"/>
    <row r="19439" ht="32.25" customHeight="1"/>
    <row r="19441" ht="32.25" customHeight="1"/>
    <row r="19443" ht="32.25" customHeight="1"/>
    <row r="19445" ht="32.25" customHeight="1"/>
    <row r="19447" ht="32.25" customHeight="1"/>
    <row r="19449" ht="32.25" customHeight="1"/>
    <row r="19451" ht="32.25" customHeight="1"/>
    <row r="19453" ht="32.25" customHeight="1"/>
    <row r="19455" ht="32.25" customHeight="1"/>
    <row r="19457" ht="32.25" customHeight="1"/>
    <row r="19459" ht="32.25" customHeight="1"/>
    <row r="19461" ht="32.25" customHeight="1"/>
    <row r="19463" ht="32.25" customHeight="1"/>
    <row r="19465" ht="32.25" customHeight="1"/>
    <row r="19467" ht="32.25" customHeight="1"/>
    <row r="19469" ht="32.25" customHeight="1"/>
    <row r="19471" ht="32.25" customHeight="1"/>
    <row r="19473" ht="32.25" customHeight="1"/>
    <row r="19475" ht="32.25" customHeight="1"/>
    <row r="19477" ht="32.25" customHeight="1"/>
    <row r="19479" ht="32.25" customHeight="1"/>
    <row r="19481" ht="32.25" customHeight="1"/>
    <row r="19483" ht="32.25" customHeight="1"/>
    <row r="19485" ht="32.25" customHeight="1"/>
    <row r="19487" ht="32.25" customHeight="1"/>
    <row r="19489" ht="32.25" customHeight="1"/>
    <row r="19491" ht="32.25" customHeight="1"/>
    <row r="19493" ht="32.25" customHeight="1"/>
    <row r="19495" ht="32.25" customHeight="1"/>
    <row r="19497" ht="32.25" customHeight="1"/>
    <row r="19499" ht="32.25" customHeight="1"/>
    <row r="19501" ht="32.25" customHeight="1"/>
    <row r="19503" ht="32.25" customHeight="1"/>
    <row r="19505" ht="32.25" customHeight="1"/>
    <row r="19507" ht="32.25" customHeight="1"/>
    <row r="19509" ht="32.25" customHeight="1"/>
    <row r="19511" ht="32.25" customHeight="1"/>
    <row r="19513" ht="32.25" customHeight="1"/>
    <row r="19515" ht="32.25" customHeight="1"/>
    <row r="19517" ht="32.25" customHeight="1"/>
    <row r="19519" ht="32.25" customHeight="1"/>
    <row r="19521" ht="32.25" customHeight="1"/>
    <row r="19523" ht="32.25" customHeight="1"/>
    <row r="19525" ht="32.25" customHeight="1"/>
    <row r="19527" ht="32.25" customHeight="1"/>
    <row r="19529" ht="32.25" customHeight="1"/>
    <row r="19531" ht="32.25" customHeight="1"/>
    <row r="19533" ht="32.25" customHeight="1"/>
    <row r="19535" ht="32.25" customHeight="1"/>
    <row r="19537" ht="32.25" customHeight="1"/>
    <row r="19539" ht="32.25" customHeight="1"/>
    <row r="19541" ht="32.25" customHeight="1"/>
    <row r="19543" ht="32.25" customHeight="1"/>
    <row r="19545" ht="32.25" customHeight="1"/>
    <row r="19547" ht="32.25" customHeight="1"/>
    <row r="19549" ht="32.25" customHeight="1"/>
    <row r="19551" ht="32.25" customHeight="1"/>
    <row r="19553" ht="32.25" customHeight="1"/>
    <row r="19555" ht="32.25" customHeight="1"/>
    <row r="19557" ht="32.25" customHeight="1"/>
    <row r="19559" ht="32.25" customHeight="1"/>
    <row r="19561" ht="32.25" customHeight="1"/>
    <row r="19563" ht="32.25" customHeight="1"/>
    <row r="19565" ht="32.25" customHeight="1"/>
    <row r="19567" ht="32.25" customHeight="1"/>
    <row r="19569" ht="32.25" customHeight="1"/>
    <row r="19571" ht="32.25" customHeight="1"/>
    <row r="19573" ht="32.25" customHeight="1"/>
    <row r="19575" ht="32.25" customHeight="1"/>
    <row r="19577" ht="32.25" customHeight="1"/>
    <row r="19579" ht="32.25" customHeight="1"/>
    <row r="19581" ht="32.25" customHeight="1"/>
    <row r="19583" ht="32.25" customHeight="1"/>
    <row r="19585" ht="32.25" customHeight="1"/>
    <row r="19587" ht="32.25" customHeight="1"/>
    <row r="19589" ht="32.25" customHeight="1"/>
    <row r="19591" ht="32.25" customHeight="1"/>
    <row r="19593" ht="32.25" customHeight="1"/>
    <row r="19595" ht="32.25" customHeight="1"/>
    <row r="19597" ht="32.25" customHeight="1"/>
    <row r="19599" ht="32.25" customHeight="1"/>
    <row r="19601" ht="32.25" customHeight="1"/>
    <row r="19603" ht="32.25" customHeight="1"/>
    <row r="19605" ht="32.25" customHeight="1"/>
    <row r="19607" ht="32.25" customHeight="1"/>
    <row r="19609" ht="32.25" customHeight="1"/>
    <row r="19611" ht="32.25" customHeight="1"/>
    <row r="19613" ht="32.25" customHeight="1"/>
    <row r="19615" ht="32.25" customHeight="1"/>
    <row r="19617" ht="32.25" customHeight="1"/>
    <row r="19619" ht="32.25" customHeight="1"/>
    <row r="19621" ht="32.25" customHeight="1"/>
    <row r="19623" ht="32.25" customHeight="1"/>
    <row r="19625" ht="32.25" customHeight="1"/>
    <row r="19627" ht="32.25" customHeight="1"/>
    <row r="19629" ht="32.25" customHeight="1"/>
    <row r="19631" ht="32.25" customHeight="1"/>
    <row r="19633" ht="32.25" customHeight="1"/>
    <row r="19635" ht="32.25" customHeight="1"/>
    <row r="19637" ht="32.25" customHeight="1"/>
    <row r="19639" ht="32.25" customHeight="1"/>
    <row r="19641" ht="32.25" customHeight="1"/>
    <row r="19643" ht="32.25" customHeight="1"/>
    <row r="19645" ht="32.25" customHeight="1"/>
    <row r="19647" ht="32.25" customHeight="1"/>
    <row r="19649" ht="32.25" customHeight="1"/>
    <row r="19651" ht="32.25" customHeight="1"/>
    <row r="19653" ht="32.25" customHeight="1"/>
    <row r="19655" ht="32.25" customHeight="1"/>
    <row r="19657" ht="32.25" customHeight="1"/>
    <row r="19659" ht="32.25" customHeight="1"/>
    <row r="19661" ht="32.25" customHeight="1"/>
    <row r="19663" ht="32.25" customHeight="1"/>
    <row r="19665" ht="32.25" customHeight="1"/>
    <row r="19667" ht="32.25" customHeight="1"/>
    <row r="19669" ht="32.25" customHeight="1"/>
    <row r="19671" ht="32.25" customHeight="1"/>
    <row r="19673" ht="32.25" customHeight="1"/>
    <row r="19675" ht="32.25" customHeight="1"/>
    <row r="19677" ht="32.25" customHeight="1"/>
    <row r="19679" ht="32.25" customHeight="1"/>
    <row r="19681" ht="32.25" customHeight="1"/>
    <row r="19683" ht="32.25" customHeight="1"/>
    <row r="19685" ht="32.25" customHeight="1"/>
    <row r="19687" ht="32.25" customHeight="1"/>
    <row r="19689" ht="32.25" customHeight="1"/>
    <row r="19691" ht="32.25" customHeight="1"/>
    <row r="19693" ht="32.25" customHeight="1"/>
    <row r="19695" ht="32.25" customHeight="1"/>
    <row r="19697" ht="32.25" customHeight="1"/>
    <row r="19699" ht="32.25" customHeight="1"/>
    <row r="19701" ht="32.25" customHeight="1"/>
    <row r="19703" ht="32.25" customHeight="1"/>
    <row r="19705" ht="32.25" customHeight="1"/>
    <row r="19707" ht="32.25" customHeight="1"/>
    <row r="19709" ht="32.25" customHeight="1"/>
    <row r="19711" ht="32.25" customHeight="1"/>
    <row r="19713" ht="32.25" customHeight="1"/>
    <row r="19715" ht="32.25" customHeight="1"/>
    <row r="19717" ht="32.25" customHeight="1"/>
    <row r="19719" ht="32.25" customHeight="1"/>
    <row r="19721" ht="32.25" customHeight="1"/>
    <row r="19723" ht="32.25" customHeight="1"/>
    <row r="19725" ht="32.25" customHeight="1"/>
    <row r="19727" ht="32.25" customHeight="1"/>
    <row r="19729" ht="32.25" customHeight="1"/>
    <row r="19731" ht="32.25" customHeight="1"/>
    <row r="19733" ht="32.25" customHeight="1"/>
    <row r="19735" ht="32.25" customHeight="1"/>
    <row r="19737" ht="32.25" customHeight="1"/>
    <row r="19739" ht="32.25" customHeight="1"/>
    <row r="19741" ht="32.25" customHeight="1"/>
    <row r="19743" ht="32.25" customHeight="1"/>
    <row r="19745" ht="32.25" customHeight="1"/>
    <row r="19747" ht="32.25" customHeight="1"/>
    <row r="19749" ht="32.25" customHeight="1"/>
    <row r="19751" ht="32.25" customHeight="1"/>
    <row r="19753" ht="32.25" customHeight="1"/>
    <row r="19755" ht="32.25" customHeight="1"/>
    <row r="19757" ht="32.25" customHeight="1"/>
    <row r="19759" ht="32.25" customHeight="1"/>
    <row r="19761" ht="32.25" customHeight="1"/>
    <row r="19763" ht="32.25" customHeight="1"/>
    <row r="19765" ht="32.25" customHeight="1"/>
    <row r="19767" ht="32.25" customHeight="1"/>
    <row r="19769" ht="32.25" customHeight="1"/>
    <row r="19771" ht="32.25" customHeight="1"/>
    <row r="19773" ht="32.25" customHeight="1"/>
    <row r="19775" ht="32.25" customHeight="1"/>
    <row r="19777" ht="32.25" customHeight="1"/>
    <row r="19779" ht="32.25" customHeight="1"/>
    <row r="19781" ht="32.25" customHeight="1"/>
    <row r="19783" ht="32.25" customHeight="1"/>
    <row r="19785" ht="32.25" customHeight="1"/>
    <row r="19787" ht="32.25" customHeight="1"/>
    <row r="19789" ht="32.25" customHeight="1"/>
    <row r="19791" ht="32.25" customHeight="1"/>
    <row r="19793" ht="32.25" customHeight="1"/>
    <row r="19795" ht="32.25" customHeight="1"/>
    <row r="19797" ht="32.25" customHeight="1"/>
    <row r="19799" ht="32.25" customHeight="1"/>
    <row r="19801" ht="32.25" customHeight="1"/>
    <row r="19803" ht="32.25" customHeight="1"/>
    <row r="19805" ht="32.25" customHeight="1"/>
    <row r="19807" ht="32.25" customHeight="1"/>
    <row r="19809" ht="32.25" customHeight="1"/>
    <row r="19811" ht="32.25" customHeight="1"/>
    <row r="19813" ht="32.25" customHeight="1"/>
    <row r="19815" ht="32.25" customHeight="1"/>
    <row r="19817" ht="32.25" customHeight="1"/>
    <row r="19819" ht="32.25" customHeight="1"/>
    <row r="19821" ht="32.25" customHeight="1"/>
    <row r="19823" ht="32.25" customHeight="1"/>
    <row r="19825" ht="32.25" customHeight="1"/>
    <row r="19827" ht="32.25" customHeight="1"/>
    <row r="19829" ht="32.25" customHeight="1"/>
    <row r="19831" ht="32.25" customHeight="1"/>
    <row r="19833" ht="32.25" customHeight="1"/>
    <row r="19835" ht="32.25" customHeight="1"/>
    <row r="19837" ht="32.25" customHeight="1"/>
    <row r="19839" ht="32.25" customHeight="1"/>
    <row r="19841" ht="32.25" customHeight="1"/>
    <row r="19843" ht="32.25" customHeight="1"/>
    <row r="19845" ht="32.25" customHeight="1"/>
    <row r="19847" ht="32.25" customHeight="1"/>
    <row r="19849" ht="32.25" customHeight="1"/>
    <row r="19851" ht="32.25" customHeight="1"/>
    <row r="19853" ht="32.25" customHeight="1"/>
    <row r="19855" ht="32.25" customHeight="1"/>
    <row r="19857" ht="32.25" customHeight="1"/>
    <row r="19859" ht="32.25" customHeight="1"/>
    <row r="19861" ht="32.25" customHeight="1"/>
    <row r="19863" ht="32.25" customHeight="1"/>
    <row r="19865" ht="32.25" customHeight="1"/>
    <row r="19867" ht="32.25" customHeight="1"/>
    <row r="19869" ht="32.25" customHeight="1"/>
    <row r="19871" ht="32.25" customHeight="1"/>
    <row r="19873" ht="32.25" customHeight="1"/>
    <row r="19875" ht="32.25" customHeight="1"/>
    <row r="19877" ht="32.25" customHeight="1"/>
    <row r="19879" ht="32.25" customHeight="1"/>
    <row r="19881" ht="32.25" customHeight="1"/>
    <row r="19883" ht="32.25" customHeight="1"/>
    <row r="19885" ht="32.25" customHeight="1"/>
    <row r="19887" ht="32.25" customHeight="1"/>
    <row r="19889" ht="32.25" customHeight="1"/>
    <row r="19891" ht="32.25" customHeight="1"/>
    <row r="19893" ht="32.25" customHeight="1"/>
    <row r="19895" ht="32.25" customHeight="1"/>
    <row r="19897" ht="32.25" customHeight="1"/>
    <row r="19899" ht="32.25" customHeight="1"/>
    <row r="19901" ht="32.25" customHeight="1"/>
    <row r="19903" ht="32.25" customHeight="1"/>
    <row r="19905" ht="32.25" customHeight="1"/>
    <row r="19907" ht="32.25" customHeight="1"/>
    <row r="19909" ht="32.25" customHeight="1"/>
    <row r="19911" ht="32.25" customHeight="1"/>
    <row r="19913" ht="32.25" customHeight="1"/>
    <row r="19915" ht="32.25" customHeight="1"/>
    <row r="19917" ht="32.25" customHeight="1"/>
    <row r="19919" ht="32.25" customHeight="1"/>
    <row r="19921" ht="32.25" customHeight="1"/>
    <row r="19923" ht="32.25" customHeight="1"/>
    <row r="19925" ht="32.25" customHeight="1"/>
    <row r="19927" ht="32.25" customHeight="1"/>
    <row r="19929" ht="32.25" customHeight="1"/>
    <row r="19931" ht="32.25" customHeight="1"/>
    <row r="19933" ht="32.25" customHeight="1"/>
    <row r="19935" ht="32.25" customHeight="1"/>
    <row r="19937" ht="32.25" customHeight="1"/>
    <row r="19939" ht="32.25" customHeight="1"/>
    <row r="19941" ht="32.25" customHeight="1"/>
    <row r="19943" ht="32.25" customHeight="1"/>
    <row r="19945" ht="32.25" customHeight="1"/>
    <row r="19947" ht="32.25" customHeight="1"/>
    <row r="19949" ht="32.25" customHeight="1"/>
    <row r="19951" ht="32.25" customHeight="1"/>
    <row r="19953" ht="32.25" customHeight="1"/>
    <row r="19955" ht="32.25" customHeight="1"/>
    <row r="19957" ht="32.25" customHeight="1"/>
    <row r="19959" ht="32.25" customHeight="1"/>
    <row r="19961" ht="32.25" customHeight="1"/>
    <row r="19963" ht="32.25" customHeight="1"/>
    <row r="19965" ht="32.25" customHeight="1"/>
    <row r="19967" ht="32.25" customHeight="1"/>
    <row r="19969" ht="32.25" customHeight="1"/>
    <row r="19971" ht="32.25" customHeight="1"/>
    <row r="19973" ht="32.25" customHeight="1"/>
    <row r="19975" ht="32.25" customHeight="1"/>
    <row r="19977" ht="32.25" customHeight="1"/>
    <row r="19979" ht="32.25" customHeight="1"/>
    <row r="19981" ht="32.25" customHeight="1"/>
    <row r="19983" ht="32.25" customHeight="1"/>
    <row r="19985" ht="32.25" customHeight="1"/>
    <row r="19987" ht="32.25" customHeight="1"/>
    <row r="19989" ht="32.25" customHeight="1"/>
    <row r="19991" ht="32.25" customHeight="1"/>
    <row r="19993" ht="32.25" customHeight="1"/>
    <row r="19995" ht="32.25" customHeight="1"/>
    <row r="19997" ht="32.25" customHeight="1"/>
    <row r="19999" ht="32.25" customHeight="1"/>
    <row r="20001" ht="32.25" customHeight="1"/>
    <row r="20003" ht="32.25" customHeight="1"/>
    <row r="20005" ht="32.25" customHeight="1"/>
    <row r="20007" ht="32.25" customHeight="1"/>
    <row r="20009" ht="32.25" customHeight="1"/>
    <row r="20011" ht="32.25" customHeight="1"/>
    <row r="20013" ht="32.25" customHeight="1"/>
    <row r="20015" ht="32.25" customHeight="1"/>
    <row r="20017" ht="32.25" customHeight="1"/>
    <row r="20019" ht="32.25" customHeight="1"/>
    <row r="20021" ht="32.25" customHeight="1"/>
    <row r="20023" ht="32.25" customHeight="1"/>
    <row r="20025" ht="32.25" customHeight="1"/>
    <row r="20027" ht="32.25" customHeight="1"/>
    <row r="20029" ht="32.25" customHeight="1"/>
    <row r="20031" ht="32.25" customHeight="1"/>
    <row r="20033" ht="32.25" customHeight="1"/>
    <row r="20035" ht="32.25" customHeight="1"/>
    <row r="20037" ht="32.25" customHeight="1"/>
    <row r="20039" ht="32.25" customHeight="1"/>
    <row r="20041" ht="32.25" customHeight="1"/>
    <row r="20043" ht="32.25" customHeight="1"/>
    <row r="20045" ht="32.25" customHeight="1"/>
    <row r="20047" ht="32.25" customHeight="1"/>
    <row r="20049" ht="32.25" customHeight="1"/>
    <row r="20051" ht="32.25" customHeight="1"/>
    <row r="20053" ht="32.25" customHeight="1"/>
    <row r="20055" ht="32.25" customHeight="1"/>
    <row r="20057" ht="32.25" customHeight="1"/>
    <row r="20059" ht="32.25" customHeight="1"/>
    <row r="20061" ht="32.25" customHeight="1"/>
    <row r="20063" ht="32.25" customHeight="1"/>
    <row r="20065" ht="32.25" customHeight="1"/>
    <row r="20067" ht="32.25" customHeight="1"/>
    <row r="20069" ht="32.25" customHeight="1"/>
    <row r="20071" ht="32.25" customHeight="1"/>
    <row r="20073" ht="32.25" customHeight="1"/>
    <row r="20075" ht="32.25" customHeight="1"/>
    <row r="20077" ht="32.25" customHeight="1"/>
    <row r="20079" ht="32.25" customHeight="1"/>
    <row r="20081" ht="32.25" customHeight="1"/>
    <row r="20083" ht="32.25" customHeight="1"/>
    <row r="20085" ht="32.25" customHeight="1"/>
    <row r="20087" ht="32.25" customHeight="1"/>
    <row r="20089" ht="32.25" customHeight="1"/>
    <row r="20091" ht="32.25" customHeight="1"/>
    <row r="20093" ht="32.25" customHeight="1"/>
    <row r="20095" ht="32.25" customHeight="1"/>
    <row r="20097" ht="32.25" customHeight="1"/>
    <row r="20099" ht="32.25" customHeight="1"/>
    <row r="20101" ht="32.25" customHeight="1"/>
    <row r="20103" ht="32.25" customHeight="1"/>
    <row r="20105" ht="32.25" customHeight="1"/>
    <row r="20107" ht="32.25" customHeight="1"/>
    <row r="20109" ht="32.25" customHeight="1"/>
    <row r="20111" ht="32.25" customHeight="1"/>
    <row r="20113" ht="32.25" customHeight="1"/>
    <row r="20115" ht="32.25" customHeight="1"/>
    <row r="20117" ht="32.25" customHeight="1"/>
    <row r="20119" ht="32.25" customHeight="1"/>
    <row r="20121" ht="32.25" customHeight="1"/>
    <row r="20123" ht="32.25" customHeight="1"/>
    <row r="20125" ht="32.25" customHeight="1"/>
    <row r="20127" ht="32.25" customHeight="1"/>
    <row r="20129" ht="32.25" customHeight="1"/>
    <row r="20131" ht="32.25" customHeight="1"/>
    <row r="20133" ht="32.25" customHeight="1"/>
    <row r="20135" ht="32.25" customHeight="1"/>
    <row r="20137" ht="32.25" customHeight="1"/>
    <row r="20139" ht="32.25" customHeight="1"/>
    <row r="20141" ht="32.25" customHeight="1"/>
    <row r="20143" ht="32.25" customHeight="1"/>
    <row r="20145" ht="32.25" customHeight="1"/>
    <row r="20147" ht="32.25" customHeight="1"/>
    <row r="20149" ht="32.25" customHeight="1"/>
    <row r="20151" ht="32.25" customHeight="1"/>
    <row r="20153" ht="32.25" customHeight="1"/>
    <row r="20155" ht="32.25" customHeight="1"/>
    <row r="20157" ht="32.25" customHeight="1"/>
    <row r="20159" ht="32.25" customHeight="1"/>
    <row r="20161" ht="32.25" customHeight="1"/>
    <row r="20163" ht="32.25" customHeight="1"/>
    <row r="20165" ht="32.25" customHeight="1"/>
    <row r="20167" ht="32.25" customHeight="1"/>
    <row r="20169" ht="32.25" customHeight="1"/>
    <row r="20171" ht="32.25" customHeight="1"/>
    <row r="20173" ht="32.25" customHeight="1"/>
    <row r="20175" ht="32.25" customHeight="1"/>
    <row r="20177" ht="32.25" customHeight="1"/>
    <row r="20179" ht="32.25" customHeight="1"/>
    <row r="20181" ht="32.25" customHeight="1"/>
    <row r="20183" ht="32.25" customHeight="1"/>
    <row r="20185" ht="32.25" customHeight="1"/>
    <row r="20187" ht="32.25" customHeight="1"/>
    <row r="20189" ht="32.25" customHeight="1"/>
    <row r="20191" ht="32.25" customHeight="1"/>
    <row r="20193" ht="32.25" customHeight="1"/>
    <row r="20195" ht="32.25" customHeight="1"/>
    <row r="20197" ht="32.25" customHeight="1"/>
    <row r="20199" ht="32.25" customHeight="1"/>
    <row r="20201" ht="32.25" customHeight="1"/>
    <row r="20203" ht="32.25" customHeight="1"/>
    <row r="20205" ht="32.25" customHeight="1"/>
    <row r="20207" ht="32.25" customHeight="1"/>
    <row r="20209" ht="32.25" customHeight="1"/>
    <row r="20211" ht="32.25" customHeight="1"/>
    <row r="20213" ht="32.25" customHeight="1"/>
    <row r="20215" ht="32.25" customHeight="1"/>
    <row r="20217" ht="32.25" customHeight="1"/>
    <row r="20219" ht="32.25" customHeight="1"/>
    <row r="20221" ht="32.25" customHeight="1"/>
    <row r="20223" ht="32.25" customHeight="1"/>
    <row r="20225" ht="32.25" customHeight="1"/>
    <row r="20227" ht="32.25" customHeight="1"/>
    <row r="20229" ht="32.25" customHeight="1"/>
    <row r="20231" ht="32.25" customHeight="1"/>
    <row r="20233" ht="32.25" customHeight="1"/>
    <row r="20235" ht="32.25" customHeight="1"/>
    <row r="20237" ht="32.25" customHeight="1"/>
    <row r="20239" ht="32.25" customHeight="1"/>
    <row r="20241" ht="32.25" customHeight="1"/>
    <row r="20243" ht="32.25" customHeight="1"/>
    <row r="20245" ht="32.25" customHeight="1"/>
    <row r="20247" ht="32.25" customHeight="1"/>
    <row r="20249" ht="32.25" customHeight="1"/>
    <row r="20251" ht="32.25" customHeight="1"/>
    <row r="20253" ht="32.25" customHeight="1"/>
    <row r="20255" ht="32.25" customHeight="1"/>
    <row r="20257" ht="32.25" customHeight="1"/>
    <row r="20259" ht="32.25" customHeight="1"/>
    <row r="20261" ht="32.25" customHeight="1"/>
    <row r="20263" ht="32.25" customHeight="1"/>
    <row r="20265" ht="32.25" customHeight="1"/>
    <row r="20267" ht="32.25" customHeight="1"/>
    <row r="20269" ht="32.25" customHeight="1"/>
    <row r="20271" ht="32.25" customHeight="1"/>
    <row r="20273" ht="32.25" customHeight="1"/>
    <row r="20275" ht="32.25" customHeight="1"/>
    <row r="20277" ht="32.25" customHeight="1"/>
    <row r="20279" ht="32.25" customHeight="1"/>
    <row r="20281" ht="32.25" customHeight="1"/>
    <row r="20283" ht="32.25" customHeight="1"/>
    <row r="20285" ht="32.25" customHeight="1"/>
    <row r="20287" ht="32.25" customHeight="1"/>
    <row r="20289" ht="32.25" customHeight="1"/>
    <row r="20291" ht="32.25" customHeight="1"/>
    <row r="20293" ht="32.25" customHeight="1"/>
    <row r="20295" ht="32.25" customHeight="1"/>
    <row r="20297" ht="32.25" customHeight="1"/>
    <row r="20299" ht="32.25" customHeight="1"/>
    <row r="20301" ht="32.25" customHeight="1"/>
    <row r="20303" ht="32.25" customHeight="1"/>
    <row r="20305" ht="32.25" customHeight="1"/>
    <row r="20307" ht="32.25" customHeight="1"/>
    <row r="20309" ht="32.25" customHeight="1"/>
    <row r="20311" ht="32.25" customHeight="1"/>
    <row r="20313" ht="32.25" customHeight="1"/>
    <row r="20315" ht="32.25" customHeight="1"/>
    <row r="20317" ht="32.25" customHeight="1"/>
    <row r="20319" ht="32.25" customHeight="1"/>
    <row r="20321" ht="32.25" customHeight="1"/>
    <row r="20323" ht="32.25" customHeight="1"/>
    <row r="20325" ht="32.25" customHeight="1"/>
    <row r="20327" ht="32.25" customHeight="1"/>
    <row r="20329" ht="32.25" customHeight="1"/>
    <row r="20331" ht="32.25" customHeight="1"/>
    <row r="20333" ht="32.25" customHeight="1"/>
    <row r="20335" ht="32.25" customHeight="1"/>
    <row r="20337" ht="32.25" customHeight="1"/>
    <row r="20339" ht="32.25" customHeight="1"/>
    <row r="20341" ht="32.25" customHeight="1"/>
    <row r="20343" ht="32.25" customHeight="1"/>
    <row r="20345" ht="32.25" customHeight="1"/>
    <row r="20347" ht="32.25" customHeight="1"/>
    <row r="20349" ht="32.25" customHeight="1"/>
    <row r="20351" ht="32.25" customHeight="1"/>
    <row r="20353" ht="32.25" customHeight="1"/>
    <row r="20355" ht="32.25" customHeight="1"/>
    <row r="20357" ht="32.25" customHeight="1"/>
    <row r="20359" ht="32.25" customHeight="1"/>
    <row r="20361" ht="32.25" customHeight="1"/>
    <row r="20363" ht="32.25" customHeight="1"/>
    <row r="20365" ht="32.25" customHeight="1"/>
    <row r="20367" ht="32.25" customHeight="1"/>
    <row r="20369" ht="32.25" customHeight="1"/>
    <row r="20371" ht="32.25" customHeight="1"/>
    <row r="20373" ht="32.25" customHeight="1"/>
    <row r="20375" ht="32.25" customHeight="1"/>
    <row r="20377" ht="32.25" customHeight="1"/>
    <row r="20379" ht="32.25" customHeight="1"/>
    <row r="20381" ht="32.25" customHeight="1"/>
    <row r="20383" ht="32.25" customHeight="1"/>
    <row r="20385" ht="32.25" customHeight="1"/>
    <row r="20387" ht="32.25" customHeight="1"/>
    <row r="20389" ht="32.25" customHeight="1"/>
    <row r="20391" ht="32.25" customHeight="1"/>
    <row r="20393" ht="32.25" customHeight="1"/>
    <row r="20395" ht="32.25" customHeight="1"/>
    <row r="20397" ht="32.25" customHeight="1"/>
    <row r="20399" ht="32.25" customHeight="1"/>
    <row r="20401" ht="32.25" customHeight="1"/>
    <row r="20403" ht="32.25" customHeight="1"/>
    <row r="20405" ht="32.25" customHeight="1"/>
    <row r="20407" ht="32.25" customHeight="1"/>
    <row r="20409" ht="32.25" customHeight="1"/>
    <row r="20411" ht="32.25" customHeight="1"/>
    <row r="20413" ht="32.25" customHeight="1"/>
    <row r="20415" ht="32.25" customHeight="1"/>
    <row r="20417" ht="32.25" customHeight="1"/>
    <row r="20419" ht="32.25" customHeight="1"/>
    <row r="20421" ht="32.25" customHeight="1"/>
    <row r="20423" ht="32.25" customHeight="1"/>
    <row r="20425" ht="32.25" customHeight="1"/>
    <row r="20427" ht="32.25" customHeight="1"/>
    <row r="20429" ht="32.25" customHeight="1"/>
    <row r="20431" ht="32.25" customHeight="1"/>
    <row r="20433" ht="32.25" customHeight="1"/>
    <row r="20435" ht="32.25" customHeight="1"/>
    <row r="20437" ht="32.25" customHeight="1"/>
    <row r="20439" ht="32.25" customHeight="1"/>
    <row r="20441" ht="32.25" customHeight="1"/>
    <row r="20443" ht="32.25" customHeight="1"/>
    <row r="20445" ht="32.25" customHeight="1"/>
    <row r="20447" ht="32.25" customHeight="1"/>
    <row r="20449" ht="32.25" customHeight="1"/>
    <row r="20451" ht="32.25" customHeight="1"/>
    <row r="20453" ht="32.25" customHeight="1"/>
    <row r="20455" ht="32.25" customHeight="1"/>
    <row r="20457" ht="32.25" customHeight="1"/>
    <row r="20459" ht="32.25" customHeight="1"/>
    <row r="20461" ht="32.25" customHeight="1"/>
    <row r="20463" ht="32.25" customHeight="1"/>
    <row r="20465" ht="32.25" customHeight="1"/>
    <row r="20467" ht="32.25" customHeight="1"/>
    <row r="20469" ht="32.25" customHeight="1"/>
    <row r="20471" ht="32.25" customHeight="1"/>
    <row r="20473" ht="32.25" customHeight="1"/>
    <row r="20475" ht="32.25" customHeight="1"/>
    <row r="20477" ht="32.25" customHeight="1"/>
    <row r="20479" ht="32.25" customHeight="1"/>
    <row r="20481" ht="32.25" customHeight="1"/>
    <row r="20483" ht="32.25" customHeight="1"/>
    <row r="20485" ht="32.25" customHeight="1"/>
    <row r="20487" ht="32.25" customHeight="1"/>
    <row r="20489" ht="32.25" customHeight="1"/>
    <row r="20491" ht="32.25" customHeight="1"/>
    <row r="20493" ht="32.25" customHeight="1"/>
    <row r="20495" ht="32.25" customHeight="1"/>
    <row r="20497" ht="32.25" customHeight="1"/>
    <row r="20499" ht="32.25" customHeight="1"/>
    <row r="20501" ht="32.25" customHeight="1"/>
    <row r="20503" ht="32.25" customHeight="1"/>
    <row r="20505" ht="32.25" customHeight="1"/>
    <row r="20507" ht="32.25" customHeight="1"/>
    <row r="20509" ht="32.25" customHeight="1"/>
    <row r="20511" ht="32.25" customHeight="1"/>
    <row r="20513" ht="32.25" customHeight="1"/>
    <row r="20515" ht="32.25" customHeight="1"/>
    <row r="20517" ht="32.25" customHeight="1"/>
    <row r="20519" ht="32.25" customHeight="1"/>
    <row r="20521" ht="32.25" customHeight="1"/>
    <row r="20523" ht="32.25" customHeight="1"/>
    <row r="20525" ht="32.25" customHeight="1"/>
    <row r="20527" ht="32.25" customHeight="1"/>
    <row r="20529" ht="32.25" customHeight="1"/>
    <row r="20531" ht="32.25" customHeight="1"/>
    <row r="20533" ht="32.25" customHeight="1"/>
    <row r="20535" ht="32.25" customHeight="1"/>
    <row r="20537" ht="32.25" customHeight="1"/>
    <row r="20539" ht="32.25" customHeight="1"/>
    <row r="20541" ht="32.25" customHeight="1"/>
    <row r="20543" ht="32.25" customHeight="1"/>
    <row r="20545" ht="32.25" customHeight="1"/>
    <row r="20547" ht="32.25" customHeight="1"/>
    <row r="20549" ht="32.25" customHeight="1"/>
    <row r="20551" ht="32.25" customHeight="1"/>
    <row r="20553" ht="32.25" customHeight="1"/>
    <row r="20555" ht="32.25" customHeight="1"/>
    <row r="20557" ht="32.25" customHeight="1"/>
    <row r="20559" ht="32.25" customHeight="1"/>
    <row r="20561" ht="32.25" customHeight="1"/>
    <row r="20563" ht="32.25" customHeight="1"/>
    <row r="20565" ht="32.25" customHeight="1"/>
    <row r="20567" ht="32.25" customHeight="1"/>
    <row r="20569" ht="32.25" customHeight="1"/>
    <row r="20571" ht="32.25" customHeight="1"/>
    <row r="20573" ht="32.25" customHeight="1"/>
    <row r="20575" ht="32.25" customHeight="1"/>
    <row r="20577" ht="32.25" customHeight="1"/>
    <row r="20579" ht="32.25" customHeight="1"/>
    <row r="20581" ht="32.25" customHeight="1"/>
    <row r="20583" ht="32.25" customHeight="1"/>
    <row r="20585" ht="32.25" customHeight="1"/>
    <row r="20587" ht="32.25" customHeight="1"/>
    <row r="20589" ht="32.25" customHeight="1"/>
    <row r="20591" ht="32.25" customHeight="1"/>
    <row r="20593" ht="32.25" customHeight="1"/>
    <row r="20595" ht="32.25" customHeight="1"/>
    <row r="20597" ht="32.25" customHeight="1"/>
    <row r="20599" ht="32.25" customHeight="1"/>
    <row r="20601" ht="32.25" customHeight="1"/>
    <row r="20603" ht="32.25" customHeight="1"/>
    <row r="20605" ht="32.25" customHeight="1"/>
    <row r="20607" ht="32.25" customHeight="1"/>
    <row r="20609" ht="32.25" customHeight="1"/>
    <row r="20611" ht="32.25" customHeight="1"/>
    <row r="20613" ht="32.25" customHeight="1"/>
    <row r="20615" ht="32.25" customHeight="1"/>
    <row r="20617" ht="32.25" customHeight="1"/>
    <row r="20619" ht="32.25" customHeight="1"/>
    <row r="20621" ht="32.25" customHeight="1"/>
    <row r="20623" ht="32.25" customHeight="1"/>
    <row r="20625" ht="32.25" customHeight="1"/>
    <row r="20627" ht="32.25" customHeight="1"/>
    <row r="20629" ht="32.25" customHeight="1"/>
    <row r="20631" ht="32.25" customHeight="1"/>
    <row r="20633" ht="32.25" customHeight="1"/>
    <row r="20635" ht="32.25" customHeight="1"/>
    <row r="20637" ht="32.25" customHeight="1"/>
    <row r="20639" ht="32.25" customHeight="1"/>
    <row r="20641" ht="32.25" customHeight="1"/>
    <row r="20643" ht="32.25" customHeight="1"/>
    <row r="20645" ht="32.25" customHeight="1"/>
    <row r="20647" ht="32.25" customHeight="1"/>
    <row r="20649" ht="32.25" customHeight="1"/>
    <row r="20651" ht="32.25" customHeight="1"/>
    <row r="20653" ht="32.25" customHeight="1"/>
    <row r="20655" ht="32.25" customHeight="1"/>
    <row r="20657" ht="32.25" customHeight="1"/>
    <row r="20659" ht="32.25" customHeight="1"/>
    <row r="20661" ht="32.25" customHeight="1"/>
    <row r="20663" ht="32.25" customHeight="1"/>
    <row r="20665" ht="32.25" customHeight="1"/>
    <row r="20667" ht="32.25" customHeight="1"/>
    <row r="20669" ht="32.25" customHeight="1"/>
    <row r="20671" ht="32.25" customHeight="1"/>
    <row r="20673" ht="32.25" customHeight="1"/>
    <row r="20675" ht="32.25" customHeight="1"/>
    <row r="20677" ht="32.25" customHeight="1"/>
    <row r="20679" ht="32.25" customHeight="1"/>
    <row r="20681" ht="32.25" customHeight="1"/>
    <row r="20683" ht="32.25" customHeight="1"/>
    <row r="20685" ht="32.25" customHeight="1"/>
    <row r="20687" ht="32.25" customHeight="1"/>
    <row r="20689" ht="32.25" customHeight="1"/>
    <row r="20691" ht="32.25" customHeight="1"/>
    <row r="20693" ht="32.25" customHeight="1"/>
    <row r="20695" ht="32.25" customHeight="1"/>
    <row r="20697" ht="32.25" customHeight="1"/>
    <row r="20699" ht="32.25" customHeight="1"/>
    <row r="20701" ht="32.25" customHeight="1"/>
    <row r="20703" ht="32.25" customHeight="1"/>
    <row r="20705" ht="32.25" customHeight="1"/>
    <row r="20707" ht="32.25" customHeight="1"/>
    <row r="20709" ht="32.25" customHeight="1"/>
    <row r="20711" ht="32.25" customHeight="1"/>
    <row r="20713" ht="32.25" customHeight="1"/>
    <row r="20715" ht="32.25" customHeight="1"/>
    <row r="20717" ht="32.25" customHeight="1"/>
    <row r="20719" ht="32.25" customHeight="1"/>
    <row r="20721" ht="32.25" customHeight="1"/>
    <row r="20723" ht="32.25" customHeight="1"/>
    <row r="20725" ht="32.25" customHeight="1"/>
    <row r="20727" ht="32.25" customHeight="1"/>
    <row r="20729" ht="32.25" customHeight="1"/>
    <row r="20731" ht="32.25" customHeight="1"/>
    <row r="20733" ht="32.25" customHeight="1"/>
    <row r="20735" ht="32.25" customHeight="1"/>
    <row r="20737" ht="32.25" customHeight="1"/>
    <row r="20739" ht="32.25" customHeight="1"/>
    <row r="20741" ht="32.25" customHeight="1"/>
    <row r="20743" ht="32.25" customHeight="1"/>
    <row r="20745" ht="32.25" customHeight="1"/>
    <row r="20747" ht="32.25" customHeight="1"/>
    <row r="20749" ht="32.25" customHeight="1"/>
    <row r="20751" ht="32.25" customHeight="1"/>
    <row r="20753" ht="32.25" customHeight="1"/>
    <row r="20755" ht="32.25" customHeight="1"/>
    <row r="20757" ht="32.25" customHeight="1"/>
    <row r="20759" ht="32.25" customHeight="1"/>
    <row r="20761" ht="32.25" customHeight="1"/>
    <row r="20763" ht="32.25" customHeight="1"/>
    <row r="20765" ht="32.25" customHeight="1"/>
    <row r="20767" ht="32.25" customHeight="1"/>
    <row r="20769" ht="32.25" customHeight="1"/>
    <row r="20771" ht="32.25" customHeight="1"/>
    <row r="20773" ht="32.25" customHeight="1"/>
    <row r="20775" ht="32.25" customHeight="1"/>
    <row r="20777" ht="32.25" customHeight="1"/>
    <row r="20779" ht="32.25" customHeight="1"/>
    <row r="20781" ht="32.25" customHeight="1"/>
    <row r="20783" ht="32.25" customHeight="1"/>
    <row r="20785" ht="32.25" customHeight="1"/>
    <row r="20787" ht="32.25" customHeight="1"/>
    <row r="20789" ht="32.25" customHeight="1"/>
    <row r="20791" ht="32.25" customHeight="1"/>
    <row r="20793" ht="32.25" customHeight="1"/>
    <row r="20795" ht="32.25" customHeight="1"/>
    <row r="20797" ht="32.25" customHeight="1"/>
    <row r="20799" ht="32.25" customHeight="1"/>
    <row r="20801" ht="32.25" customHeight="1"/>
    <row r="20803" ht="32.25" customHeight="1"/>
    <row r="20805" ht="32.25" customHeight="1"/>
    <row r="20807" ht="32.25" customHeight="1"/>
    <row r="20809" ht="32.25" customHeight="1"/>
    <row r="20811" ht="32.25" customHeight="1"/>
    <row r="20813" ht="32.25" customHeight="1"/>
    <row r="20815" ht="32.25" customHeight="1"/>
    <row r="20817" ht="32.25" customHeight="1"/>
    <row r="20819" ht="32.25" customHeight="1"/>
    <row r="20821" ht="32.25" customHeight="1"/>
    <row r="20823" ht="32.25" customHeight="1"/>
    <row r="20825" ht="32.25" customHeight="1"/>
    <row r="20827" ht="32.25" customHeight="1"/>
    <row r="20829" ht="32.25" customHeight="1"/>
    <row r="20831" ht="32.25" customHeight="1"/>
    <row r="20833" ht="32.25" customHeight="1"/>
    <row r="20835" ht="32.25" customHeight="1"/>
    <row r="20837" ht="32.25" customHeight="1"/>
    <row r="20839" ht="32.25" customHeight="1"/>
    <row r="20841" ht="32.25" customHeight="1"/>
    <row r="20843" ht="32.25" customHeight="1"/>
    <row r="20845" ht="32.25" customHeight="1"/>
    <row r="20847" ht="32.25" customHeight="1"/>
    <row r="20849" ht="32.25" customHeight="1"/>
    <row r="20851" ht="32.25" customHeight="1"/>
    <row r="20853" ht="32.25" customHeight="1"/>
    <row r="20855" ht="32.25" customHeight="1"/>
    <row r="20857" ht="32.25" customHeight="1"/>
    <row r="20859" ht="32.25" customHeight="1"/>
    <row r="20861" ht="32.25" customHeight="1"/>
    <row r="20863" ht="32.25" customHeight="1"/>
    <row r="20865" ht="32.25" customHeight="1"/>
    <row r="20867" ht="32.25" customHeight="1"/>
    <row r="20869" ht="32.25" customHeight="1"/>
    <row r="20871" ht="32.25" customHeight="1"/>
    <row r="20873" ht="32.25" customHeight="1"/>
    <row r="20875" ht="32.25" customHeight="1"/>
    <row r="20877" ht="32.25" customHeight="1"/>
    <row r="20879" ht="32.25" customHeight="1"/>
    <row r="20881" ht="32.25" customHeight="1"/>
    <row r="20883" ht="32.25" customHeight="1"/>
    <row r="20885" ht="32.25" customHeight="1"/>
    <row r="20887" ht="32.25" customHeight="1"/>
    <row r="20889" ht="32.25" customHeight="1"/>
    <row r="20891" ht="32.25" customHeight="1"/>
    <row r="20893" ht="32.25" customHeight="1"/>
    <row r="20895" ht="32.25" customHeight="1"/>
    <row r="20897" ht="32.25" customHeight="1"/>
    <row r="20899" ht="32.25" customHeight="1"/>
    <row r="20901" ht="32.25" customHeight="1"/>
    <row r="20903" ht="32.25" customHeight="1"/>
    <row r="20905" ht="32.25" customHeight="1"/>
    <row r="20907" ht="32.25" customHeight="1"/>
    <row r="20909" ht="32.25" customHeight="1"/>
    <row r="20911" ht="32.25" customHeight="1"/>
    <row r="20913" ht="32.25" customHeight="1"/>
    <row r="20915" ht="32.25" customHeight="1"/>
    <row r="20917" ht="32.25" customHeight="1"/>
    <row r="20919" ht="32.25" customHeight="1"/>
    <row r="20921" ht="32.25" customHeight="1"/>
    <row r="20923" ht="32.25" customHeight="1"/>
    <row r="20925" ht="32.25" customHeight="1"/>
    <row r="20927" ht="32.25" customHeight="1"/>
    <row r="20929" ht="32.25" customHeight="1"/>
    <row r="20931" ht="32.25" customHeight="1"/>
    <row r="20933" ht="32.25" customHeight="1"/>
    <row r="20935" ht="32.25" customHeight="1"/>
    <row r="20937" ht="32.25" customHeight="1"/>
    <row r="20939" ht="32.25" customHeight="1"/>
    <row r="20941" ht="32.25" customHeight="1"/>
    <row r="20943" ht="32.25" customHeight="1"/>
    <row r="20945" ht="32.25" customHeight="1"/>
    <row r="20947" ht="32.25" customHeight="1"/>
    <row r="20949" ht="32.25" customHeight="1"/>
    <row r="20951" ht="32.25" customHeight="1"/>
    <row r="20953" ht="32.25" customHeight="1"/>
    <row r="20955" ht="32.25" customHeight="1"/>
    <row r="20957" ht="32.25" customHeight="1"/>
    <row r="20959" ht="32.25" customHeight="1"/>
    <row r="20961" ht="32.25" customHeight="1"/>
    <row r="20963" ht="32.25" customHeight="1"/>
    <row r="20965" ht="32.25" customHeight="1"/>
    <row r="20967" ht="32.25" customHeight="1"/>
    <row r="20969" ht="32.25" customHeight="1"/>
    <row r="20971" ht="32.25" customHeight="1"/>
    <row r="20973" ht="32.25" customHeight="1"/>
    <row r="20975" ht="32.25" customHeight="1"/>
    <row r="20977" ht="32.25" customHeight="1"/>
    <row r="20979" ht="32.25" customHeight="1"/>
    <row r="20981" ht="32.25" customHeight="1"/>
    <row r="20983" ht="32.25" customHeight="1"/>
    <row r="20985" ht="32.25" customHeight="1"/>
    <row r="20987" ht="32.25" customHeight="1"/>
    <row r="20989" ht="32.25" customHeight="1"/>
    <row r="20991" ht="32.25" customHeight="1"/>
    <row r="20993" ht="32.25" customHeight="1"/>
    <row r="20995" ht="32.25" customHeight="1"/>
    <row r="20997" ht="32.25" customHeight="1"/>
    <row r="20999" ht="32.25" customHeight="1"/>
    <row r="21001" ht="32.25" customHeight="1"/>
    <row r="21003" ht="32.25" customHeight="1"/>
    <row r="21005" ht="32.25" customHeight="1"/>
    <row r="21007" ht="32.25" customHeight="1"/>
    <row r="21009" ht="32.25" customHeight="1"/>
    <row r="21011" ht="32.25" customHeight="1"/>
    <row r="21013" ht="32.25" customHeight="1"/>
    <row r="21015" ht="32.25" customHeight="1"/>
    <row r="21017" ht="32.25" customHeight="1"/>
    <row r="21019" ht="32.25" customHeight="1"/>
    <row r="21021" ht="32.25" customHeight="1"/>
    <row r="21023" ht="32.25" customHeight="1"/>
    <row r="21025" ht="32.25" customHeight="1"/>
    <row r="21027" ht="32.25" customHeight="1"/>
    <row r="21029" ht="32.25" customHeight="1"/>
    <row r="21031" ht="32.25" customHeight="1"/>
    <row r="21033" ht="32.25" customHeight="1"/>
    <row r="21035" ht="32.25" customHeight="1"/>
    <row r="21037" ht="32.25" customHeight="1"/>
    <row r="21039" ht="32.25" customHeight="1"/>
    <row r="21041" ht="32.25" customHeight="1"/>
    <row r="21043" ht="32.25" customHeight="1"/>
    <row r="21045" ht="32.25" customHeight="1"/>
    <row r="21047" ht="32.25" customHeight="1"/>
    <row r="21049" ht="32.25" customHeight="1"/>
    <row r="21051" ht="32.25" customHeight="1"/>
    <row r="21053" ht="32.25" customHeight="1"/>
    <row r="21055" ht="32.25" customHeight="1"/>
    <row r="21057" ht="32.25" customHeight="1"/>
    <row r="21059" ht="32.25" customHeight="1"/>
    <row r="21061" ht="32.25" customHeight="1"/>
    <row r="21063" ht="32.25" customHeight="1"/>
    <row r="21065" ht="32.25" customHeight="1"/>
    <row r="21067" ht="32.25" customHeight="1"/>
    <row r="21069" ht="32.25" customHeight="1"/>
    <row r="21071" ht="32.25" customHeight="1"/>
    <row r="21073" ht="32.25" customHeight="1"/>
    <row r="21075" ht="32.25" customHeight="1"/>
    <row r="21077" ht="32.25" customHeight="1"/>
    <row r="21079" ht="32.25" customHeight="1"/>
    <row r="21081" ht="32.25" customHeight="1"/>
    <row r="21083" ht="32.25" customHeight="1"/>
    <row r="21085" ht="32.25" customHeight="1"/>
    <row r="21087" ht="32.25" customHeight="1"/>
    <row r="21089" ht="32.25" customHeight="1"/>
    <row r="21091" ht="32.25" customHeight="1"/>
    <row r="21093" ht="32.25" customHeight="1"/>
    <row r="21095" ht="32.25" customHeight="1"/>
    <row r="21097" ht="32.25" customHeight="1"/>
    <row r="21099" ht="32.25" customHeight="1"/>
    <row r="21101" ht="32.25" customHeight="1"/>
    <row r="21103" ht="32.25" customHeight="1"/>
    <row r="21105" ht="32.25" customHeight="1"/>
    <row r="21107" ht="32.25" customHeight="1"/>
    <row r="21109" ht="32.25" customHeight="1"/>
    <row r="21111" ht="32.25" customHeight="1"/>
    <row r="21113" ht="32.25" customHeight="1"/>
    <row r="21115" ht="32.25" customHeight="1"/>
    <row r="21117" ht="32.25" customHeight="1"/>
    <row r="21119" ht="32.25" customHeight="1"/>
    <row r="21121" ht="32.25" customHeight="1"/>
    <row r="21123" ht="32.25" customHeight="1"/>
    <row r="21125" ht="32.25" customHeight="1"/>
    <row r="21127" ht="32.25" customHeight="1"/>
    <row r="21129" ht="32.25" customHeight="1"/>
    <row r="21131" ht="32.25" customHeight="1"/>
    <row r="21133" ht="32.25" customHeight="1"/>
    <row r="21135" ht="32.25" customHeight="1"/>
    <row r="21137" ht="32.25" customHeight="1"/>
    <row r="21139" ht="32.25" customHeight="1"/>
    <row r="21141" ht="32.25" customHeight="1"/>
    <row r="21143" ht="32.25" customHeight="1"/>
    <row r="21145" ht="32.25" customHeight="1"/>
    <row r="21147" ht="32.25" customHeight="1"/>
    <row r="21149" ht="32.25" customHeight="1"/>
    <row r="21151" ht="32.25" customHeight="1"/>
    <row r="21153" ht="32.25" customHeight="1"/>
    <row r="21155" ht="32.25" customHeight="1"/>
    <row r="21157" ht="32.25" customHeight="1"/>
    <row r="21159" ht="32.25" customHeight="1"/>
    <row r="21161" ht="32.25" customHeight="1"/>
    <row r="21163" ht="32.25" customHeight="1"/>
    <row r="21165" ht="32.25" customHeight="1"/>
    <row r="21167" ht="32.25" customHeight="1"/>
    <row r="21169" ht="32.25" customHeight="1"/>
    <row r="21171" ht="32.25" customHeight="1"/>
    <row r="21173" ht="32.25" customHeight="1"/>
    <row r="21175" ht="32.25" customHeight="1"/>
    <row r="21177" ht="32.25" customHeight="1"/>
    <row r="21179" ht="32.25" customHeight="1"/>
    <row r="21181" ht="32.25" customHeight="1"/>
    <row r="21183" ht="32.25" customHeight="1"/>
    <row r="21185" ht="32.25" customHeight="1"/>
    <row r="21187" ht="32.25" customHeight="1"/>
    <row r="21189" ht="32.25" customHeight="1"/>
    <row r="21191" ht="32.25" customHeight="1"/>
    <row r="21193" ht="32.25" customHeight="1"/>
    <row r="21195" ht="32.25" customHeight="1"/>
    <row r="21197" ht="32.25" customHeight="1"/>
    <row r="21199" ht="32.25" customHeight="1"/>
    <row r="21201" ht="32.25" customHeight="1"/>
    <row r="21203" ht="32.25" customHeight="1"/>
    <row r="21205" ht="32.25" customHeight="1"/>
    <row r="21207" ht="32.25" customHeight="1"/>
    <row r="21209" ht="32.25" customHeight="1"/>
    <row r="21211" ht="32.25" customHeight="1"/>
    <row r="21213" ht="32.25" customHeight="1"/>
    <row r="21215" ht="32.25" customHeight="1"/>
    <row r="21217" ht="32.25" customHeight="1"/>
    <row r="21219" ht="32.25" customHeight="1"/>
    <row r="21221" ht="32.25" customHeight="1"/>
    <row r="21223" ht="32.25" customHeight="1"/>
    <row r="21225" ht="32.25" customHeight="1"/>
    <row r="21227" ht="32.25" customHeight="1"/>
    <row r="21229" ht="32.25" customHeight="1"/>
    <row r="21231" ht="32.25" customHeight="1"/>
    <row r="21233" ht="32.25" customHeight="1"/>
    <row r="21235" ht="32.25" customHeight="1"/>
    <row r="21237" ht="32.25" customHeight="1"/>
    <row r="21239" ht="32.25" customHeight="1"/>
    <row r="21241" ht="32.25" customHeight="1"/>
    <row r="21243" ht="32.25" customHeight="1"/>
    <row r="21245" ht="32.25" customHeight="1"/>
    <row r="21247" ht="32.25" customHeight="1"/>
    <row r="21249" ht="32.25" customHeight="1"/>
    <row r="21251" ht="32.25" customHeight="1"/>
    <row r="21253" ht="32.25" customHeight="1"/>
    <row r="21255" ht="32.25" customHeight="1"/>
    <row r="21257" ht="32.25" customHeight="1"/>
    <row r="21259" ht="32.25" customHeight="1"/>
    <row r="21261" ht="32.25" customHeight="1"/>
    <row r="21263" ht="32.25" customHeight="1"/>
    <row r="21265" ht="32.25" customHeight="1"/>
    <row r="21267" ht="32.25" customHeight="1"/>
    <row r="21269" ht="32.25" customHeight="1"/>
    <row r="21271" ht="32.25" customHeight="1"/>
    <row r="21273" ht="32.25" customHeight="1"/>
    <row r="21275" ht="32.25" customHeight="1"/>
    <row r="21277" ht="32.25" customHeight="1"/>
    <row r="21279" ht="32.25" customHeight="1"/>
    <row r="21281" ht="32.25" customHeight="1"/>
    <row r="21283" ht="32.25" customHeight="1"/>
    <row r="21285" ht="32.25" customHeight="1"/>
    <row r="21287" ht="32.25" customHeight="1"/>
    <row r="21289" ht="32.25" customHeight="1"/>
    <row r="21291" ht="32.25" customHeight="1"/>
    <row r="21293" ht="32.25" customHeight="1"/>
    <row r="21295" ht="32.25" customHeight="1"/>
    <row r="21297" ht="32.25" customHeight="1"/>
    <row r="21299" ht="32.25" customHeight="1"/>
    <row r="21301" ht="32.25" customHeight="1"/>
    <row r="21303" ht="32.25" customHeight="1"/>
    <row r="21305" ht="32.25" customHeight="1"/>
    <row r="21307" ht="32.25" customHeight="1"/>
    <row r="21309" ht="32.25" customHeight="1"/>
    <row r="21311" ht="32.25" customHeight="1"/>
    <row r="21313" ht="32.25" customHeight="1"/>
    <row r="21315" ht="32.25" customHeight="1"/>
    <row r="21317" ht="32.25" customHeight="1"/>
    <row r="21319" ht="32.25" customHeight="1"/>
    <row r="21321" ht="32.25" customHeight="1"/>
    <row r="21323" ht="32.25" customHeight="1"/>
    <row r="21325" ht="32.25" customHeight="1"/>
    <row r="21327" ht="32.25" customHeight="1"/>
    <row r="21329" ht="32.25" customHeight="1"/>
    <row r="21331" ht="32.25" customHeight="1"/>
    <row r="21333" ht="32.25" customHeight="1"/>
    <row r="21335" ht="32.25" customHeight="1"/>
    <row r="21337" ht="32.25" customHeight="1"/>
    <row r="21339" ht="32.25" customHeight="1"/>
    <row r="21341" ht="32.25" customHeight="1"/>
    <row r="21343" ht="32.25" customHeight="1"/>
    <row r="21345" ht="32.25" customHeight="1"/>
    <row r="21347" ht="32.25" customHeight="1"/>
    <row r="21349" ht="32.25" customHeight="1"/>
    <row r="21351" ht="32.25" customHeight="1"/>
    <row r="21353" ht="32.25" customHeight="1"/>
    <row r="21355" ht="32.25" customHeight="1"/>
    <row r="21357" ht="32.25" customHeight="1"/>
    <row r="21359" ht="32.25" customHeight="1"/>
    <row r="21361" ht="32.25" customHeight="1"/>
    <row r="21363" ht="32.25" customHeight="1"/>
    <row r="21365" ht="32.25" customHeight="1"/>
    <row r="21367" ht="32.25" customHeight="1"/>
    <row r="21369" ht="32.25" customHeight="1"/>
    <row r="21371" ht="32.25" customHeight="1"/>
    <row r="21373" ht="32.25" customHeight="1"/>
    <row r="21375" ht="32.25" customHeight="1"/>
    <row r="21377" ht="32.25" customHeight="1"/>
    <row r="21379" ht="32.25" customHeight="1"/>
    <row r="21381" ht="32.25" customHeight="1"/>
    <row r="21383" ht="32.25" customHeight="1"/>
    <row r="21385" ht="32.25" customHeight="1"/>
    <row r="21387" ht="32.25" customHeight="1"/>
    <row r="21389" ht="32.25" customHeight="1"/>
    <row r="21391" ht="32.25" customHeight="1"/>
    <row r="21393" ht="32.25" customHeight="1"/>
    <row r="21395" ht="32.25" customHeight="1"/>
    <row r="21397" ht="32.25" customHeight="1"/>
    <row r="21399" ht="32.25" customHeight="1"/>
    <row r="21401" ht="32.25" customHeight="1"/>
    <row r="21403" ht="32.25" customHeight="1"/>
    <row r="21405" ht="32.25" customHeight="1"/>
    <row r="21407" ht="32.25" customHeight="1"/>
    <row r="21409" ht="32.25" customHeight="1"/>
    <row r="21411" ht="32.25" customHeight="1"/>
    <row r="21413" ht="32.25" customHeight="1"/>
    <row r="21415" ht="32.25" customHeight="1"/>
    <row r="21417" ht="32.25" customHeight="1"/>
    <row r="21419" ht="32.25" customHeight="1"/>
    <row r="21421" ht="32.25" customHeight="1"/>
    <row r="21423" ht="32.25" customHeight="1"/>
    <row r="21425" ht="32.25" customHeight="1"/>
    <row r="21427" ht="32.25" customHeight="1"/>
    <row r="21429" ht="32.25" customHeight="1"/>
    <row r="21431" ht="32.25" customHeight="1"/>
    <row r="21433" ht="32.25" customHeight="1"/>
    <row r="21435" ht="32.25" customHeight="1"/>
    <row r="21437" ht="32.25" customHeight="1"/>
    <row r="21439" ht="32.25" customHeight="1"/>
    <row r="21441" ht="32.25" customHeight="1"/>
    <row r="21443" ht="32.25" customHeight="1"/>
    <row r="21445" ht="32.25" customHeight="1"/>
    <row r="21447" ht="32.25" customHeight="1"/>
    <row r="21449" ht="32.25" customHeight="1"/>
    <row r="21451" ht="32.25" customHeight="1"/>
    <row r="21453" ht="32.25" customHeight="1"/>
    <row r="21455" ht="32.25" customHeight="1"/>
    <row r="21457" ht="32.25" customHeight="1"/>
    <row r="21459" ht="32.25" customHeight="1"/>
    <row r="21461" ht="32.25" customHeight="1"/>
    <row r="21463" ht="32.25" customHeight="1"/>
    <row r="21465" ht="32.25" customHeight="1"/>
    <row r="21467" ht="32.25" customHeight="1"/>
    <row r="21469" ht="32.25" customHeight="1"/>
    <row r="21471" ht="32.25" customHeight="1"/>
    <row r="21473" ht="32.25" customHeight="1"/>
    <row r="21475" ht="32.25" customHeight="1"/>
    <row r="21477" ht="32.25" customHeight="1"/>
    <row r="21479" ht="32.25" customHeight="1"/>
    <row r="21481" ht="32.25" customHeight="1"/>
    <row r="21483" ht="32.25" customHeight="1"/>
    <row r="21485" ht="32.25" customHeight="1"/>
    <row r="21487" ht="32.25" customHeight="1"/>
    <row r="21489" ht="32.25" customHeight="1"/>
    <row r="21491" ht="32.25" customHeight="1"/>
    <row r="21493" ht="32.25" customHeight="1"/>
    <row r="21495" ht="32.25" customHeight="1"/>
    <row r="21497" ht="32.25" customHeight="1"/>
    <row r="21499" ht="32.25" customHeight="1"/>
    <row r="21501" ht="32.25" customHeight="1"/>
    <row r="21503" ht="32.25" customHeight="1"/>
    <row r="21505" ht="32.25" customHeight="1"/>
    <row r="21507" ht="32.25" customHeight="1"/>
    <row r="21509" ht="32.25" customHeight="1"/>
    <row r="21511" ht="32.25" customHeight="1"/>
    <row r="21513" ht="32.25" customHeight="1"/>
    <row r="21515" ht="32.25" customHeight="1"/>
    <row r="21517" ht="32.25" customHeight="1"/>
    <row r="21519" ht="32.25" customHeight="1"/>
    <row r="21521" ht="32.25" customHeight="1"/>
    <row r="21523" ht="32.25" customHeight="1"/>
    <row r="21525" ht="32.25" customHeight="1"/>
    <row r="21527" ht="32.25" customHeight="1"/>
    <row r="21529" ht="32.25" customHeight="1"/>
    <row r="21531" ht="32.25" customHeight="1"/>
    <row r="21533" ht="32.25" customHeight="1"/>
    <row r="21535" ht="32.25" customHeight="1"/>
    <row r="21537" ht="32.25" customHeight="1"/>
    <row r="21539" ht="32.25" customHeight="1"/>
    <row r="21541" ht="32.25" customHeight="1"/>
    <row r="21543" ht="32.25" customHeight="1"/>
    <row r="21545" ht="32.25" customHeight="1"/>
    <row r="21547" ht="32.25" customHeight="1"/>
    <row r="21549" ht="32.25" customHeight="1"/>
    <row r="21551" ht="32.25" customHeight="1"/>
    <row r="21553" ht="32.25" customHeight="1"/>
    <row r="21555" ht="32.25" customHeight="1"/>
    <row r="21557" ht="32.25" customHeight="1"/>
    <row r="21559" ht="32.25" customHeight="1"/>
    <row r="21561" ht="32.25" customHeight="1"/>
    <row r="21563" ht="32.25" customHeight="1"/>
    <row r="21565" ht="32.25" customHeight="1"/>
    <row r="21567" ht="32.25" customHeight="1"/>
    <row r="21569" ht="32.25" customHeight="1"/>
    <row r="21571" ht="32.25" customHeight="1"/>
    <row r="21573" ht="32.25" customHeight="1"/>
    <row r="21575" ht="32.25" customHeight="1"/>
    <row r="21577" ht="32.25" customHeight="1"/>
    <row r="21579" ht="32.25" customHeight="1"/>
    <row r="21581" ht="32.25" customHeight="1"/>
    <row r="21583" ht="32.25" customHeight="1"/>
    <row r="21585" ht="32.25" customHeight="1"/>
    <row r="21587" ht="32.25" customHeight="1"/>
    <row r="21589" ht="32.25" customHeight="1"/>
    <row r="21591" ht="32.25" customHeight="1"/>
    <row r="21593" ht="32.25" customHeight="1"/>
    <row r="21595" ht="32.25" customHeight="1"/>
    <row r="21597" ht="32.25" customHeight="1"/>
    <row r="21599" ht="32.25" customHeight="1"/>
    <row r="21601" ht="32.25" customHeight="1"/>
    <row r="21603" ht="32.25" customHeight="1"/>
    <row r="21605" ht="32.25" customHeight="1"/>
    <row r="21607" ht="32.25" customHeight="1"/>
    <row r="21609" ht="32.25" customHeight="1"/>
    <row r="21611" ht="32.25" customHeight="1"/>
    <row r="21613" ht="32.25" customHeight="1"/>
    <row r="21615" ht="32.25" customHeight="1"/>
    <row r="21617" ht="32.25" customHeight="1"/>
    <row r="21619" ht="32.25" customHeight="1"/>
    <row r="21621" ht="32.25" customHeight="1"/>
    <row r="21623" ht="32.25" customHeight="1"/>
    <row r="21625" ht="32.25" customHeight="1"/>
    <row r="21627" ht="32.25" customHeight="1"/>
    <row r="21629" ht="32.25" customHeight="1"/>
    <row r="21631" ht="32.25" customHeight="1"/>
    <row r="21633" ht="32.25" customHeight="1"/>
    <row r="21635" ht="32.25" customHeight="1"/>
    <row r="21637" ht="32.25" customHeight="1"/>
    <row r="21639" ht="32.25" customHeight="1"/>
    <row r="21641" ht="32.25" customHeight="1"/>
    <row r="21643" ht="32.25" customHeight="1"/>
    <row r="21645" ht="32.25" customHeight="1"/>
    <row r="21647" ht="32.25" customHeight="1"/>
    <row r="21649" ht="32.25" customHeight="1"/>
    <row r="21651" ht="32.25" customHeight="1"/>
    <row r="21653" ht="32.25" customHeight="1"/>
    <row r="21655" ht="32.25" customHeight="1"/>
    <row r="21657" ht="32.25" customHeight="1"/>
    <row r="21659" ht="32.25" customHeight="1"/>
    <row r="21661" ht="32.25" customHeight="1"/>
    <row r="21663" ht="32.25" customHeight="1"/>
    <row r="21665" ht="32.25" customHeight="1"/>
    <row r="21667" ht="32.25" customHeight="1"/>
    <row r="21669" ht="32.25" customHeight="1"/>
    <row r="21671" ht="32.25" customHeight="1"/>
    <row r="21673" ht="32.25" customHeight="1"/>
    <row r="21675" ht="32.25" customHeight="1"/>
    <row r="21677" ht="32.25" customHeight="1"/>
    <row r="21679" ht="32.25" customHeight="1"/>
    <row r="21681" ht="32.25" customHeight="1"/>
    <row r="21683" ht="32.25" customHeight="1"/>
    <row r="21685" ht="32.25" customHeight="1"/>
    <row r="21687" ht="32.25" customHeight="1"/>
    <row r="21689" ht="32.25" customHeight="1"/>
    <row r="21691" ht="32.25" customHeight="1"/>
    <row r="21693" ht="32.25" customHeight="1"/>
    <row r="21695" ht="32.25" customHeight="1"/>
    <row r="21697" ht="32.25" customHeight="1"/>
    <row r="21699" ht="32.25" customHeight="1"/>
    <row r="21701" ht="32.25" customHeight="1"/>
    <row r="21703" ht="32.25" customHeight="1"/>
    <row r="21705" ht="32.25" customHeight="1"/>
    <row r="21707" ht="32.25" customHeight="1"/>
    <row r="21709" ht="32.25" customHeight="1"/>
    <row r="21711" ht="32.25" customHeight="1"/>
    <row r="21713" ht="32.25" customHeight="1"/>
    <row r="21715" ht="32.25" customHeight="1"/>
    <row r="21717" ht="32.25" customHeight="1"/>
    <row r="21719" ht="32.25" customHeight="1"/>
    <row r="21721" ht="32.25" customHeight="1"/>
    <row r="21723" ht="32.25" customHeight="1"/>
    <row r="21725" ht="32.25" customHeight="1"/>
    <row r="21727" ht="32.25" customHeight="1"/>
    <row r="21729" ht="32.25" customHeight="1"/>
    <row r="21731" ht="32.25" customHeight="1"/>
    <row r="21733" ht="32.25" customHeight="1"/>
    <row r="21735" ht="32.25" customHeight="1"/>
    <row r="21737" ht="32.25" customHeight="1"/>
    <row r="21739" ht="32.25" customHeight="1"/>
    <row r="21741" ht="32.25" customHeight="1"/>
    <row r="21743" ht="32.25" customHeight="1"/>
    <row r="21745" ht="32.25" customHeight="1"/>
    <row r="21747" ht="32.25" customHeight="1"/>
    <row r="21749" ht="32.25" customHeight="1"/>
    <row r="21751" ht="32.25" customHeight="1"/>
    <row r="21753" ht="32.25" customHeight="1"/>
    <row r="21755" ht="32.25" customHeight="1"/>
    <row r="21757" ht="32.25" customHeight="1"/>
    <row r="21759" ht="32.25" customHeight="1"/>
    <row r="21761" ht="32.25" customHeight="1"/>
    <row r="21763" ht="32.25" customHeight="1"/>
    <row r="21765" ht="32.25" customHeight="1"/>
    <row r="21767" ht="32.25" customHeight="1"/>
    <row r="21769" ht="32.25" customHeight="1"/>
    <row r="21771" ht="32.25" customHeight="1"/>
    <row r="21773" ht="32.25" customHeight="1"/>
    <row r="21775" ht="32.25" customHeight="1"/>
    <row r="21777" ht="32.25" customHeight="1"/>
    <row r="21779" ht="32.25" customHeight="1"/>
    <row r="21781" ht="32.25" customHeight="1"/>
    <row r="21783" ht="32.25" customHeight="1"/>
    <row r="21785" ht="32.25" customHeight="1"/>
    <row r="21787" ht="32.25" customHeight="1"/>
    <row r="21789" ht="32.25" customHeight="1"/>
    <row r="21791" ht="32.25" customHeight="1"/>
    <row r="21793" ht="32.25" customHeight="1"/>
    <row r="21795" ht="32.25" customHeight="1"/>
    <row r="21797" ht="32.25" customHeight="1"/>
    <row r="21799" ht="32.25" customHeight="1"/>
    <row r="21801" ht="32.25" customHeight="1"/>
    <row r="21803" ht="32.25" customHeight="1"/>
    <row r="21805" ht="32.25" customHeight="1"/>
    <row r="21807" ht="32.25" customHeight="1"/>
    <row r="21809" ht="32.25" customHeight="1"/>
    <row r="21811" ht="32.25" customHeight="1"/>
    <row r="21813" ht="32.25" customHeight="1"/>
    <row r="21815" ht="32.25" customHeight="1"/>
    <row r="21817" ht="32.25" customHeight="1"/>
    <row r="21819" ht="32.25" customHeight="1"/>
    <row r="21821" ht="32.25" customHeight="1"/>
    <row r="21823" ht="32.25" customHeight="1"/>
    <row r="21825" ht="32.25" customHeight="1"/>
    <row r="21827" ht="32.25" customHeight="1"/>
    <row r="21829" ht="32.25" customHeight="1"/>
    <row r="21831" ht="32.25" customHeight="1"/>
    <row r="21833" ht="32.25" customHeight="1"/>
    <row r="21835" ht="32.25" customHeight="1"/>
    <row r="21837" ht="32.25" customHeight="1"/>
    <row r="21839" ht="32.25" customHeight="1"/>
    <row r="21841" ht="32.25" customHeight="1"/>
    <row r="21843" ht="32.25" customHeight="1"/>
    <row r="21845" ht="32.25" customHeight="1"/>
    <row r="21847" ht="32.25" customHeight="1"/>
    <row r="21849" ht="32.25" customHeight="1"/>
    <row r="21851" ht="32.25" customHeight="1"/>
    <row r="21853" ht="32.25" customHeight="1"/>
    <row r="21855" ht="32.25" customHeight="1"/>
    <row r="21857" ht="32.25" customHeight="1"/>
    <row r="21859" ht="32.25" customHeight="1"/>
    <row r="21861" ht="32.25" customHeight="1"/>
    <row r="21863" ht="32.25" customHeight="1"/>
    <row r="21865" ht="32.25" customHeight="1"/>
    <row r="21867" ht="32.25" customHeight="1"/>
    <row r="21869" ht="32.25" customHeight="1"/>
    <row r="21871" ht="32.25" customHeight="1"/>
    <row r="21873" ht="32.25" customHeight="1"/>
    <row r="21875" ht="32.25" customHeight="1"/>
    <row r="21877" ht="32.25" customHeight="1"/>
    <row r="21879" ht="32.25" customHeight="1"/>
    <row r="21881" ht="32.25" customHeight="1"/>
    <row r="21883" ht="32.25" customHeight="1"/>
    <row r="21885" ht="32.25" customHeight="1"/>
    <row r="21887" ht="32.25" customHeight="1"/>
    <row r="21889" ht="32.25" customHeight="1"/>
    <row r="21891" ht="32.25" customHeight="1"/>
    <row r="21893" ht="32.25" customHeight="1"/>
    <row r="21895" ht="32.25" customHeight="1"/>
    <row r="21897" ht="32.25" customHeight="1"/>
    <row r="21899" ht="32.25" customHeight="1"/>
    <row r="21901" ht="32.25" customHeight="1"/>
    <row r="21903" ht="32.25" customHeight="1"/>
    <row r="21905" ht="32.25" customHeight="1"/>
    <row r="21907" ht="32.25" customHeight="1"/>
    <row r="21909" ht="32.25" customHeight="1"/>
    <row r="21911" ht="32.25" customHeight="1"/>
    <row r="21913" ht="32.25" customHeight="1"/>
    <row r="21915" ht="32.25" customHeight="1"/>
    <row r="21917" ht="32.25" customHeight="1"/>
    <row r="21919" ht="32.25" customHeight="1"/>
    <row r="21921" ht="32.25" customHeight="1"/>
    <row r="21923" ht="32.25" customHeight="1"/>
    <row r="21925" ht="32.25" customHeight="1"/>
    <row r="21927" ht="32.25" customHeight="1"/>
    <row r="21929" ht="32.25" customHeight="1"/>
    <row r="21931" ht="32.25" customHeight="1"/>
    <row r="21933" ht="32.25" customHeight="1"/>
    <row r="21935" ht="32.25" customHeight="1"/>
    <row r="21937" ht="32.25" customHeight="1"/>
    <row r="21939" ht="32.25" customHeight="1"/>
    <row r="21941" ht="32.25" customHeight="1"/>
    <row r="21943" ht="32.25" customHeight="1"/>
    <row r="21945" ht="32.25" customHeight="1"/>
    <row r="21947" ht="32.25" customHeight="1"/>
    <row r="21949" ht="32.25" customHeight="1"/>
    <row r="21951" ht="32.25" customHeight="1"/>
    <row r="21953" ht="32.25" customHeight="1"/>
    <row r="21955" ht="32.25" customHeight="1"/>
    <row r="21957" ht="32.25" customHeight="1"/>
    <row r="21959" ht="32.25" customHeight="1"/>
    <row r="21961" ht="32.25" customHeight="1"/>
    <row r="21963" ht="32.25" customHeight="1"/>
    <row r="21965" ht="32.25" customHeight="1"/>
    <row r="21967" ht="32.25" customHeight="1"/>
    <row r="21969" ht="32.25" customHeight="1"/>
    <row r="21971" ht="32.25" customHeight="1"/>
    <row r="21973" ht="32.25" customHeight="1"/>
    <row r="21975" ht="32.25" customHeight="1"/>
    <row r="21977" ht="32.25" customHeight="1"/>
    <row r="21979" ht="32.25" customHeight="1"/>
    <row r="21981" ht="32.25" customHeight="1"/>
    <row r="21983" ht="32.25" customHeight="1"/>
    <row r="21985" ht="32.25" customHeight="1"/>
    <row r="21987" ht="32.25" customHeight="1"/>
    <row r="21989" ht="32.25" customHeight="1"/>
    <row r="21991" ht="32.25" customHeight="1"/>
    <row r="21993" ht="32.25" customHeight="1"/>
    <row r="21995" ht="32.25" customHeight="1"/>
    <row r="21997" ht="32.25" customHeight="1"/>
    <row r="21999" ht="32.25" customHeight="1"/>
    <row r="22001" ht="32.25" customHeight="1"/>
    <row r="22003" ht="32.25" customHeight="1"/>
    <row r="22005" ht="32.25" customHeight="1"/>
    <row r="22007" ht="32.25" customHeight="1"/>
    <row r="22009" ht="32.25" customHeight="1"/>
    <row r="22011" ht="32.25" customHeight="1"/>
    <row r="22013" ht="32.25" customHeight="1"/>
    <row r="22015" ht="32.25" customHeight="1"/>
    <row r="22017" ht="32.25" customHeight="1"/>
    <row r="22019" ht="32.25" customHeight="1"/>
    <row r="22021" ht="32.25" customHeight="1"/>
    <row r="22023" ht="32.25" customHeight="1"/>
    <row r="22025" ht="32.25" customHeight="1"/>
    <row r="22027" ht="32.25" customHeight="1"/>
    <row r="22029" ht="32.25" customHeight="1"/>
    <row r="22031" ht="32.25" customHeight="1"/>
    <row r="22033" ht="32.25" customHeight="1"/>
    <row r="22035" ht="32.25" customHeight="1"/>
    <row r="22037" ht="32.25" customHeight="1"/>
    <row r="22039" ht="32.25" customHeight="1"/>
    <row r="22041" ht="32.25" customHeight="1"/>
    <row r="22043" ht="32.25" customHeight="1"/>
    <row r="22045" ht="32.25" customHeight="1"/>
    <row r="22047" ht="32.25" customHeight="1"/>
    <row r="22049" ht="32.25" customHeight="1"/>
    <row r="22051" ht="32.25" customHeight="1"/>
    <row r="22053" ht="32.25" customHeight="1"/>
    <row r="22055" ht="32.25" customHeight="1"/>
    <row r="22057" ht="32.25" customHeight="1"/>
    <row r="22059" ht="32.25" customHeight="1"/>
    <row r="22061" ht="32.25" customHeight="1"/>
    <row r="22063" ht="32.25" customHeight="1"/>
    <row r="22065" ht="32.25" customHeight="1"/>
    <row r="22067" ht="32.25" customHeight="1"/>
    <row r="22069" ht="32.25" customHeight="1"/>
    <row r="22071" ht="32.25" customHeight="1"/>
    <row r="22073" ht="32.25" customHeight="1"/>
    <row r="22075" ht="32.25" customHeight="1"/>
    <row r="22077" ht="32.25" customHeight="1"/>
    <row r="22079" ht="32.25" customHeight="1"/>
    <row r="22081" ht="32.25" customHeight="1"/>
    <row r="22083" ht="32.25" customHeight="1"/>
    <row r="22085" ht="32.25" customHeight="1"/>
    <row r="22087" ht="32.25" customHeight="1"/>
    <row r="22089" ht="32.25" customHeight="1"/>
    <row r="22091" ht="32.25" customHeight="1"/>
    <row r="22093" ht="32.25" customHeight="1"/>
    <row r="22095" ht="32.25" customHeight="1"/>
    <row r="22097" ht="32.25" customHeight="1"/>
    <row r="22099" ht="32.25" customHeight="1"/>
    <row r="22101" ht="32.25" customHeight="1"/>
    <row r="22103" ht="32.25" customHeight="1"/>
    <row r="22105" ht="32.25" customHeight="1"/>
    <row r="22107" ht="32.25" customHeight="1"/>
    <row r="22109" ht="32.25" customHeight="1"/>
    <row r="22111" ht="32.25" customHeight="1"/>
    <row r="22113" ht="32.25" customHeight="1"/>
    <row r="22115" ht="32.25" customHeight="1"/>
    <row r="22117" ht="32.25" customHeight="1"/>
    <row r="22119" ht="32.25" customHeight="1"/>
    <row r="22121" ht="32.25" customHeight="1"/>
    <row r="22123" ht="32.25" customHeight="1"/>
    <row r="22125" ht="32.25" customHeight="1"/>
    <row r="22127" ht="32.25" customHeight="1"/>
    <row r="22129" ht="32.25" customHeight="1"/>
    <row r="22131" ht="32.25" customHeight="1"/>
    <row r="22133" ht="32.25" customHeight="1"/>
    <row r="22135" ht="32.25" customHeight="1"/>
    <row r="22137" ht="32.25" customHeight="1"/>
    <row r="22139" ht="32.25" customHeight="1"/>
    <row r="22141" ht="32.25" customHeight="1"/>
    <row r="22143" ht="32.25" customHeight="1"/>
    <row r="22145" ht="32.25" customHeight="1"/>
    <row r="22147" ht="32.25" customHeight="1"/>
    <row r="22149" ht="32.25" customHeight="1"/>
    <row r="22151" ht="32.25" customHeight="1"/>
    <row r="22153" ht="32.25" customHeight="1"/>
    <row r="22155" ht="32.25" customHeight="1"/>
    <row r="22157" ht="32.25" customHeight="1"/>
    <row r="22159" ht="32.25" customHeight="1"/>
    <row r="22161" ht="32.25" customHeight="1"/>
    <row r="22163" ht="32.25" customHeight="1"/>
    <row r="22165" ht="32.25" customHeight="1"/>
    <row r="22167" ht="32.25" customHeight="1"/>
    <row r="22169" ht="32.25" customHeight="1"/>
    <row r="22171" ht="32.25" customHeight="1"/>
    <row r="22173" ht="32.25" customHeight="1"/>
    <row r="22175" ht="32.25" customHeight="1"/>
    <row r="22177" ht="32.25" customHeight="1"/>
    <row r="22179" ht="32.25" customHeight="1"/>
    <row r="22181" ht="32.25" customHeight="1"/>
    <row r="22183" ht="32.25" customHeight="1"/>
    <row r="22185" ht="32.25" customHeight="1"/>
    <row r="22187" ht="32.25" customHeight="1"/>
    <row r="22189" ht="32.25" customHeight="1"/>
    <row r="22191" ht="32.25" customHeight="1"/>
    <row r="22193" ht="32.25" customHeight="1"/>
    <row r="22195" ht="32.25" customHeight="1"/>
    <row r="22197" ht="32.25" customHeight="1"/>
    <row r="22199" ht="32.25" customHeight="1"/>
    <row r="22201" ht="32.25" customHeight="1"/>
    <row r="22203" ht="32.25" customHeight="1"/>
    <row r="22205" ht="32.25" customHeight="1"/>
    <row r="22207" ht="32.25" customHeight="1"/>
    <row r="22209" ht="32.25" customHeight="1"/>
    <row r="22211" ht="32.25" customHeight="1"/>
    <row r="22213" ht="32.25" customHeight="1"/>
    <row r="22215" ht="32.25" customHeight="1"/>
    <row r="22217" ht="32.25" customHeight="1"/>
    <row r="22219" ht="32.25" customHeight="1"/>
    <row r="22221" ht="32.25" customHeight="1"/>
    <row r="22223" ht="32.25" customHeight="1"/>
    <row r="22225" ht="32.25" customHeight="1"/>
    <row r="22227" ht="32.25" customHeight="1"/>
    <row r="22229" ht="32.25" customHeight="1"/>
    <row r="22231" ht="32.25" customHeight="1"/>
    <row r="22233" ht="32.25" customHeight="1"/>
    <row r="22235" ht="32.25" customHeight="1"/>
    <row r="22237" ht="32.25" customHeight="1"/>
    <row r="22239" ht="32.25" customHeight="1"/>
    <row r="22241" ht="32.25" customHeight="1"/>
    <row r="22243" ht="32.25" customHeight="1"/>
    <row r="22245" ht="32.25" customHeight="1"/>
    <row r="22247" ht="32.25" customHeight="1"/>
    <row r="22249" ht="32.25" customHeight="1"/>
    <row r="22251" ht="32.25" customHeight="1"/>
    <row r="22253" ht="32.25" customHeight="1"/>
    <row r="22255" ht="32.25" customHeight="1"/>
    <row r="22257" ht="32.25" customHeight="1"/>
    <row r="22259" ht="32.25" customHeight="1"/>
    <row r="22261" ht="32.25" customHeight="1"/>
    <row r="22263" ht="32.25" customHeight="1"/>
    <row r="22265" ht="32.25" customHeight="1"/>
    <row r="22267" ht="32.25" customHeight="1"/>
    <row r="22269" ht="32.25" customHeight="1"/>
    <row r="22271" ht="32.25" customHeight="1"/>
    <row r="22273" ht="32.25" customHeight="1"/>
    <row r="22275" ht="32.25" customHeight="1"/>
    <row r="22277" ht="32.25" customHeight="1"/>
    <row r="22279" ht="32.25" customHeight="1"/>
    <row r="22281" ht="32.25" customHeight="1"/>
    <row r="22283" ht="32.25" customHeight="1"/>
    <row r="22285" ht="32.25" customHeight="1"/>
    <row r="22287" ht="32.25" customHeight="1"/>
    <row r="22289" ht="32.25" customHeight="1"/>
    <row r="22291" ht="32.25" customHeight="1"/>
    <row r="22293" ht="32.25" customHeight="1"/>
    <row r="22295" ht="32.25" customHeight="1"/>
    <row r="22297" ht="32.25" customHeight="1"/>
    <row r="22299" ht="32.25" customHeight="1"/>
    <row r="22301" ht="32.25" customHeight="1"/>
    <row r="22303" ht="32.25" customHeight="1"/>
    <row r="22305" ht="32.25" customHeight="1"/>
    <row r="22307" ht="32.25" customHeight="1"/>
    <row r="22309" ht="32.25" customHeight="1"/>
    <row r="22311" ht="32.25" customHeight="1"/>
    <row r="22313" ht="32.25" customHeight="1"/>
    <row r="22315" ht="32.25" customHeight="1"/>
    <row r="22317" ht="32.25" customHeight="1"/>
    <row r="22319" ht="32.25" customHeight="1"/>
    <row r="22321" ht="32.25" customHeight="1"/>
    <row r="22323" ht="32.25" customHeight="1"/>
    <row r="22325" ht="32.25" customHeight="1"/>
    <row r="22327" ht="32.25" customHeight="1"/>
    <row r="22329" ht="32.25" customHeight="1"/>
    <row r="22331" ht="32.25" customHeight="1"/>
    <row r="22333" ht="32.25" customHeight="1"/>
    <row r="22335" ht="32.25" customHeight="1"/>
    <row r="22337" ht="32.25" customHeight="1"/>
    <row r="22339" ht="32.25" customHeight="1"/>
    <row r="22341" ht="32.25" customHeight="1"/>
    <row r="22343" ht="32.25" customHeight="1"/>
    <row r="22345" ht="32.25" customHeight="1"/>
    <row r="22347" ht="32.25" customHeight="1"/>
    <row r="22349" ht="32.25" customHeight="1"/>
    <row r="22351" ht="32.25" customHeight="1"/>
    <row r="22353" ht="32.25" customHeight="1"/>
    <row r="22355" ht="32.25" customHeight="1"/>
    <row r="22357" ht="32.25" customHeight="1"/>
    <row r="22359" ht="32.25" customHeight="1"/>
    <row r="22361" ht="32.25" customHeight="1"/>
    <row r="22363" ht="32.25" customHeight="1"/>
    <row r="22365" ht="32.25" customHeight="1"/>
    <row r="22367" ht="32.25" customHeight="1"/>
    <row r="22369" ht="32.25" customHeight="1"/>
    <row r="22371" ht="32.25" customHeight="1"/>
    <row r="22373" ht="32.25" customHeight="1"/>
    <row r="22375" ht="32.25" customHeight="1"/>
    <row r="22377" ht="32.25" customHeight="1"/>
    <row r="22379" ht="32.25" customHeight="1"/>
    <row r="22381" ht="32.25" customHeight="1"/>
    <row r="22383" ht="32.25" customHeight="1"/>
    <row r="22385" ht="32.25" customHeight="1"/>
    <row r="22387" ht="32.25" customHeight="1"/>
    <row r="22389" ht="32.25" customHeight="1"/>
    <row r="22391" ht="32.25" customHeight="1"/>
    <row r="22393" ht="32.25" customHeight="1"/>
    <row r="22395" ht="32.25" customHeight="1"/>
    <row r="22397" ht="32.25" customHeight="1"/>
    <row r="22399" ht="32.25" customHeight="1"/>
    <row r="22401" ht="32.25" customHeight="1"/>
    <row r="22403" ht="32.25" customHeight="1"/>
    <row r="22405" ht="32.25" customHeight="1"/>
    <row r="22407" ht="32.25" customHeight="1"/>
    <row r="22409" ht="32.25" customHeight="1"/>
    <row r="22411" ht="32.25" customHeight="1"/>
    <row r="22413" ht="32.25" customHeight="1"/>
    <row r="22415" ht="32.25" customHeight="1"/>
    <row r="22417" ht="32.25" customHeight="1"/>
    <row r="22419" ht="32.25" customHeight="1"/>
    <row r="22421" ht="32.25" customHeight="1"/>
    <row r="22423" ht="32.25" customHeight="1"/>
    <row r="22425" ht="32.25" customHeight="1"/>
    <row r="22427" ht="32.25" customHeight="1"/>
    <row r="22429" ht="32.25" customHeight="1"/>
    <row r="22431" ht="32.25" customHeight="1"/>
    <row r="22433" ht="32.25" customHeight="1"/>
    <row r="22435" ht="32.25" customHeight="1"/>
    <row r="22437" ht="32.25" customHeight="1"/>
    <row r="22439" ht="32.25" customHeight="1"/>
    <row r="22441" ht="32.25" customHeight="1"/>
    <row r="22443" ht="32.25" customHeight="1"/>
    <row r="22445" ht="32.25" customHeight="1"/>
    <row r="22447" ht="32.25" customHeight="1"/>
    <row r="22449" ht="32.25" customHeight="1"/>
    <row r="22451" ht="32.25" customHeight="1"/>
    <row r="22453" ht="32.25" customHeight="1"/>
    <row r="22455" ht="32.25" customHeight="1"/>
    <row r="22457" ht="32.25" customHeight="1"/>
    <row r="22459" ht="32.25" customHeight="1"/>
    <row r="22461" ht="32.25" customHeight="1"/>
    <row r="22463" ht="32.25" customHeight="1"/>
    <row r="22465" ht="32.25" customHeight="1"/>
    <row r="22467" ht="32.25" customHeight="1"/>
    <row r="22469" ht="32.25" customHeight="1"/>
    <row r="22471" ht="32.25" customHeight="1"/>
    <row r="22473" ht="32.25" customHeight="1"/>
    <row r="22475" ht="32.25" customHeight="1"/>
    <row r="22477" ht="32.25" customHeight="1"/>
    <row r="22479" ht="32.25" customHeight="1"/>
    <row r="22481" ht="32.25" customHeight="1"/>
    <row r="22483" ht="32.25" customHeight="1"/>
    <row r="22485" ht="32.25" customHeight="1"/>
    <row r="22487" ht="32.25" customHeight="1"/>
    <row r="22489" ht="32.25" customHeight="1"/>
    <row r="22491" ht="32.25" customHeight="1"/>
    <row r="22493" ht="32.25" customHeight="1"/>
    <row r="22495" ht="32.25" customHeight="1"/>
    <row r="22497" ht="32.25" customHeight="1"/>
    <row r="22499" ht="32.25" customHeight="1"/>
    <row r="22501" ht="32.25" customHeight="1"/>
    <row r="22503" ht="32.25" customHeight="1"/>
    <row r="22505" ht="32.25" customHeight="1"/>
    <row r="22507" ht="32.25" customHeight="1"/>
    <row r="22509" ht="32.25" customHeight="1"/>
    <row r="22511" ht="32.25" customHeight="1"/>
    <row r="22513" ht="32.25" customHeight="1"/>
    <row r="22515" ht="32.25" customHeight="1"/>
    <row r="22517" ht="32.25" customHeight="1"/>
    <row r="22519" ht="32.25" customHeight="1"/>
    <row r="22521" ht="32.25" customHeight="1"/>
    <row r="22523" ht="32.25" customHeight="1"/>
    <row r="22525" ht="32.25" customHeight="1"/>
    <row r="22527" ht="32.25" customHeight="1"/>
    <row r="22529" ht="32.25" customHeight="1"/>
    <row r="22531" ht="32.25" customHeight="1"/>
    <row r="22533" ht="32.25" customHeight="1"/>
    <row r="22535" ht="32.25" customHeight="1"/>
    <row r="22537" ht="32.25" customHeight="1"/>
    <row r="22539" ht="32.25" customHeight="1"/>
    <row r="22541" ht="32.25" customHeight="1"/>
    <row r="22543" ht="32.25" customHeight="1"/>
    <row r="22545" ht="32.25" customHeight="1"/>
    <row r="22547" ht="32.25" customHeight="1"/>
    <row r="22549" ht="32.25" customHeight="1"/>
    <row r="22551" ht="32.25" customHeight="1"/>
    <row r="22553" ht="32.25" customHeight="1"/>
    <row r="22555" ht="32.25" customHeight="1"/>
    <row r="22557" ht="32.25" customHeight="1"/>
    <row r="22559" ht="32.25" customHeight="1"/>
    <row r="22561" ht="32.25" customHeight="1"/>
    <row r="22563" ht="32.25" customHeight="1"/>
    <row r="22565" ht="32.25" customHeight="1"/>
    <row r="22567" ht="32.25" customHeight="1"/>
    <row r="22569" ht="32.25" customHeight="1"/>
    <row r="22571" ht="32.25" customHeight="1"/>
    <row r="22573" ht="32.25" customHeight="1"/>
    <row r="22575" ht="32.25" customHeight="1"/>
    <row r="22577" ht="32.25" customHeight="1"/>
    <row r="22579" ht="32.25" customHeight="1"/>
    <row r="22581" ht="32.25" customHeight="1"/>
    <row r="22583" ht="32.25" customHeight="1"/>
    <row r="22585" ht="32.25" customHeight="1"/>
    <row r="22587" ht="32.25" customHeight="1"/>
    <row r="22589" ht="32.25" customHeight="1"/>
    <row r="22591" ht="32.25" customHeight="1"/>
    <row r="22593" ht="32.25" customHeight="1"/>
    <row r="22595" ht="32.25" customHeight="1"/>
    <row r="22597" ht="32.25" customHeight="1"/>
    <row r="22599" ht="32.25" customHeight="1"/>
    <row r="22601" ht="32.25" customHeight="1"/>
    <row r="22603" ht="32.25" customHeight="1"/>
    <row r="22605" ht="32.25" customHeight="1"/>
    <row r="22607" ht="32.25" customHeight="1"/>
    <row r="22609" ht="32.25" customHeight="1"/>
    <row r="22611" ht="32.25" customHeight="1"/>
    <row r="22613" ht="32.25" customHeight="1"/>
    <row r="22615" ht="32.25" customHeight="1"/>
    <row r="22617" ht="32.25" customHeight="1"/>
    <row r="22619" ht="32.25" customHeight="1"/>
    <row r="22621" ht="32.25" customHeight="1"/>
    <row r="22623" ht="32.25" customHeight="1"/>
    <row r="22625" ht="32.25" customHeight="1"/>
    <row r="22627" ht="32.25" customHeight="1"/>
    <row r="22629" ht="32.25" customHeight="1"/>
    <row r="22631" ht="32.25" customHeight="1"/>
    <row r="22633" ht="32.25" customHeight="1"/>
    <row r="22635" ht="32.25" customHeight="1"/>
    <row r="22637" ht="32.25" customHeight="1"/>
    <row r="22639" ht="32.25" customHeight="1"/>
    <row r="22641" ht="32.25" customHeight="1"/>
    <row r="22643" ht="32.25" customHeight="1"/>
    <row r="22645" ht="32.25" customHeight="1"/>
    <row r="22647" ht="32.25" customHeight="1"/>
    <row r="22649" ht="32.25" customHeight="1"/>
    <row r="22651" ht="32.25" customHeight="1"/>
    <row r="22653" ht="32.25" customHeight="1"/>
    <row r="22655" ht="32.25" customHeight="1"/>
    <row r="22657" ht="32.25" customHeight="1"/>
    <row r="22659" ht="32.25" customHeight="1"/>
    <row r="22661" ht="32.25" customHeight="1"/>
    <row r="22663" ht="32.25" customHeight="1"/>
    <row r="22665" ht="32.25" customHeight="1"/>
    <row r="22667" ht="32.25" customHeight="1"/>
    <row r="22669" ht="32.25" customHeight="1"/>
    <row r="22671" ht="32.25" customHeight="1"/>
    <row r="22673" ht="32.25" customHeight="1"/>
    <row r="22675" ht="32.25" customHeight="1"/>
    <row r="22677" ht="32.25" customHeight="1"/>
    <row r="22679" ht="32.25" customHeight="1"/>
    <row r="22681" ht="32.25" customHeight="1"/>
    <row r="22683" ht="32.25" customHeight="1"/>
    <row r="22685" ht="32.25" customHeight="1"/>
    <row r="22687" ht="32.25" customHeight="1"/>
    <row r="22689" ht="32.25" customHeight="1"/>
    <row r="22691" ht="32.25" customHeight="1"/>
    <row r="22693" ht="32.25" customHeight="1"/>
    <row r="22695" ht="32.25" customHeight="1"/>
    <row r="22697" ht="32.25" customHeight="1"/>
    <row r="22699" ht="32.25" customHeight="1"/>
    <row r="22701" ht="32.25" customHeight="1"/>
    <row r="22703" ht="32.25" customHeight="1"/>
    <row r="22705" ht="32.25" customHeight="1"/>
    <row r="22707" ht="32.25" customHeight="1"/>
    <row r="22709" ht="32.25" customHeight="1"/>
    <row r="22711" ht="32.25" customHeight="1"/>
    <row r="22713" ht="32.25" customHeight="1"/>
    <row r="22715" ht="32.25" customHeight="1"/>
    <row r="22717" ht="32.25" customHeight="1"/>
    <row r="22719" ht="32.25" customHeight="1"/>
    <row r="22721" ht="32.25" customHeight="1"/>
    <row r="22723" ht="32.25" customHeight="1"/>
    <row r="22725" ht="32.25" customHeight="1"/>
    <row r="22727" ht="32.25" customHeight="1"/>
    <row r="22729" ht="32.25" customHeight="1"/>
    <row r="22731" ht="32.25" customHeight="1"/>
    <row r="22733" ht="32.25" customHeight="1"/>
    <row r="22735" ht="32.25" customHeight="1"/>
    <row r="22737" ht="32.25" customHeight="1"/>
    <row r="22739" ht="32.25" customHeight="1"/>
    <row r="22741" ht="32.25" customHeight="1"/>
    <row r="22743" ht="32.25" customHeight="1"/>
    <row r="22745" ht="32.25" customHeight="1"/>
    <row r="22747" ht="32.25" customHeight="1"/>
    <row r="22749" ht="32.25" customHeight="1"/>
    <row r="22751" ht="32.25" customHeight="1"/>
    <row r="22753" ht="32.25" customHeight="1"/>
    <row r="22755" ht="32.25" customHeight="1"/>
    <row r="22757" ht="32.25" customHeight="1"/>
    <row r="22759" ht="32.25" customHeight="1"/>
    <row r="22761" ht="32.25" customHeight="1"/>
    <row r="22763" ht="32.25" customHeight="1"/>
    <row r="22765" ht="32.25" customHeight="1"/>
    <row r="22767" ht="32.25" customHeight="1"/>
    <row r="22769" ht="32.25" customHeight="1"/>
    <row r="22771" ht="32.25" customHeight="1"/>
    <row r="22773" ht="32.25" customHeight="1"/>
    <row r="22775" ht="32.25" customHeight="1"/>
    <row r="22777" ht="32.25" customHeight="1"/>
    <row r="22779" ht="32.25" customHeight="1"/>
    <row r="22781" ht="32.25" customHeight="1"/>
    <row r="22783" ht="32.25" customHeight="1"/>
    <row r="22785" ht="32.25" customHeight="1"/>
    <row r="22787" ht="32.25" customHeight="1"/>
    <row r="22789" ht="32.25" customHeight="1"/>
    <row r="22791" ht="32.25" customHeight="1"/>
    <row r="22793" ht="32.25" customHeight="1"/>
    <row r="22795" ht="32.25" customHeight="1"/>
    <row r="22797" ht="32.25" customHeight="1"/>
    <row r="22799" ht="32.25" customHeight="1"/>
    <row r="22801" ht="32.25" customHeight="1"/>
    <row r="22803" ht="32.25" customHeight="1"/>
    <row r="22805" ht="32.25" customHeight="1"/>
    <row r="22807" ht="32.25" customHeight="1"/>
    <row r="22809" ht="32.25" customHeight="1"/>
    <row r="22811" ht="32.25" customHeight="1"/>
    <row r="22813" ht="32.25" customHeight="1"/>
    <row r="22815" ht="32.25" customHeight="1"/>
    <row r="22817" ht="32.25" customHeight="1"/>
    <row r="22819" ht="32.25" customHeight="1"/>
    <row r="22821" ht="32.25" customHeight="1"/>
    <row r="22823" ht="32.25" customHeight="1"/>
    <row r="22825" ht="32.25" customHeight="1"/>
    <row r="22827" ht="32.25" customHeight="1"/>
    <row r="22829" ht="32.25" customHeight="1"/>
    <row r="22831" ht="32.25" customHeight="1"/>
    <row r="22833" ht="32.25" customHeight="1"/>
    <row r="22835" ht="32.25" customHeight="1"/>
    <row r="22837" ht="32.25" customHeight="1"/>
    <row r="22839" ht="32.25" customHeight="1"/>
    <row r="22841" ht="32.25" customHeight="1"/>
    <row r="22843" ht="32.25" customHeight="1"/>
    <row r="22845" ht="32.25" customHeight="1"/>
    <row r="22847" ht="32.25" customHeight="1"/>
    <row r="22849" ht="32.25" customHeight="1"/>
    <row r="22851" ht="32.25" customHeight="1"/>
    <row r="22853" ht="32.25" customHeight="1"/>
    <row r="22855" ht="32.25" customHeight="1"/>
    <row r="22857" ht="32.25" customHeight="1"/>
    <row r="22859" ht="32.25" customHeight="1"/>
    <row r="22861" ht="32.25" customHeight="1"/>
    <row r="22863" ht="32.25" customHeight="1"/>
    <row r="22865" ht="32.25" customHeight="1"/>
    <row r="22867" ht="32.25" customHeight="1"/>
    <row r="22869" ht="32.25" customHeight="1"/>
    <row r="22871" ht="32.25" customHeight="1"/>
    <row r="22873" ht="32.25" customHeight="1"/>
    <row r="22875" ht="32.25" customHeight="1"/>
    <row r="22877" ht="32.25" customHeight="1"/>
    <row r="22879" ht="32.25" customHeight="1"/>
    <row r="22881" ht="32.25" customHeight="1"/>
    <row r="22883" ht="32.25" customHeight="1"/>
    <row r="22885" ht="32.25" customHeight="1"/>
    <row r="22887" ht="32.25" customHeight="1"/>
    <row r="22889" ht="32.25" customHeight="1"/>
    <row r="22891" ht="32.25" customHeight="1"/>
    <row r="22893" ht="32.25" customHeight="1"/>
    <row r="22895" ht="32.25" customHeight="1"/>
    <row r="22897" ht="32.25" customHeight="1"/>
    <row r="22899" ht="32.25" customHeight="1"/>
    <row r="22901" ht="32.25" customHeight="1"/>
    <row r="22903" ht="32.25" customHeight="1"/>
    <row r="22905" ht="32.25" customHeight="1"/>
    <row r="22907" ht="32.25" customHeight="1"/>
    <row r="22909" ht="32.25" customHeight="1"/>
    <row r="22911" ht="32.25" customHeight="1"/>
    <row r="22913" ht="32.25" customHeight="1"/>
    <row r="22915" ht="32.25" customHeight="1"/>
    <row r="22917" ht="32.25" customHeight="1"/>
    <row r="22919" ht="32.25" customHeight="1"/>
    <row r="22921" ht="32.25" customHeight="1"/>
    <row r="22923" ht="32.25" customHeight="1"/>
    <row r="22925" ht="32.25" customHeight="1"/>
    <row r="22927" ht="32.25" customHeight="1"/>
    <row r="22929" ht="32.25" customHeight="1"/>
    <row r="22931" ht="32.25" customHeight="1"/>
    <row r="22933" ht="32.25" customHeight="1"/>
    <row r="22935" ht="32.25" customHeight="1"/>
    <row r="22937" ht="32.25" customHeight="1"/>
    <row r="22939" ht="32.25" customHeight="1"/>
    <row r="22941" ht="32.25" customHeight="1"/>
    <row r="22943" ht="32.25" customHeight="1"/>
    <row r="22945" ht="32.25" customHeight="1"/>
    <row r="22947" ht="32.25" customHeight="1"/>
    <row r="22949" ht="32.25" customHeight="1"/>
    <row r="22951" ht="32.25" customHeight="1"/>
    <row r="22953" ht="32.25" customHeight="1"/>
    <row r="22955" ht="32.25" customHeight="1"/>
    <row r="22957" ht="32.25" customHeight="1"/>
    <row r="22959" ht="32.25" customHeight="1"/>
    <row r="22961" ht="32.25" customHeight="1"/>
    <row r="22963" ht="32.25" customHeight="1"/>
    <row r="22965" ht="32.25" customHeight="1"/>
    <row r="22967" ht="32.25" customHeight="1"/>
    <row r="22969" ht="32.25" customHeight="1"/>
    <row r="22971" ht="32.25" customHeight="1"/>
    <row r="22973" ht="32.25" customHeight="1"/>
    <row r="22975" ht="32.25" customHeight="1"/>
    <row r="22977" ht="32.25" customHeight="1"/>
    <row r="22979" ht="32.25" customHeight="1"/>
    <row r="22981" ht="32.25" customHeight="1"/>
    <row r="22983" ht="32.25" customHeight="1"/>
    <row r="22985" ht="32.25" customHeight="1"/>
    <row r="22987" ht="32.25" customHeight="1"/>
    <row r="22989" ht="32.25" customHeight="1"/>
    <row r="22991" ht="32.25" customHeight="1"/>
    <row r="22993" ht="32.25" customHeight="1"/>
    <row r="22995" ht="32.25" customHeight="1"/>
    <row r="22997" ht="32.25" customHeight="1"/>
    <row r="22999" ht="32.25" customHeight="1"/>
    <row r="23001" ht="32.25" customHeight="1"/>
    <row r="23003" ht="32.25" customHeight="1"/>
    <row r="23005" ht="32.25" customHeight="1"/>
    <row r="23007" ht="32.25" customHeight="1"/>
    <row r="23009" ht="32.25" customHeight="1"/>
    <row r="23011" ht="32.25" customHeight="1"/>
    <row r="23013" ht="32.25" customHeight="1"/>
    <row r="23015" ht="32.25" customHeight="1"/>
    <row r="23017" ht="32.25" customHeight="1"/>
    <row r="23019" ht="32.25" customHeight="1"/>
    <row r="23021" ht="32.25" customHeight="1"/>
    <row r="23023" ht="32.25" customHeight="1"/>
    <row r="23025" ht="32.25" customHeight="1"/>
    <row r="23027" ht="32.25" customHeight="1"/>
    <row r="23029" ht="32.25" customHeight="1"/>
    <row r="23031" ht="32.25" customHeight="1"/>
    <row r="23033" ht="32.25" customHeight="1"/>
    <row r="23035" ht="32.25" customHeight="1"/>
    <row r="23037" ht="32.25" customHeight="1"/>
    <row r="23039" ht="32.25" customHeight="1"/>
    <row r="23041" ht="32.25" customHeight="1"/>
    <row r="23043" ht="32.25" customHeight="1"/>
    <row r="23045" ht="32.25" customHeight="1"/>
    <row r="23047" ht="32.25" customHeight="1"/>
    <row r="23049" ht="32.25" customHeight="1"/>
    <row r="23051" ht="32.25" customHeight="1"/>
    <row r="23053" ht="32.25" customHeight="1"/>
    <row r="23055" ht="32.25" customHeight="1"/>
    <row r="23057" ht="32.25" customHeight="1"/>
    <row r="23059" ht="32.25" customHeight="1"/>
    <row r="23061" ht="32.25" customHeight="1"/>
    <row r="23063" ht="32.25" customHeight="1"/>
    <row r="23065" ht="32.25" customHeight="1"/>
    <row r="23067" ht="32.25" customHeight="1"/>
    <row r="23069" ht="32.25" customHeight="1"/>
    <row r="23071" ht="32.25" customHeight="1"/>
    <row r="23073" ht="32.25" customHeight="1"/>
    <row r="23075" ht="32.25" customHeight="1"/>
    <row r="23077" ht="32.25" customHeight="1"/>
    <row r="23079" ht="32.25" customHeight="1"/>
    <row r="23081" ht="32.25" customHeight="1"/>
    <row r="23083" ht="32.25" customHeight="1"/>
    <row r="23085" ht="32.25" customHeight="1"/>
    <row r="23087" ht="32.25" customHeight="1"/>
    <row r="23089" ht="32.25" customHeight="1"/>
    <row r="23091" ht="32.25" customHeight="1"/>
    <row r="23093" ht="32.25" customHeight="1"/>
    <row r="23095" ht="32.25" customHeight="1"/>
    <row r="23097" ht="32.25" customHeight="1"/>
    <row r="23099" ht="32.25" customHeight="1"/>
    <row r="23101" ht="32.25" customHeight="1"/>
    <row r="23103" ht="32.25" customHeight="1"/>
    <row r="23105" ht="32.25" customHeight="1"/>
    <row r="23107" ht="32.25" customHeight="1"/>
    <row r="23109" ht="32.25" customHeight="1"/>
    <row r="23111" ht="32.25" customHeight="1"/>
    <row r="23113" ht="32.25" customHeight="1"/>
    <row r="23115" ht="32.25" customHeight="1"/>
    <row r="23117" ht="32.25" customHeight="1"/>
    <row r="23119" ht="32.25" customHeight="1"/>
    <row r="23121" ht="32.25" customHeight="1"/>
    <row r="23123" ht="32.25" customHeight="1"/>
    <row r="23125" ht="32.25" customHeight="1"/>
    <row r="23127" ht="32.25" customHeight="1"/>
    <row r="23129" ht="32.25" customHeight="1"/>
    <row r="23131" ht="32.25" customHeight="1"/>
    <row r="23133" ht="32.25" customHeight="1"/>
    <row r="23135" ht="32.25" customHeight="1"/>
    <row r="23137" ht="32.25" customHeight="1"/>
    <row r="23139" ht="32.25" customHeight="1"/>
    <row r="23141" ht="32.25" customHeight="1"/>
    <row r="23143" ht="32.25" customHeight="1"/>
    <row r="23145" ht="32.25" customHeight="1"/>
    <row r="23147" ht="32.25" customHeight="1"/>
    <row r="23149" ht="32.25" customHeight="1"/>
    <row r="23151" ht="32.25" customHeight="1"/>
    <row r="23153" ht="32.25" customHeight="1"/>
    <row r="23155" ht="32.25" customHeight="1"/>
    <row r="23157" ht="32.25" customHeight="1"/>
    <row r="23159" ht="32.25" customHeight="1"/>
    <row r="23161" ht="32.25" customHeight="1"/>
    <row r="23163" ht="32.25" customHeight="1"/>
    <row r="23165" ht="32.25" customHeight="1"/>
    <row r="23167" ht="32.25" customHeight="1"/>
    <row r="23169" ht="32.25" customHeight="1"/>
    <row r="23171" ht="32.25" customHeight="1"/>
    <row r="23173" ht="32.25" customHeight="1"/>
    <row r="23175" ht="32.25" customHeight="1"/>
    <row r="23177" ht="32.25" customHeight="1"/>
    <row r="23179" ht="32.25" customHeight="1"/>
    <row r="23181" ht="32.25" customHeight="1"/>
    <row r="23183" ht="32.25" customHeight="1"/>
    <row r="23185" ht="32.25" customHeight="1"/>
    <row r="23187" ht="32.25" customHeight="1"/>
    <row r="23189" ht="32.25" customHeight="1"/>
    <row r="23191" ht="32.25" customHeight="1"/>
    <row r="23193" ht="32.25" customHeight="1"/>
    <row r="23195" ht="32.25" customHeight="1"/>
    <row r="23197" ht="32.25" customHeight="1"/>
    <row r="23199" ht="32.25" customHeight="1"/>
    <row r="23201" ht="32.25" customHeight="1"/>
    <row r="23203" ht="32.25" customHeight="1"/>
    <row r="23205" ht="32.25" customHeight="1"/>
    <row r="23207" ht="32.25" customHeight="1"/>
    <row r="23209" ht="32.25" customHeight="1"/>
    <row r="23211" ht="32.25" customHeight="1"/>
    <row r="23213" ht="32.25" customHeight="1"/>
    <row r="23215" ht="32.25" customHeight="1"/>
    <row r="23217" ht="32.25" customHeight="1"/>
    <row r="23219" ht="32.25" customHeight="1"/>
    <row r="23221" ht="32.25" customHeight="1"/>
    <row r="23223" ht="32.25" customHeight="1"/>
    <row r="23225" ht="32.25" customHeight="1"/>
    <row r="23227" ht="32.25" customHeight="1"/>
    <row r="23229" ht="32.25" customHeight="1"/>
    <row r="23231" ht="32.25" customHeight="1"/>
    <row r="23233" ht="32.25" customHeight="1"/>
    <row r="23235" ht="32.25" customHeight="1"/>
    <row r="23237" ht="32.25" customHeight="1"/>
    <row r="23239" ht="32.25" customHeight="1"/>
    <row r="23241" ht="32.25" customHeight="1"/>
    <row r="23243" ht="32.25" customHeight="1"/>
    <row r="23245" ht="32.25" customHeight="1"/>
    <row r="23247" ht="32.25" customHeight="1"/>
    <row r="23249" ht="32.25" customHeight="1"/>
    <row r="23251" ht="32.25" customHeight="1"/>
    <row r="23253" ht="32.25" customHeight="1"/>
    <row r="23255" ht="32.25" customHeight="1"/>
    <row r="23257" ht="32.25" customHeight="1"/>
    <row r="23259" ht="32.25" customHeight="1"/>
    <row r="23261" ht="32.25" customHeight="1"/>
    <row r="23263" ht="32.25" customHeight="1"/>
    <row r="23265" ht="32.25" customHeight="1"/>
    <row r="23267" ht="32.25" customHeight="1"/>
    <row r="23269" ht="32.25" customHeight="1"/>
    <row r="23271" ht="32.25" customHeight="1"/>
    <row r="23273" ht="32.25" customHeight="1"/>
    <row r="23275" ht="32.25" customHeight="1"/>
    <row r="23277" ht="32.25" customHeight="1"/>
    <row r="23279" ht="32.25" customHeight="1"/>
    <row r="23281" ht="32.25" customHeight="1"/>
    <row r="23283" ht="32.25" customHeight="1"/>
    <row r="23285" ht="32.25" customHeight="1"/>
    <row r="23287" ht="32.25" customHeight="1"/>
    <row r="23289" ht="32.25" customHeight="1"/>
    <row r="23291" ht="32.25" customHeight="1"/>
    <row r="23293" ht="32.25" customHeight="1"/>
    <row r="23295" ht="32.25" customHeight="1"/>
    <row r="23297" ht="32.25" customHeight="1"/>
    <row r="23299" ht="32.25" customHeight="1"/>
    <row r="23301" ht="32.25" customHeight="1"/>
    <row r="23303" ht="32.25" customHeight="1"/>
    <row r="23305" ht="32.25" customHeight="1"/>
    <row r="23307" ht="32.25" customHeight="1"/>
    <row r="23309" ht="32.25" customHeight="1"/>
    <row r="23311" ht="32.25" customHeight="1"/>
    <row r="23313" ht="32.25" customHeight="1"/>
    <row r="23315" ht="32.25" customHeight="1"/>
    <row r="23317" ht="32.25" customHeight="1"/>
    <row r="23319" ht="32.25" customHeight="1"/>
    <row r="23321" ht="32.25" customHeight="1"/>
    <row r="23323" ht="32.25" customHeight="1"/>
    <row r="23325" ht="32.25" customHeight="1"/>
    <row r="23327" ht="32.25" customHeight="1"/>
    <row r="23329" ht="32.25" customHeight="1"/>
    <row r="23331" ht="32.25" customHeight="1"/>
    <row r="23333" ht="32.25" customHeight="1"/>
    <row r="23335" ht="32.25" customHeight="1"/>
    <row r="23337" ht="32.25" customHeight="1"/>
    <row r="23339" ht="32.25" customHeight="1"/>
    <row r="23341" ht="32.25" customHeight="1"/>
    <row r="23343" ht="32.25" customHeight="1"/>
    <row r="23345" ht="32.25" customHeight="1"/>
    <row r="23347" ht="32.25" customHeight="1"/>
    <row r="23349" ht="32.25" customHeight="1"/>
    <row r="23351" ht="32.25" customHeight="1"/>
    <row r="23353" ht="32.25" customHeight="1"/>
    <row r="23355" ht="32.25" customHeight="1"/>
    <row r="23357" ht="32.25" customHeight="1"/>
    <row r="23359" ht="32.25" customHeight="1"/>
    <row r="23361" ht="32.25" customHeight="1"/>
    <row r="23363" ht="32.25" customHeight="1"/>
    <row r="23365" ht="32.25" customHeight="1"/>
    <row r="23367" ht="32.25" customHeight="1"/>
    <row r="23369" ht="32.25" customHeight="1"/>
    <row r="23371" ht="32.25" customHeight="1"/>
    <row r="23373" ht="32.25" customHeight="1"/>
    <row r="23375" ht="32.25" customHeight="1"/>
    <row r="23377" ht="32.25" customHeight="1"/>
    <row r="23379" ht="32.25" customHeight="1"/>
    <row r="23381" ht="32.25" customHeight="1"/>
    <row r="23383" ht="32.25" customHeight="1"/>
    <row r="23385" ht="32.25" customHeight="1"/>
    <row r="23387" ht="32.25" customHeight="1"/>
    <row r="23389" ht="32.25" customHeight="1"/>
    <row r="23391" ht="32.25" customHeight="1"/>
    <row r="23393" ht="32.25" customHeight="1"/>
    <row r="23395" ht="32.25" customHeight="1"/>
    <row r="23397" ht="32.25" customHeight="1"/>
    <row r="23399" ht="32.25" customHeight="1"/>
    <row r="23401" ht="32.25" customHeight="1"/>
    <row r="23403" ht="32.25" customHeight="1"/>
    <row r="23405" ht="32.25" customHeight="1"/>
    <row r="23407" ht="32.25" customHeight="1"/>
    <row r="23409" ht="32.25" customHeight="1"/>
    <row r="23411" ht="32.25" customHeight="1"/>
    <row r="23413" ht="32.25" customHeight="1"/>
    <row r="23415" ht="32.25" customHeight="1"/>
    <row r="23417" ht="32.25" customHeight="1"/>
    <row r="23419" ht="32.25" customHeight="1"/>
    <row r="23421" ht="32.25" customHeight="1"/>
    <row r="23423" ht="32.25" customHeight="1"/>
    <row r="23425" ht="32.25" customHeight="1"/>
    <row r="23427" ht="32.25" customHeight="1"/>
    <row r="23429" ht="32.25" customHeight="1"/>
    <row r="23431" ht="32.25" customHeight="1"/>
    <row r="23433" ht="32.25" customHeight="1"/>
    <row r="23435" ht="32.25" customHeight="1"/>
    <row r="23437" ht="32.25" customHeight="1"/>
    <row r="23439" ht="32.25" customHeight="1"/>
    <row r="23441" ht="32.25" customHeight="1"/>
    <row r="23443" ht="32.25" customHeight="1"/>
    <row r="23445" ht="32.25" customHeight="1"/>
    <row r="23447" ht="32.25" customHeight="1"/>
    <row r="23449" ht="32.25" customHeight="1"/>
    <row r="23451" ht="32.25" customHeight="1"/>
    <row r="23453" ht="32.25" customHeight="1"/>
    <row r="23455" ht="32.25" customHeight="1"/>
    <row r="23457" ht="32.25" customHeight="1"/>
    <row r="23459" ht="32.25" customHeight="1"/>
    <row r="23461" ht="32.25" customHeight="1"/>
    <row r="23463" ht="32.25" customHeight="1"/>
    <row r="23465" ht="32.25" customHeight="1"/>
    <row r="23467" ht="32.25" customHeight="1"/>
    <row r="23469" ht="32.25" customHeight="1"/>
    <row r="23471" ht="32.25" customHeight="1"/>
    <row r="23473" ht="32.25" customHeight="1"/>
    <row r="23475" ht="32.25" customHeight="1"/>
    <row r="23477" ht="32.25" customHeight="1"/>
    <row r="23479" ht="32.25" customHeight="1"/>
    <row r="23481" ht="32.25" customHeight="1"/>
    <row r="23483" ht="32.25" customHeight="1"/>
    <row r="23485" ht="32.25" customHeight="1"/>
    <row r="23487" ht="32.25" customHeight="1"/>
    <row r="23489" ht="32.25" customHeight="1"/>
    <row r="23491" ht="32.25" customHeight="1"/>
    <row r="23493" ht="32.25" customHeight="1"/>
    <row r="23495" ht="32.25" customHeight="1"/>
    <row r="23497" ht="32.25" customHeight="1"/>
    <row r="23499" ht="32.25" customHeight="1"/>
    <row r="23501" ht="32.25" customHeight="1"/>
    <row r="23503" ht="32.25" customHeight="1"/>
    <row r="23505" ht="32.25" customHeight="1"/>
    <row r="23507" ht="32.25" customHeight="1"/>
    <row r="23509" ht="32.25" customHeight="1"/>
    <row r="23511" ht="32.25" customHeight="1"/>
    <row r="23513" ht="32.25" customHeight="1"/>
    <row r="23515" ht="32.25" customHeight="1"/>
    <row r="23517" ht="32.25" customHeight="1"/>
    <row r="23519" ht="32.25" customHeight="1"/>
    <row r="23521" ht="32.25" customHeight="1"/>
    <row r="23523" ht="32.25" customHeight="1"/>
    <row r="23525" ht="32.25" customHeight="1"/>
    <row r="23527" ht="32.25" customHeight="1"/>
    <row r="23529" ht="32.25" customHeight="1"/>
    <row r="23531" ht="32.25" customHeight="1"/>
    <row r="23533" ht="32.25" customHeight="1"/>
    <row r="23535" ht="32.25" customHeight="1"/>
    <row r="23537" ht="32.25" customHeight="1"/>
    <row r="23539" ht="32.25" customHeight="1"/>
    <row r="23541" ht="32.25" customHeight="1"/>
    <row r="23543" ht="32.25" customHeight="1"/>
    <row r="23545" ht="32.25" customHeight="1"/>
    <row r="23547" ht="32.25" customHeight="1"/>
    <row r="23549" ht="32.25" customHeight="1"/>
    <row r="23551" ht="32.25" customHeight="1"/>
    <row r="23553" ht="32.25" customHeight="1"/>
    <row r="23555" ht="32.25" customHeight="1"/>
    <row r="23557" ht="32.25" customHeight="1"/>
    <row r="23559" ht="32.25" customHeight="1"/>
    <row r="23561" ht="32.25" customHeight="1"/>
    <row r="23563" ht="32.25" customHeight="1"/>
    <row r="23565" ht="32.25" customHeight="1"/>
    <row r="23567" ht="32.25" customHeight="1"/>
    <row r="23569" ht="32.25" customHeight="1"/>
    <row r="23571" ht="32.25" customHeight="1"/>
    <row r="23573" ht="32.25" customHeight="1"/>
    <row r="23575" ht="32.25" customHeight="1"/>
    <row r="23577" ht="32.25" customHeight="1"/>
    <row r="23579" ht="32.25" customHeight="1"/>
    <row r="23581" ht="32.25" customHeight="1"/>
    <row r="23583" ht="32.25" customHeight="1"/>
    <row r="23585" ht="32.25" customHeight="1"/>
    <row r="23587" ht="32.25" customHeight="1"/>
    <row r="23589" ht="32.25" customHeight="1"/>
    <row r="23591" ht="32.25" customHeight="1"/>
    <row r="23593" ht="32.25" customHeight="1"/>
    <row r="23595" ht="32.25" customHeight="1"/>
    <row r="23597" ht="32.25" customHeight="1"/>
    <row r="23599" ht="32.25" customHeight="1"/>
    <row r="23601" ht="32.25" customHeight="1"/>
    <row r="23603" ht="32.25" customHeight="1"/>
    <row r="23605" ht="32.25" customHeight="1"/>
    <row r="23607" ht="32.25" customHeight="1"/>
    <row r="23609" ht="32.25" customHeight="1"/>
    <row r="23611" ht="32.25" customHeight="1"/>
    <row r="23613" ht="32.25" customHeight="1"/>
    <row r="23615" ht="32.25" customHeight="1"/>
    <row r="23617" ht="32.25" customHeight="1"/>
    <row r="23619" ht="32.25" customHeight="1"/>
    <row r="23621" ht="32.25" customHeight="1"/>
    <row r="23623" ht="32.25" customHeight="1"/>
    <row r="23625" ht="32.25" customHeight="1"/>
    <row r="23627" ht="32.25" customHeight="1"/>
    <row r="23629" ht="32.25" customHeight="1"/>
    <row r="23631" ht="32.25" customHeight="1"/>
    <row r="23633" ht="32.25" customHeight="1"/>
    <row r="23635" ht="32.25" customHeight="1"/>
    <row r="23637" ht="32.25" customHeight="1"/>
    <row r="23639" ht="32.25" customHeight="1"/>
    <row r="23641" ht="32.25" customHeight="1"/>
    <row r="23643" ht="32.25" customHeight="1"/>
    <row r="23645" ht="32.25" customHeight="1"/>
    <row r="23647" ht="32.25" customHeight="1"/>
    <row r="23649" ht="32.25" customHeight="1"/>
    <row r="23651" ht="32.25" customHeight="1"/>
    <row r="23653" ht="32.25" customHeight="1"/>
    <row r="23655" ht="32.25" customHeight="1"/>
    <row r="23657" ht="32.25" customHeight="1"/>
    <row r="23659" ht="32.25" customHeight="1"/>
    <row r="23661" ht="32.25" customHeight="1"/>
    <row r="23663" ht="32.25" customHeight="1"/>
    <row r="23665" ht="32.25" customHeight="1"/>
    <row r="23667" ht="32.25" customHeight="1"/>
    <row r="23669" ht="32.25" customHeight="1"/>
    <row r="23671" ht="32.25" customHeight="1"/>
    <row r="23673" ht="32.25" customHeight="1"/>
    <row r="23675" ht="32.25" customHeight="1"/>
    <row r="23677" ht="32.25" customHeight="1"/>
    <row r="23679" ht="32.25" customHeight="1"/>
    <row r="23681" ht="32.25" customHeight="1"/>
    <row r="23683" ht="32.25" customHeight="1"/>
    <row r="23685" ht="32.25" customHeight="1"/>
    <row r="23687" ht="32.25" customHeight="1"/>
    <row r="23689" ht="32.25" customHeight="1"/>
    <row r="23691" ht="32.25" customHeight="1"/>
    <row r="23693" ht="32.25" customHeight="1"/>
    <row r="23695" ht="32.25" customHeight="1"/>
    <row r="23697" ht="32.25" customHeight="1"/>
    <row r="23699" ht="32.25" customHeight="1"/>
    <row r="23701" ht="32.25" customHeight="1"/>
    <row r="23703" ht="32.25" customHeight="1"/>
    <row r="23705" ht="32.25" customHeight="1"/>
    <row r="23707" ht="32.25" customHeight="1"/>
    <row r="23709" ht="32.25" customHeight="1"/>
    <row r="23711" ht="32.25" customHeight="1"/>
    <row r="23713" ht="32.25" customHeight="1"/>
    <row r="23715" ht="32.25" customHeight="1"/>
    <row r="23717" ht="32.25" customHeight="1"/>
    <row r="23719" ht="32.25" customHeight="1"/>
    <row r="23721" ht="32.25" customHeight="1"/>
    <row r="23723" ht="32.25" customHeight="1"/>
    <row r="23725" ht="32.25" customHeight="1"/>
    <row r="23727" ht="32.25" customHeight="1"/>
    <row r="23729" ht="32.25" customHeight="1"/>
    <row r="23731" ht="32.25" customHeight="1"/>
    <row r="23733" ht="32.25" customHeight="1"/>
    <row r="23735" ht="32.25" customHeight="1"/>
    <row r="23737" ht="32.25" customHeight="1"/>
    <row r="23739" ht="32.25" customHeight="1"/>
    <row r="23741" ht="32.25" customHeight="1"/>
    <row r="23743" ht="32.25" customHeight="1"/>
    <row r="23745" ht="32.25" customHeight="1"/>
    <row r="23747" ht="32.25" customHeight="1"/>
    <row r="23749" ht="32.25" customHeight="1"/>
    <row r="23751" ht="32.25" customHeight="1"/>
    <row r="23753" ht="32.25" customHeight="1"/>
    <row r="23755" ht="32.25" customHeight="1"/>
    <row r="23757" ht="32.25" customHeight="1"/>
    <row r="23759" ht="32.25" customHeight="1"/>
    <row r="23761" ht="32.25" customHeight="1"/>
    <row r="23763" ht="32.25" customHeight="1"/>
    <row r="23765" ht="32.25" customHeight="1"/>
    <row r="23767" ht="32.25" customHeight="1"/>
    <row r="23769" ht="32.25" customHeight="1"/>
    <row r="23771" ht="32.25" customHeight="1"/>
    <row r="23773" ht="32.25" customHeight="1"/>
    <row r="23775" ht="32.25" customHeight="1"/>
    <row r="23777" ht="32.25" customHeight="1"/>
    <row r="23779" ht="32.25" customHeight="1"/>
    <row r="23781" ht="32.25" customHeight="1"/>
    <row r="23783" ht="32.25" customHeight="1"/>
    <row r="23785" ht="32.25" customHeight="1"/>
    <row r="23787" ht="32.25" customHeight="1"/>
    <row r="23789" ht="32.25" customHeight="1"/>
    <row r="23791" ht="32.25" customHeight="1"/>
    <row r="23793" ht="32.25" customHeight="1"/>
    <row r="23795" ht="32.25" customHeight="1"/>
    <row r="23797" ht="32.25" customHeight="1"/>
    <row r="23799" ht="32.25" customHeight="1"/>
    <row r="23801" ht="32.25" customHeight="1"/>
    <row r="23803" ht="32.25" customHeight="1"/>
    <row r="23805" ht="32.25" customHeight="1"/>
    <row r="23807" ht="32.25" customHeight="1"/>
    <row r="23809" ht="32.25" customHeight="1"/>
    <row r="23811" ht="32.25" customHeight="1"/>
    <row r="23813" ht="32.25" customHeight="1"/>
    <row r="23815" ht="32.25" customHeight="1"/>
    <row r="23817" ht="32.25" customHeight="1"/>
    <row r="23819" ht="32.25" customHeight="1"/>
    <row r="23821" ht="32.25" customHeight="1"/>
    <row r="23823" ht="32.25" customHeight="1"/>
    <row r="23825" ht="32.25" customHeight="1"/>
    <row r="23827" ht="32.25" customHeight="1"/>
    <row r="23829" ht="32.25" customHeight="1"/>
    <row r="23831" ht="32.25" customHeight="1"/>
    <row r="23833" ht="32.25" customHeight="1"/>
    <row r="23835" ht="32.25" customHeight="1"/>
    <row r="23837" ht="32.25" customHeight="1"/>
    <row r="23839" ht="32.25" customHeight="1"/>
    <row r="23841" ht="32.25" customHeight="1"/>
    <row r="23843" ht="32.25" customHeight="1"/>
    <row r="23845" ht="32.25" customHeight="1"/>
    <row r="23847" ht="32.25" customHeight="1"/>
    <row r="23849" ht="32.25" customHeight="1"/>
    <row r="23851" ht="32.25" customHeight="1"/>
    <row r="23853" ht="32.25" customHeight="1"/>
    <row r="23855" ht="32.25" customHeight="1"/>
    <row r="23857" ht="32.25" customHeight="1"/>
    <row r="23859" ht="32.25" customHeight="1"/>
    <row r="23861" ht="32.25" customHeight="1"/>
    <row r="23863" ht="32.25" customHeight="1"/>
    <row r="23865" ht="32.25" customHeight="1"/>
    <row r="23867" ht="32.25" customHeight="1"/>
    <row r="23869" ht="32.25" customHeight="1"/>
    <row r="23871" ht="32.25" customHeight="1"/>
    <row r="23873" ht="32.25" customHeight="1"/>
    <row r="23875" ht="32.25" customHeight="1"/>
    <row r="23877" ht="32.25" customHeight="1"/>
    <row r="23879" ht="32.25" customHeight="1"/>
    <row r="23881" ht="32.25" customHeight="1"/>
    <row r="23883" ht="32.25" customHeight="1"/>
    <row r="23885" ht="32.25" customHeight="1"/>
    <row r="23887" ht="32.25" customHeight="1"/>
    <row r="23889" ht="32.25" customHeight="1"/>
    <row r="23891" ht="32.25" customHeight="1"/>
    <row r="23893" ht="32.25" customHeight="1"/>
    <row r="23895" ht="32.25" customHeight="1"/>
    <row r="23897" ht="32.25" customHeight="1"/>
    <row r="23899" ht="32.25" customHeight="1"/>
    <row r="23901" ht="32.25" customHeight="1"/>
    <row r="23903" ht="32.25" customHeight="1"/>
    <row r="23905" ht="32.25" customHeight="1"/>
    <row r="23907" ht="32.25" customHeight="1"/>
    <row r="23909" ht="32.25" customHeight="1"/>
    <row r="23911" ht="32.25" customHeight="1"/>
    <row r="23913" ht="32.25" customHeight="1"/>
    <row r="23915" ht="32.25" customHeight="1"/>
    <row r="23917" ht="32.25" customHeight="1"/>
    <row r="23919" ht="32.25" customHeight="1"/>
    <row r="23921" ht="32.25" customHeight="1"/>
    <row r="23923" ht="32.25" customHeight="1"/>
    <row r="23925" ht="32.25" customHeight="1"/>
    <row r="23927" ht="32.25" customHeight="1"/>
    <row r="23929" ht="32.25" customHeight="1"/>
    <row r="23931" ht="32.25" customHeight="1"/>
    <row r="23933" ht="32.25" customHeight="1"/>
    <row r="23935" ht="32.25" customHeight="1"/>
    <row r="23937" ht="32.25" customHeight="1"/>
    <row r="23939" ht="32.25" customHeight="1"/>
    <row r="23941" ht="32.25" customHeight="1"/>
    <row r="23943" ht="32.25" customHeight="1"/>
    <row r="23945" ht="32.25" customHeight="1"/>
    <row r="23947" ht="32.25" customHeight="1"/>
    <row r="23949" ht="32.25" customHeight="1"/>
    <row r="23951" ht="32.25" customHeight="1"/>
    <row r="23953" ht="32.25" customHeight="1"/>
    <row r="23955" ht="32.25" customHeight="1"/>
    <row r="23957" ht="32.25" customHeight="1"/>
    <row r="23959" ht="32.25" customHeight="1"/>
    <row r="23961" ht="32.25" customHeight="1"/>
    <row r="23963" ht="32.25" customHeight="1"/>
    <row r="23965" ht="32.25" customHeight="1"/>
    <row r="23967" ht="32.25" customHeight="1"/>
    <row r="23969" ht="32.25" customHeight="1"/>
    <row r="23971" ht="32.25" customHeight="1"/>
    <row r="23973" ht="32.25" customHeight="1"/>
    <row r="23975" ht="32.25" customHeight="1"/>
    <row r="23977" ht="32.25" customHeight="1"/>
    <row r="23979" ht="32.25" customHeight="1"/>
    <row r="23981" ht="32.25" customHeight="1"/>
    <row r="23983" ht="32.25" customHeight="1"/>
    <row r="23985" ht="32.25" customHeight="1"/>
    <row r="23987" ht="32.25" customHeight="1"/>
    <row r="23989" ht="32.25" customHeight="1"/>
    <row r="23991" ht="32.25" customHeight="1"/>
    <row r="23993" ht="32.25" customHeight="1"/>
    <row r="23995" ht="32.25" customHeight="1"/>
    <row r="23997" ht="32.25" customHeight="1"/>
    <row r="23999" ht="32.25" customHeight="1"/>
    <row r="24001" ht="32.25" customHeight="1"/>
    <row r="24003" ht="32.25" customHeight="1"/>
    <row r="24005" ht="32.25" customHeight="1"/>
    <row r="24007" ht="32.25" customHeight="1"/>
    <row r="24009" ht="32.25" customHeight="1"/>
    <row r="24011" ht="32.25" customHeight="1"/>
    <row r="24013" ht="32.25" customHeight="1"/>
    <row r="24015" ht="32.25" customHeight="1"/>
    <row r="24017" ht="32.25" customHeight="1"/>
    <row r="24019" ht="32.25" customHeight="1"/>
    <row r="24021" ht="32.25" customHeight="1"/>
    <row r="24023" ht="32.25" customHeight="1"/>
    <row r="24025" ht="32.25" customHeight="1"/>
    <row r="24027" ht="32.25" customHeight="1"/>
    <row r="24029" ht="32.25" customHeight="1"/>
    <row r="24031" ht="32.25" customHeight="1"/>
    <row r="24033" ht="32.25" customHeight="1"/>
    <row r="24035" ht="32.25" customHeight="1"/>
    <row r="24037" ht="32.25" customHeight="1"/>
    <row r="24039" ht="32.25" customHeight="1"/>
    <row r="24041" ht="32.25" customHeight="1"/>
    <row r="24043" ht="32.25" customHeight="1"/>
    <row r="24045" ht="32.25" customHeight="1"/>
    <row r="24047" ht="32.25" customHeight="1"/>
    <row r="24049" ht="32.25" customHeight="1"/>
    <row r="24051" ht="32.25" customHeight="1"/>
    <row r="24053" ht="32.25" customHeight="1"/>
    <row r="24055" ht="32.25" customHeight="1"/>
    <row r="24057" ht="32.25" customHeight="1"/>
    <row r="24059" ht="32.25" customHeight="1"/>
    <row r="24061" ht="32.25" customHeight="1"/>
    <row r="24063" ht="32.25" customHeight="1"/>
    <row r="24065" ht="32.25" customHeight="1"/>
    <row r="24067" ht="32.25" customHeight="1"/>
    <row r="24069" ht="32.25" customHeight="1"/>
    <row r="24071" ht="32.25" customHeight="1"/>
    <row r="24073" ht="32.25" customHeight="1"/>
    <row r="24075" ht="32.25" customHeight="1"/>
    <row r="24077" ht="32.25" customHeight="1"/>
    <row r="24079" ht="32.25" customHeight="1"/>
    <row r="24081" ht="32.25" customHeight="1"/>
    <row r="24083" ht="32.25" customHeight="1"/>
    <row r="24085" ht="32.25" customHeight="1"/>
    <row r="24087" ht="32.25" customHeight="1"/>
    <row r="24089" ht="32.25" customHeight="1"/>
    <row r="24091" ht="32.25" customHeight="1"/>
    <row r="24093" ht="32.25" customHeight="1"/>
    <row r="24095" ht="32.25" customHeight="1"/>
    <row r="24097" ht="32.25" customHeight="1"/>
    <row r="24099" ht="32.25" customHeight="1"/>
    <row r="24101" ht="32.25" customHeight="1"/>
    <row r="24103" ht="32.25" customHeight="1"/>
    <row r="24105" ht="32.25" customHeight="1"/>
    <row r="24107" ht="32.25" customHeight="1"/>
    <row r="24109" ht="32.25" customHeight="1"/>
    <row r="24111" ht="32.25" customHeight="1"/>
    <row r="24113" ht="32.25" customHeight="1"/>
    <row r="24115" ht="32.25" customHeight="1"/>
    <row r="24117" ht="32.25" customHeight="1"/>
    <row r="24119" ht="32.25" customHeight="1"/>
    <row r="24121" ht="32.25" customHeight="1"/>
    <row r="24123" ht="32.25" customHeight="1"/>
    <row r="24125" ht="32.25" customHeight="1"/>
    <row r="24127" ht="32.25" customHeight="1"/>
    <row r="24129" ht="32.25" customHeight="1"/>
    <row r="24131" ht="32.25" customHeight="1"/>
    <row r="24133" ht="32.25" customHeight="1"/>
    <row r="24135" ht="32.25" customHeight="1"/>
    <row r="24137" ht="32.25" customHeight="1"/>
    <row r="24139" ht="32.25" customHeight="1"/>
    <row r="24141" ht="32.25" customHeight="1"/>
    <row r="24143" ht="32.25" customHeight="1"/>
    <row r="24145" ht="32.25" customHeight="1"/>
    <row r="24147" ht="32.25" customHeight="1"/>
    <row r="24149" ht="32.25" customHeight="1"/>
    <row r="24151" ht="32.25" customHeight="1"/>
    <row r="24153" ht="32.25" customHeight="1"/>
    <row r="24155" ht="32.25" customHeight="1"/>
    <row r="24157" ht="32.25" customHeight="1"/>
    <row r="24159" ht="32.25" customHeight="1"/>
    <row r="24161" ht="32.25" customHeight="1"/>
    <row r="24163" ht="32.25" customHeight="1"/>
    <row r="24165" ht="32.25" customHeight="1"/>
    <row r="24167" ht="32.25" customHeight="1"/>
    <row r="24169" ht="32.25" customHeight="1"/>
    <row r="24171" ht="32.25" customHeight="1"/>
    <row r="24173" ht="32.25" customHeight="1"/>
    <row r="24175" ht="32.25" customHeight="1"/>
    <row r="24177" ht="32.25" customHeight="1"/>
    <row r="24179" ht="32.25" customHeight="1"/>
    <row r="24181" ht="32.25" customHeight="1"/>
    <row r="24183" ht="32.25" customHeight="1"/>
    <row r="24185" ht="32.25" customHeight="1"/>
    <row r="24187" ht="32.25" customHeight="1"/>
    <row r="24189" ht="32.25" customHeight="1"/>
    <row r="24191" ht="32.25" customHeight="1"/>
    <row r="24193" ht="32.25" customHeight="1"/>
    <row r="24195" ht="32.25" customHeight="1"/>
    <row r="24197" ht="32.25" customHeight="1"/>
    <row r="24199" ht="32.25" customHeight="1"/>
    <row r="24201" ht="32.25" customHeight="1"/>
    <row r="24203" ht="32.25" customHeight="1"/>
    <row r="24205" ht="32.25" customHeight="1"/>
    <row r="24207" ht="32.25" customHeight="1"/>
    <row r="24209" ht="32.25" customHeight="1"/>
    <row r="24211" ht="32.25" customHeight="1"/>
    <row r="24213" ht="32.25" customHeight="1"/>
    <row r="24215" ht="32.25" customHeight="1"/>
    <row r="24217" ht="32.25" customHeight="1"/>
    <row r="24219" ht="32.25" customHeight="1"/>
    <row r="24221" ht="32.25" customHeight="1"/>
    <row r="24223" ht="32.25" customHeight="1"/>
    <row r="24225" ht="32.25" customHeight="1"/>
    <row r="24227" ht="32.25" customHeight="1"/>
    <row r="24229" ht="32.25" customHeight="1"/>
    <row r="24231" ht="32.25" customHeight="1"/>
    <row r="24233" ht="32.25" customHeight="1"/>
    <row r="24235" ht="32.25" customHeight="1"/>
    <row r="24237" ht="32.25" customHeight="1"/>
    <row r="24239" ht="32.25" customHeight="1"/>
    <row r="24241" ht="32.25" customHeight="1"/>
    <row r="24243" ht="32.25" customHeight="1"/>
    <row r="24245" ht="32.25" customHeight="1"/>
    <row r="24247" ht="32.25" customHeight="1"/>
    <row r="24249" ht="32.25" customHeight="1"/>
    <row r="24251" ht="32.25" customHeight="1"/>
    <row r="24253" ht="32.25" customHeight="1"/>
    <row r="24255" ht="32.25" customHeight="1"/>
    <row r="24257" ht="32.25" customHeight="1"/>
    <row r="24259" ht="32.25" customHeight="1"/>
    <row r="24261" ht="32.25" customHeight="1"/>
    <row r="24263" ht="32.25" customHeight="1"/>
    <row r="24265" ht="32.25" customHeight="1"/>
    <row r="24267" ht="32.25" customHeight="1"/>
    <row r="24269" ht="32.25" customHeight="1"/>
    <row r="24271" ht="32.25" customHeight="1"/>
    <row r="24273" ht="32.25" customHeight="1"/>
    <row r="24275" ht="32.25" customHeight="1"/>
    <row r="24277" ht="32.25" customHeight="1"/>
    <row r="24279" ht="32.25" customHeight="1"/>
    <row r="24281" ht="32.25" customHeight="1"/>
    <row r="24283" ht="32.25" customHeight="1"/>
    <row r="24285" ht="32.25" customHeight="1"/>
    <row r="24287" ht="32.25" customHeight="1"/>
    <row r="24289" ht="32.25" customHeight="1"/>
    <row r="24291" ht="32.25" customHeight="1"/>
    <row r="24293" ht="32.25" customHeight="1"/>
    <row r="24295" ht="32.25" customHeight="1"/>
    <row r="24297" ht="32.25" customHeight="1"/>
    <row r="24299" ht="32.25" customHeight="1"/>
    <row r="24301" ht="32.25" customHeight="1"/>
    <row r="24303" ht="32.25" customHeight="1"/>
    <row r="24305" ht="32.25" customHeight="1"/>
    <row r="24307" ht="32.25" customHeight="1"/>
    <row r="24309" ht="32.25" customHeight="1"/>
    <row r="24311" ht="32.25" customHeight="1"/>
    <row r="24313" ht="32.25" customHeight="1"/>
    <row r="24315" ht="32.25" customHeight="1"/>
    <row r="24317" ht="32.25" customHeight="1"/>
    <row r="24319" ht="32.25" customHeight="1"/>
    <row r="24321" ht="32.25" customHeight="1"/>
    <row r="24323" ht="32.25" customHeight="1"/>
    <row r="24325" ht="32.25" customHeight="1"/>
    <row r="24327" ht="32.25" customHeight="1"/>
    <row r="24329" ht="32.25" customHeight="1"/>
    <row r="24331" ht="32.25" customHeight="1"/>
    <row r="24333" ht="32.25" customHeight="1"/>
    <row r="24335" ht="32.25" customHeight="1"/>
    <row r="24337" ht="32.25" customHeight="1"/>
    <row r="24339" ht="32.25" customHeight="1"/>
    <row r="24341" ht="32.25" customHeight="1"/>
    <row r="24343" ht="32.25" customHeight="1"/>
    <row r="24345" ht="32.25" customHeight="1"/>
    <row r="24347" ht="32.25" customHeight="1"/>
    <row r="24349" ht="32.25" customHeight="1"/>
    <row r="24351" ht="32.25" customHeight="1"/>
    <row r="24353" ht="32.25" customHeight="1"/>
    <row r="24355" ht="32.25" customHeight="1"/>
    <row r="24357" ht="32.25" customHeight="1"/>
    <row r="24359" ht="32.25" customHeight="1"/>
    <row r="24361" ht="32.25" customHeight="1"/>
    <row r="24363" ht="32.25" customHeight="1"/>
    <row r="24365" ht="32.25" customHeight="1"/>
    <row r="24367" ht="32.25" customHeight="1"/>
    <row r="24369" ht="32.25" customHeight="1"/>
    <row r="24371" ht="32.25" customHeight="1"/>
    <row r="24373" ht="32.25" customHeight="1"/>
    <row r="24375" ht="32.25" customHeight="1"/>
    <row r="24377" ht="32.25" customHeight="1"/>
    <row r="24379" ht="32.25" customHeight="1"/>
    <row r="24381" ht="32.25" customHeight="1"/>
    <row r="24383" ht="32.25" customHeight="1"/>
    <row r="24385" ht="32.25" customHeight="1"/>
    <row r="24387" ht="32.25" customHeight="1"/>
    <row r="24389" ht="32.25" customHeight="1"/>
    <row r="24391" ht="32.25" customHeight="1"/>
    <row r="24393" ht="32.25" customHeight="1"/>
    <row r="24395" ht="32.25" customHeight="1"/>
    <row r="24397" ht="32.25" customHeight="1"/>
    <row r="24399" ht="32.25" customHeight="1"/>
    <row r="24401" ht="32.25" customHeight="1"/>
    <row r="24403" ht="32.25" customHeight="1"/>
    <row r="24405" ht="32.25" customHeight="1"/>
    <row r="24407" ht="32.25" customHeight="1"/>
    <row r="24409" ht="32.25" customHeight="1"/>
    <row r="24411" ht="32.25" customHeight="1"/>
    <row r="24413" ht="32.25" customHeight="1"/>
    <row r="24415" ht="32.25" customHeight="1"/>
    <row r="24417" ht="32.25" customHeight="1"/>
    <row r="24419" ht="32.25" customHeight="1"/>
    <row r="24421" ht="32.25" customHeight="1"/>
    <row r="24423" ht="32.25" customHeight="1"/>
    <row r="24425" ht="32.25" customHeight="1"/>
    <row r="24427" ht="32.25" customHeight="1"/>
    <row r="24429" ht="32.25" customHeight="1"/>
    <row r="24431" ht="32.25" customHeight="1"/>
    <row r="24433" ht="32.25" customHeight="1"/>
    <row r="24435" ht="32.25" customHeight="1"/>
    <row r="24437" ht="32.25" customHeight="1"/>
    <row r="24439" ht="32.25" customHeight="1"/>
    <row r="24441" ht="32.25" customHeight="1"/>
    <row r="24443" ht="32.25" customHeight="1"/>
    <row r="24445" ht="32.25" customHeight="1"/>
    <row r="24447" ht="32.25" customHeight="1"/>
    <row r="24449" ht="32.25" customHeight="1"/>
    <row r="24451" ht="32.25" customHeight="1"/>
    <row r="24453" ht="32.25" customHeight="1"/>
    <row r="24455" ht="32.25" customHeight="1"/>
    <row r="24457" ht="32.25" customHeight="1"/>
    <row r="24459" ht="32.25" customHeight="1"/>
    <row r="24461" ht="32.25" customHeight="1"/>
    <row r="24463" ht="32.25" customHeight="1"/>
    <row r="24465" ht="32.25" customHeight="1"/>
    <row r="24467" ht="32.25" customHeight="1"/>
    <row r="24469" ht="32.25" customHeight="1"/>
    <row r="24471" ht="32.25" customHeight="1"/>
    <row r="24473" ht="32.25" customHeight="1"/>
    <row r="24475" ht="32.25" customHeight="1"/>
    <row r="24477" ht="32.25" customHeight="1"/>
    <row r="24479" ht="32.25" customHeight="1"/>
    <row r="24481" ht="32.25" customHeight="1"/>
    <row r="24483" ht="32.25" customHeight="1"/>
    <row r="24485" ht="32.25" customHeight="1"/>
    <row r="24487" ht="32.25" customHeight="1"/>
    <row r="24489" ht="32.25" customHeight="1"/>
    <row r="24491" ht="32.25" customHeight="1"/>
    <row r="24493" ht="32.25" customHeight="1"/>
    <row r="24495" ht="32.25" customHeight="1"/>
    <row r="24497" ht="32.25" customHeight="1"/>
    <row r="24499" ht="32.25" customHeight="1"/>
    <row r="24501" ht="32.25" customHeight="1"/>
    <row r="24503" ht="32.25" customHeight="1"/>
    <row r="24505" ht="32.25" customHeight="1"/>
    <row r="24507" ht="32.25" customHeight="1"/>
    <row r="24509" ht="32.25" customHeight="1"/>
    <row r="24511" ht="32.25" customHeight="1"/>
    <row r="24513" ht="32.25" customHeight="1"/>
    <row r="24515" ht="32.25" customHeight="1"/>
    <row r="24517" ht="32.25" customHeight="1"/>
    <row r="24519" ht="32.25" customHeight="1"/>
    <row r="24521" ht="32.25" customHeight="1"/>
    <row r="24523" ht="32.25" customHeight="1"/>
    <row r="24525" ht="32.25" customHeight="1"/>
    <row r="24527" ht="32.25" customHeight="1"/>
    <row r="24529" ht="32.25" customHeight="1"/>
    <row r="24531" ht="32.25" customHeight="1"/>
    <row r="24533" ht="32.25" customHeight="1"/>
    <row r="24535" ht="32.25" customHeight="1"/>
    <row r="24537" ht="32.25" customHeight="1"/>
    <row r="24539" ht="32.25" customHeight="1"/>
    <row r="24541" ht="32.25" customHeight="1"/>
    <row r="24543" ht="32.25" customHeight="1"/>
    <row r="24545" ht="32.25" customHeight="1"/>
    <row r="24547" ht="32.25" customHeight="1"/>
    <row r="24549" ht="32.25" customHeight="1"/>
    <row r="24551" ht="32.25" customHeight="1"/>
    <row r="24553" ht="32.25" customHeight="1"/>
    <row r="24555" ht="32.25" customHeight="1"/>
    <row r="24557" ht="32.25" customHeight="1"/>
    <row r="24559" ht="32.25" customHeight="1"/>
    <row r="24561" ht="32.25" customHeight="1"/>
    <row r="24563" ht="32.25" customHeight="1"/>
    <row r="24565" ht="32.25" customHeight="1"/>
    <row r="24567" ht="32.25" customHeight="1"/>
    <row r="24569" ht="32.25" customHeight="1"/>
    <row r="24571" ht="32.25" customHeight="1"/>
    <row r="24573" ht="32.25" customHeight="1"/>
    <row r="24575" ht="32.25" customHeight="1"/>
    <row r="24577" ht="32.25" customHeight="1"/>
    <row r="24579" ht="32.25" customHeight="1"/>
    <row r="24581" ht="32.25" customHeight="1"/>
    <row r="24583" ht="32.25" customHeight="1"/>
    <row r="24585" ht="32.25" customHeight="1"/>
    <row r="24587" ht="32.25" customHeight="1"/>
    <row r="24589" ht="32.25" customHeight="1"/>
    <row r="24591" ht="32.25" customHeight="1"/>
    <row r="24593" ht="32.25" customHeight="1"/>
    <row r="24595" ht="32.25" customHeight="1"/>
    <row r="24597" ht="32.25" customHeight="1"/>
    <row r="24599" ht="32.25" customHeight="1"/>
    <row r="24601" ht="32.25" customHeight="1"/>
    <row r="24603" ht="32.25" customHeight="1"/>
    <row r="24605" ht="32.25" customHeight="1"/>
    <row r="24607" ht="32.25" customHeight="1"/>
    <row r="24609" ht="32.25" customHeight="1"/>
    <row r="24611" ht="32.25" customHeight="1"/>
    <row r="24613" ht="32.25" customHeight="1"/>
    <row r="24615" ht="32.25" customHeight="1"/>
    <row r="24617" ht="32.25" customHeight="1"/>
    <row r="24619" ht="32.25" customHeight="1"/>
    <row r="24621" ht="32.25" customHeight="1"/>
    <row r="24623" ht="32.25" customHeight="1"/>
    <row r="24625" ht="32.25" customHeight="1"/>
    <row r="24627" ht="32.25" customHeight="1"/>
    <row r="24629" ht="32.25" customHeight="1"/>
    <row r="24631" ht="32.25" customHeight="1"/>
    <row r="24633" ht="32.25" customHeight="1"/>
    <row r="24635" ht="32.25" customHeight="1"/>
    <row r="24637" ht="32.25" customHeight="1"/>
    <row r="24639" ht="32.25" customHeight="1"/>
    <row r="24641" ht="32.25" customHeight="1"/>
    <row r="24643" ht="32.25" customHeight="1"/>
    <row r="24645" ht="32.25" customHeight="1"/>
    <row r="24647" ht="32.25" customHeight="1"/>
    <row r="24649" ht="32.25" customHeight="1"/>
    <row r="24651" ht="32.25" customHeight="1"/>
    <row r="24653" ht="32.25" customHeight="1"/>
    <row r="24655" ht="32.25" customHeight="1"/>
    <row r="24657" ht="32.25" customHeight="1"/>
    <row r="24659" ht="32.25" customHeight="1"/>
    <row r="24661" ht="32.25" customHeight="1"/>
    <row r="24663" ht="32.25" customHeight="1"/>
    <row r="24665" ht="32.25" customHeight="1"/>
    <row r="24667" ht="32.25" customHeight="1"/>
    <row r="24669" ht="32.25" customHeight="1"/>
    <row r="24671" ht="32.25" customHeight="1"/>
    <row r="24673" ht="32.25" customHeight="1"/>
    <row r="24675" ht="32.25" customHeight="1"/>
    <row r="24677" ht="32.25" customHeight="1"/>
    <row r="24679" ht="32.25" customHeight="1"/>
    <row r="24681" ht="32.25" customHeight="1"/>
    <row r="24683" ht="32.25" customHeight="1"/>
    <row r="24685" ht="32.25" customHeight="1"/>
    <row r="24687" ht="32.25" customHeight="1"/>
    <row r="24689" ht="32.25" customHeight="1"/>
    <row r="24691" ht="32.25" customHeight="1"/>
    <row r="24693" ht="32.25" customHeight="1"/>
    <row r="24695" ht="32.25" customHeight="1"/>
    <row r="24697" ht="32.25" customHeight="1"/>
    <row r="24699" ht="32.25" customHeight="1"/>
    <row r="24701" ht="32.25" customHeight="1"/>
    <row r="24703" ht="32.25" customHeight="1"/>
    <row r="24705" ht="32.25" customHeight="1"/>
    <row r="24707" ht="32.25" customHeight="1"/>
    <row r="24709" ht="32.25" customHeight="1"/>
    <row r="24711" ht="32.25" customHeight="1"/>
    <row r="24713" ht="32.25" customHeight="1"/>
    <row r="24715" ht="32.25" customHeight="1"/>
    <row r="24717" ht="32.25" customHeight="1"/>
    <row r="24719" ht="32.25" customHeight="1"/>
    <row r="24721" ht="32.25" customHeight="1"/>
    <row r="24723" ht="32.25" customHeight="1"/>
    <row r="24725" ht="32.25" customHeight="1"/>
    <row r="24727" ht="32.25" customHeight="1"/>
    <row r="24729" ht="32.25" customHeight="1"/>
    <row r="24731" ht="32.25" customHeight="1"/>
    <row r="24733" ht="32.25" customHeight="1"/>
    <row r="24735" ht="32.25" customHeight="1"/>
    <row r="24737" ht="32.25" customHeight="1"/>
    <row r="24739" ht="32.25" customHeight="1"/>
    <row r="24741" ht="32.25" customHeight="1"/>
    <row r="24743" ht="32.25" customHeight="1"/>
    <row r="24745" ht="32.25" customHeight="1"/>
    <row r="24747" ht="32.25" customHeight="1"/>
    <row r="24749" ht="32.25" customHeight="1"/>
    <row r="24751" ht="32.25" customHeight="1"/>
    <row r="24753" ht="32.25" customHeight="1"/>
    <row r="24755" ht="32.25" customHeight="1"/>
    <row r="24757" ht="32.25" customHeight="1"/>
    <row r="24759" ht="32.25" customHeight="1"/>
    <row r="24761" ht="32.25" customHeight="1"/>
    <row r="24763" ht="32.25" customHeight="1"/>
    <row r="24765" ht="32.25" customHeight="1"/>
    <row r="24767" ht="32.25" customHeight="1"/>
    <row r="24769" ht="32.25" customHeight="1"/>
    <row r="24771" ht="32.25" customHeight="1"/>
    <row r="24773" ht="32.25" customHeight="1"/>
    <row r="24775" ht="32.25" customHeight="1"/>
    <row r="24777" ht="32.25" customHeight="1"/>
    <row r="24779" ht="32.25" customHeight="1"/>
    <row r="24781" ht="32.25" customHeight="1"/>
    <row r="24783" ht="32.25" customHeight="1"/>
    <row r="24785" ht="32.25" customHeight="1"/>
    <row r="24787" ht="32.25" customHeight="1"/>
    <row r="24789" ht="32.25" customHeight="1"/>
    <row r="24791" ht="32.25" customHeight="1"/>
    <row r="24793" ht="32.25" customHeight="1"/>
    <row r="24795" ht="32.25" customHeight="1"/>
    <row r="24797" ht="32.25" customHeight="1"/>
    <row r="24799" ht="32.25" customHeight="1"/>
    <row r="24801" ht="32.25" customHeight="1"/>
    <row r="24803" ht="32.25" customHeight="1"/>
    <row r="24805" ht="32.25" customHeight="1"/>
    <row r="24807" ht="32.25" customHeight="1"/>
    <row r="24809" ht="32.25" customHeight="1"/>
    <row r="24811" ht="32.25" customHeight="1"/>
    <row r="24813" ht="32.25" customHeight="1"/>
    <row r="24815" ht="32.25" customHeight="1"/>
    <row r="24817" ht="32.25" customHeight="1"/>
    <row r="24819" ht="32.25" customHeight="1"/>
    <row r="24821" ht="32.25" customHeight="1"/>
    <row r="24823" ht="32.25" customHeight="1"/>
    <row r="24825" ht="32.25" customHeight="1"/>
    <row r="24827" ht="32.25" customHeight="1"/>
    <row r="24829" ht="32.25" customHeight="1"/>
    <row r="24831" ht="32.25" customHeight="1"/>
    <row r="24833" ht="32.25" customHeight="1"/>
    <row r="24835" ht="32.25" customHeight="1"/>
    <row r="24837" ht="32.25" customHeight="1"/>
    <row r="24839" ht="32.25" customHeight="1"/>
    <row r="24841" ht="32.25" customHeight="1"/>
    <row r="24843" ht="32.25" customHeight="1"/>
    <row r="24845" ht="32.25" customHeight="1"/>
    <row r="24847" ht="32.25" customHeight="1"/>
    <row r="24849" ht="32.25" customHeight="1"/>
    <row r="24851" ht="32.25" customHeight="1"/>
    <row r="24853" ht="32.25" customHeight="1"/>
    <row r="24855" ht="32.25" customHeight="1"/>
    <row r="24857" ht="32.25" customHeight="1"/>
    <row r="24859" ht="32.25" customHeight="1"/>
    <row r="24861" ht="32.25" customHeight="1"/>
    <row r="24863" ht="32.25" customHeight="1"/>
    <row r="24865" ht="32.25" customHeight="1"/>
    <row r="24867" ht="32.25" customHeight="1"/>
    <row r="24869" ht="32.25" customHeight="1"/>
    <row r="24871" ht="32.25" customHeight="1"/>
    <row r="24873" ht="32.25" customHeight="1"/>
    <row r="24875" ht="32.25" customHeight="1"/>
    <row r="24877" ht="32.25" customHeight="1"/>
    <row r="24879" ht="32.25" customHeight="1"/>
    <row r="24881" ht="32.25" customHeight="1"/>
    <row r="24883" ht="32.25" customHeight="1"/>
    <row r="24885" ht="32.25" customHeight="1"/>
    <row r="24887" ht="32.25" customHeight="1"/>
    <row r="24889" ht="32.25" customHeight="1"/>
    <row r="24891" ht="32.25" customHeight="1"/>
    <row r="24893" ht="32.25" customHeight="1"/>
    <row r="24895" ht="32.25" customHeight="1"/>
    <row r="24897" ht="32.25" customHeight="1"/>
    <row r="24899" ht="32.25" customHeight="1"/>
    <row r="24901" ht="32.25" customHeight="1"/>
    <row r="24903" ht="32.25" customHeight="1"/>
    <row r="24905" ht="32.25" customHeight="1"/>
    <row r="24907" ht="32.25" customHeight="1"/>
    <row r="24909" ht="32.25" customHeight="1"/>
    <row r="24911" ht="32.25" customHeight="1"/>
    <row r="24913" ht="32.25" customHeight="1"/>
    <row r="24915" ht="32.25" customHeight="1"/>
    <row r="24917" ht="32.25" customHeight="1"/>
    <row r="24919" ht="32.25" customHeight="1"/>
    <row r="24921" ht="32.25" customHeight="1"/>
    <row r="24923" ht="32.25" customHeight="1"/>
    <row r="24925" ht="32.25" customHeight="1"/>
    <row r="24927" ht="32.25" customHeight="1"/>
    <row r="24929" ht="32.25" customHeight="1"/>
    <row r="24931" ht="32.25" customHeight="1"/>
    <row r="24933" ht="32.25" customHeight="1"/>
    <row r="24935" ht="32.25" customHeight="1"/>
    <row r="24937" ht="32.25" customHeight="1"/>
    <row r="24939" ht="32.25" customHeight="1"/>
    <row r="24941" ht="32.25" customHeight="1"/>
    <row r="24943" ht="32.25" customHeight="1"/>
    <row r="24945" ht="32.25" customHeight="1"/>
    <row r="24947" ht="32.25" customHeight="1"/>
    <row r="24949" ht="32.25" customHeight="1"/>
    <row r="24951" ht="32.25" customHeight="1"/>
    <row r="24953" ht="32.25" customHeight="1"/>
    <row r="24955" ht="32.25" customHeight="1"/>
    <row r="24957" ht="32.25" customHeight="1"/>
    <row r="24959" ht="32.25" customHeight="1"/>
    <row r="24961" ht="32.25" customHeight="1"/>
    <row r="24963" ht="32.25" customHeight="1"/>
    <row r="24965" ht="32.25" customHeight="1"/>
    <row r="24967" ht="32.25" customHeight="1"/>
    <row r="24969" ht="32.25" customHeight="1"/>
    <row r="24971" ht="32.25" customHeight="1"/>
    <row r="24973" ht="32.25" customHeight="1"/>
    <row r="24975" ht="32.25" customHeight="1"/>
    <row r="24977" ht="32.25" customHeight="1"/>
    <row r="24979" ht="32.25" customHeight="1"/>
    <row r="24981" ht="32.25" customHeight="1"/>
    <row r="24983" ht="32.25" customHeight="1"/>
    <row r="24985" ht="32.25" customHeight="1"/>
    <row r="24987" ht="32.25" customHeight="1"/>
    <row r="24989" ht="32.25" customHeight="1"/>
    <row r="24991" ht="32.25" customHeight="1"/>
    <row r="24993" ht="32.25" customHeight="1"/>
    <row r="24995" ht="32.25" customHeight="1"/>
    <row r="24997" ht="32.25" customHeight="1"/>
    <row r="24999" ht="32.25" customHeight="1"/>
    <row r="25001" ht="32.25" customHeight="1"/>
    <row r="25003" ht="32.25" customHeight="1"/>
    <row r="25005" ht="32.25" customHeight="1"/>
    <row r="25007" ht="32.25" customHeight="1"/>
    <row r="25009" ht="32.25" customHeight="1"/>
    <row r="25011" ht="32.25" customHeight="1"/>
    <row r="25013" ht="32.25" customHeight="1"/>
    <row r="25015" ht="32.25" customHeight="1"/>
    <row r="25017" ht="32.25" customHeight="1"/>
    <row r="25019" ht="32.25" customHeight="1"/>
    <row r="25021" ht="32.25" customHeight="1"/>
    <row r="25023" ht="32.25" customHeight="1"/>
    <row r="25025" ht="32.25" customHeight="1"/>
    <row r="25027" ht="32.25" customHeight="1"/>
    <row r="25029" ht="32.25" customHeight="1"/>
    <row r="25031" ht="32.25" customHeight="1"/>
    <row r="25033" ht="32.25" customHeight="1"/>
    <row r="25035" ht="32.25" customHeight="1"/>
    <row r="25037" ht="32.25" customHeight="1"/>
    <row r="25039" ht="32.25" customHeight="1"/>
    <row r="25041" ht="32.25" customHeight="1"/>
    <row r="25043" ht="32.25" customHeight="1"/>
    <row r="25045" ht="32.25" customHeight="1"/>
    <row r="25047" ht="32.25" customHeight="1"/>
    <row r="25049" ht="32.25" customHeight="1"/>
    <row r="25051" ht="32.25" customHeight="1"/>
    <row r="25053" ht="32.25" customHeight="1"/>
    <row r="25055" ht="32.25" customHeight="1"/>
    <row r="25057" ht="32.25" customHeight="1"/>
    <row r="25059" ht="32.25" customHeight="1"/>
    <row r="25061" ht="32.25" customHeight="1"/>
    <row r="25063" ht="32.25" customHeight="1"/>
    <row r="25065" ht="32.25" customHeight="1"/>
    <row r="25067" ht="32.25" customHeight="1"/>
    <row r="25069" ht="32.25" customHeight="1"/>
    <row r="25071" ht="32.25" customHeight="1"/>
    <row r="25073" ht="32.25" customHeight="1"/>
    <row r="25075" ht="32.25" customHeight="1"/>
    <row r="25077" ht="32.25" customHeight="1"/>
    <row r="25079" ht="32.25" customHeight="1"/>
    <row r="25081" ht="32.25" customHeight="1"/>
    <row r="25083" ht="32.25" customHeight="1"/>
    <row r="25085" ht="32.25" customHeight="1"/>
    <row r="25087" ht="32.25" customHeight="1"/>
    <row r="25089" ht="32.25" customHeight="1"/>
    <row r="25091" ht="32.25" customHeight="1"/>
    <row r="25093" ht="32.25" customHeight="1"/>
    <row r="25095" ht="32.25" customHeight="1"/>
    <row r="25097" ht="32.25" customHeight="1"/>
    <row r="25099" ht="32.25" customHeight="1"/>
    <row r="25101" ht="32.25" customHeight="1"/>
    <row r="25103" ht="32.25" customHeight="1"/>
    <row r="25105" ht="32.25" customHeight="1"/>
    <row r="25107" ht="32.25" customHeight="1"/>
    <row r="25109" ht="32.25" customHeight="1"/>
    <row r="25111" ht="32.25" customHeight="1"/>
    <row r="25113" ht="32.25" customHeight="1"/>
    <row r="25115" ht="32.25" customHeight="1"/>
    <row r="25117" ht="32.25" customHeight="1"/>
    <row r="25119" ht="32.25" customHeight="1"/>
    <row r="25121" ht="32.25" customHeight="1"/>
    <row r="25123" ht="32.25" customHeight="1"/>
    <row r="25125" ht="32.25" customHeight="1"/>
    <row r="25127" ht="32.25" customHeight="1"/>
    <row r="25129" ht="32.25" customHeight="1"/>
    <row r="25131" ht="32.25" customHeight="1"/>
    <row r="25133" ht="32.25" customHeight="1"/>
    <row r="25135" ht="32.25" customHeight="1"/>
    <row r="25137" ht="32.25" customHeight="1"/>
    <row r="25139" ht="32.25" customHeight="1"/>
    <row r="25141" ht="32.25" customHeight="1"/>
    <row r="25143" ht="32.25" customHeight="1"/>
    <row r="25145" ht="32.25" customHeight="1"/>
    <row r="25147" ht="32.25" customHeight="1"/>
    <row r="25149" ht="32.25" customHeight="1"/>
    <row r="25151" ht="32.25" customHeight="1"/>
    <row r="25153" ht="32.25" customHeight="1"/>
    <row r="25155" ht="32.25" customHeight="1"/>
    <row r="25157" ht="32.25" customHeight="1"/>
    <row r="25159" ht="32.25" customHeight="1"/>
    <row r="25161" ht="32.25" customHeight="1"/>
    <row r="25163" ht="32.25" customHeight="1"/>
    <row r="25165" ht="32.25" customHeight="1"/>
    <row r="25167" ht="32.25" customHeight="1"/>
    <row r="25169" ht="32.25" customHeight="1"/>
    <row r="25171" ht="32.25" customHeight="1"/>
    <row r="25173" ht="32.25" customHeight="1"/>
    <row r="25175" ht="32.25" customHeight="1"/>
    <row r="25177" ht="32.25" customHeight="1"/>
    <row r="25179" ht="32.25" customHeight="1"/>
    <row r="25181" ht="32.25" customHeight="1"/>
    <row r="25183" ht="32.25" customHeight="1"/>
    <row r="25185" ht="32.25" customHeight="1"/>
    <row r="25187" ht="32.25" customHeight="1"/>
    <row r="25189" ht="32.25" customHeight="1"/>
    <row r="25191" ht="32.25" customHeight="1"/>
    <row r="25193" ht="32.25" customHeight="1"/>
    <row r="25195" ht="32.25" customHeight="1"/>
    <row r="25197" ht="32.25" customHeight="1"/>
    <row r="25199" ht="32.25" customHeight="1"/>
    <row r="25201" ht="32.25" customHeight="1"/>
    <row r="25203" ht="32.25" customHeight="1"/>
    <row r="25205" ht="32.25" customHeight="1"/>
    <row r="25207" ht="32.25" customHeight="1"/>
    <row r="25209" ht="32.25" customHeight="1"/>
    <row r="25211" ht="32.25" customHeight="1"/>
    <row r="25213" ht="32.25" customHeight="1"/>
    <row r="25215" ht="32.25" customHeight="1"/>
    <row r="25217" ht="32.25" customHeight="1"/>
    <row r="25219" ht="32.25" customHeight="1"/>
    <row r="25221" ht="32.25" customHeight="1"/>
    <row r="25223" ht="32.25" customHeight="1"/>
    <row r="25225" ht="32.25" customHeight="1"/>
    <row r="25227" ht="32.25" customHeight="1"/>
    <row r="25229" ht="32.25" customHeight="1"/>
    <row r="25231" ht="32.25" customHeight="1"/>
    <row r="25233" ht="32.25" customHeight="1"/>
    <row r="25235" ht="32.25" customHeight="1"/>
    <row r="25237" ht="32.25" customHeight="1"/>
    <row r="25239" ht="32.25" customHeight="1"/>
    <row r="25241" ht="32.25" customHeight="1"/>
    <row r="25243" ht="32.25" customHeight="1"/>
    <row r="25245" ht="32.25" customHeight="1"/>
    <row r="25247" ht="32.25" customHeight="1"/>
    <row r="25249" ht="32.25" customHeight="1"/>
    <row r="25251" ht="32.25" customHeight="1"/>
    <row r="25253" ht="32.25" customHeight="1"/>
    <row r="25255" ht="32.25" customHeight="1"/>
    <row r="25257" ht="32.25" customHeight="1"/>
    <row r="25259" ht="32.25" customHeight="1"/>
    <row r="25261" ht="32.25" customHeight="1"/>
    <row r="25263" ht="32.25" customHeight="1"/>
    <row r="25265" ht="32.25" customHeight="1"/>
    <row r="25267" ht="32.25" customHeight="1"/>
    <row r="25269" ht="32.25" customHeight="1"/>
    <row r="25271" ht="32.25" customHeight="1"/>
    <row r="25273" ht="32.25" customHeight="1"/>
    <row r="25275" ht="32.25" customHeight="1"/>
    <row r="25277" ht="32.25" customHeight="1"/>
    <row r="25279" ht="32.25" customHeight="1"/>
    <row r="25281" ht="32.25" customHeight="1"/>
    <row r="25283" ht="32.25" customHeight="1"/>
    <row r="25285" ht="32.25" customHeight="1"/>
    <row r="25287" ht="32.25" customHeight="1"/>
    <row r="25289" ht="32.25" customHeight="1"/>
    <row r="25291" ht="32.25" customHeight="1"/>
    <row r="25293" ht="32.25" customHeight="1"/>
    <row r="25295" ht="32.25" customHeight="1"/>
    <row r="25297" ht="32.25" customHeight="1"/>
    <row r="25299" ht="32.25" customHeight="1"/>
    <row r="25301" ht="32.25" customHeight="1"/>
    <row r="25303" ht="32.25" customHeight="1"/>
    <row r="25305" ht="32.25" customHeight="1"/>
    <row r="25307" ht="32.25" customHeight="1"/>
    <row r="25309" ht="32.25" customHeight="1"/>
    <row r="25311" ht="32.25" customHeight="1"/>
    <row r="25313" ht="32.25" customHeight="1"/>
    <row r="25315" ht="32.25" customHeight="1"/>
    <row r="25317" ht="32.25" customHeight="1"/>
    <row r="25319" ht="32.25" customHeight="1"/>
    <row r="25321" ht="32.25" customHeight="1"/>
    <row r="25323" ht="32.25" customHeight="1"/>
    <row r="25325" ht="32.25" customHeight="1"/>
    <row r="25327" ht="32.25" customHeight="1"/>
    <row r="25329" ht="32.25" customHeight="1"/>
    <row r="25331" ht="32.25" customHeight="1"/>
    <row r="25333" ht="32.25" customHeight="1"/>
    <row r="25335" ht="32.25" customHeight="1"/>
    <row r="25337" ht="32.25" customHeight="1"/>
    <row r="25339" ht="32.25" customHeight="1"/>
    <row r="25341" ht="32.25" customHeight="1"/>
    <row r="25343" ht="32.25" customHeight="1"/>
    <row r="25345" ht="32.25" customHeight="1"/>
    <row r="25347" ht="32.25" customHeight="1"/>
    <row r="25349" ht="32.25" customHeight="1"/>
    <row r="25351" ht="32.25" customHeight="1"/>
    <row r="25353" ht="32.25" customHeight="1"/>
    <row r="25355" ht="32.25" customHeight="1"/>
    <row r="25357" ht="32.25" customHeight="1"/>
    <row r="25359" ht="32.25" customHeight="1"/>
    <row r="25361" ht="32.25" customHeight="1"/>
    <row r="25363" ht="32.25" customHeight="1"/>
    <row r="25365" ht="32.25" customHeight="1"/>
    <row r="25367" ht="32.25" customHeight="1"/>
    <row r="25369" ht="32.25" customHeight="1"/>
    <row r="25371" ht="32.25" customHeight="1"/>
    <row r="25373" ht="32.25" customHeight="1"/>
    <row r="25375" ht="32.25" customHeight="1"/>
    <row r="25377" ht="32.25" customHeight="1"/>
    <row r="25379" ht="32.25" customHeight="1"/>
    <row r="25381" ht="32.25" customHeight="1"/>
    <row r="25383" ht="32.25" customHeight="1"/>
    <row r="25385" ht="32.25" customHeight="1"/>
    <row r="25387" ht="32.25" customHeight="1"/>
    <row r="25389" ht="32.25" customHeight="1"/>
    <row r="25391" ht="32.25" customHeight="1"/>
    <row r="25393" ht="32.25" customHeight="1"/>
    <row r="25395" ht="32.25" customHeight="1"/>
    <row r="25397" ht="32.25" customHeight="1"/>
    <row r="25399" ht="32.25" customHeight="1"/>
    <row r="25401" ht="32.25" customHeight="1"/>
    <row r="25403" ht="32.25" customHeight="1"/>
    <row r="25405" ht="32.25" customHeight="1"/>
    <row r="25407" ht="32.25" customHeight="1"/>
    <row r="25409" ht="32.25" customHeight="1"/>
    <row r="25411" ht="32.25" customHeight="1"/>
    <row r="25413" ht="32.25" customHeight="1"/>
    <row r="25415" ht="32.25" customHeight="1"/>
    <row r="25417" ht="32.25" customHeight="1"/>
    <row r="25419" ht="32.25" customHeight="1"/>
    <row r="25421" ht="32.25" customHeight="1"/>
    <row r="25423" ht="32.25" customHeight="1"/>
    <row r="25425" ht="32.25" customHeight="1"/>
    <row r="25427" ht="32.25" customHeight="1"/>
    <row r="25429" ht="32.25" customHeight="1"/>
    <row r="25431" ht="32.25" customHeight="1"/>
    <row r="25433" ht="32.25" customHeight="1"/>
    <row r="25435" ht="32.25" customHeight="1"/>
    <row r="25437" ht="32.25" customHeight="1"/>
    <row r="25439" ht="32.25" customHeight="1"/>
    <row r="25441" ht="32.25" customHeight="1"/>
    <row r="25443" ht="32.25" customHeight="1"/>
    <row r="25445" ht="32.25" customHeight="1"/>
    <row r="25447" ht="32.25" customHeight="1"/>
    <row r="25449" ht="32.25" customHeight="1"/>
    <row r="25451" ht="32.25" customHeight="1"/>
    <row r="25453" ht="32.25" customHeight="1"/>
    <row r="25455" ht="32.25" customHeight="1"/>
    <row r="25457" ht="32.25" customHeight="1"/>
    <row r="25459" ht="32.25" customHeight="1"/>
    <row r="25461" ht="32.25" customHeight="1"/>
    <row r="25463" ht="32.25" customHeight="1"/>
    <row r="25465" ht="32.25" customHeight="1"/>
    <row r="25467" ht="32.25" customHeight="1"/>
    <row r="25469" ht="32.25" customHeight="1"/>
    <row r="25471" ht="32.25" customHeight="1"/>
    <row r="25473" ht="32.25" customHeight="1"/>
    <row r="25475" ht="32.25" customHeight="1"/>
    <row r="25477" ht="32.25" customHeight="1"/>
    <row r="25479" ht="32.25" customHeight="1"/>
    <row r="25481" ht="32.25" customHeight="1"/>
    <row r="25483" ht="32.25" customHeight="1"/>
    <row r="25485" ht="32.25" customHeight="1"/>
    <row r="25487" ht="32.25" customHeight="1"/>
    <row r="25489" ht="32.25" customHeight="1"/>
    <row r="25491" ht="32.25" customHeight="1"/>
    <row r="25493" ht="32.25" customHeight="1"/>
    <row r="25495" ht="32.25" customHeight="1"/>
    <row r="25497" ht="32.25" customHeight="1"/>
    <row r="25499" ht="32.25" customHeight="1"/>
    <row r="25501" ht="32.25" customHeight="1"/>
    <row r="25503" ht="32.25" customHeight="1"/>
    <row r="25505" ht="32.25" customHeight="1"/>
    <row r="25507" ht="32.25" customHeight="1"/>
    <row r="25509" ht="32.25" customHeight="1"/>
    <row r="25511" ht="32.25" customHeight="1"/>
    <row r="25513" ht="32.25" customHeight="1"/>
    <row r="25515" ht="32.25" customHeight="1"/>
    <row r="25517" ht="32.25" customHeight="1"/>
    <row r="25519" ht="32.25" customHeight="1"/>
    <row r="25521" ht="32.25" customHeight="1"/>
    <row r="25523" ht="32.25" customHeight="1"/>
    <row r="25525" ht="32.25" customHeight="1"/>
    <row r="25527" ht="32.25" customHeight="1"/>
    <row r="25529" ht="32.25" customHeight="1"/>
    <row r="25531" ht="32.25" customHeight="1"/>
    <row r="25533" ht="32.25" customHeight="1"/>
    <row r="25535" ht="32.25" customHeight="1"/>
    <row r="25537" ht="32.25" customHeight="1"/>
    <row r="25539" ht="32.25" customHeight="1"/>
    <row r="25541" ht="32.25" customHeight="1"/>
    <row r="25543" ht="32.25" customHeight="1"/>
    <row r="25545" ht="32.25" customHeight="1"/>
    <row r="25547" ht="32.25" customHeight="1"/>
    <row r="25549" ht="32.25" customHeight="1"/>
    <row r="25551" ht="32.25" customHeight="1"/>
    <row r="25553" ht="32.25" customHeight="1"/>
    <row r="25555" ht="32.25" customHeight="1"/>
    <row r="25557" ht="32.25" customHeight="1"/>
    <row r="25559" ht="32.25" customHeight="1"/>
    <row r="25561" ht="32.25" customHeight="1"/>
    <row r="25563" ht="32.25" customHeight="1"/>
    <row r="25565" ht="32.25" customHeight="1"/>
    <row r="25567" ht="32.25" customHeight="1"/>
    <row r="25569" ht="32.25" customHeight="1"/>
    <row r="25571" ht="32.25" customHeight="1"/>
    <row r="25573" ht="32.25" customHeight="1"/>
    <row r="25575" ht="32.25" customHeight="1"/>
    <row r="25577" ht="32.25" customHeight="1"/>
    <row r="25579" ht="32.25" customHeight="1"/>
    <row r="25581" ht="32.25" customHeight="1"/>
    <row r="25583" ht="32.25" customHeight="1"/>
    <row r="25585" ht="32.25" customHeight="1"/>
    <row r="25587" ht="32.25" customHeight="1"/>
    <row r="25589" ht="32.25" customHeight="1"/>
    <row r="25591" ht="32.25" customHeight="1"/>
    <row r="25593" ht="32.25" customHeight="1"/>
    <row r="25595" ht="32.25" customHeight="1"/>
    <row r="25597" ht="32.25" customHeight="1"/>
    <row r="25599" ht="32.25" customHeight="1"/>
    <row r="25601" ht="32.25" customHeight="1"/>
    <row r="25603" ht="32.25" customHeight="1"/>
    <row r="25605" ht="32.25" customHeight="1"/>
    <row r="25607" ht="32.25" customHeight="1"/>
    <row r="25609" ht="32.25" customHeight="1"/>
    <row r="25611" ht="32.25" customHeight="1"/>
    <row r="25613" ht="32.25" customHeight="1"/>
    <row r="25615" ht="32.25" customHeight="1"/>
    <row r="25617" ht="32.25" customHeight="1"/>
    <row r="25619" ht="32.25" customHeight="1"/>
    <row r="25621" ht="32.25" customHeight="1"/>
    <row r="25623" ht="32.25" customHeight="1"/>
    <row r="25625" ht="32.25" customHeight="1"/>
    <row r="25627" ht="32.25" customHeight="1"/>
    <row r="25629" ht="32.25" customHeight="1"/>
    <row r="25631" ht="32.25" customHeight="1"/>
    <row r="25633" ht="32.25" customHeight="1"/>
    <row r="25635" ht="32.25" customHeight="1"/>
    <row r="25637" ht="32.25" customHeight="1"/>
    <row r="25639" ht="32.25" customHeight="1"/>
    <row r="25641" ht="32.25" customHeight="1"/>
    <row r="25643" ht="32.25" customHeight="1"/>
    <row r="25645" ht="32.25" customHeight="1"/>
    <row r="25647" ht="32.25" customHeight="1"/>
    <row r="25649" ht="32.25" customHeight="1"/>
    <row r="25651" ht="32.25" customHeight="1"/>
    <row r="25653" ht="32.25" customHeight="1"/>
    <row r="25655" ht="32.25" customHeight="1"/>
    <row r="25657" ht="32.25" customHeight="1"/>
    <row r="25659" ht="32.25" customHeight="1"/>
    <row r="25661" ht="32.25" customHeight="1"/>
    <row r="25663" ht="32.25" customHeight="1"/>
    <row r="25665" ht="32.25" customHeight="1"/>
    <row r="25667" ht="32.25" customHeight="1"/>
    <row r="25669" ht="32.25" customHeight="1"/>
    <row r="25671" ht="32.25" customHeight="1"/>
    <row r="25673" ht="32.25" customHeight="1"/>
    <row r="25675" ht="32.25" customHeight="1"/>
    <row r="25677" ht="32.25" customHeight="1"/>
    <row r="25679" ht="32.25" customHeight="1"/>
    <row r="25681" ht="32.25" customHeight="1"/>
    <row r="25683" ht="32.25" customHeight="1"/>
    <row r="25685" ht="32.25" customHeight="1"/>
    <row r="25687" ht="32.25" customHeight="1"/>
    <row r="25689" ht="32.25" customHeight="1"/>
    <row r="25691" ht="32.25" customHeight="1"/>
    <row r="25693" ht="32.25" customHeight="1"/>
    <row r="25695" ht="32.25" customHeight="1"/>
    <row r="25697" ht="32.25" customHeight="1"/>
    <row r="25699" ht="32.25" customHeight="1"/>
    <row r="25701" ht="32.25" customHeight="1"/>
    <row r="25703" ht="32.25" customHeight="1"/>
    <row r="25705" ht="32.25" customHeight="1"/>
    <row r="25707" ht="32.25" customHeight="1"/>
    <row r="25709" ht="32.25" customHeight="1"/>
    <row r="25711" ht="32.25" customHeight="1"/>
    <row r="25713" ht="32.25" customHeight="1"/>
    <row r="25715" ht="32.25" customHeight="1"/>
    <row r="25717" ht="32.25" customHeight="1"/>
    <row r="25719" ht="32.25" customHeight="1"/>
    <row r="25721" ht="32.25" customHeight="1"/>
    <row r="25723" ht="32.25" customHeight="1"/>
    <row r="25725" ht="32.25" customHeight="1"/>
    <row r="25727" ht="32.25" customHeight="1"/>
    <row r="25729" ht="32.25" customHeight="1"/>
    <row r="25731" ht="32.25" customHeight="1"/>
    <row r="25733" ht="32.25" customHeight="1"/>
    <row r="25735" ht="32.25" customHeight="1"/>
    <row r="25737" ht="32.25" customHeight="1"/>
    <row r="25739" ht="32.25" customHeight="1"/>
    <row r="25741" ht="32.25" customHeight="1"/>
    <row r="25743" ht="32.25" customHeight="1"/>
    <row r="25745" ht="32.25" customHeight="1"/>
    <row r="25747" ht="32.25" customHeight="1"/>
    <row r="25749" ht="32.25" customHeight="1"/>
    <row r="25751" ht="32.25" customHeight="1"/>
    <row r="25753" ht="32.25" customHeight="1"/>
    <row r="25755" ht="32.25" customHeight="1"/>
    <row r="25757" ht="32.25" customHeight="1"/>
    <row r="25759" ht="32.25" customHeight="1"/>
    <row r="25761" ht="32.25" customHeight="1"/>
    <row r="25763" ht="32.25" customHeight="1"/>
    <row r="25765" ht="32.25" customHeight="1"/>
    <row r="25767" ht="32.25" customHeight="1"/>
    <row r="25769" ht="32.25" customHeight="1"/>
    <row r="25771" ht="32.25" customHeight="1"/>
    <row r="25773" ht="32.25" customHeight="1"/>
    <row r="25775" ht="32.25" customHeight="1"/>
    <row r="25777" ht="32.25" customHeight="1"/>
    <row r="25779" ht="32.25" customHeight="1"/>
    <row r="25781" ht="32.25" customHeight="1"/>
    <row r="25783" ht="32.25" customHeight="1"/>
    <row r="25785" ht="32.25" customHeight="1"/>
    <row r="25787" ht="32.25" customHeight="1"/>
    <row r="25789" ht="32.25" customHeight="1"/>
    <row r="25791" ht="32.25" customHeight="1"/>
    <row r="25793" ht="32.25" customHeight="1"/>
    <row r="25795" ht="32.25" customHeight="1"/>
    <row r="25797" ht="32.25" customHeight="1"/>
    <row r="25799" ht="32.25" customHeight="1"/>
    <row r="25801" ht="32.25" customHeight="1"/>
    <row r="25803" ht="32.25" customHeight="1"/>
    <row r="25805" ht="32.25" customHeight="1"/>
    <row r="25807" ht="32.25" customHeight="1"/>
    <row r="25809" ht="32.25" customHeight="1"/>
    <row r="25811" ht="32.25" customHeight="1"/>
    <row r="25813" ht="32.25" customHeight="1"/>
    <row r="25815" ht="32.25" customHeight="1"/>
    <row r="25817" ht="32.25" customHeight="1"/>
    <row r="25819" ht="32.25" customHeight="1"/>
    <row r="25821" ht="32.25" customHeight="1"/>
    <row r="25823" ht="32.25" customHeight="1"/>
    <row r="25825" ht="32.25" customHeight="1"/>
    <row r="25827" ht="32.25" customHeight="1"/>
    <row r="25829" ht="32.25" customHeight="1"/>
    <row r="25831" ht="32.25" customHeight="1"/>
    <row r="25833" ht="32.25" customHeight="1"/>
    <row r="25835" ht="32.25" customHeight="1"/>
    <row r="25837" ht="32.25" customHeight="1"/>
    <row r="25839" ht="32.25" customHeight="1"/>
    <row r="25841" ht="32.25" customHeight="1"/>
    <row r="25843" ht="32.25" customHeight="1"/>
    <row r="25845" ht="32.25" customHeight="1"/>
    <row r="25847" ht="32.25" customHeight="1"/>
    <row r="25849" ht="32.25" customHeight="1"/>
    <row r="25851" ht="32.25" customHeight="1"/>
    <row r="25853" ht="32.25" customHeight="1"/>
    <row r="25855" ht="32.25" customHeight="1"/>
    <row r="25857" ht="32.25" customHeight="1"/>
    <row r="25859" ht="32.25" customHeight="1"/>
    <row r="25861" ht="32.25" customHeight="1"/>
    <row r="25863" ht="32.25" customHeight="1"/>
    <row r="25865" ht="32.25" customHeight="1"/>
    <row r="25867" ht="32.25" customHeight="1"/>
    <row r="25869" ht="32.25" customHeight="1"/>
    <row r="25871" ht="32.25" customHeight="1"/>
    <row r="25873" ht="32.25" customHeight="1"/>
    <row r="25875" ht="32.25" customHeight="1"/>
    <row r="25877" ht="32.25" customHeight="1"/>
    <row r="25879" ht="32.25" customHeight="1"/>
    <row r="25881" ht="32.25" customHeight="1"/>
    <row r="25883" ht="32.25" customHeight="1"/>
    <row r="25885" ht="32.25" customHeight="1"/>
    <row r="25887" ht="32.25" customHeight="1"/>
    <row r="25889" ht="32.25" customHeight="1"/>
    <row r="25891" ht="32.25" customHeight="1"/>
    <row r="25893" ht="32.25" customHeight="1"/>
    <row r="25895" ht="32.25" customHeight="1"/>
    <row r="25897" ht="32.25" customHeight="1"/>
    <row r="25899" ht="32.25" customHeight="1"/>
    <row r="25901" ht="32.25" customHeight="1"/>
    <row r="25903" ht="32.25" customHeight="1"/>
    <row r="25905" ht="32.25" customHeight="1"/>
    <row r="25907" ht="32.25" customHeight="1"/>
    <row r="25909" ht="32.25" customHeight="1"/>
    <row r="25911" ht="32.25" customHeight="1"/>
    <row r="25913" ht="32.25" customHeight="1"/>
    <row r="25915" ht="32.25" customHeight="1"/>
    <row r="25917" ht="32.25" customHeight="1"/>
    <row r="25919" ht="32.25" customHeight="1"/>
    <row r="25921" ht="32.25" customHeight="1"/>
    <row r="25923" ht="32.25" customHeight="1"/>
    <row r="25925" ht="32.25" customHeight="1"/>
    <row r="25927" ht="32.25" customHeight="1"/>
    <row r="25929" ht="32.25" customHeight="1"/>
    <row r="25931" ht="32.25" customHeight="1"/>
    <row r="25933" ht="32.25" customHeight="1"/>
    <row r="25935" ht="32.25" customHeight="1"/>
    <row r="25937" ht="32.25" customHeight="1"/>
    <row r="25939" ht="32.25" customHeight="1"/>
    <row r="25941" ht="32.25" customHeight="1"/>
    <row r="25943" ht="32.25" customHeight="1"/>
    <row r="25945" ht="32.25" customHeight="1"/>
    <row r="25947" ht="32.25" customHeight="1"/>
    <row r="25949" ht="32.25" customHeight="1"/>
    <row r="25951" ht="32.25" customHeight="1"/>
    <row r="25953" ht="32.25" customHeight="1"/>
    <row r="25955" ht="32.25" customHeight="1"/>
    <row r="25957" ht="32.25" customHeight="1"/>
    <row r="25959" ht="32.25" customHeight="1"/>
    <row r="25961" ht="32.25" customHeight="1"/>
    <row r="25963" ht="32.25" customHeight="1"/>
    <row r="25965" ht="32.25" customHeight="1"/>
    <row r="25967" ht="32.25" customHeight="1"/>
    <row r="25969" ht="32.25" customHeight="1"/>
    <row r="25971" ht="32.25" customHeight="1"/>
    <row r="25973" ht="32.25" customHeight="1"/>
    <row r="25975" ht="32.25" customHeight="1"/>
    <row r="25977" ht="32.25" customHeight="1"/>
    <row r="25979" ht="32.25" customHeight="1"/>
    <row r="25981" ht="32.25" customHeight="1"/>
    <row r="25983" ht="32.25" customHeight="1"/>
    <row r="25985" ht="32.25" customHeight="1"/>
    <row r="25987" ht="32.25" customHeight="1"/>
    <row r="25989" ht="32.25" customHeight="1"/>
    <row r="25991" ht="32.25" customHeight="1"/>
    <row r="25993" ht="32.25" customHeight="1"/>
    <row r="25995" ht="32.25" customHeight="1"/>
    <row r="25997" ht="32.25" customHeight="1"/>
    <row r="25999" ht="32.25" customHeight="1"/>
    <row r="26001" ht="32.25" customHeight="1"/>
    <row r="26003" ht="32.25" customHeight="1"/>
    <row r="26005" ht="32.25" customHeight="1"/>
    <row r="26007" ht="32.25" customHeight="1"/>
    <row r="26009" ht="32.25" customHeight="1"/>
    <row r="26011" ht="32.25" customHeight="1"/>
    <row r="26013" ht="32.25" customHeight="1"/>
    <row r="26015" ht="32.25" customHeight="1"/>
    <row r="26017" ht="32.25" customHeight="1"/>
    <row r="26019" ht="32.25" customHeight="1"/>
    <row r="26021" ht="32.25" customHeight="1"/>
    <row r="26023" ht="32.25" customHeight="1"/>
    <row r="26025" ht="32.25" customHeight="1"/>
    <row r="26027" ht="32.25" customHeight="1"/>
    <row r="26029" ht="32.25" customHeight="1"/>
    <row r="26031" ht="32.25" customHeight="1"/>
    <row r="26033" ht="32.25" customHeight="1"/>
    <row r="26035" ht="32.25" customHeight="1"/>
    <row r="26037" ht="32.25" customHeight="1"/>
    <row r="26039" ht="32.25" customHeight="1"/>
    <row r="26041" ht="32.25" customHeight="1"/>
    <row r="26043" ht="32.25" customHeight="1"/>
    <row r="26045" ht="32.25" customHeight="1"/>
    <row r="26047" ht="32.25" customHeight="1"/>
    <row r="26049" ht="32.25" customHeight="1"/>
    <row r="26051" ht="32.25" customHeight="1"/>
    <row r="26053" ht="32.25" customHeight="1"/>
    <row r="26055" ht="32.25" customHeight="1"/>
    <row r="26057" ht="32.25" customHeight="1"/>
    <row r="26059" ht="32.25" customHeight="1"/>
    <row r="26061" ht="32.25" customHeight="1"/>
    <row r="26063" ht="32.25" customHeight="1"/>
    <row r="26065" ht="32.25" customHeight="1"/>
    <row r="26067" ht="32.25" customHeight="1"/>
    <row r="26069" ht="32.25" customHeight="1"/>
    <row r="26071" ht="32.25" customHeight="1"/>
    <row r="26073" ht="32.25" customHeight="1"/>
    <row r="26075" ht="32.25" customHeight="1"/>
    <row r="26077" ht="32.25" customHeight="1"/>
    <row r="26079" ht="32.25" customHeight="1"/>
    <row r="26081" ht="32.25" customHeight="1"/>
    <row r="26083" ht="32.25" customHeight="1"/>
    <row r="26085" ht="32.25" customHeight="1"/>
    <row r="26087" ht="32.25" customHeight="1"/>
    <row r="26089" ht="32.25" customHeight="1"/>
    <row r="26091" ht="32.25" customHeight="1"/>
    <row r="26093" ht="32.25" customHeight="1"/>
    <row r="26095" ht="32.25" customHeight="1"/>
    <row r="26097" ht="32.25" customHeight="1"/>
    <row r="26099" ht="32.25" customHeight="1"/>
    <row r="26101" ht="32.25" customHeight="1"/>
    <row r="26103" ht="32.25" customHeight="1"/>
    <row r="26105" ht="32.25" customHeight="1"/>
    <row r="26107" ht="32.25" customHeight="1"/>
    <row r="26109" ht="32.25" customHeight="1"/>
    <row r="26111" ht="32.25" customHeight="1"/>
    <row r="26113" ht="32.25" customHeight="1"/>
    <row r="26115" ht="32.25" customHeight="1"/>
    <row r="26117" ht="32.25" customHeight="1"/>
    <row r="26119" ht="32.25" customHeight="1"/>
    <row r="26121" ht="32.25" customHeight="1"/>
    <row r="26123" ht="32.25" customHeight="1"/>
    <row r="26125" ht="32.25" customHeight="1"/>
    <row r="26127" ht="32.25" customHeight="1"/>
    <row r="26129" ht="32.25" customHeight="1"/>
    <row r="26131" ht="32.25" customHeight="1"/>
    <row r="26133" ht="32.25" customHeight="1"/>
    <row r="26135" ht="32.25" customHeight="1"/>
    <row r="26137" ht="32.25" customHeight="1"/>
    <row r="26139" ht="32.25" customHeight="1"/>
    <row r="26141" ht="32.25" customHeight="1"/>
    <row r="26143" ht="32.25" customHeight="1"/>
    <row r="26145" ht="32.25" customHeight="1"/>
    <row r="26147" ht="32.25" customHeight="1"/>
    <row r="26149" ht="32.25" customHeight="1"/>
    <row r="26151" ht="32.25" customHeight="1"/>
    <row r="26153" ht="32.25" customHeight="1"/>
    <row r="26155" ht="32.25" customHeight="1"/>
    <row r="26157" ht="32.25" customHeight="1"/>
    <row r="26159" ht="32.25" customHeight="1"/>
    <row r="26161" ht="32.25" customHeight="1"/>
    <row r="26163" ht="32.25" customHeight="1"/>
    <row r="26165" ht="32.25" customHeight="1"/>
    <row r="26167" ht="32.25" customHeight="1"/>
    <row r="26169" ht="32.25" customHeight="1"/>
    <row r="26171" ht="32.25" customHeight="1"/>
    <row r="26173" ht="32.25" customHeight="1"/>
    <row r="26175" ht="32.25" customHeight="1"/>
    <row r="26177" ht="32.25" customHeight="1"/>
    <row r="26179" ht="32.25" customHeight="1"/>
    <row r="26181" ht="32.25" customHeight="1"/>
    <row r="26183" ht="32.25" customHeight="1"/>
    <row r="26185" ht="32.25" customHeight="1"/>
    <row r="26187" ht="32.25" customHeight="1"/>
    <row r="26189" ht="32.25" customHeight="1"/>
    <row r="26191" ht="32.25" customHeight="1"/>
    <row r="26193" ht="32.25" customHeight="1"/>
    <row r="26195" ht="32.25" customHeight="1"/>
    <row r="26197" ht="32.25" customHeight="1"/>
    <row r="26199" ht="32.25" customHeight="1"/>
    <row r="26201" ht="32.25" customHeight="1"/>
    <row r="26203" ht="32.25" customHeight="1"/>
    <row r="26205" ht="32.25" customHeight="1"/>
    <row r="26207" ht="32.25" customHeight="1"/>
    <row r="26209" ht="32.25" customHeight="1"/>
    <row r="26211" ht="32.25" customHeight="1"/>
    <row r="26213" ht="32.25" customHeight="1"/>
    <row r="26215" ht="32.25" customHeight="1"/>
    <row r="26217" ht="32.25" customHeight="1"/>
    <row r="26219" ht="32.25" customHeight="1"/>
    <row r="26221" ht="32.25" customHeight="1"/>
    <row r="26223" ht="32.25" customHeight="1"/>
    <row r="26225" ht="32.25" customHeight="1"/>
    <row r="26227" ht="32.25" customHeight="1"/>
    <row r="26229" ht="32.25" customHeight="1"/>
    <row r="26231" ht="32.25" customHeight="1"/>
    <row r="26233" ht="32.25" customHeight="1"/>
    <row r="26235" ht="32.25" customHeight="1"/>
    <row r="26237" ht="32.25" customHeight="1"/>
    <row r="26239" ht="32.25" customHeight="1"/>
    <row r="26241" ht="32.25" customHeight="1"/>
    <row r="26243" ht="32.25" customHeight="1"/>
    <row r="26245" ht="32.25" customHeight="1"/>
    <row r="26247" ht="32.25" customHeight="1"/>
    <row r="26249" ht="32.25" customHeight="1"/>
    <row r="26251" ht="32.25" customHeight="1"/>
    <row r="26253" ht="32.25" customHeight="1"/>
    <row r="26255" ht="32.25" customHeight="1"/>
    <row r="26257" ht="32.25" customHeight="1"/>
    <row r="26259" ht="32.25" customHeight="1"/>
    <row r="26261" ht="32.25" customHeight="1"/>
    <row r="26263" ht="32.25" customHeight="1"/>
    <row r="26265" ht="32.25" customHeight="1"/>
    <row r="26267" ht="32.25" customHeight="1"/>
    <row r="26269" ht="32.25" customHeight="1"/>
    <row r="26271" ht="32.25" customHeight="1"/>
    <row r="26273" ht="32.25" customHeight="1"/>
    <row r="26275" ht="32.25" customHeight="1"/>
    <row r="26277" ht="32.25" customHeight="1"/>
    <row r="26279" ht="32.25" customHeight="1"/>
    <row r="26281" ht="32.25" customHeight="1"/>
    <row r="26283" ht="32.25" customHeight="1"/>
    <row r="26285" ht="32.25" customHeight="1"/>
    <row r="26287" ht="32.25" customHeight="1"/>
    <row r="26289" ht="32.25" customHeight="1"/>
    <row r="26291" ht="32.25" customHeight="1"/>
    <row r="26293" ht="32.25" customHeight="1"/>
    <row r="26295" ht="32.25" customHeight="1"/>
    <row r="26297" ht="32.25" customHeight="1"/>
    <row r="26299" ht="32.25" customHeight="1"/>
    <row r="26301" ht="32.25" customHeight="1"/>
    <row r="26303" ht="32.25" customHeight="1"/>
    <row r="26305" ht="32.25" customHeight="1"/>
    <row r="26307" ht="32.25" customHeight="1"/>
    <row r="26309" ht="32.25" customHeight="1"/>
    <row r="26311" ht="32.25" customHeight="1"/>
    <row r="26313" ht="32.25" customHeight="1"/>
    <row r="26315" ht="32.25" customHeight="1"/>
    <row r="26317" ht="32.25" customHeight="1"/>
    <row r="26319" ht="32.25" customHeight="1"/>
    <row r="26321" ht="32.25" customHeight="1"/>
    <row r="26323" ht="32.25" customHeight="1"/>
    <row r="26325" ht="32.25" customHeight="1"/>
    <row r="26327" ht="32.25" customHeight="1"/>
    <row r="26329" ht="32.25" customHeight="1"/>
    <row r="26331" ht="32.25" customHeight="1"/>
    <row r="26333" ht="32.25" customHeight="1"/>
    <row r="26335" ht="32.25" customHeight="1"/>
    <row r="26337" ht="32.25" customHeight="1"/>
    <row r="26339" ht="32.25" customHeight="1"/>
    <row r="26341" ht="32.25" customHeight="1"/>
    <row r="26343" ht="32.25" customHeight="1"/>
    <row r="26345" ht="32.25" customHeight="1"/>
    <row r="26347" ht="32.25" customHeight="1"/>
    <row r="26349" ht="32.25" customHeight="1"/>
    <row r="26351" ht="32.25" customHeight="1"/>
    <row r="26353" ht="32.25" customHeight="1"/>
    <row r="26355" ht="32.25" customHeight="1"/>
    <row r="26357" ht="32.25" customHeight="1"/>
    <row r="26359" ht="32.25" customHeight="1"/>
    <row r="26361" ht="32.25" customHeight="1"/>
    <row r="26363" ht="32.25" customHeight="1"/>
    <row r="26365" ht="32.25" customHeight="1"/>
    <row r="26367" ht="32.25" customHeight="1"/>
    <row r="26369" ht="32.25" customHeight="1"/>
    <row r="26371" ht="32.25" customHeight="1"/>
    <row r="26373" ht="32.25" customHeight="1"/>
    <row r="26375" ht="32.25" customHeight="1"/>
    <row r="26377" ht="32.25" customHeight="1"/>
    <row r="26379" ht="32.25" customHeight="1"/>
    <row r="26381" ht="32.25" customHeight="1"/>
    <row r="26383" ht="32.25" customHeight="1"/>
    <row r="26385" ht="32.25" customHeight="1"/>
    <row r="26387" ht="32.25" customHeight="1"/>
    <row r="26389" ht="32.25" customHeight="1"/>
    <row r="26391" ht="32.25" customHeight="1"/>
    <row r="26393" ht="32.25" customHeight="1"/>
    <row r="26395" ht="32.25" customHeight="1"/>
    <row r="26397" ht="32.25" customHeight="1"/>
    <row r="26399" ht="32.25" customHeight="1"/>
    <row r="26401" ht="32.25" customHeight="1"/>
    <row r="26403" ht="32.25" customHeight="1"/>
    <row r="26405" ht="32.25" customHeight="1"/>
    <row r="26407" ht="32.25" customHeight="1"/>
    <row r="26409" ht="32.25" customHeight="1"/>
    <row r="26411" ht="32.25" customHeight="1"/>
    <row r="26413" ht="32.25" customHeight="1"/>
    <row r="26415" ht="32.25" customHeight="1"/>
    <row r="26417" ht="32.25" customHeight="1"/>
    <row r="26419" ht="32.25" customHeight="1"/>
    <row r="26421" ht="32.25" customHeight="1"/>
    <row r="26423" ht="32.25" customHeight="1"/>
    <row r="26425" ht="32.25" customHeight="1"/>
    <row r="26427" ht="32.25" customHeight="1"/>
    <row r="26429" ht="32.25" customHeight="1"/>
    <row r="26431" ht="32.25" customHeight="1"/>
    <row r="26433" ht="32.25" customHeight="1"/>
    <row r="26435" ht="32.25" customHeight="1"/>
    <row r="26437" ht="32.25" customHeight="1"/>
    <row r="26439" ht="32.25" customHeight="1"/>
    <row r="26441" ht="32.25" customHeight="1"/>
    <row r="26443" ht="32.25" customHeight="1"/>
    <row r="26445" ht="32.25" customHeight="1"/>
    <row r="26447" ht="32.25" customHeight="1"/>
    <row r="26449" ht="32.25" customHeight="1"/>
    <row r="26451" ht="32.25" customHeight="1"/>
    <row r="26453" ht="32.25" customHeight="1"/>
    <row r="26455" ht="32.25" customHeight="1"/>
    <row r="26457" ht="32.25" customHeight="1"/>
    <row r="26459" ht="32.25" customHeight="1"/>
    <row r="26461" ht="32.25" customHeight="1"/>
    <row r="26463" ht="32.25" customHeight="1"/>
    <row r="26465" ht="32.25" customHeight="1"/>
    <row r="26467" ht="32.25" customHeight="1"/>
    <row r="26469" ht="32.25" customHeight="1"/>
    <row r="26471" ht="32.25" customHeight="1"/>
    <row r="26473" ht="32.25" customHeight="1"/>
    <row r="26475" ht="32.25" customHeight="1"/>
    <row r="26477" ht="32.25" customHeight="1"/>
    <row r="26479" ht="32.25" customHeight="1"/>
    <row r="26481" ht="32.25" customHeight="1"/>
    <row r="26483" ht="32.25" customHeight="1"/>
    <row r="26485" ht="32.25" customHeight="1"/>
    <row r="26487" ht="32.25" customHeight="1"/>
    <row r="26489" ht="32.25" customHeight="1"/>
    <row r="26491" ht="32.25" customHeight="1"/>
    <row r="26493" ht="32.25" customHeight="1"/>
    <row r="26495" ht="32.25" customHeight="1"/>
    <row r="26497" ht="32.25" customHeight="1"/>
    <row r="26499" ht="32.25" customHeight="1"/>
    <row r="26501" ht="32.25" customHeight="1"/>
    <row r="26503" ht="32.25" customHeight="1"/>
    <row r="26505" ht="32.25" customHeight="1"/>
    <row r="26507" ht="32.25" customHeight="1"/>
    <row r="26509" ht="32.25" customHeight="1"/>
    <row r="26511" ht="32.25" customHeight="1"/>
    <row r="26513" ht="32.25" customHeight="1"/>
    <row r="26515" ht="32.25" customHeight="1"/>
    <row r="26517" ht="32.25" customHeight="1"/>
    <row r="26519" ht="32.25" customHeight="1"/>
    <row r="26521" ht="32.25" customHeight="1"/>
    <row r="26523" ht="32.25" customHeight="1"/>
    <row r="26525" ht="32.25" customHeight="1"/>
    <row r="26527" ht="32.25" customHeight="1"/>
    <row r="26529" ht="32.25" customHeight="1"/>
    <row r="26531" ht="32.25" customHeight="1"/>
    <row r="26533" ht="32.25" customHeight="1"/>
    <row r="26535" ht="32.25" customHeight="1"/>
    <row r="26537" ht="32.25" customHeight="1"/>
    <row r="26539" ht="32.25" customHeight="1"/>
    <row r="26541" ht="32.25" customHeight="1"/>
    <row r="26543" ht="32.25" customHeight="1"/>
    <row r="26545" ht="32.25" customHeight="1"/>
    <row r="26547" ht="32.25" customHeight="1"/>
    <row r="26549" ht="32.25" customHeight="1"/>
    <row r="26551" ht="32.25" customHeight="1"/>
    <row r="26553" ht="32.25" customHeight="1"/>
    <row r="26555" ht="32.25" customHeight="1"/>
    <row r="26557" ht="32.25" customHeight="1"/>
    <row r="26559" ht="32.25" customHeight="1"/>
    <row r="26561" ht="32.25" customHeight="1"/>
    <row r="26563" ht="32.25" customHeight="1"/>
    <row r="26565" ht="32.25" customHeight="1"/>
    <row r="26567" ht="32.25" customHeight="1"/>
    <row r="26569" ht="32.25" customHeight="1"/>
    <row r="26571" ht="32.25" customHeight="1"/>
    <row r="26573" ht="32.25" customHeight="1"/>
    <row r="26575" ht="32.25" customHeight="1"/>
    <row r="26577" ht="32.25" customHeight="1"/>
    <row r="26579" ht="32.25" customHeight="1"/>
    <row r="26581" ht="32.25" customHeight="1"/>
    <row r="26583" ht="32.25" customHeight="1"/>
    <row r="26585" ht="32.25" customHeight="1"/>
    <row r="26587" ht="32.25" customHeight="1"/>
    <row r="26589" ht="32.25" customHeight="1"/>
    <row r="26591" ht="32.25" customHeight="1"/>
    <row r="26593" ht="32.25" customHeight="1"/>
    <row r="26595" ht="32.25" customHeight="1"/>
    <row r="26597" ht="32.25" customHeight="1"/>
    <row r="26599" ht="32.25" customHeight="1"/>
    <row r="26601" ht="32.25" customHeight="1"/>
    <row r="26603" ht="32.25" customHeight="1"/>
    <row r="26605" ht="32.25" customHeight="1"/>
    <row r="26607" ht="32.25" customHeight="1"/>
    <row r="26609" ht="32.25" customHeight="1"/>
    <row r="26611" ht="32.25" customHeight="1"/>
    <row r="26613" ht="32.25" customHeight="1"/>
    <row r="26615" ht="32.25" customHeight="1"/>
    <row r="26617" ht="32.25" customHeight="1"/>
    <row r="26619" ht="32.25" customHeight="1"/>
    <row r="26621" ht="32.25" customHeight="1"/>
    <row r="26623" ht="32.25" customHeight="1"/>
    <row r="26625" ht="32.25" customHeight="1"/>
    <row r="26627" ht="32.25" customHeight="1"/>
    <row r="26629" ht="32.25" customHeight="1"/>
    <row r="26631" ht="32.25" customHeight="1"/>
    <row r="26633" ht="32.25" customHeight="1"/>
    <row r="26635" ht="32.25" customHeight="1"/>
    <row r="26637" ht="32.25" customHeight="1"/>
    <row r="26639" ht="32.25" customHeight="1"/>
    <row r="26641" ht="32.25" customHeight="1"/>
    <row r="26643" ht="32.25" customHeight="1"/>
    <row r="26645" ht="32.25" customHeight="1"/>
    <row r="26647" ht="32.25" customHeight="1"/>
    <row r="26649" ht="32.25" customHeight="1"/>
    <row r="26651" ht="32.25" customHeight="1"/>
    <row r="26653" ht="32.25" customHeight="1"/>
    <row r="26655" ht="32.25" customHeight="1"/>
    <row r="26657" ht="32.25" customHeight="1"/>
    <row r="26659" ht="32.25" customHeight="1"/>
    <row r="26661" ht="32.25" customHeight="1"/>
    <row r="26663" ht="32.25" customHeight="1"/>
    <row r="26665" ht="32.25" customHeight="1"/>
    <row r="26667" ht="32.25" customHeight="1"/>
    <row r="26669" ht="32.25" customHeight="1"/>
    <row r="26671" ht="32.25" customHeight="1"/>
    <row r="26673" ht="32.25" customHeight="1"/>
    <row r="26675" ht="32.25" customHeight="1"/>
    <row r="26677" ht="32.25" customHeight="1"/>
    <row r="26679" ht="32.25" customHeight="1"/>
    <row r="26681" ht="32.25" customHeight="1"/>
    <row r="26683" ht="32.25" customHeight="1"/>
    <row r="26685" ht="32.25" customHeight="1"/>
    <row r="26687" ht="32.25" customHeight="1"/>
    <row r="26689" ht="32.25" customHeight="1"/>
    <row r="26691" ht="32.25" customHeight="1"/>
    <row r="26693" ht="32.25" customHeight="1"/>
    <row r="26695" ht="32.25" customHeight="1"/>
    <row r="26697" ht="32.25" customHeight="1"/>
    <row r="26699" ht="32.25" customHeight="1"/>
    <row r="26701" ht="32.25" customHeight="1"/>
    <row r="26703" ht="32.25" customHeight="1"/>
    <row r="26705" ht="32.25" customHeight="1"/>
    <row r="26707" ht="32.25" customHeight="1"/>
    <row r="26709" ht="32.25" customHeight="1"/>
    <row r="26711" ht="32.25" customHeight="1"/>
    <row r="26713" ht="32.25" customHeight="1"/>
    <row r="26715" ht="32.25" customHeight="1"/>
    <row r="26717" ht="32.25" customHeight="1"/>
    <row r="26719" ht="32.25" customHeight="1"/>
    <row r="26721" ht="32.25" customHeight="1"/>
    <row r="26723" ht="32.25" customHeight="1"/>
    <row r="26725" ht="32.25" customHeight="1"/>
    <row r="26727" ht="32.25" customHeight="1"/>
    <row r="26729" ht="32.25" customHeight="1"/>
    <row r="26731" ht="32.25" customHeight="1"/>
    <row r="26733" ht="32.25" customHeight="1"/>
    <row r="26735" ht="32.25" customHeight="1"/>
    <row r="26737" ht="32.25" customHeight="1"/>
    <row r="26739" ht="32.25" customHeight="1"/>
    <row r="26741" ht="32.25" customHeight="1"/>
    <row r="26743" ht="32.25" customHeight="1"/>
    <row r="26745" ht="32.25" customHeight="1"/>
    <row r="26747" ht="32.25" customHeight="1"/>
    <row r="26749" ht="32.25" customHeight="1"/>
    <row r="26751" ht="32.25" customHeight="1"/>
    <row r="26753" ht="32.25" customHeight="1"/>
    <row r="26755" ht="32.25" customHeight="1"/>
    <row r="26757" ht="32.25" customHeight="1"/>
    <row r="26759" ht="32.25" customHeight="1"/>
    <row r="26761" ht="32.25" customHeight="1"/>
    <row r="26763" ht="32.25" customHeight="1"/>
    <row r="26765" ht="32.25" customHeight="1"/>
    <row r="26767" ht="32.25" customHeight="1"/>
    <row r="26769" ht="32.25" customHeight="1"/>
    <row r="26771" ht="32.25" customHeight="1"/>
    <row r="26773" ht="32.25" customHeight="1"/>
    <row r="26775" ht="32.25" customHeight="1"/>
    <row r="26777" ht="32.25" customHeight="1"/>
    <row r="26779" ht="32.25" customHeight="1"/>
    <row r="26781" ht="32.25" customHeight="1"/>
    <row r="26783" ht="32.25" customHeight="1"/>
    <row r="26785" ht="32.25" customHeight="1"/>
    <row r="26787" ht="32.25" customHeight="1"/>
    <row r="26789" ht="32.25" customHeight="1"/>
    <row r="26791" ht="32.25" customHeight="1"/>
    <row r="26793" ht="32.25" customHeight="1"/>
    <row r="26795" ht="32.25" customHeight="1"/>
    <row r="26797" ht="32.25" customHeight="1"/>
    <row r="26799" ht="32.25" customHeight="1"/>
    <row r="26801" ht="32.25" customHeight="1"/>
    <row r="26803" ht="32.25" customHeight="1"/>
    <row r="26805" ht="32.25" customHeight="1"/>
    <row r="26807" ht="32.25" customHeight="1"/>
    <row r="26809" ht="32.25" customHeight="1"/>
    <row r="26811" ht="32.25" customHeight="1"/>
    <row r="26813" ht="32.25" customHeight="1"/>
    <row r="26815" ht="32.25" customHeight="1"/>
    <row r="26817" ht="32.25" customHeight="1"/>
    <row r="26819" ht="32.25" customHeight="1"/>
    <row r="26821" ht="32.25" customHeight="1"/>
    <row r="26823" ht="32.25" customHeight="1"/>
    <row r="26825" ht="32.25" customHeight="1"/>
    <row r="26827" ht="32.25" customHeight="1"/>
    <row r="26829" ht="32.25" customHeight="1"/>
    <row r="26831" ht="32.25" customHeight="1"/>
    <row r="26833" ht="32.25" customHeight="1"/>
    <row r="26835" ht="32.25" customHeight="1"/>
    <row r="26837" ht="32.25" customHeight="1"/>
    <row r="26839" ht="32.25" customHeight="1"/>
    <row r="26841" ht="32.25" customHeight="1"/>
    <row r="26843" ht="32.25" customHeight="1"/>
    <row r="26845" ht="32.25" customHeight="1"/>
    <row r="26847" ht="32.25" customHeight="1"/>
    <row r="26849" ht="32.25" customHeight="1"/>
    <row r="26851" ht="32.25" customHeight="1"/>
    <row r="26853" ht="32.25" customHeight="1"/>
    <row r="26855" ht="32.25" customHeight="1"/>
    <row r="26857" ht="32.25" customHeight="1"/>
    <row r="26859" ht="32.25" customHeight="1"/>
    <row r="26861" ht="32.25" customHeight="1"/>
    <row r="26863" ht="32.25" customHeight="1"/>
    <row r="26865" ht="32.25" customHeight="1"/>
    <row r="26867" ht="32.25" customHeight="1"/>
    <row r="26869" ht="32.25" customHeight="1"/>
    <row r="26871" ht="32.25" customHeight="1"/>
    <row r="26873" ht="32.25" customHeight="1"/>
    <row r="26875" ht="32.25" customHeight="1"/>
    <row r="26877" ht="32.25" customHeight="1"/>
    <row r="26879" ht="32.25" customHeight="1"/>
    <row r="26881" ht="32.25" customHeight="1"/>
    <row r="26883" ht="32.25" customHeight="1"/>
    <row r="26885" ht="32.25" customHeight="1"/>
    <row r="26887" ht="32.25" customHeight="1"/>
    <row r="26889" ht="32.25" customHeight="1"/>
    <row r="26891" ht="32.25" customHeight="1"/>
    <row r="26893" ht="32.25" customHeight="1"/>
    <row r="26895" ht="32.25" customHeight="1"/>
    <row r="26897" ht="32.25" customHeight="1"/>
    <row r="26899" ht="32.25" customHeight="1"/>
    <row r="26901" ht="32.25" customHeight="1"/>
    <row r="26903" ht="32.25" customHeight="1"/>
    <row r="26905" ht="32.25" customHeight="1"/>
    <row r="26907" ht="32.25" customHeight="1"/>
    <row r="26909" ht="32.25" customHeight="1"/>
    <row r="26911" ht="32.25" customHeight="1"/>
    <row r="26913" ht="32.25" customHeight="1"/>
    <row r="26915" ht="32.25" customHeight="1"/>
    <row r="26917" ht="32.25" customHeight="1"/>
    <row r="26919" ht="32.25" customHeight="1"/>
    <row r="26921" ht="32.25" customHeight="1"/>
    <row r="26923" ht="32.25" customHeight="1"/>
    <row r="26925" ht="32.25" customHeight="1"/>
    <row r="26927" ht="32.25" customHeight="1"/>
    <row r="26929" ht="32.25" customHeight="1"/>
    <row r="26931" ht="32.25" customHeight="1"/>
    <row r="26933" ht="32.25" customHeight="1"/>
    <row r="26935" ht="32.25" customHeight="1"/>
    <row r="26937" ht="32.25" customHeight="1"/>
    <row r="26939" ht="32.25" customHeight="1"/>
    <row r="26941" ht="32.25" customHeight="1"/>
    <row r="26943" ht="32.25" customHeight="1"/>
    <row r="26945" ht="32.25" customHeight="1"/>
    <row r="26947" ht="32.25" customHeight="1"/>
    <row r="26949" ht="32.25" customHeight="1"/>
    <row r="26951" ht="32.25" customHeight="1"/>
    <row r="26953" ht="32.25" customHeight="1"/>
    <row r="26955" ht="32.25" customHeight="1"/>
    <row r="26957" ht="32.25" customHeight="1"/>
    <row r="26959" ht="32.25" customHeight="1"/>
    <row r="26961" ht="32.25" customHeight="1"/>
    <row r="26963" ht="32.25" customHeight="1"/>
    <row r="26965" ht="32.25" customHeight="1"/>
    <row r="26967" ht="32.25" customHeight="1"/>
    <row r="26969" ht="32.25" customHeight="1"/>
    <row r="26971" ht="32.25" customHeight="1"/>
    <row r="26973" ht="32.25" customHeight="1"/>
    <row r="26975" ht="32.25" customHeight="1"/>
    <row r="26977" ht="32.25" customHeight="1"/>
    <row r="26979" ht="32.25" customHeight="1"/>
    <row r="26981" ht="32.25" customHeight="1"/>
    <row r="26983" ht="32.25" customHeight="1"/>
    <row r="26985" ht="32.25" customHeight="1"/>
    <row r="26987" ht="32.25" customHeight="1"/>
    <row r="26989" ht="32.25" customHeight="1"/>
    <row r="26991" ht="32.25" customHeight="1"/>
    <row r="26993" ht="32.25" customHeight="1"/>
    <row r="26995" ht="32.25" customHeight="1"/>
    <row r="26997" ht="32.25" customHeight="1"/>
    <row r="26999" ht="32.25" customHeight="1"/>
    <row r="27001" ht="32.25" customHeight="1"/>
    <row r="27003" ht="32.25" customHeight="1"/>
    <row r="27005" ht="32.25" customHeight="1"/>
    <row r="27007" ht="32.25" customHeight="1"/>
    <row r="27009" ht="32.25" customHeight="1"/>
    <row r="27011" ht="32.25" customHeight="1"/>
    <row r="27013" ht="32.25" customHeight="1"/>
    <row r="27015" ht="32.25" customHeight="1"/>
    <row r="27017" ht="32.25" customHeight="1"/>
    <row r="27019" ht="32.25" customHeight="1"/>
    <row r="27021" ht="32.25" customHeight="1"/>
    <row r="27023" ht="32.25" customHeight="1"/>
    <row r="27025" ht="32.25" customHeight="1"/>
    <row r="27027" ht="32.25" customHeight="1"/>
    <row r="27029" ht="32.25" customHeight="1"/>
    <row r="27031" ht="32.25" customHeight="1"/>
    <row r="27033" ht="32.25" customHeight="1"/>
    <row r="27035" ht="32.25" customHeight="1"/>
    <row r="27037" ht="32.25" customHeight="1"/>
    <row r="27039" ht="32.25" customHeight="1"/>
    <row r="27041" ht="32.25" customHeight="1"/>
    <row r="27043" ht="32.25" customHeight="1"/>
    <row r="27045" ht="32.25" customHeight="1"/>
    <row r="27047" ht="32.25" customHeight="1"/>
    <row r="27049" ht="32.25" customHeight="1"/>
    <row r="27051" ht="32.25" customHeight="1"/>
    <row r="27053" ht="32.25" customHeight="1"/>
    <row r="27055" ht="32.25" customHeight="1"/>
    <row r="27057" ht="32.25" customHeight="1"/>
    <row r="27059" ht="32.25" customHeight="1"/>
    <row r="27061" ht="32.25" customHeight="1"/>
    <row r="27063" ht="32.25" customHeight="1"/>
    <row r="27065" ht="32.25" customHeight="1"/>
    <row r="27067" ht="32.25" customHeight="1"/>
    <row r="27069" ht="32.25" customHeight="1"/>
    <row r="27071" ht="32.25" customHeight="1"/>
    <row r="27073" ht="32.25" customHeight="1"/>
    <row r="27075" ht="32.25" customHeight="1"/>
    <row r="27077" ht="32.25" customHeight="1"/>
    <row r="27079" ht="32.25" customHeight="1"/>
    <row r="27081" ht="32.25" customHeight="1"/>
    <row r="27083" ht="32.25" customHeight="1"/>
    <row r="27085" ht="32.25" customHeight="1"/>
    <row r="27087" ht="32.25" customHeight="1"/>
    <row r="27089" ht="32.25" customHeight="1"/>
    <row r="27091" ht="32.25" customHeight="1"/>
    <row r="27093" ht="32.25" customHeight="1"/>
    <row r="27095" ht="32.25" customHeight="1"/>
    <row r="27097" ht="32.25" customHeight="1"/>
    <row r="27099" ht="32.25" customHeight="1"/>
    <row r="27101" ht="32.25" customHeight="1"/>
    <row r="27103" ht="32.25" customHeight="1"/>
    <row r="27105" ht="32.25" customHeight="1"/>
    <row r="27107" ht="32.25" customHeight="1"/>
    <row r="27109" ht="32.25" customHeight="1"/>
    <row r="27111" ht="32.25" customHeight="1"/>
    <row r="27113" ht="32.25" customHeight="1"/>
    <row r="27115" ht="32.25" customHeight="1"/>
    <row r="27117" ht="32.25" customHeight="1"/>
    <row r="27119" ht="32.25" customHeight="1"/>
    <row r="27121" ht="32.25" customHeight="1"/>
    <row r="27123" ht="32.25" customHeight="1"/>
    <row r="27125" ht="32.25" customHeight="1"/>
    <row r="27127" ht="32.25" customHeight="1"/>
    <row r="27129" ht="32.25" customHeight="1"/>
    <row r="27131" ht="32.25" customHeight="1"/>
    <row r="27133" ht="32.25" customHeight="1"/>
    <row r="27135" ht="32.25" customHeight="1"/>
    <row r="27137" ht="32.25" customHeight="1"/>
    <row r="27139" ht="32.25" customHeight="1"/>
    <row r="27141" ht="32.25" customHeight="1"/>
    <row r="27143" ht="32.25" customHeight="1"/>
    <row r="27145" ht="32.25" customHeight="1"/>
    <row r="27147" ht="32.25" customHeight="1"/>
    <row r="27149" ht="32.25" customHeight="1"/>
    <row r="27151" ht="32.25" customHeight="1"/>
    <row r="27153" ht="32.25" customHeight="1"/>
    <row r="27155" ht="32.25" customHeight="1"/>
    <row r="27157" ht="32.25" customHeight="1"/>
    <row r="27159" ht="32.25" customHeight="1"/>
    <row r="27161" ht="32.25" customHeight="1"/>
    <row r="27163" ht="32.25" customHeight="1"/>
    <row r="27165" ht="32.25" customHeight="1"/>
    <row r="27167" ht="32.25" customHeight="1"/>
    <row r="27169" ht="32.25" customHeight="1"/>
    <row r="27171" ht="32.25" customHeight="1"/>
    <row r="27173" ht="32.25" customHeight="1"/>
    <row r="27175" ht="32.25" customHeight="1"/>
    <row r="27177" ht="32.25" customHeight="1"/>
    <row r="27179" ht="32.25" customHeight="1"/>
    <row r="27181" ht="32.25" customHeight="1"/>
    <row r="27183" ht="32.25" customHeight="1"/>
    <row r="27185" ht="32.25" customHeight="1"/>
    <row r="27187" ht="32.25" customHeight="1"/>
    <row r="27189" ht="32.25" customHeight="1"/>
    <row r="27191" ht="32.25" customHeight="1"/>
    <row r="27193" ht="32.25" customHeight="1"/>
    <row r="27195" ht="32.25" customHeight="1"/>
    <row r="27197" ht="32.25" customHeight="1"/>
    <row r="27199" ht="32.25" customHeight="1"/>
    <row r="27201" ht="32.25" customHeight="1"/>
    <row r="27203" ht="32.25" customHeight="1"/>
    <row r="27205" ht="32.25" customHeight="1"/>
    <row r="27207" ht="32.25" customHeight="1"/>
    <row r="27209" ht="32.25" customHeight="1"/>
    <row r="27211" ht="32.25" customHeight="1"/>
    <row r="27213" ht="32.25" customHeight="1"/>
    <row r="27215" ht="32.25" customHeight="1"/>
    <row r="27217" ht="32.25" customHeight="1"/>
    <row r="27219" ht="32.25" customHeight="1"/>
    <row r="27221" ht="32.25" customHeight="1"/>
    <row r="27223" ht="32.25" customHeight="1"/>
    <row r="27225" ht="32.25" customHeight="1"/>
    <row r="27227" ht="32.25" customHeight="1"/>
    <row r="27229" ht="32.25" customHeight="1"/>
    <row r="27231" ht="32.25" customHeight="1"/>
    <row r="27233" ht="32.25" customHeight="1"/>
    <row r="27235" ht="32.25" customHeight="1"/>
    <row r="27237" ht="32.25" customHeight="1"/>
    <row r="27239" ht="32.25" customHeight="1"/>
    <row r="27241" ht="32.25" customHeight="1"/>
    <row r="27243" ht="32.25" customHeight="1"/>
    <row r="27245" ht="32.25" customHeight="1"/>
    <row r="27247" ht="32.25" customHeight="1"/>
    <row r="27249" ht="32.25" customHeight="1"/>
    <row r="27251" ht="32.25" customHeight="1"/>
    <row r="27253" ht="32.25" customHeight="1"/>
    <row r="27255" ht="32.25" customHeight="1"/>
    <row r="27257" ht="32.25" customHeight="1"/>
    <row r="27259" ht="32.25" customHeight="1"/>
    <row r="27261" ht="32.25" customHeight="1"/>
    <row r="27263" ht="32.25" customHeight="1"/>
    <row r="27265" ht="32.25" customHeight="1"/>
    <row r="27267" ht="32.25" customHeight="1"/>
    <row r="27269" ht="32.25" customHeight="1"/>
    <row r="27271" ht="32.25" customHeight="1"/>
    <row r="27273" ht="32.25" customHeight="1"/>
    <row r="27275" ht="32.25" customHeight="1"/>
    <row r="27277" ht="32.25" customHeight="1"/>
    <row r="27279" ht="32.25" customHeight="1"/>
    <row r="27281" ht="32.25" customHeight="1"/>
    <row r="27283" ht="32.25" customHeight="1"/>
    <row r="27285" ht="32.25" customHeight="1"/>
    <row r="27287" ht="32.25" customHeight="1"/>
    <row r="27289" ht="32.25" customHeight="1"/>
    <row r="27291" ht="32.25" customHeight="1"/>
    <row r="27293" ht="32.25" customHeight="1"/>
    <row r="27295" ht="32.25" customHeight="1"/>
    <row r="27297" ht="32.25" customHeight="1"/>
    <row r="27299" ht="32.25" customHeight="1"/>
    <row r="27301" ht="32.25" customHeight="1"/>
    <row r="27303" ht="32.25" customHeight="1"/>
    <row r="27305" ht="32.25" customHeight="1"/>
    <row r="27307" ht="32.25" customHeight="1"/>
    <row r="27309" ht="32.25" customHeight="1"/>
    <row r="27311" ht="32.25" customHeight="1"/>
    <row r="27313" ht="32.25" customHeight="1"/>
    <row r="27315" ht="32.25" customHeight="1"/>
    <row r="27317" ht="32.25" customHeight="1"/>
    <row r="27319" ht="32.25" customHeight="1"/>
    <row r="27321" ht="32.25" customHeight="1"/>
    <row r="27323" ht="32.25" customHeight="1"/>
    <row r="27325" ht="32.25" customHeight="1"/>
    <row r="27327" ht="32.25" customHeight="1"/>
    <row r="27329" ht="32.25" customHeight="1"/>
    <row r="27331" ht="32.25" customHeight="1"/>
    <row r="27333" ht="32.25" customHeight="1"/>
    <row r="27335" ht="32.25" customHeight="1"/>
    <row r="27337" ht="32.25" customHeight="1"/>
    <row r="27339" ht="32.25" customHeight="1"/>
    <row r="27341" ht="32.25" customHeight="1"/>
    <row r="27343" ht="32.25" customHeight="1"/>
    <row r="27345" ht="32.25" customHeight="1"/>
    <row r="27347" ht="32.25" customHeight="1"/>
    <row r="27349" ht="32.25" customHeight="1"/>
    <row r="27351" ht="32.25" customHeight="1"/>
    <row r="27353" ht="32.25" customHeight="1"/>
    <row r="27355" ht="32.25" customHeight="1"/>
    <row r="27357" ht="32.25" customHeight="1"/>
    <row r="27359" ht="32.25" customHeight="1"/>
    <row r="27361" ht="32.25" customHeight="1"/>
    <row r="27363" ht="32.25" customHeight="1"/>
    <row r="27365" ht="32.25" customHeight="1"/>
    <row r="27367" ht="32.25" customHeight="1"/>
    <row r="27369" ht="32.25" customHeight="1"/>
    <row r="27371" ht="32.25" customHeight="1"/>
    <row r="27373" ht="32.25" customHeight="1"/>
    <row r="27375" ht="32.25" customHeight="1"/>
    <row r="27377" ht="32.25" customHeight="1"/>
    <row r="27379" ht="32.25" customHeight="1"/>
    <row r="27381" ht="32.25" customHeight="1"/>
    <row r="27383" ht="32.25" customHeight="1"/>
    <row r="27385" ht="32.25" customHeight="1"/>
    <row r="27387" ht="32.25" customHeight="1"/>
    <row r="27389" ht="32.25" customHeight="1"/>
    <row r="27391" ht="32.25" customHeight="1"/>
    <row r="27393" ht="32.25" customHeight="1"/>
    <row r="27395" ht="32.25" customHeight="1"/>
    <row r="27397" ht="32.25" customHeight="1"/>
    <row r="27399" ht="32.25" customHeight="1"/>
    <row r="27401" ht="32.25" customHeight="1"/>
    <row r="27403" ht="32.25" customHeight="1"/>
    <row r="27405" ht="32.25" customHeight="1"/>
    <row r="27407" ht="32.25" customHeight="1"/>
    <row r="27409" ht="32.25" customHeight="1"/>
    <row r="27411" ht="32.25" customHeight="1"/>
    <row r="27413" ht="32.25" customHeight="1"/>
    <row r="27415" ht="32.25" customHeight="1"/>
    <row r="27417" ht="32.25" customHeight="1"/>
    <row r="27419" ht="32.25" customHeight="1"/>
    <row r="27421" ht="32.25" customHeight="1"/>
    <row r="27423" ht="32.25" customHeight="1"/>
    <row r="27425" ht="32.25" customHeight="1"/>
    <row r="27427" ht="32.25" customHeight="1"/>
    <row r="27429" ht="32.25" customHeight="1"/>
    <row r="27431" ht="32.25" customHeight="1"/>
    <row r="27433" ht="32.25" customHeight="1"/>
    <row r="27435" ht="32.25" customHeight="1"/>
    <row r="27437" ht="32.25" customHeight="1"/>
    <row r="27439" ht="32.25" customHeight="1"/>
    <row r="27441" ht="32.25" customHeight="1"/>
    <row r="27443" ht="32.25" customHeight="1"/>
    <row r="27445" ht="32.25" customHeight="1"/>
    <row r="27447" ht="32.25" customHeight="1"/>
    <row r="27449" ht="32.25" customHeight="1"/>
    <row r="27451" ht="32.25" customHeight="1"/>
    <row r="27453" ht="32.25" customHeight="1"/>
    <row r="27455" ht="32.25" customHeight="1"/>
    <row r="27457" ht="32.25" customHeight="1"/>
    <row r="27459" ht="32.25" customHeight="1"/>
    <row r="27461" ht="32.25" customHeight="1"/>
    <row r="27463" ht="32.25" customHeight="1"/>
    <row r="27465" ht="32.25" customHeight="1"/>
    <row r="27467" ht="32.25" customHeight="1"/>
    <row r="27469" ht="32.25" customHeight="1"/>
    <row r="27471" ht="32.25" customHeight="1"/>
    <row r="27473" ht="32.25" customHeight="1"/>
    <row r="27475" ht="32.25" customHeight="1"/>
    <row r="27477" ht="32.25" customHeight="1"/>
    <row r="27479" ht="32.25" customHeight="1"/>
    <row r="27481" ht="32.25" customHeight="1"/>
    <row r="27483" ht="32.25" customHeight="1"/>
    <row r="27485" ht="32.25" customHeight="1"/>
    <row r="27487" ht="32.25" customHeight="1"/>
    <row r="27489" ht="32.25" customHeight="1"/>
    <row r="27491" ht="32.25" customHeight="1"/>
    <row r="27493" ht="32.25" customHeight="1"/>
    <row r="27495" ht="32.25" customHeight="1"/>
    <row r="27497" ht="32.25" customHeight="1"/>
    <row r="27499" ht="32.25" customHeight="1"/>
    <row r="27501" ht="32.25" customHeight="1"/>
    <row r="27503" ht="32.25" customHeight="1"/>
    <row r="27505" ht="32.25" customHeight="1"/>
    <row r="27507" ht="32.25" customHeight="1"/>
    <row r="27509" ht="32.25" customHeight="1"/>
    <row r="27511" ht="32.25" customHeight="1"/>
    <row r="27513" ht="32.25" customHeight="1"/>
    <row r="27515" ht="32.25" customHeight="1"/>
    <row r="27517" ht="32.25" customHeight="1"/>
    <row r="27519" ht="32.25" customHeight="1"/>
    <row r="27521" ht="32.25" customHeight="1"/>
    <row r="27523" ht="32.25" customHeight="1"/>
    <row r="27525" ht="32.25" customHeight="1"/>
    <row r="27527" ht="32.25" customHeight="1"/>
    <row r="27529" ht="32.25" customHeight="1"/>
    <row r="27531" ht="32.25" customHeight="1"/>
    <row r="27533" ht="32.25" customHeight="1"/>
    <row r="27535" ht="32.25" customHeight="1"/>
    <row r="27537" ht="32.25" customHeight="1"/>
    <row r="27539" ht="32.25" customHeight="1"/>
    <row r="27541" ht="32.25" customHeight="1"/>
    <row r="27543" ht="32.25" customHeight="1"/>
    <row r="27545" ht="32.25" customHeight="1"/>
    <row r="27547" ht="32.25" customHeight="1"/>
    <row r="27549" ht="32.25" customHeight="1"/>
    <row r="27551" ht="32.25" customHeight="1"/>
    <row r="27553" ht="32.25" customHeight="1"/>
    <row r="27555" ht="32.25" customHeight="1"/>
    <row r="27557" ht="32.25" customHeight="1"/>
    <row r="27559" ht="32.25" customHeight="1"/>
    <row r="27561" ht="32.25" customHeight="1"/>
    <row r="27563" ht="32.25" customHeight="1"/>
    <row r="27565" ht="32.25" customHeight="1"/>
    <row r="27567" ht="32.25" customHeight="1"/>
    <row r="27569" ht="32.25" customHeight="1"/>
    <row r="27571" ht="32.25" customHeight="1"/>
    <row r="27573" ht="32.25" customHeight="1"/>
    <row r="27575" ht="32.25" customHeight="1"/>
    <row r="27577" ht="32.25" customHeight="1"/>
    <row r="27579" ht="32.25" customHeight="1"/>
    <row r="27581" ht="32.25" customHeight="1"/>
    <row r="27583" ht="32.25" customHeight="1"/>
    <row r="27585" ht="32.25" customHeight="1"/>
    <row r="27587" ht="32.25" customHeight="1"/>
    <row r="27589" ht="32.25" customHeight="1"/>
    <row r="27591" ht="32.25" customHeight="1"/>
    <row r="27593" ht="32.25" customHeight="1"/>
    <row r="27595" ht="32.25" customHeight="1"/>
    <row r="27597" ht="32.25" customHeight="1"/>
    <row r="27599" ht="32.25" customHeight="1"/>
    <row r="27601" ht="32.25" customHeight="1"/>
    <row r="27603" ht="32.25" customHeight="1"/>
    <row r="27605" ht="32.25" customHeight="1"/>
    <row r="27607" ht="32.25" customHeight="1"/>
    <row r="27609" ht="32.25" customHeight="1"/>
    <row r="27611" ht="32.25" customHeight="1"/>
    <row r="27613" ht="32.25" customHeight="1"/>
    <row r="27615" ht="32.25" customHeight="1"/>
    <row r="27617" ht="32.25" customHeight="1"/>
    <row r="27619" ht="32.25" customHeight="1"/>
    <row r="27621" ht="32.25" customHeight="1"/>
    <row r="27623" ht="32.25" customHeight="1"/>
    <row r="27625" ht="32.25" customHeight="1"/>
    <row r="27627" ht="32.25" customHeight="1"/>
    <row r="27629" ht="32.25" customHeight="1"/>
    <row r="27631" ht="32.25" customHeight="1"/>
    <row r="27633" ht="32.25" customHeight="1"/>
    <row r="27635" ht="32.25" customHeight="1"/>
    <row r="27637" ht="32.25" customHeight="1"/>
    <row r="27639" ht="32.25" customHeight="1"/>
    <row r="27641" ht="32.25" customHeight="1"/>
    <row r="27643" ht="32.25" customHeight="1"/>
    <row r="27645" ht="32.25" customHeight="1"/>
    <row r="27647" ht="32.25" customHeight="1"/>
    <row r="27649" ht="32.25" customHeight="1"/>
    <row r="27651" ht="32.25" customHeight="1"/>
    <row r="27653" ht="32.25" customHeight="1"/>
    <row r="27655" ht="32.25" customHeight="1"/>
    <row r="27657" ht="32.25" customHeight="1"/>
    <row r="27659" ht="32.25" customHeight="1"/>
    <row r="27661" ht="32.25" customHeight="1"/>
    <row r="27663" ht="32.25" customHeight="1"/>
    <row r="27665" ht="32.25" customHeight="1"/>
    <row r="27667" ht="32.25" customHeight="1"/>
    <row r="27669" ht="32.25" customHeight="1"/>
    <row r="27671" ht="32.25" customHeight="1"/>
    <row r="27673" ht="32.25" customHeight="1"/>
    <row r="27675" ht="32.25" customHeight="1"/>
    <row r="27677" ht="32.25" customHeight="1"/>
    <row r="27679" ht="32.25" customHeight="1"/>
    <row r="27681" ht="32.25" customHeight="1"/>
    <row r="27683" ht="32.25" customHeight="1"/>
    <row r="27685" ht="32.25" customHeight="1"/>
    <row r="27687" ht="32.25" customHeight="1"/>
    <row r="27689" ht="32.25" customHeight="1"/>
    <row r="27691" ht="32.25" customHeight="1"/>
    <row r="27693" ht="32.25" customHeight="1"/>
    <row r="27695" ht="32.25" customHeight="1"/>
    <row r="27697" ht="32.25" customHeight="1"/>
    <row r="27699" ht="32.25" customHeight="1"/>
    <row r="27701" ht="32.25" customHeight="1"/>
    <row r="27703" ht="32.25" customHeight="1"/>
    <row r="27705" ht="32.25" customHeight="1"/>
    <row r="27707" ht="32.25" customHeight="1"/>
    <row r="27709" ht="32.25" customHeight="1"/>
    <row r="27711" ht="32.25" customHeight="1"/>
    <row r="27713" ht="32.25" customHeight="1"/>
    <row r="27715" ht="32.25" customHeight="1"/>
    <row r="27717" ht="32.25" customHeight="1"/>
    <row r="27719" ht="32.25" customHeight="1"/>
    <row r="27721" ht="32.25" customHeight="1"/>
    <row r="27723" ht="32.25" customHeight="1"/>
    <row r="27725" ht="32.25" customHeight="1"/>
    <row r="27727" ht="32.25" customHeight="1"/>
    <row r="27729" ht="32.25" customHeight="1"/>
    <row r="27731" ht="32.25" customHeight="1"/>
    <row r="27733" ht="32.25" customHeight="1"/>
    <row r="27735" ht="32.25" customHeight="1"/>
    <row r="27737" ht="32.25" customHeight="1"/>
    <row r="27739" ht="32.25" customHeight="1"/>
    <row r="27741" ht="32.25" customHeight="1"/>
    <row r="27743" ht="32.25" customHeight="1"/>
    <row r="27745" ht="32.25" customHeight="1"/>
    <row r="27747" ht="32.25" customHeight="1"/>
    <row r="27749" ht="32.25" customHeight="1"/>
    <row r="27751" ht="32.25" customHeight="1"/>
    <row r="27753" ht="32.25" customHeight="1"/>
    <row r="27755" ht="32.25" customHeight="1"/>
    <row r="27757" ht="32.25" customHeight="1"/>
    <row r="27759" ht="32.25" customHeight="1"/>
    <row r="27761" ht="32.25" customHeight="1"/>
    <row r="27763" ht="32.25" customHeight="1"/>
    <row r="27765" ht="32.25" customHeight="1"/>
    <row r="27767" ht="32.25" customHeight="1"/>
    <row r="27769" ht="32.25" customHeight="1"/>
    <row r="27771" ht="32.25" customHeight="1"/>
    <row r="27773" ht="32.25" customHeight="1"/>
    <row r="27775" ht="32.25" customHeight="1"/>
    <row r="27777" ht="32.25" customHeight="1"/>
    <row r="27779" ht="32.25" customHeight="1"/>
    <row r="27781" ht="32.25" customHeight="1"/>
    <row r="27783" ht="32.25" customHeight="1"/>
    <row r="27785" ht="32.25" customHeight="1"/>
    <row r="27787" ht="32.25" customHeight="1"/>
    <row r="27789" ht="32.25" customHeight="1"/>
    <row r="27791" ht="32.25" customHeight="1"/>
    <row r="27793" ht="32.25" customHeight="1"/>
    <row r="27795" ht="32.25" customHeight="1"/>
    <row r="27797" ht="32.25" customHeight="1"/>
    <row r="27799" ht="32.25" customHeight="1"/>
    <row r="27801" ht="32.25" customHeight="1"/>
    <row r="27803" ht="32.25" customHeight="1"/>
    <row r="27805" ht="32.25" customHeight="1"/>
    <row r="27807" ht="32.25" customHeight="1"/>
    <row r="27809" ht="32.25" customHeight="1"/>
    <row r="27811" ht="32.25" customHeight="1"/>
    <row r="27813" ht="32.25" customHeight="1"/>
    <row r="27815" ht="32.25" customHeight="1"/>
    <row r="27817" ht="32.25" customHeight="1"/>
    <row r="27819" ht="32.25" customHeight="1"/>
    <row r="27821" ht="32.25" customHeight="1"/>
    <row r="27823" ht="32.25" customHeight="1"/>
    <row r="27825" ht="32.25" customHeight="1"/>
    <row r="27827" ht="32.25" customHeight="1"/>
    <row r="27829" ht="32.25" customHeight="1"/>
    <row r="27831" ht="32.25" customHeight="1"/>
    <row r="27833" ht="32.25" customHeight="1"/>
    <row r="27835" ht="32.25" customHeight="1"/>
    <row r="27837" ht="32.25" customHeight="1"/>
    <row r="27839" ht="32.25" customHeight="1"/>
    <row r="27841" ht="32.25" customHeight="1"/>
    <row r="27843" ht="32.25" customHeight="1"/>
    <row r="27845" ht="32.25" customHeight="1"/>
    <row r="27847" ht="32.25" customHeight="1"/>
    <row r="27849" ht="32.25" customHeight="1"/>
    <row r="27851" ht="32.25" customHeight="1"/>
    <row r="27853" ht="32.25" customHeight="1"/>
    <row r="27855" ht="32.25" customHeight="1"/>
    <row r="27857" ht="32.25" customHeight="1"/>
    <row r="27859" ht="32.25" customHeight="1"/>
    <row r="27861" ht="32.25" customHeight="1"/>
    <row r="27863" ht="32.25" customHeight="1"/>
    <row r="27865" ht="32.25" customHeight="1"/>
    <row r="27867" ht="32.25" customHeight="1"/>
    <row r="27869" ht="32.25" customHeight="1"/>
    <row r="27871" ht="32.25" customHeight="1"/>
    <row r="27873" ht="32.25" customHeight="1"/>
    <row r="27875" ht="32.25" customHeight="1"/>
    <row r="27877" ht="32.25" customHeight="1"/>
    <row r="27879" ht="32.25" customHeight="1"/>
    <row r="27881" ht="32.25" customHeight="1"/>
    <row r="27883" ht="32.25" customHeight="1"/>
    <row r="27885" ht="32.25" customHeight="1"/>
    <row r="27887" ht="32.25" customHeight="1"/>
    <row r="27889" ht="32.25" customHeight="1"/>
    <row r="27891" ht="32.25" customHeight="1"/>
    <row r="27893" ht="32.25" customHeight="1"/>
    <row r="27895" ht="32.25" customHeight="1"/>
    <row r="27897" ht="32.25" customHeight="1"/>
    <row r="27899" ht="32.25" customHeight="1"/>
    <row r="27901" ht="32.25" customHeight="1"/>
    <row r="27903" ht="32.25" customHeight="1"/>
    <row r="27905" ht="32.25" customHeight="1"/>
    <row r="27907" ht="32.25" customHeight="1"/>
    <row r="27909" ht="32.25" customHeight="1"/>
    <row r="27911" ht="32.25" customHeight="1"/>
    <row r="27913" ht="32.25" customHeight="1"/>
    <row r="27915" ht="32.25" customHeight="1"/>
    <row r="27917" ht="32.25" customHeight="1"/>
    <row r="27919" ht="32.25" customHeight="1"/>
    <row r="27921" ht="32.25" customHeight="1"/>
    <row r="27923" ht="32.25" customHeight="1"/>
    <row r="27925" ht="32.25" customHeight="1"/>
    <row r="27927" ht="32.25" customHeight="1"/>
    <row r="27929" ht="32.25" customHeight="1"/>
    <row r="27931" ht="32.25" customHeight="1"/>
    <row r="27933" ht="32.25" customHeight="1"/>
    <row r="27935" ht="32.25" customHeight="1"/>
    <row r="27937" ht="32.25" customHeight="1"/>
    <row r="27939" ht="32.25" customHeight="1"/>
    <row r="27941" ht="32.25" customHeight="1"/>
    <row r="27943" ht="32.25" customHeight="1"/>
    <row r="27945" ht="32.25" customHeight="1"/>
    <row r="27947" ht="32.25" customHeight="1"/>
    <row r="27949" ht="32.25" customHeight="1"/>
    <row r="27951" ht="32.25" customHeight="1"/>
    <row r="27953" ht="32.25" customHeight="1"/>
    <row r="27955" ht="32.25" customHeight="1"/>
    <row r="27957" ht="32.25" customHeight="1"/>
    <row r="27959" ht="32.25" customHeight="1"/>
    <row r="27961" ht="32.25" customHeight="1"/>
    <row r="27963" ht="32.25" customHeight="1"/>
    <row r="27965" ht="32.25" customHeight="1"/>
    <row r="27967" ht="32.25" customHeight="1"/>
    <row r="27969" ht="32.25" customHeight="1"/>
    <row r="27971" ht="32.25" customHeight="1"/>
    <row r="27973" ht="32.25" customHeight="1"/>
    <row r="27975" ht="32.25" customHeight="1"/>
    <row r="27977" ht="32.25" customHeight="1"/>
    <row r="27979" ht="32.25" customHeight="1"/>
    <row r="27981" ht="32.25" customHeight="1"/>
    <row r="27983" ht="32.25" customHeight="1"/>
    <row r="27985" ht="32.25" customHeight="1"/>
    <row r="27987" ht="32.25" customHeight="1"/>
    <row r="27989" ht="32.25" customHeight="1"/>
    <row r="27991" ht="32.25" customHeight="1"/>
    <row r="27993" ht="32.25" customHeight="1"/>
    <row r="27995" ht="32.25" customHeight="1"/>
    <row r="27997" ht="32.25" customHeight="1"/>
    <row r="27999" ht="32.25" customHeight="1"/>
    <row r="28001" ht="32.25" customHeight="1"/>
    <row r="28003" ht="32.25" customHeight="1"/>
    <row r="28005" ht="32.25" customHeight="1"/>
    <row r="28007" ht="32.25" customHeight="1"/>
    <row r="28009" ht="32.25" customHeight="1"/>
    <row r="28011" ht="32.25" customHeight="1"/>
    <row r="28013" ht="32.25" customHeight="1"/>
    <row r="28015" ht="32.25" customHeight="1"/>
    <row r="28017" ht="32.25" customHeight="1"/>
    <row r="28019" ht="32.25" customHeight="1"/>
    <row r="28021" ht="32.25" customHeight="1"/>
    <row r="28023" ht="32.25" customHeight="1"/>
    <row r="28025" ht="32.25" customHeight="1"/>
    <row r="28027" ht="32.25" customHeight="1"/>
    <row r="28029" ht="32.25" customHeight="1"/>
    <row r="28031" ht="32.25" customHeight="1"/>
    <row r="28033" ht="32.25" customHeight="1"/>
    <row r="28035" ht="32.25" customHeight="1"/>
    <row r="28037" ht="32.25" customHeight="1"/>
    <row r="28039" ht="32.25" customHeight="1"/>
    <row r="28041" ht="32.25" customHeight="1"/>
    <row r="28043" ht="32.25" customHeight="1"/>
    <row r="28045" ht="32.25" customHeight="1"/>
    <row r="28047" ht="32.25" customHeight="1"/>
    <row r="28049" ht="32.25" customHeight="1"/>
    <row r="28051" ht="32.25" customHeight="1"/>
    <row r="28053" ht="32.25" customHeight="1"/>
    <row r="28055" ht="32.25" customHeight="1"/>
    <row r="28057" ht="32.25" customHeight="1"/>
    <row r="28059" ht="32.25" customHeight="1"/>
    <row r="28061" ht="32.25" customHeight="1"/>
    <row r="28063" ht="32.25" customHeight="1"/>
    <row r="28065" ht="32.25" customHeight="1"/>
    <row r="28067" ht="32.25" customHeight="1"/>
    <row r="28069" ht="32.25" customHeight="1"/>
    <row r="28071" ht="32.25" customHeight="1"/>
    <row r="28073" ht="32.25" customHeight="1"/>
    <row r="28075" ht="32.25" customHeight="1"/>
    <row r="28077" ht="32.25" customHeight="1"/>
    <row r="28079" ht="32.25" customHeight="1"/>
    <row r="28081" ht="32.25" customHeight="1"/>
    <row r="28083" ht="32.25" customHeight="1"/>
    <row r="28085" ht="32.25" customHeight="1"/>
    <row r="28087" ht="32.25" customHeight="1"/>
    <row r="28089" ht="32.25" customHeight="1"/>
    <row r="28091" ht="32.25" customHeight="1"/>
    <row r="28093" ht="32.25" customHeight="1"/>
    <row r="28095" ht="32.25" customHeight="1"/>
    <row r="28097" ht="32.25" customHeight="1"/>
    <row r="28099" ht="32.25" customHeight="1"/>
    <row r="28101" ht="32.25" customHeight="1"/>
    <row r="28103" ht="32.25" customHeight="1"/>
    <row r="28105" ht="32.25" customHeight="1"/>
    <row r="28107" ht="32.25" customHeight="1"/>
    <row r="28109" ht="32.25" customHeight="1"/>
    <row r="28111" ht="32.25" customHeight="1"/>
    <row r="28113" ht="32.25" customHeight="1"/>
    <row r="28115" ht="32.25" customHeight="1"/>
    <row r="28117" ht="32.25" customHeight="1"/>
    <row r="28119" ht="32.25" customHeight="1"/>
    <row r="28121" ht="32.25" customHeight="1"/>
    <row r="28123" ht="32.25" customHeight="1"/>
    <row r="28125" ht="32.25" customHeight="1"/>
    <row r="28127" ht="32.25" customHeight="1"/>
    <row r="28129" ht="32.25" customHeight="1"/>
    <row r="28131" ht="32.25" customHeight="1"/>
    <row r="28133" ht="32.25" customHeight="1"/>
    <row r="28135" ht="32.25" customHeight="1"/>
    <row r="28137" ht="32.25" customHeight="1"/>
    <row r="28139" ht="32.25" customHeight="1"/>
    <row r="28141" ht="32.25" customHeight="1"/>
    <row r="28143" ht="32.25" customHeight="1"/>
    <row r="28145" ht="32.25" customHeight="1"/>
    <row r="28147" ht="32.25" customHeight="1"/>
    <row r="28149" ht="32.25" customHeight="1"/>
    <row r="28151" ht="32.25" customHeight="1"/>
    <row r="28153" ht="32.25" customHeight="1"/>
    <row r="28155" ht="32.25" customHeight="1"/>
    <row r="28157" ht="32.25" customHeight="1"/>
    <row r="28159" ht="32.25" customHeight="1"/>
    <row r="28161" ht="32.25" customHeight="1"/>
    <row r="28163" ht="32.25" customHeight="1"/>
    <row r="28165" ht="32.25" customHeight="1"/>
    <row r="28167" ht="32.25" customHeight="1"/>
    <row r="28169" ht="32.25" customHeight="1"/>
    <row r="28171" ht="32.25" customHeight="1"/>
    <row r="28173" ht="32.25" customHeight="1"/>
    <row r="28175" ht="32.25" customHeight="1"/>
    <row r="28177" ht="32.25" customHeight="1"/>
    <row r="28179" ht="32.25" customHeight="1"/>
    <row r="28181" ht="32.25" customHeight="1"/>
    <row r="28183" ht="32.25" customHeight="1"/>
    <row r="28185" ht="32.25" customHeight="1"/>
    <row r="28187" ht="32.25" customHeight="1"/>
    <row r="28189" ht="32.25" customHeight="1"/>
    <row r="28191" ht="32.25" customHeight="1"/>
    <row r="28193" ht="32.25" customHeight="1"/>
    <row r="28195" ht="32.25" customHeight="1"/>
    <row r="28197" ht="32.25" customHeight="1"/>
    <row r="28199" ht="32.25" customHeight="1"/>
    <row r="28201" ht="32.25" customHeight="1"/>
    <row r="28203" ht="32.25" customHeight="1"/>
    <row r="28205" ht="32.25" customHeight="1"/>
    <row r="28207" ht="32.25" customHeight="1"/>
    <row r="28209" ht="32.25" customHeight="1"/>
    <row r="28211" ht="32.25" customHeight="1"/>
    <row r="28213" ht="32.25" customHeight="1"/>
    <row r="28215" ht="32.25" customHeight="1"/>
    <row r="28217" ht="32.25" customHeight="1"/>
    <row r="28219" ht="32.25" customHeight="1"/>
    <row r="28221" ht="32.25" customHeight="1"/>
    <row r="28223" ht="32.25" customHeight="1"/>
    <row r="28225" ht="32.25" customHeight="1"/>
    <row r="28227" ht="32.25" customHeight="1"/>
    <row r="28229" ht="32.25" customHeight="1"/>
    <row r="28231" ht="32.25" customHeight="1"/>
    <row r="28233" ht="32.25" customHeight="1"/>
    <row r="28235" ht="32.25" customHeight="1"/>
    <row r="28237" ht="32.25" customHeight="1"/>
    <row r="28239" ht="32.25" customHeight="1"/>
    <row r="28241" ht="32.25" customHeight="1"/>
    <row r="28243" ht="32.25" customHeight="1"/>
    <row r="28245" ht="32.25" customHeight="1"/>
    <row r="28247" ht="32.25" customHeight="1"/>
    <row r="28249" ht="32.25" customHeight="1"/>
    <row r="28251" ht="32.25" customHeight="1"/>
    <row r="28253" ht="32.25" customHeight="1"/>
    <row r="28255" ht="32.25" customHeight="1"/>
    <row r="28257" ht="32.25" customHeight="1"/>
    <row r="28259" ht="32.25" customHeight="1"/>
    <row r="28261" ht="32.25" customHeight="1"/>
    <row r="28263" ht="32.25" customHeight="1"/>
    <row r="28265" ht="32.25" customHeight="1"/>
    <row r="28267" ht="32.25" customHeight="1"/>
    <row r="28269" ht="32.25" customHeight="1"/>
    <row r="28271" ht="32.25" customHeight="1"/>
    <row r="28273" ht="32.25" customHeight="1"/>
    <row r="28275" ht="32.25" customHeight="1"/>
    <row r="28277" ht="32.25" customHeight="1"/>
    <row r="28279" ht="32.25" customHeight="1"/>
    <row r="28281" ht="32.25" customHeight="1"/>
    <row r="28283" ht="32.25" customHeight="1"/>
    <row r="28285" ht="32.25" customHeight="1"/>
    <row r="28287" ht="32.25" customHeight="1"/>
    <row r="28289" ht="32.25" customHeight="1"/>
    <row r="28291" ht="32.25" customHeight="1"/>
    <row r="28293" ht="32.25" customHeight="1"/>
    <row r="28295" ht="32.25" customHeight="1"/>
    <row r="28297" ht="32.25" customHeight="1"/>
    <row r="28299" ht="32.25" customHeight="1"/>
    <row r="28301" ht="32.25" customHeight="1"/>
    <row r="28303" ht="32.25" customHeight="1"/>
    <row r="28305" ht="32.25" customHeight="1"/>
    <row r="28307" ht="32.25" customHeight="1"/>
    <row r="28309" ht="32.25" customHeight="1"/>
    <row r="28311" ht="32.25" customHeight="1"/>
    <row r="28313" ht="32.25" customHeight="1"/>
    <row r="28315" ht="32.25" customHeight="1"/>
    <row r="28317" ht="32.25" customHeight="1"/>
    <row r="28319" ht="32.25" customHeight="1"/>
    <row r="28321" ht="32.25" customHeight="1"/>
    <row r="28323" ht="32.25" customHeight="1"/>
    <row r="28325" ht="32.25" customHeight="1"/>
    <row r="28327" ht="32.25" customHeight="1"/>
    <row r="28329" ht="32.25" customHeight="1"/>
    <row r="28331" ht="32.25" customHeight="1"/>
    <row r="28333" ht="32.25" customHeight="1"/>
    <row r="28335" ht="32.25" customHeight="1"/>
    <row r="28337" ht="32.25" customHeight="1"/>
    <row r="28339" ht="32.25" customHeight="1"/>
    <row r="28341" ht="32.25" customHeight="1"/>
    <row r="28343" ht="32.25" customHeight="1"/>
    <row r="28345" ht="32.25" customHeight="1"/>
    <row r="28347" ht="32.25" customHeight="1"/>
    <row r="28349" ht="32.25" customHeight="1"/>
    <row r="28351" ht="32.25" customHeight="1"/>
    <row r="28353" ht="32.25" customHeight="1"/>
    <row r="28355" ht="32.25" customHeight="1"/>
    <row r="28357" ht="32.25" customHeight="1"/>
    <row r="28359" ht="32.25" customHeight="1"/>
    <row r="28361" ht="32.25" customHeight="1"/>
    <row r="28363" ht="32.25" customHeight="1"/>
    <row r="28365" ht="32.25" customHeight="1"/>
    <row r="28367" ht="32.25" customHeight="1"/>
    <row r="28369" ht="32.25" customHeight="1"/>
    <row r="28371" ht="32.25" customHeight="1"/>
    <row r="28373" ht="32.25" customHeight="1"/>
    <row r="28375" ht="32.25" customHeight="1"/>
    <row r="28377" ht="32.25" customHeight="1"/>
    <row r="28379" ht="32.25" customHeight="1"/>
    <row r="28381" ht="32.25" customHeight="1"/>
    <row r="28383" ht="32.25" customHeight="1"/>
    <row r="28385" ht="32.25" customHeight="1"/>
    <row r="28387" ht="32.25" customHeight="1"/>
    <row r="28389" ht="32.25" customHeight="1"/>
    <row r="28391" ht="32.25" customHeight="1"/>
    <row r="28393" ht="32.25" customHeight="1"/>
    <row r="28395" ht="32.25" customHeight="1"/>
    <row r="28397" ht="32.25" customHeight="1"/>
    <row r="28399" ht="32.25" customHeight="1"/>
    <row r="28401" ht="32.25" customHeight="1"/>
    <row r="28403" ht="32.25" customHeight="1"/>
    <row r="28405" ht="32.25" customHeight="1"/>
    <row r="28407" ht="32.25" customHeight="1"/>
    <row r="28409" ht="32.25" customHeight="1"/>
    <row r="28411" ht="32.25" customHeight="1"/>
    <row r="28413" ht="32.25" customHeight="1"/>
    <row r="28415" ht="32.25" customHeight="1"/>
    <row r="28417" ht="32.25" customHeight="1"/>
    <row r="28419" ht="32.25" customHeight="1"/>
    <row r="28421" ht="32.25" customHeight="1"/>
    <row r="28423" ht="32.25" customHeight="1"/>
    <row r="28425" ht="32.25" customHeight="1"/>
    <row r="28427" ht="32.25" customHeight="1"/>
    <row r="28429" ht="32.25" customHeight="1"/>
    <row r="28431" ht="32.25" customHeight="1"/>
    <row r="28433" ht="32.25" customHeight="1"/>
    <row r="28435" ht="32.25" customHeight="1"/>
    <row r="28437" ht="32.25" customHeight="1"/>
    <row r="28439" ht="32.25" customHeight="1"/>
    <row r="28441" ht="32.25" customHeight="1"/>
    <row r="28443" ht="32.25" customHeight="1"/>
    <row r="28445" ht="32.25" customHeight="1"/>
    <row r="28447" ht="32.25" customHeight="1"/>
    <row r="28449" ht="32.25" customHeight="1"/>
    <row r="28451" ht="32.25" customHeight="1"/>
    <row r="28453" ht="32.25" customHeight="1"/>
    <row r="28455" ht="32.25" customHeight="1"/>
    <row r="28457" ht="32.25" customHeight="1"/>
    <row r="28459" ht="32.25" customHeight="1"/>
    <row r="28461" ht="32.25" customHeight="1"/>
    <row r="28463" ht="32.25" customHeight="1"/>
    <row r="28465" ht="32.25" customHeight="1"/>
    <row r="28467" ht="32.25" customHeight="1"/>
    <row r="28469" ht="32.25" customHeight="1"/>
    <row r="28471" ht="32.25" customHeight="1"/>
    <row r="28473" ht="32.25" customHeight="1"/>
    <row r="28475" ht="32.25" customHeight="1"/>
    <row r="28477" ht="32.25" customHeight="1"/>
    <row r="28479" ht="32.25" customHeight="1"/>
    <row r="28481" ht="32.25" customHeight="1"/>
    <row r="28483" ht="32.25" customHeight="1"/>
    <row r="28485" ht="32.25" customHeight="1"/>
    <row r="28487" ht="32.25" customHeight="1"/>
    <row r="28489" ht="32.25" customHeight="1"/>
    <row r="28491" ht="32.25" customHeight="1"/>
    <row r="28493" ht="32.25" customHeight="1"/>
    <row r="28495" ht="32.25" customHeight="1"/>
    <row r="28497" ht="32.25" customHeight="1"/>
    <row r="28499" ht="32.25" customHeight="1"/>
    <row r="28501" ht="32.25" customHeight="1"/>
    <row r="28503" ht="32.25" customHeight="1"/>
    <row r="28505" ht="32.25" customHeight="1"/>
    <row r="28507" ht="32.25" customHeight="1"/>
    <row r="28509" ht="32.25" customHeight="1"/>
    <row r="28511" ht="32.25" customHeight="1"/>
    <row r="28513" ht="32.25" customHeight="1"/>
    <row r="28515" ht="32.25" customHeight="1"/>
    <row r="28517" ht="32.25" customHeight="1"/>
    <row r="28519" ht="32.25" customHeight="1"/>
    <row r="28521" ht="32.25" customHeight="1"/>
    <row r="28523" ht="32.25" customHeight="1"/>
    <row r="28525" ht="32.25" customHeight="1"/>
    <row r="28527" ht="32.25" customHeight="1"/>
    <row r="28529" ht="32.25" customHeight="1"/>
    <row r="28531" ht="32.25" customHeight="1"/>
    <row r="28533" ht="32.25" customHeight="1"/>
    <row r="28535" ht="32.25" customHeight="1"/>
    <row r="28537" ht="32.25" customHeight="1"/>
    <row r="28539" ht="32.25" customHeight="1"/>
    <row r="28541" ht="32.25" customHeight="1"/>
    <row r="28543" ht="32.25" customHeight="1"/>
    <row r="28545" ht="32.25" customHeight="1"/>
    <row r="28547" ht="32.25" customHeight="1"/>
    <row r="28549" ht="32.25" customHeight="1"/>
    <row r="28551" ht="32.25" customHeight="1"/>
    <row r="28553" ht="32.25" customHeight="1"/>
    <row r="28555" ht="32.25" customHeight="1"/>
    <row r="28557" ht="32.25" customHeight="1"/>
    <row r="28559" ht="32.25" customHeight="1"/>
    <row r="28561" ht="32.25" customHeight="1"/>
    <row r="28563" ht="32.25" customHeight="1"/>
    <row r="28565" ht="32.25" customHeight="1"/>
    <row r="28567" ht="32.25" customHeight="1"/>
    <row r="28569" ht="32.25" customHeight="1"/>
    <row r="28571" ht="32.25" customHeight="1"/>
    <row r="28573" ht="32.25" customHeight="1"/>
    <row r="28575" ht="32.25" customHeight="1"/>
    <row r="28577" ht="32.25" customHeight="1"/>
    <row r="28579" ht="32.25" customHeight="1"/>
    <row r="28581" ht="32.25" customHeight="1"/>
    <row r="28583" ht="32.25" customHeight="1"/>
    <row r="28585" ht="32.25" customHeight="1"/>
    <row r="28587" ht="32.25" customHeight="1"/>
    <row r="28589" ht="32.25" customHeight="1"/>
    <row r="28591" ht="32.25" customHeight="1"/>
    <row r="28593" ht="32.25" customHeight="1"/>
    <row r="28595" ht="32.25" customHeight="1"/>
    <row r="28597" ht="32.25" customHeight="1"/>
    <row r="28599" ht="32.25" customHeight="1"/>
    <row r="28601" ht="32.25" customHeight="1"/>
    <row r="28603" ht="32.25" customHeight="1"/>
    <row r="28605" ht="32.25" customHeight="1"/>
    <row r="28607" ht="32.25" customHeight="1"/>
    <row r="28609" ht="32.25" customHeight="1"/>
    <row r="28611" ht="32.25" customHeight="1"/>
    <row r="28613" ht="32.25" customHeight="1"/>
    <row r="28615" ht="32.25" customHeight="1"/>
    <row r="28617" ht="32.25" customHeight="1"/>
    <row r="28619" ht="32.25" customHeight="1"/>
    <row r="28621" ht="32.25" customHeight="1"/>
    <row r="28623" ht="32.25" customHeight="1"/>
    <row r="28625" ht="32.25" customHeight="1"/>
    <row r="28627" ht="32.25" customHeight="1"/>
    <row r="28629" ht="32.25" customHeight="1"/>
    <row r="28631" ht="32.25" customHeight="1"/>
    <row r="28633" ht="32.25" customHeight="1"/>
    <row r="28635" ht="32.25" customHeight="1"/>
    <row r="28637" ht="32.25" customHeight="1"/>
    <row r="28639" ht="32.25" customHeight="1"/>
    <row r="28641" ht="32.25" customHeight="1"/>
    <row r="28643" ht="32.25" customHeight="1"/>
    <row r="28645" ht="32.25" customHeight="1"/>
    <row r="28647" ht="32.25" customHeight="1"/>
    <row r="28649" ht="32.25" customHeight="1"/>
    <row r="28651" ht="32.25" customHeight="1"/>
    <row r="28653" ht="32.25" customHeight="1"/>
    <row r="28655" ht="32.25" customHeight="1"/>
    <row r="28657" ht="32.25" customHeight="1"/>
    <row r="28659" ht="32.25" customHeight="1"/>
    <row r="28661" ht="32.25" customHeight="1"/>
    <row r="28663" ht="32.25" customHeight="1"/>
    <row r="28665" ht="32.25" customHeight="1"/>
    <row r="28667" ht="32.25" customHeight="1"/>
    <row r="28669" ht="32.25" customHeight="1"/>
    <row r="28671" ht="32.25" customHeight="1"/>
    <row r="28673" ht="32.25" customHeight="1"/>
    <row r="28675" ht="32.25" customHeight="1"/>
    <row r="28677" ht="32.25" customHeight="1"/>
    <row r="28679" ht="32.25" customHeight="1"/>
    <row r="28681" ht="32.25" customHeight="1"/>
    <row r="28683" ht="32.25" customHeight="1"/>
    <row r="28685" ht="32.25" customHeight="1"/>
    <row r="28687" ht="32.25" customHeight="1"/>
    <row r="28689" ht="32.25" customHeight="1"/>
    <row r="28691" ht="32.25" customHeight="1"/>
    <row r="28693" ht="32.25" customHeight="1"/>
    <row r="28695" ht="32.25" customHeight="1"/>
    <row r="28697" ht="32.25" customHeight="1"/>
    <row r="28699" ht="32.25" customHeight="1"/>
    <row r="28701" ht="32.25" customHeight="1"/>
    <row r="28703" ht="32.25" customHeight="1"/>
    <row r="28705" ht="32.25" customHeight="1"/>
    <row r="28707" ht="32.25" customHeight="1"/>
    <row r="28709" ht="32.25" customHeight="1"/>
    <row r="28711" ht="32.25" customHeight="1"/>
    <row r="28713" ht="32.25" customHeight="1"/>
    <row r="28715" ht="32.25" customHeight="1"/>
    <row r="28717" ht="32.25" customHeight="1"/>
    <row r="28719" ht="32.25" customHeight="1"/>
    <row r="28721" ht="32.25" customHeight="1"/>
    <row r="28723" ht="32.25" customHeight="1"/>
    <row r="28725" ht="32.25" customHeight="1"/>
    <row r="28727" ht="32.25" customHeight="1"/>
    <row r="28729" ht="32.25" customHeight="1"/>
    <row r="28731" ht="32.25" customHeight="1"/>
    <row r="28733" ht="32.25" customHeight="1"/>
    <row r="28735" ht="32.25" customHeight="1"/>
    <row r="28737" ht="32.25" customHeight="1"/>
    <row r="28739" ht="32.25" customHeight="1"/>
    <row r="28741" ht="32.25" customHeight="1"/>
    <row r="28743" ht="32.25" customHeight="1"/>
    <row r="28745" ht="32.25" customHeight="1"/>
    <row r="28747" ht="32.25" customHeight="1"/>
    <row r="28749" ht="32.25" customHeight="1"/>
    <row r="28751" ht="32.25" customHeight="1"/>
    <row r="28753" ht="32.25" customHeight="1"/>
    <row r="28755" ht="32.25" customHeight="1"/>
    <row r="28757" ht="32.25" customHeight="1"/>
    <row r="28759" ht="32.25" customHeight="1"/>
    <row r="28761" ht="32.25" customHeight="1"/>
    <row r="28763" ht="32.25" customHeight="1"/>
    <row r="28765" ht="32.25" customHeight="1"/>
    <row r="28767" ht="32.25" customHeight="1"/>
    <row r="28769" ht="32.25" customHeight="1"/>
    <row r="28771" ht="32.25" customHeight="1"/>
    <row r="28773" ht="32.25" customHeight="1"/>
    <row r="28775" ht="32.25" customHeight="1"/>
    <row r="28777" ht="32.25" customHeight="1"/>
    <row r="28779" ht="32.25" customHeight="1"/>
    <row r="28781" ht="32.25" customHeight="1"/>
    <row r="28783" ht="32.25" customHeight="1"/>
    <row r="28785" ht="32.25" customHeight="1"/>
    <row r="28787" ht="32.25" customHeight="1"/>
    <row r="28789" ht="32.25" customHeight="1"/>
    <row r="28791" ht="32.25" customHeight="1"/>
    <row r="28793" ht="32.25" customHeight="1"/>
    <row r="28795" ht="32.25" customHeight="1"/>
    <row r="28797" ht="32.25" customHeight="1"/>
    <row r="28799" ht="32.25" customHeight="1"/>
    <row r="28801" ht="32.25" customHeight="1"/>
    <row r="28803" ht="32.25" customHeight="1"/>
    <row r="28805" ht="32.25" customHeight="1"/>
    <row r="28807" ht="32.25" customHeight="1"/>
    <row r="28809" ht="32.25" customHeight="1"/>
    <row r="28811" ht="32.25" customHeight="1"/>
    <row r="28813" ht="32.25" customHeight="1"/>
    <row r="28815" ht="32.25" customHeight="1"/>
    <row r="28817" ht="32.25" customHeight="1"/>
    <row r="28819" ht="32.25" customHeight="1"/>
    <row r="28821" ht="32.25" customHeight="1"/>
    <row r="28823" ht="32.25" customHeight="1"/>
    <row r="28825" ht="32.25" customHeight="1"/>
    <row r="28827" ht="32.25" customHeight="1"/>
    <row r="28829" ht="32.25" customHeight="1"/>
    <row r="28831" ht="32.25" customHeight="1"/>
    <row r="28833" ht="32.25" customHeight="1"/>
    <row r="28835" ht="32.25" customHeight="1"/>
    <row r="28837" ht="32.25" customHeight="1"/>
    <row r="28839" ht="32.25" customHeight="1"/>
    <row r="28841" ht="32.25" customHeight="1"/>
    <row r="28843" ht="32.25" customHeight="1"/>
    <row r="28845" ht="32.25" customHeight="1"/>
    <row r="28847" ht="32.25" customHeight="1"/>
    <row r="28849" ht="32.25" customHeight="1"/>
    <row r="28851" ht="32.25" customHeight="1"/>
    <row r="28853" ht="32.25" customHeight="1"/>
    <row r="28855" ht="32.25" customHeight="1"/>
    <row r="28857" ht="32.25" customHeight="1"/>
    <row r="28859" ht="32.25" customHeight="1"/>
    <row r="28861" ht="32.25" customHeight="1"/>
    <row r="28863" ht="32.25" customHeight="1"/>
    <row r="28865" ht="32.25" customHeight="1"/>
    <row r="28867" ht="32.25" customHeight="1"/>
    <row r="28869" ht="32.25" customHeight="1"/>
    <row r="28871" ht="32.25" customHeight="1"/>
    <row r="28873" ht="32.25" customHeight="1"/>
    <row r="28875" ht="32.25" customHeight="1"/>
    <row r="28877" ht="32.25" customHeight="1"/>
    <row r="28879" ht="32.25" customHeight="1"/>
    <row r="28881" ht="32.25" customHeight="1"/>
    <row r="28883" ht="32.25" customHeight="1"/>
    <row r="28885" ht="32.25" customHeight="1"/>
    <row r="28887" ht="32.25" customHeight="1"/>
    <row r="28889" ht="32.25" customHeight="1"/>
    <row r="28891" ht="32.25" customHeight="1"/>
    <row r="28893" ht="32.25" customHeight="1"/>
    <row r="28895" ht="32.25" customHeight="1"/>
    <row r="28897" ht="32.25" customHeight="1"/>
    <row r="28899" ht="32.25" customHeight="1"/>
    <row r="28901" ht="32.25" customHeight="1"/>
    <row r="28903" ht="32.25" customHeight="1"/>
    <row r="28905" ht="32.25" customHeight="1"/>
    <row r="28907" ht="32.25" customHeight="1"/>
    <row r="28909" ht="32.25" customHeight="1"/>
    <row r="28911" ht="32.25" customHeight="1"/>
    <row r="28913" ht="32.25" customHeight="1"/>
    <row r="28915" ht="32.25" customHeight="1"/>
    <row r="28917" ht="32.25" customHeight="1"/>
    <row r="28919" ht="32.25" customHeight="1"/>
    <row r="28921" ht="32.25" customHeight="1"/>
    <row r="28923" ht="32.25" customHeight="1"/>
    <row r="28925" ht="32.25" customHeight="1"/>
    <row r="28927" ht="32.25" customHeight="1"/>
    <row r="28929" ht="32.25" customHeight="1"/>
    <row r="28931" ht="32.25" customHeight="1"/>
    <row r="28933" ht="32.25" customHeight="1"/>
    <row r="28935" ht="32.25" customHeight="1"/>
    <row r="28937" ht="32.25" customHeight="1"/>
    <row r="28939" ht="32.25" customHeight="1"/>
    <row r="28941" ht="32.25" customHeight="1"/>
    <row r="28943" ht="32.25" customHeight="1"/>
    <row r="28945" ht="32.25" customHeight="1"/>
    <row r="28947" ht="32.25" customHeight="1"/>
    <row r="28949" ht="32.25" customHeight="1"/>
    <row r="28951" ht="32.25" customHeight="1"/>
    <row r="28953" ht="32.25" customHeight="1"/>
    <row r="28955" ht="32.25" customHeight="1"/>
    <row r="28957" ht="32.25" customHeight="1"/>
    <row r="28959" ht="32.25" customHeight="1"/>
    <row r="28961" ht="32.25" customHeight="1"/>
    <row r="28963" ht="32.25" customHeight="1"/>
    <row r="28965" ht="32.25" customHeight="1"/>
    <row r="28967" ht="32.25" customHeight="1"/>
    <row r="28969" ht="32.25" customHeight="1"/>
    <row r="28971" ht="32.25" customHeight="1"/>
    <row r="28973" ht="32.25" customHeight="1"/>
    <row r="28975" ht="32.25" customHeight="1"/>
    <row r="28977" ht="32.25" customHeight="1"/>
    <row r="28979" ht="32.25" customHeight="1"/>
    <row r="28981" ht="32.25" customHeight="1"/>
    <row r="28983" ht="32.25" customHeight="1"/>
    <row r="28985" ht="32.25" customHeight="1"/>
    <row r="28987" ht="32.25" customHeight="1"/>
    <row r="28989" ht="32.25" customHeight="1"/>
    <row r="28991" ht="32.25" customHeight="1"/>
    <row r="28993" ht="32.25" customHeight="1"/>
    <row r="28995" ht="32.25" customHeight="1"/>
    <row r="28997" ht="32.25" customHeight="1"/>
    <row r="28999" ht="32.25" customHeight="1"/>
    <row r="29001" ht="32.25" customHeight="1"/>
    <row r="29003" ht="32.25" customHeight="1"/>
    <row r="29005" ht="32.25" customHeight="1"/>
    <row r="29007" ht="32.25" customHeight="1"/>
    <row r="29009" ht="32.25" customHeight="1"/>
    <row r="29011" ht="32.25" customHeight="1"/>
    <row r="29013" ht="32.25" customHeight="1"/>
    <row r="29015" ht="32.25" customHeight="1"/>
    <row r="29017" ht="32.25" customHeight="1"/>
    <row r="29019" ht="32.25" customHeight="1"/>
    <row r="29021" ht="32.25" customHeight="1"/>
    <row r="29023" ht="32.25" customHeight="1"/>
    <row r="29025" ht="32.25" customHeight="1"/>
    <row r="29027" ht="32.25" customHeight="1"/>
    <row r="29029" ht="32.25" customHeight="1"/>
    <row r="29031" ht="32.25" customHeight="1"/>
    <row r="29033" ht="32.25" customHeight="1"/>
    <row r="29035" ht="32.25" customHeight="1"/>
    <row r="29037" ht="32.25" customHeight="1"/>
    <row r="29039" ht="32.25" customHeight="1"/>
    <row r="29041" ht="32.25" customHeight="1"/>
    <row r="29043" ht="32.25" customHeight="1"/>
    <row r="29045" ht="32.25" customHeight="1"/>
    <row r="29047" ht="32.25" customHeight="1"/>
    <row r="29049" ht="32.25" customHeight="1"/>
    <row r="29051" ht="32.25" customHeight="1"/>
    <row r="29053" ht="32.25" customHeight="1"/>
    <row r="29055" ht="32.25" customHeight="1"/>
    <row r="29057" ht="32.25" customHeight="1"/>
    <row r="29059" ht="32.25" customHeight="1"/>
    <row r="29061" ht="32.25" customHeight="1"/>
    <row r="29063" ht="32.25" customHeight="1"/>
    <row r="29065" ht="32.25" customHeight="1"/>
    <row r="29067" ht="32.25" customHeight="1"/>
    <row r="29069" ht="32.25" customHeight="1"/>
    <row r="29071" ht="32.25" customHeight="1"/>
    <row r="29073" ht="32.25" customHeight="1"/>
    <row r="29075" ht="32.25" customHeight="1"/>
    <row r="29077" ht="32.25" customHeight="1"/>
    <row r="29079" ht="32.25" customHeight="1"/>
    <row r="29081" ht="32.25" customHeight="1"/>
    <row r="29083" ht="32.25" customHeight="1"/>
    <row r="29085" ht="32.25" customHeight="1"/>
    <row r="29087" ht="32.25" customHeight="1"/>
    <row r="29089" ht="32.25" customHeight="1"/>
    <row r="29091" ht="32.25" customHeight="1"/>
    <row r="29093" ht="32.25" customHeight="1"/>
    <row r="29095" ht="32.25" customHeight="1"/>
    <row r="29097" ht="32.25" customHeight="1"/>
    <row r="29099" ht="32.25" customHeight="1"/>
    <row r="29101" ht="32.25" customHeight="1"/>
    <row r="29103" ht="32.25" customHeight="1"/>
    <row r="29105" ht="32.25" customHeight="1"/>
    <row r="29107" ht="32.25" customHeight="1"/>
    <row r="29109" ht="32.25" customHeight="1"/>
    <row r="29111" ht="32.25" customHeight="1"/>
    <row r="29113" ht="32.25" customHeight="1"/>
    <row r="29115" ht="32.25" customHeight="1"/>
    <row r="29117" ht="32.25" customHeight="1"/>
    <row r="29119" ht="32.25" customHeight="1"/>
    <row r="29121" ht="32.25" customHeight="1"/>
    <row r="29123" ht="32.25" customHeight="1"/>
    <row r="29125" ht="32.25" customHeight="1"/>
    <row r="29127" ht="32.25" customHeight="1"/>
    <row r="29129" ht="32.25" customHeight="1"/>
    <row r="29131" ht="32.25" customHeight="1"/>
    <row r="29133" ht="32.25" customHeight="1"/>
    <row r="29135" ht="32.25" customHeight="1"/>
    <row r="29137" ht="32.25" customHeight="1"/>
    <row r="29139" ht="32.25" customHeight="1"/>
    <row r="29141" ht="32.25" customHeight="1"/>
    <row r="29143" ht="32.25" customHeight="1"/>
    <row r="29145" ht="32.25" customHeight="1"/>
    <row r="29147" ht="32.25" customHeight="1"/>
    <row r="29149" ht="32.25" customHeight="1"/>
    <row r="29151" ht="32.25" customHeight="1"/>
    <row r="29153" ht="32.25" customHeight="1"/>
    <row r="29155" ht="32.25" customHeight="1"/>
    <row r="29157" ht="32.25" customHeight="1"/>
    <row r="29159" ht="32.25" customHeight="1"/>
    <row r="29161" ht="32.25" customHeight="1"/>
    <row r="29163" ht="32.25" customHeight="1"/>
    <row r="29165" ht="32.25" customHeight="1"/>
    <row r="29167" ht="32.25" customHeight="1"/>
    <row r="29169" ht="32.25" customHeight="1"/>
    <row r="29171" ht="32.25" customHeight="1"/>
    <row r="29173" ht="32.25" customHeight="1"/>
    <row r="29175" ht="32.25" customHeight="1"/>
    <row r="29177" ht="32.25" customHeight="1"/>
    <row r="29179" ht="32.25" customHeight="1"/>
    <row r="29181" ht="32.25" customHeight="1"/>
    <row r="29183" ht="32.25" customHeight="1"/>
    <row r="29185" ht="32.25" customHeight="1"/>
    <row r="29187" ht="32.25" customHeight="1"/>
    <row r="29189" ht="32.25" customHeight="1"/>
    <row r="29191" ht="32.25" customHeight="1"/>
    <row r="29193" ht="32.25" customHeight="1"/>
    <row r="29195" ht="32.25" customHeight="1"/>
    <row r="29197" ht="32.25" customHeight="1"/>
    <row r="29199" ht="32.25" customHeight="1"/>
    <row r="29201" ht="32.25" customHeight="1"/>
    <row r="29203" ht="32.25" customHeight="1"/>
    <row r="29205" ht="32.25" customHeight="1"/>
    <row r="29207" ht="32.25" customHeight="1"/>
    <row r="29209" ht="32.25" customHeight="1"/>
    <row r="29211" ht="32.25" customHeight="1"/>
    <row r="29213" ht="32.25" customHeight="1"/>
    <row r="29215" ht="32.25" customHeight="1"/>
    <row r="29217" ht="32.25" customHeight="1"/>
    <row r="29219" ht="32.25" customHeight="1"/>
    <row r="29221" ht="32.25" customHeight="1"/>
    <row r="29223" ht="32.25" customHeight="1"/>
    <row r="29225" ht="32.25" customHeight="1"/>
    <row r="29227" ht="32.25" customHeight="1"/>
    <row r="29229" ht="32.25" customHeight="1"/>
    <row r="29231" ht="32.25" customHeight="1"/>
    <row r="29233" ht="32.25" customHeight="1"/>
    <row r="29235" ht="32.25" customHeight="1"/>
    <row r="29237" ht="32.25" customHeight="1"/>
    <row r="29239" ht="32.25" customHeight="1"/>
    <row r="29241" ht="32.25" customHeight="1"/>
    <row r="29243" ht="32.25" customHeight="1"/>
    <row r="29245" ht="32.25" customHeight="1"/>
    <row r="29247" ht="32.25" customHeight="1"/>
    <row r="29249" ht="32.25" customHeight="1"/>
    <row r="29251" ht="32.25" customHeight="1"/>
    <row r="29253" ht="32.25" customHeight="1"/>
    <row r="29255" ht="32.25" customHeight="1"/>
    <row r="29257" ht="32.25" customHeight="1"/>
    <row r="29259" ht="32.25" customHeight="1"/>
    <row r="29261" ht="32.25" customHeight="1"/>
    <row r="29263" ht="32.25" customHeight="1"/>
    <row r="29265" ht="32.25" customHeight="1"/>
    <row r="29267" ht="32.25" customHeight="1"/>
    <row r="29269" ht="32.25" customHeight="1"/>
    <row r="29271" ht="32.25" customHeight="1"/>
    <row r="29273" ht="32.25" customHeight="1"/>
    <row r="29275" ht="32.25" customHeight="1"/>
    <row r="29277" ht="32.25" customHeight="1"/>
    <row r="29279" ht="32.25" customHeight="1"/>
    <row r="29281" ht="32.25" customHeight="1"/>
    <row r="29283" ht="32.25" customHeight="1"/>
    <row r="29285" ht="32.25" customHeight="1"/>
    <row r="29287" ht="32.25" customHeight="1"/>
    <row r="29289" ht="32.25" customHeight="1"/>
    <row r="29291" ht="32.25" customHeight="1"/>
    <row r="29293" ht="32.25" customHeight="1"/>
    <row r="29295" ht="32.25" customHeight="1"/>
    <row r="29297" ht="32.25" customHeight="1"/>
    <row r="29299" ht="32.25" customHeight="1"/>
    <row r="29301" ht="32.25" customHeight="1"/>
    <row r="29303" ht="32.25" customHeight="1"/>
    <row r="29305" ht="32.25" customHeight="1"/>
    <row r="29307" ht="32.25" customHeight="1"/>
    <row r="29309" ht="32.25" customHeight="1"/>
    <row r="29311" ht="32.25" customHeight="1"/>
    <row r="29313" ht="32.25" customHeight="1"/>
    <row r="29315" ht="32.25" customHeight="1"/>
    <row r="29317" ht="32.25" customHeight="1"/>
    <row r="29319" ht="32.25" customHeight="1"/>
    <row r="29321" ht="32.25" customHeight="1"/>
    <row r="29323" ht="32.25" customHeight="1"/>
    <row r="29325" ht="32.25" customHeight="1"/>
    <row r="29327" ht="32.25" customHeight="1"/>
    <row r="29329" ht="32.25" customHeight="1"/>
    <row r="29331" ht="32.25" customHeight="1"/>
    <row r="29333" ht="32.25" customHeight="1"/>
    <row r="29335" ht="32.25" customHeight="1"/>
    <row r="29337" ht="32.25" customHeight="1"/>
    <row r="29339" ht="32.25" customHeight="1"/>
    <row r="29341" ht="32.25" customHeight="1"/>
    <row r="29343" ht="32.25" customHeight="1"/>
    <row r="29345" ht="32.25" customHeight="1"/>
    <row r="29347" ht="32.25" customHeight="1"/>
    <row r="29349" ht="32.25" customHeight="1"/>
    <row r="29351" ht="32.25" customHeight="1"/>
    <row r="29353" ht="32.25" customHeight="1"/>
    <row r="29355" ht="32.25" customHeight="1"/>
    <row r="29357" ht="32.25" customHeight="1"/>
    <row r="29359" ht="32.25" customHeight="1"/>
    <row r="29361" ht="32.25" customHeight="1"/>
    <row r="29363" ht="32.25" customHeight="1"/>
    <row r="29365" ht="32.25" customHeight="1"/>
    <row r="29367" ht="32.25" customHeight="1"/>
    <row r="29369" ht="32.25" customHeight="1"/>
    <row r="29371" ht="32.25" customHeight="1"/>
    <row r="29373" ht="32.25" customHeight="1"/>
    <row r="29375" ht="32.25" customHeight="1"/>
    <row r="29377" ht="32.25" customHeight="1"/>
    <row r="29379" ht="32.25" customHeight="1"/>
    <row r="29381" ht="32.25" customHeight="1"/>
    <row r="29383" ht="32.25" customHeight="1"/>
    <row r="29385" ht="32.25" customHeight="1"/>
    <row r="29387" ht="32.25" customHeight="1"/>
    <row r="29389" ht="32.25" customHeight="1"/>
    <row r="29391" ht="32.25" customHeight="1"/>
    <row r="29393" ht="32.25" customHeight="1"/>
    <row r="29395" ht="32.25" customHeight="1"/>
    <row r="29397" ht="32.25" customHeight="1"/>
    <row r="29399" ht="32.25" customHeight="1"/>
    <row r="29401" ht="32.25" customHeight="1"/>
    <row r="29403" ht="32.25" customHeight="1"/>
    <row r="29405" ht="32.25" customHeight="1"/>
    <row r="29407" ht="32.25" customHeight="1"/>
    <row r="29409" ht="32.25" customHeight="1"/>
    <row r="29411" ht="32.25" customHeight="1"/>
    <row r="29413" ht="32.25" customHeight="1"/>
    <row r="29415" ht="32.25" customHeight="1"/>
    <row r="29417" ht="32.25" customHeight="1"/>
    <row r="29419" ht="32.25" customHeight="1"/>
    <row r="29421" ht="32.25" customHeight="1"/>
    <row r="29423" ht="32.25" customHeight="1"/>
    <row r="29425" ht="32.25" customHeight="1"/>
    <row r="29427" ht="32.25" customHeight="1"/>
    <row r="29429" ht="32.25" customHeight="1"/>
    <row r="29431" ht="32.25" customHeight="1"/>
    <row r="29433" ht="32.25" customHeight="1"/>
    <row r="29435" ht="32.25" customHeight="1"/>
    <row r="29437" ht="32.25" customHeight="1"/>
    <row r="29439" ht="32.25" customHeight="1"/>
    <row r="29441" ht="32.25" customHeight="1"/>
    <row r="29443" ht="32.25" customHeight="1"/>
    <row r="29445" ht="32.25" customHeight="1"/>
    <row r="29447" ht="32.25" customHeight="1"/>
    <row r="29449" ht="32.25" customHeight="1"/>
    <row r="29451" ht="32.25" customHeight="1"/>
    <row r="29453" ht="32.25" customHeight="1"/>
    <row r="29455" ht="32.25" customHeight="1"/>
    <row r="29457" ht="32.25" customHeight="1"/>
    <row r="29459" ht="32.25" customHeight="1"/>
    <row r="29461" ht="32.25" customHeight="1"/>
    <row r="29463" ht="32.25" customHeight="1"/>
    <row r="29465" ht="32.25" customHeight="1"/>
    <row r="29467" ht="32.25" customHeight="1"/>
    <row r="29469" ht="32.25" customHeight="1"/>
    <row r="29471" ht="32.25" customHeight="1"/>
    <row r="29473" ht="32.25" customHeight="1"/>
    <row r="29475" ht="32.25" customHeight="1"/>
    <row r="29477" ht="32.25" customHeight="1"/>
    <row r="29479" ht="32.25" customHeight="1"/>
    <row r="29481" ht="32.25" customHeight="1"/>
    <row r="29483" ht="32.25" customHeight="1"/>
    <row r="29485" ht="32.25" customHeight="1"/>
    <row r="29487" ht="32.25" customHeight="1"/>
    <row r="29489" ht="32.25" customHeight="1"/>
    <row r="29491" ht="32.25" customHeight="1"/>
    <row r="29493" ht="32.25" customHeight="1"/>
    <row r="29495" ht="32.25" customHeight="1"/>
    <row r="29497" ht="32.25" customHeight="1"/>
    <row r="29499" ht="32.25" customHeight="1"/>
    <row r="29501" ht="32.25" customHeight="1"/>
    <row r="29503" ht="32.25" customHeight="1"/>
    <row r="29505" ht="32.25" customHeight="1"/>
    <row r="29507" ht="32.25" customHeight="1"/>
    <row r="29509" ht="32.25" customHeight="1"/>
    <row r="29511" ht="32.25" customHeight="1"/>
    <row r="29513" ht="32.25" customHeight="1"/>
    <row r="29515" ht="32.25" customHeight="1"/>
    <row r="29517" ht="32.25" customHeight="1"/>
    <row r="29519" ht="32.25" customHeight="1"/>
    <row r="29521" ht="32.25" customHeight="1"/>
    <row r="29523" ht="32.25" customHeight="1"/>
    <row r="29525" ht="32.25" customHeight="1"/>
    <row r="29527" ht="32.25" customHeight="1"/>
    <row r="29529" ht="32.25" customHeight="1"/>
    <row r="29531" ht="32.25" customHeight="1"/>
    <row r="29533" ht="32.25" customHeight="1"/>
    <row r="29535" ht="32.25" customHeight="1"/>
    <row r="29537" ht="32.25" customHeight="1"/>
    <row r="29539" ht="32.25" customHeight="1"/>
    <row r="29541" ht="32.25" customHeight="1"/>
    <row r="29543" ht="32.25" customHeight="1"/>
    <row r="29545" ht="32.25" customHeight="1"/>
    <row r="29547" ht="32.25" customHeight="1"/>
    <row r="29549" ht="32.25" customHeight="1"/>
    <row r="29551" ht="32.25" customHeight="1"/>
    <row r="29553" ht="32.25" customHeight="1"/>
    <row r="29555" ht="32.25" customHeight="1"/>
    <row r="29557" ht="32.25" customHeight="1"/>
    <row r="29559" ht="32.25" customHeight="1"/>
    <row r="29561" ht="32.25" customHeight="1"/>
    <row r="29563" ht="32.25" customHeight="1"/>
    <row r="29565" ht="32.25" customHeight="1"/>
    <row r="29567" ht="32.25" customHeight="1"/>
    <row r="29569" ht="32.25" customHeight="1"/>
    <row r="29571" ht="32.25" customHeight="1"/>
    <row r="29573" ht="32.25" customHeight="1"/>
    <row r="29575" ht="32.25" customHeight="1"/>
    <row r="29577" ht="32.25" customHeight="1"/>
    <row r="29579" ht="32.25" customHeight="1"/>
    <row r="29581" ht="32.25" customHeight="1"/>
    <row r="29583" ht="32.25" customHeight="1"/>
    <row r="29585" ht="32.25" customHeight="1"/>
    <row r="29587" ht="32.25" customHeight="1"/>
    <row r="29589" ht="32.25" customHeight="1"/>
    <row r="29591" ht="32.25" customHeight="1"/>
    <row r="29593" ht="32.25" customHeight="1"/>
    <row r="29595" ht="32.25" customHeight="1"/>
    <row r="29597" ht="32.25" customHeight="1"/>
    <row r="29599" ht="32.25" customHeight="1"/>
    <row r="29601" ht="32.25" customHeight="1"/>
    <row r="29603" ht="32.25" customHeight="1"/>
    <row r="29605" ht="32.25" customHeight="1"/>
    <row r="29607" ht="32.25" customHeight="1"/>
    <row r="29609" ht="32.25" customHeight="1"/>
    <row r="29611" ht="32.25" customHeight="1"/>
    <row r="29613" ht="32.25" customHeight="1"/>
    <row r="29615" ht="32.25" customHeight="1"/>
    <row r="29617" ht="32.25" customHeight="1"/>
    <row r="29619" ht="32.25" customHeight="1"/>
    <row r="29621" ht="32.25" customHeight="1"/>
    <row r="29623" ht="32.25" customHeight="1"/>
    <row r="29625" ht="32.25" customHeight="1"/>
    <row r="29627" ht="32.25" customHeight="1"/>
    <row r="29629" ht="32.25" customHeight="1"/>
    <row r="29631" ht="32.25" customHeight="1"/>
    <row r="29633" ht="32.25" customHeight="1"/>
    <row r="29635" ht="32.25" customHeight="1"/>
    <row r="29637" ht="32.25" customHeight="1"/>
    <row r="29639" ht="32.25" customHeight="1"/>
    <row r="29641" ht="32.25" customHeight="1"/>
    <row r="29643" ht="32.25" customHeight="1"/>
    <row r="29645" ht="32.25" customHeight="1"/>
    <row r="29647" ht="32.25" customHeight="1"/>
    <row r="29649" ht="32.25" customHeight="1"/>
    <row r="29651" ht="32.25" customHeight="1"/>
    <row r="29653" ht="32.25" customHeight="1"/>
    <row r="29655" ht="32.25" customHeight="1"/>
    <row r="29657" ht="32.25" customHeight="1"/>
    <row r="29659" ht="32.25" customHeight="1"/>
    <row r="29661" ht="32.25" customHeight="1"/>
    <row r="29663" ht="32.25" customHeight="1"/>
    <row r="29665" ht="32.25" customHeight="1"/>
    <row r="29667" ht="32.25" customHeight="1"/>
    <row r="29669" ht="32.25" customHeight="1"/>
    <row r="29671" ht="32.25" customHeight="1"/>
    <row r="29673" ht="32.25" customHeight="1"/>
    <row r="29675" ht="32.25" customHeight="1"/>
    <row r="29677" ht="32.25" customHeight="1"/>
    <row r="29679" ht="32.25" customHeight="1"/>
    <row r="29681" ht="32.25" customHeight="1"/>
    <row r="29683" ht="32.25" customHeight="1"/>
    <row r="29685" ht="32.25" customHeight="1"/>
    <row r="29687" ht="32.25" customHeight="1"/>
    <row r="29689" ht="32.25" customHeight="1"/>
    <row r="29691" ht="32.25" customHeight="1"/>
    <row r="29693" ht="32.25" customHeight="1"/>
    <row r="29695" ht="32.25" customHeight="1"/>
    <row r="29697" ht="32.25" customHeight="1"/>
    <row r="29699" ht="32.25" customHeight="1"/>
    <row r="29701" ht="32.25" customHeight="1"/>
    <row r="29703" ht="32.25" customHeight="1"/>
    <row r="29705" ht="32.25" customHeight="1"/>
    <row r="29707" ht="32.25" customHeight="1"/>
    <row r="29709" ht="32.25" customHeight="1"/>
    <row r="29711" ht="32.25" customHeight="1"/>
    <row r="29713" ht="32.25" customHeight="1"/>
    <row r="29715" ht="32.25" customHeight="1"/>
    <row r="29717" ht="32.25" customHeight="1"/>
    <row r="29719" ht="32.25" customHeight="1"/>
    <row r="29721" ht="32.25" customHeight="1"/>
    <row r="29723" ht="32.25" customHeight="1"/>
    <row r="29725" ht="32.25" customHeight="1"/>
    <row r="29727" ht="32.25" customHeight="1"/>
    <row r="29729" ht="32.25" customHeight="1"/>
    <row r="29731" ht="32.25" customHeight="1"/>
    <row r="29733" ht="32.25" customHeight="1"/>
    <row r="29735" ht="32.25" customHeight="1"/>
    <row r="29737" ht="32.25" customHeight="1"/>
    <row r="29739" ht="32.25" customHeight="1"/>
    <row r="29741" ht="32.25" customHeight="1"/>
    <row r="29743" ht="32.25" customHeight="1"/>
    <row r="29745" ht="32.25" customHeight="1"/>
    <row r="29747" ht="32.25" customHeight="1"/>
    <row r="29749" ht="32.25" customHeight="1"/>
    <row r="29751" ht="32.25" customHeight="1"/>
    <row r="29753" ht="32.25" customHeight="1"/>
    <row r="29755" ht="32.25" customHeight="1"/>
    <row r="29757" ht="32.25" customHeight="1"/>
    <row r="29759" ht="32.25" customHeight="1"/>
    <row r="29761" ht="32.25" customHeight="1"/>
    <row r="29763" ht="32.25" customHeight="1"/>
    <row r="29765" ht="32.25" customHeight="1"/>
    <row r="29767" ht="32.25" customHeight="1"/>
    <row r="29769" ht="32.25" customHeight="1"/>
    <row r="29771" ht="32.25" customHeight="1"/>
    <row r="29773" ht="32.25" customHeight="1"/>
    <row r="29775" ht="32.25" customHeight="1"/>
    <row r="29777" ht="32.25" customHeight="1"/>
    <row r="29779" ht="32.25" customHeight="1"/>
    <row r="29781" ht="32.25" customHeight="1"/>
    <row r="29783" ht="32.25" customHeight="1"/>
    <row r="29785" ht="32.25" customHeight="1"/>
    <row r="29787" ht="32.25" customHeight="1"/>
    <row r="29789" ht="32.25" customHeight="1"/>
    <row r="29791" ht="32.25" customHeight="1"/>
    <row r="29793" ht="32.25" customHeight="1"/>
    <row r="29795" ht="32.25" customHeight="1"/>
    <row r="29797" ht="32.25" customHeight="1"/>
    <row r="29799" ht="32.25" customHeight="1"/>
    <row r="29801" ht="32.25" customHeight="1"/>
    <row r="29803" ht="32.25" customHeight="1"/>
    <row r="29805" ht="32.25" customHeight="1"/>
    <row r="29807" ht="32.25" customHeight="1"/>
    <row r="29809" ht="32.25" customHeight="1"/>
    <row r="29811" ht="32.25" customHeight="1"/>
    <row r="29813" ht="32.25" customHeight="1"/>
    <row r="29815" ht="32.25" customHeight="1"/>
    <row r="29817" ht="32.25" customHeight="1"/>
    <row r="29819" ht="32.25" customHeight="1"/>
    <row r="29821" ht="32.25" customHeight="1"/>
    <row r="29823" ht="32.25" customHeight="1"/>
    <row r="29825" ht="32.25" customHeight="1"/>
    <row r="29827" ht="32.25" customHeight="1"/>
    <row r="29829" ht="32.25" customHeight="1"/>
    <row r="29831" ht="32.25" customHeight="1"/>
    <row r="29833" ht="32.25" customHeight="1"/>
    <row r="29835" ht="32.25" customHeight="1"/>
    <row r="29837" ht="32.25" customHeight="1"/>
    <row r="29839" ht="32.25" customHeight="1"/>
    <row r="29841" ht="32.25" customHeight="1"/>
    <row r="29843" ht="32.25" customHeight="1"/>
    <row r="29845" ht="32.25" customHeight="1"/>
    <row r="29847" ht="32.25" customHeight="1"/>
    <row r="29849" ht="32.25" customHeight="1"/>
    <row r="29851" ht="32.25" customHeight="1"/>
    <row r="29853" ht="32.25" customHeight="1"/>
    <row r="29855" ht="32.25" customHeight="1"/>
    <row r="29857" ht="32.25" customHeight="1"/>
    <row r="29859" ht="32.25" customHeight="1"/>
    <row r="29861" ht="32.25" customHeight="1"/>
    <row r="29863" ht="32.25" customHeight="1"/>
    <row r="29865" ht="32.25" customHeight="1"/>
    <row r="29867" ht="32.25" customHeight="1"/>
    <row r="29869" ht="32.25" customHeight="1"/>
    <row r="29871" ht="32.25" customHeight="1"/>
    <row r="29873" ht="32.25" customHeight="1"/>
    <row r="29875" ht="32.25" customHeight="1"/>
    <row r="29877" ht="32.25" customHeight="1"/>
    <row r="29879" ht="32.25" customHeight="1"/>
    <row r="29881" ht="32.25" customHeight="1"/>
    <row r="29883" ht="32.25" customHeight="1"/>
    <row r="29885" ht="32.25" customHeight="1"/>
    <row r="29887" ht="32.25" customHeight="1"/>
    <row r="29889" ht="32.25" customHeight="1"/>
    <row r="29891" ht="32.25" customHeight="1"/>
    <row r="29893" ht="32.25" customHeight="1"/>
    <row r="29895" ht="32.25" customHeight="1"/>
    <row r="29897" ht="32.25" customHeight="1"/>
    <row r="29899" ht="32.25" customHeight="1"/>
    <row r="29901" ht="32.25" customHeight="1"/>
    <row r="29903" ht="32.25" customHeight="1"/>
    <row r="29905" ht="32.25" customHeight="1"/>
    <row r="29907" ht="32.25" customHeight="1"/>
    <row r="29909" ht="32.25" customHeight="1"/>
    <row r="29911" ht="32.25" customHeight="1"/>
    <row r="29913" ht="32.25" customHeight="1"/>
    <row r="29915" ht="32.25" customHeight="1"/>
    <row r="29917" ht="32.25" customHeight="1"/>
    <row r="29919" ht="32.25" customHeight="1"/>
    <row r="29921" ht="32.25" customHeight="1"/>
    <row r="29923" ht="32.25" customHeight="1"/>
    <row r="29925" ht="32.25" customHeight="1"/>
    <row r="29927" ht="32.25" customHeight="1"/>
    <row r="29929" ht="32.25" customHeight="1"/>
    <row r="29931" ht="32.25" customHeight="1"/>
    <row r="29933" ht="32.25" customHeight="1"/>
    <row r="29935" ht="32.25" customHeight="1"/>
    <row r="29937" ht="32.25" customHeight="1"/>
    <row r="29939" ht="32.25" customHeight="1"/>
    <row r="29941" ht="32.25" customHeight="1"/>
    <row r="29943" ht="32.25" customHeight="1"/>
    <row r="29945" ht="32.25" customHeight="1"/>
    <row r="29947" ht="32.25" customHeight="1"/>
    <row r="29949" ht="32.25" customHeight="1"/>
    <row r="29951" ht="32.25" customHeight="1"/>
    <row r="29953" ht="32.25" customHeight="1"/>
    <row r="29955" ht="32.25" customHeight="1"/>
    <row r="29957" ht="32.25" customHeight="1"/>
    <row r="29959" ht="32.25" customHeight="1"/>
    <row r="29961" ht="32.25" customHeight="1"/>
    <row r="29963" ht="32.25" customHeight="1"/>
    <row r="29965" ht="32.25" customHeight="1"/>
    <row r="29967" ht="32.25" customHeight="1"/>
    <row r="29969" ht="32.25" customHeight="1"/>
    <row r="29971" ht="32.25" customHeight="1"/>
    <row r="29973" ht="32.25" customHeight="1"/>
    <row r="29975" ht="32.25" customHeight="1"/>
    <row r="29977" ht="32.25" customHeight="1"/>
    <row r="29979" ht="32.25" customHeight="1"/>
    <row r="29981" ht="32.25" customHeight="1"/>
    <row r="29983" ht="32.25" customHeight="1"/>
    <row r="29985" ht="32.25" customHeight="1"/>
    <row r="29987" ht="32.25" customHeight="1"/>
    <row r="29989" ht="32.25" customHeight="1"/>
    <row r="29991" ht="32.25" customHeight="1"/>
    <row r="29993" ht="32.25" customHeight="1"/>
    <row r="29995" ht="32.25" customHeight="1"/>
    <row r="29997" ht="32.25" customHeight="1"/>
    <row r="29999" ht="32.25" customHeight="1"/>
    <row r="30001" ht="32.25" customHeight="1"/>
    <row r="30003" ht="32.25" customHeight="1"/>
    <row r="30005" ht="32.25" customHeight="1"/>
    <row r="30007" ht="32.25" customHeight="1"/>
    <row r="30009" ht="32.25" customHeight="1"/>
    <row r="30011" ht="32.25" customHeight="1"/>
    <row r="30013" ht="32.25" customHeight="1"/>
    <row r="30015" ht="32.25" customHeight="1"/>
    <row r="30017" ht="32.25" customHeight="1"/>
    <row r="30019" ht="32.25" customHeight="1"/>
    <row r="30021" ht="32.25" customHeight="1"/>
    <row r="30023" ht="32.25" customHeight="1"/>
    <row r="30025" ht="32.25" customHeight="1"/>
    <row r="30027" ht="32.25" customHeight="1"/>
    <row r="30029" ht="32.25" customHeight="1"/>
    <row r="30031" ht="32.25" customHeight="1"/>
    <row r="30033" ht="32.25" customHeight="1"/>
    <row r="30035" ht="32.25" customHeight="1"/>
    <row r="30037" ht="32.25" customHeight="1"/>
    <row r="30039" ht="32.25" customHeight="1"/>
    <row r="30041" ht="32.25" customHeight="1"/>
    <row r="30043" ht="32.25" customHeight="1"/>
    <row r="30045" ht="32.25" customHeight="1"/>
    <row r="30047" ht="32.25" customHeight="1"/>
    <row r="30049" ht="32.25" customHeight="1"/>
    <row r="30051" ht="32.25" customHeight="1"/>
    <row r="30053" ht="32.25" customHeight="1"/>
    <row r="30055" ht="32.25" customHeight="1"/>
    <row r="30057" ht="32.25" customHeight="1"/>
    <row r="30059" ht="32.25" customHeight="1"/>
    <row r="30061" ht="32.25" customHeight="1"/>
    <row r="30063" ht="32.25" customHeight="1"/>
    <row r="30065" ht="32.25" customHeight="1"/>
    <row r="30067" ht="32.25" customHeight="1"/>
    <row r="30069" ht="32.25" customHeight="1"/>
    <row r="30071" ht="32.25" customHeight="1"/>
    <row r="30073" ht="32.25" customHeight="1"/>
    <row r="30075" ht="32.25" customHeight="1"/>
    <row r="30077" ht="32.25" customHeight="1"/>
    <row r="30079" ht="32.25" customHeight="1"/>
    <row r="30081" ht="32.25" customHeight="1"/>
    <row r="30083" ht="32.25" customHeight="1"/>
    <row r="30085" ht="32.25" customHeight="1"/>
    <row r="30087" ht="32.25" customHeight="1"/>
    <row r="30089" ht="32.25" customHeight="1"/>
    <row r="30091" ht="32.25" customHeight="1"/>
    <row r="30093" ht="32.25" customHeight="1"/>
    <row r="30095" ht="32.25" customHeight="1"/>
    <row r="30097" ht="32.25" customHeight="1"/>
    <row r="30099" ht="32.25" customHeight="1"/>
    <row r="30101" ht="32.25" customHeight="1"/>
    <row r="30103" ht="32.25" customHeight="1"/>
    <row r="30105" ht="32.25" customHeight="1"/>
    <row r="30107" ht="32.25" customHeight="1"/>
    <row r="30109" ht="32.25" customHeight="1"/>
    <row r="30111" ht="32.25" customHeight="1"/>
    <row r="30113" ht="32.25" customHeight="1"/>
    <row r="30115" ht="32.25" customHeight="1"/>
    <row r="30117" ht="32.25" customHeight="1"/>
    <row r="30119" ht="32.25" customHeight="1"/>
    <row r="30121" ht="32.25" customHeight="1"/>
    <row r="30123" ht="32.25" customHeight="1"/>
    <row r="30125" ht="32.25" customHeight="1"/>
    <row r="30127" ht="32.25" customHeight="1"/>
    <row r="30129" ht="32.25" customHeight="1"/>
    <row r="30131" ht="32.25" customHeight="1"/>
    <row r="30133" ht="32.25" customHeight="1"/>
    <row r="30135" ht="32.25" customHeight="1"/>
    <row r="30137" ht="32.25" customHeight="1"/>
    <row r="30139" ht="32.25" customHeight="1"/>
    <row r="30141" ht="32.25" customHeight="1"/>
    <row r="30143" ht="32.25" customHeight="1"/>
    <row r="30145" ht="32.25" customHeight="1"/>
    <row r="30147" ht="32.25" customHeight="1"/>
    <row r="30149" ht="32.25" customHeight="1"/>
    <row r="30151" ht="32.25" customHeight="1"/>
    <row r="30153" ht="32.25" customHeight="1"/>
    <row r="30155" ht="32.25" customHeight="1"/>
    <row r="30157" ht="32.25" customHeight="1"/>
    <row r="30159" ht="32.25" customHeight="1"/>
    <row r="30161" ht="32.25" customHeight="1"/>
    <row r="30163" ht="32.25" customHeight="1"/>
    <row r="30165" ht="32.25" customHeight="1"/>
    <row r="30167" ht="32.25" customHeight="1"/>
    <row r="30169" ht="32.25" customHeight="1"/>
    <row r="30171" ht="32.25" customHeight="1"/>
    <row r="30173" ht="32.25" customHeight="1"/>
    <row r="30175" ht="32.25" customHeight="1"/>
    <row r="30177" ht="32.25" customHeight="1"/>
    <row r="30179" ht="32.25" customHeight="1"/>
    <row r="30181" ht="32.25" customHeight="1"/>
    <row r="30183" ht="32.25" customHeight="1"/>
    <row r="30185" ht="32.25" customHeight="1"/>
    <row r="30187" ht="32.25" customHeight="1"/>
    <row r="30189" ht="32.25" customHeight="1"/>
    <row r="30191" ht="32.25" customHeight="1"/>
    <row r="30193" ht="32.25" customHeight="1"/>
    <row r="30195" ht="32.25" customHeight="1"/>
    <row r="30197" ht="32.25" customHeight="1"/>
    <row r="30199" ht="32.25" customHeight="1"/>
    <row r="30201" ht="32.25" customHeight="1"/>
    <row r="30203" ht="32.25" customHeight="1"/>
    <row r="30205" ht="32.25" customHeight="1"/>
    <row r="30207" ht="32.25" customHeight="1"/>
    <row r="30209" ht="32.25" customHeight="1"/>
    <row r="30211" ht="32.25" customHeight="1"/>
    <row r="30213" ht="32.25" customHeight="1"/>
    <row r="30215" ht="32.25" customHeight="1"/>
    <row r="30217" ht="32.25" customHeight="1"/>
    <row r="30219" ht="32.25" customHeight="1"/>
    <row r="30221" ht="32.25" customHeight="1"/>
    <row r="30223" ht="32.25" customHeight="1"/>
    <row r="30225" ht="32.25" customHeight="1"/>
    <row r="30227" ht="32.25" customHeight="1"/>
    <row r="30229" ht="32.25" customHeight="1"/>
    <row r="30231" ht="32.25" customHeight="1"/>
    <row r="30233" ht="32.25" customHeight="1"/>
    <row r="30235" ht="32.25" customHeight="1"/>
    <row r="30237" ht="32.25" customHeight="1"/>
    <row r="30239" ht="32.25" customHeight="1"/>
    <row r="30241" ht="32.25" customHeight="1"/>
    <row r="30243" ht="32.25" customHeight="1"/>
    <row r="30245" ht="32.25" customHeight="1"/>
    <row r="30247" ht="32.25" customHeight="1"/>
    <row r="30249" ht="32.25" customHeight="1"/>
    <row r="30251" ht="32.25" customHeight="1"/>
    <row r="30253" ht="32.25" customHeight="1"/>
    <row r="30255" ht="32.25" customHeight="1"/>
    <row r="30257" ht="32.25" customHeight="1"/>
    <row r="30259" ht="32.25" customHeight="1"/>
    <row r="30261" ht="32.25" customHeight="1"/>
    <row r="30263" ht="32.25" customHeight="1"/>
    <row r="30265" ht="32.25" customHeight="1"/>
    <row r="30267" ht="32.25" customHeight="1"/>
    <row r="30269" ht="32.25" customHeight="1"/>
    <row r="30271" ht="32.25" customHeight="1"/>
    <row r="30273" ht="32.25" customHeight="1"/>
    <row r="30275" ht="32.25" customHeight="1"/>
    <row r="30277" ht="32.25" customHeight="1"/>
    <row r="30279" ht="32.25" customHeight="1"/>
    <row r="30281" ht="32.25" customHeight="1"/>
    <row r="30283" ht="32.25" customHeight="1"/>
    <row r="30285" ht="32.25" customHeight="1"/>
    <row r="30287" ht="32.25" customHeight="1"/>
    <row r="30289" ht="32.25" customHeight="1"/>
    <row r="30291" ht="32.25" customHeight="1"/>
    <row r="30293" ht="32.25" customHeight="1"/>
    <row r="30295" ht="32.25" customHeight="1"/>
    <row r="30297" ht="32.25" customHeight="1"/>
    <row r="30299" ht="32.25" customHeight="1"/>
    <row r="30301" ht="32.25" customHeight="1"/>
    <row r="30303" ht="32.25" customHeight="1"/>
    <row r="30305" ht="32.25" customHeight="1"/>
    <row r="30307" ht="32.25" customHeight="1"/>
    <row r="30309" ht="32.25" customHeight="1"/>
    <row r="30311" ht="32.25" customHeight="1"/>
    <row r="30313" ht="32.25" customHeight="1"/>
    <row r="30315" ht="32.25" customHeight="1"/>
    <row r="30317" ht="32.25" customHeight="1"/>
    <row r="30319" ht="32.25" customHeight="1"/>
    <row r="30321" ht="32.25" customHeight="1"/>
    <row r="30323" ht="32.25" customHeight="1"/>
    <row r="30325" ht="32.25" customHeight="1"/>
    <row r="30327" ht="32.25" customHeight="1"/>
    <row r="30329" ht="32.25" customHeight="1"/>
    <row r="30331" ht="32.25" customHeight="1"/>
    <row r="30333" ht="32.25" customHeight="1"/>
    <row r="30335" ht="32.25" customHeight="1"/>
    <row r="30337" ht="32.25" customHeight="1"/>
    <row r="30339" ht="32.25" customHeight="1"/>
    <row r="30341" ht="32.25" customHeight="1"/>
    <row r="30343" ht="32.25" customHeight="1"/>
    <row r="30345" ht="32.25" customHeight="1"/>
    <row r="30347" ht="32.25" customHeight="1"/>
    <row r="30349" ht="32.25" customHeight="1"/>
    <row r="30351" ht="32.25" customHeight="1"/>
    <row r="30353" ht="32.25" customHeight="1"/>
    <row r="30355" ht="32.25" customHeight="1"/>
    <row r="30357" ht="32.25" customHeight="1"/>
    <row r="30359" ht="32.25" customHeight="1"/>
    <row r="30361" ht="32.25" customHeight="1"/>
    <row r="30363" ht="32.25" customHeight="1"/>
    <row r="30365" ht="32.25" customHeight="1"/>
    <row r="30367" ht="32.25" customHeight="1"/>
    <row r="30369" ht="32.25" customHeight="1"/>
    <row r="30371" ht="32.25" customHeight="1"/>
    <row r="30373" ht="32.25" customHeight="1"/>
    <row r="30375" ht="32.25" customHeight="1"/>
    <row r="30377" ht="32.25" customHeight="1"/>
    <row r="30379" ht="32.25" customHeight="1"/>
    <row r="30381" ht="32.25" customHeight="1"/>
    <row r="30383" ht="32.25" customHeight="1"/>
    <row r="30385" ht="32.25" customHeight="1"/>
    <row r="30387" ht="32.25" customHeight="1"/>
    <row r="30389" ht="32.25" customHeight="1"/>
    <row r="30391" ht="32.25" customHeight="1"/>
    <row r="30393" ht="32.25" customHeight="1"/>
    <row r="30395" ht="32.25" customHeight="1"/>
    <row r="30397" ht="32.25" customHeight="1"/>
    <row r="30399" ht="32.25" customHeight="1"/>
    <row r="30401" ht="32.25" customHeight="1"/>
    <row r="30403" ht="32.25" customHeight="1"/>
    <row r="30405" ht="32.25" customHeight="1"/>
    <row r="30407" ht="32.25" customHeight="1"/>
    <row r="30409" ht="32.25" customHeight="1"/>
    <row r="30411" ht="32.25" customHeight="1"/>
    <row r="30413" ht="32.25" customHeight="1"/>
    <row r="30415" ht="32.25" customHeight="1"/>
    <row r="30417" ht="32.25" customHeight="1"/>
    <row r="30419" ht="32.25" customHeight="1"/>
    <row r="30421" ht="32.25" customHeight="1"/>
    <row r="30423" ht="32.25" customHeight="1"/>
    <row r="30425" ht="32.25" customHeight="1"/>
    <row r="30427" ht="32.25" customHeight="1"/>
    <row r="30429" ht="32.25" customHeight="1"/>
    <row r="30431" ht="32.25" customHeight="1"/>
    <row r="30433" ht="32.25" customHeight="1"/>
    <row r="30435" ht="32.25" customHeight="1"/>
    <row r="30437" ht="32.25" customHeight="1"/>
    <row r="30439" ht="32.25" customHeight="1"/>
    <row r="30441" ht="32.25" customHeight="1"/>
    <row r="30443" ht="32.25" customHeight="1"/>
    <row r="30445" ht="32.25" customHeight="1"/>
    <row r="30447" ht="32.25" customHeight="1"/>
    <row r="30449" ht="32.25" customHeight="1"/>
    <row r="30451" ht="32.25" customHeight="1"/>
    <row r="30453" ht="32.25" customHeight="1"/>
    <row r="30455" ht="32.25" customHeight="1"/>
    <row r="30457" ht="32.25" customHeight="1"/>
    <row r="30459" ht="32.25" customHeight="1"/>
    <row r="30461" ht="32.25" customHeight="1"/>
    <row r="30463" ht="32.25" customHeight="1"/>
    <row r="30465" ht="32.25" customHeight="1"/>
    <row r="30467" ht="32.25" customHeight="1"/>
    <row r="30469" ht="32.25" customHeight="1"/>
    <row r="30471" ht="32.25" customHeight="1"/>
    <row r="30473" ht="32.25" customHeight="1"/>
    <row r="30475" ht="32.25" customHeight="1"/>
    <row r="30477" ht="32.25" customHeight="1"/>
    <row r="30479" ht="32.25" customHeight="1"/>
    <row r="30481" ht="32.25" customHeight="1"/>
    <row r="30483" ht="32.25" customHeight="1"/>
    <row r="30485" ht="32.25" customHeight="1"/>
    <row r="30487" ht="32.25" customHeight="1"/>
    <row r="30489" ht="32.25" customHeight="1"/>
    <row r="30491" ht="32.25" customHeight="1"/>
    <row r="30493" ht="32.25" customHeight="1"/>
    <row r="30495" ht="32.25" customHeight="1"/>
    <row r="30497" ht="32.25" customHeight="1"/>
    <row r="30499" ht="32.25" customHeight="1"/>
    <row r="30501" ht="32.25" customHeight="1"/>
    <row r="30503" ht="32.25" customHeight="1"/>
    <row r="30505" ht="32.25" customHeight="1"/>
    <row r="30507" ht="32.25" customHeight="1"/>
    <row r="30509" ht="32.25" customHeight="1"/>
    <row r="30511" ht="32.25" customHeight="1"/>
    <row r="30513" ht="32.25" customHeight="1"/>
    <row r="30515" ht="32.25" customHeight="1"/>
    <row r="30517" ht="32.25" customHeight="1"/>
    <row r="30519" ht="32.25" customHeight="1"/>
    <row r="30521" ht="32.25" customHeight="1"/>
    <row r="30523" ht="32.25" customHeight="1"/>
    <row r="30525" ht="32.25" customHeight="1"/>
    <row r="30527" ht="32.25" customHeight="1"/>
    <row r="30529" ht="32.25" customHeight="1"/>
    <row r="30531" ht="32.25" customHeight="1"/>
    <row r="30533" ht="32.25" customHeight="1"/>
    <row r="30535" ht="32.25" customHeight="1"/>
    <row r="30537" ht="32.25" customHeight="1"/>
    <row r="30539" ht="32.25" customHeight="1"/>
    <row r="30541" ht="32.25" customHeight="1"/>
    <row r="30543" ht="32.25" customHeight="1"/>
    <row r="30545" ht="32.25" customHeight="1"/>
    <row r="30547" ht="32.25" customHeight="1"/>
    <row r="30549" ht="32.25" customHeight="1"/>
    <row r="30551" ht="32.25" customHeight="1"/>
    <row r="30553" ht="32.25" customHeight="1"/>
    <row r="30555" ht="32.25" customHeight="1"/>
    <row r="30557" ht="32.25" customHeight="1"/>
    <row r="30559" ht="32.25" customHeight="1"/>
    <row r="30561" ht="32.25" customHeight="1"/>
    <row r="30563" ht="32.25" customHeight="1"/>
    <row r="30565" ht="32.25" customHeight="1"/>
    <row r="30567" ht="32.25" customHeight="1"/>
    <row r="30569" ht="32.25" customHeight="1"/>
    <row r="30571" ht="32.25" customHeight="1"/>
    <row r="30573" ht="32.25" customHeight="1"/>
    <row r="30575" ht="32.25" customHeight="1"/>
    <row r="30577" ht="32.25" customHeight="1"/>
    <row r="30579" ht="32.25" customHeight="1"/>
    <row r="30581" ht="32.25" customHeight="1"/>
    <row r="30583" ht="32.25" customHeight="1"/>
    <row r="30585" ht="32.25" customHeight="1"/>
    <row r="30587" ht="32.25" customHeight="1"/>
    <row r="30589" ht="32.25" customHeight="1"/>
    <row r="30591" ht="32.25" customHeight="1"/>
    <row r="30593" ht="32.25" customHeight="1"/>
    <row r="30595" ht="32.25" customHeight="1"/>
    <row r="30597" ht="32.25" customHeight="1"/>
    <row r="30599" ht="32.25" customHeight="1"/>
    <row r="30601" ht="32.25" customHeight="1"/>
    <row r="30603" ht="32.25" customHeight="1"/>
    <row r="30605" ht="32.25" customHeight="1"/>
    <row r="30607" ht="32.25" customHeight="1"/>
    <row r="30609" ht="32.25" customHeight="1"/>
    <row r="30611" ht="32.25" customHeight="1"/>
    <row r="30613" ht="32.25" customHeight="1"/>
    <row r="30615" ht="32.25" customHeight="1"/>
    <row r="30617" ht="32.25" customHeight="1"/>
    <row r="30619" ht="32.25" customHeight="1"/>
    <row r="30621" ht="32.25" customHeight="1"/>
    <row r="30623" ht="32.25" customHeight="1"/>
    <row r="30625" ht="32.25" customHeight="1"/>
    <row r="30627" ht="32.25" customHeight="1"/>
    <row r="30629" ht="32.25" customHeight="1"/>
    <row r="30631" ht="32.25" customHeight="1"/>
    <row r="30633" ht="32.25" customHeight="1"/>
    <row r="30635" ht="32.25" customHeight="1"/>
    <row r="30637" ht="32.25" customHeight="1"/>
    <row r="30639" ht="32.25" customHeight="1"/>
    <row r="30641" ht="32.25" customHeight="1"/>
    <row r="30643" ht="32.25" customHeight="1"/>
    <row r="30645" ht="32.25" customHeight="1"/>
    <row r="30647" ht="32.25" customHeight="1"/>
    <row r="30649" ht="32.25" customHeight="1"/>
    <row r="30651" ht="32.25" customHeight="1"/>
    <row r="30653" ht="32.25" customHeight="1"/>
    <row r="30655" ht="32.25" customHeight="1"/>
    <row r="30657" ht="32.25" customHeight="1"/>
    <row r="30659" ht="32.25" customHeight="1"/>
    <row r="30661" ht="32.25" customHeight="1"/>
    <row r="30663" ht="32.25" customHeight="1"/>
    <row r="30665" ht="32.25" customHeight="1"/>
    <row r="30667" ht="32.25" customHeight="1"/>
    <row r="30669" ht="32.25" customHeight="1"/>
    <row r="30671" ht="32.25" customHeight="1"/>
    <row r="30673" ht="32.25" customHeight="1"/>
    <row r="30675" ht="32.25" customHeight="1"/>
    <row r="30677" ht="32.25" customHeight="1"/>
    <row r="30679" ht="32.25" customHeight="1"/>
    <row r="30681" ht="32.25" customHeight="1"/>
    <row r="30683" ht="32.25" customHeight="1"/>
    <row r="30685" ht="32.25" customHeight="1"/>
    <row r="30687" ht="32.25" customHeight="1"/>
    <row r="30689" ht="32.25" customHeight="1"/>
    <row r="30691" ht="32.25" customHeight="1"/>
    <row r="30693" ht="32.25" customHeight="1"/>
    <row r="30695" ht="32.25" customHeight="1"/>
    <row r="30697" ht="32.25" customHeight="1"/>
    <row r="30699" ht="32.25" customHeight="1"/>
    <row r="30701" ht="32.25" customHeight="1"/>
    <row r="30703" ht="32.25" customHeight="1"/>
    <row r="30705" ht="32.25" customHeight="1"/>
    <row r="30707" ht="32.25" customHeight="1"/>
    <row r="30709" ht="32.25" customHeight="1"/>
    <row r="30711" ht="32.25" customHeight="1"/>
    <row r="30713" ht="32.25" customHeight="1"/>
    <row r="30715" ht="32.25" customHeight="1"/>
    <row r="30717" ht="32.25" customHeight="1"/>
    <row r="30719" ht="32.25" customHeight="1"/>
    <row r="30721" ht="32.25" customHeight="1"/>
    <row r="30723" ht="32.25" customHeight="1"/>
    <row r="30725" ht="32.25" customHeight="1"/>
    <row r="30727" ht="32.25" customHeight="1"/>
    <row r="30729" ht="32.25" customHeight="1"/>
    <row r="30731" ht="32.25" customHeight="1"/>
    <row r="30733" ht="32.25" customHeight="1"/>
    <row r="30735" ht="32.25" customHeight="1"/>
    <row r="30737" ht="32.25" customHeight="1"/>
    <row r="30739" ht="32.25" customHeight="1"/>
    <row r="30741" ht="32.25" customHeight="1"/>
    <row r="30743" ht="32.25" customHeight="1"/>
    <row r="30745" ht="32.25" customHeight="1"/>
    <row r="30747" ht="32.25" customHeight="1"/>
    <row r="30749" ht="32.25" customHeight="1"/>
    <row r="30751" ht="32.25" customHeight="1"/>
    <row r="30753" ht="32.25" customHeight="1"/>
    <row r="30755" ht="32.25" customHeight="1"/>
    <row r="30757" ht="32.25" customHeight="1"/>
    <row r="30759" ht="32.25" customHeight="1"/>
    <row r="30761" ht="32.25" customHeight="1"/>
    <row r="30763" ht="32.25" customHeight="1"/>
    <row r="30765" ht="32.25" customHeight="1"/>
    <row r="30767" ht="32.25" customHeight="1"/>
    <row r="30769" ht="32.25" customHeight="1"/>
    <row r="30771" ht="32.25" customHeight="1"/>
    <row r="30773" ht="32.25" customHeight="1"/>
    <row r="30775" ht="32.25" customHeight="1"/>
    <row r="30777" ht="32.25" customHeight="1"/>
    <row r="30779" ht="32.25" customHeight="1"/>
    <row r="30781" ht="32.25" customHeight="1"/>
    <row r="30783" ht="32.25" customHeight="1"/>
    <row r="30785" ht="32.25" customHeight="1"/>
    <row r="30787" ht="32.25" customHeight="1"/>
    <row r="30789" ht="32.25" customHeight="1"/>
    <row r="30791" ht="32.25" customHeight="1"/>
    <row r="30793" ht="32.25" customHeight="1"/>
    <row r="30795" ht="32.25" customHeight="1"/>
    <row r="30797" ht="32.25" customHeight="1"/>
    <row r="30799" ht="32.25" customHeight="1"/>
    <row r="30801" ht="32.25" customHeight="1"/>
    <row r="30803" ht="32.25" customHeight="1"/>
    <row r="30805" ht="32.25" customHeight="1"/>
    <row r="30807" ht="32.25" customHeight="1"/>
    <row r="30809" ht="32.25" customHeight="1"/>
    <row r="30811" ht="32.25" customHeight="1"/>
    <row r="30813" ht="32.25" customHeight="1"/>
    <row r="30815" ht="32.25" customHeight="1"/>
    <row r="30817" ht="32.25" customHeight="1"/>
    <row r="30819" ht="32.25" customHeight="1"/>
    <row r="30821" ht="32.25" customHeight="1"/>
    <row r="30823" ht="32.25" customHeight="1"/>
    <row r="30825" ht="32.25" customHeight="1"/>
    <row r="30827" ht="32.25" customHeight="1"/>
    <row r="30829" ht="32.25" customHeight="1"/>
    <row r="30831" ht="32.25" customHeight="1"/>
    <row r="30833" ht="32.25" customHeight="1"/>
    <row r="30835" ht="32.25" customHeight="1"/>
    <row r="30837" ht="32.25" customHeight="1"/>
    <row r="30839" ht="32.25" customHeight="1"/>
    <row r="30841" ht="32.25" customHeight="1"/>
    <row r="30843" ht="32.25" customHeight="1"/>
    <row r="30845" ht="32.25" customHeight="1"/>
    <row r="30847" ht="32.25" customHeight="1"/>
    <row r="30849" ht="32.25" customHeight="1"/>
    <row r="30851" ht="32.25" customHeight="1"/>
    <row r="30853" ht="32.25" customHeight="1"/>
    <row r="30855" ht="32.25" customHeight="1"/>
    <row r="30857" ht="32.25" customHeight="1"/>
    <row r="30859" ht="32.25" customHeight="1"/>
    <row r="30861" ht="32.25" customHeight="1"/>
    <row r="30863" ht="32.25" customHeight="1"/>
    <row r="30865" ht="32.25" customHeight="1"/>
    <row r="30867" ht="32.25" customHeight="1"/>
    <row r="30869" ht="32.25" customHeight="1"/>
    <row r="30871" ht="32.25" customHeight="1"/>
    <row r="30873" ht="32.25" customHeight="1"/>
    <row r="30875" ht="32.25" customHeight="1"/>
    <row r="30877" ht="32.25" customHeight="1"/>
    <row r="30879" ht="32.25" customHeight="1"/>
    <row r="30881" ht="32.25" customHeight="1"/>
    <row r="30883" ht="32.25" customHeight="1"/>
    <row r="30885" ht="32.25" customHeight="1"/>
    <row r="30887" ht="32.25" customHeight="1"/>
    <row r="30889" ht="32.25" customHeight="1"/>
    <row r="30891" ht="32.25" customHeight="1"/>
    <row r="30893" ht="32.25" customHeight="1"/>
    <row r="30895" ht="32.25" customHeight="1"/>
    <row r="30897" ht="32.25" customHeight="1"/>
    <row r="30899" ht="32.25" customHeight="1"/>
    <row r="30901" ht="32.25" customHeight="1"/>
    <row r="30903" ht="32.25" customHeight="1"/>
    <row r="30905" ht="32.25" customHeight="1"/>
    <row r="30907" ht="32.25" customHeight="1"/>
    <row r="30909" ht="32.25" customHeight="1"/>
    <row r="30911" ht="32.25" customHeight="1"/>
    <row r="30913" ht="32.25" customHeight="1"/>
    <row r="30915" ht="32.25" customHeight="1"/>
    <row r="30917" ht="32.25" customHeight="1"/>
    <row r="30919" ht="32.25" customHeight="1"/>
    <row r="30921" ht="32.25" customHeight="1"/>
    <row r="30923" ht="32.25" customHeight="1"/>
    <row r="30925" ht="32.25" customHeight="1"/>
    <row r="30927" ht="32.25" customHeight="1"/>
    <row r="30929" ht="32.25" customHeight="1"/>
    <row r="30931" ht="32.25" customHeight="1"/>
    <row r="30933" ht="32.25" customHeight="1"/>
    <row r="30935" ht="32.25" customHeight="1"/>
    <row r="30937" ht="32.25" customHeight="1"/>
    <row r="30939" ht="32.25" customHeight="1"/>
    <row r="30941" ht="32.25" customHeight="1"/>
    <row r="30943" ht="32.25" customHeight="1"/>
    <row r="30945" ht="32.25" customHeight="1"/>
    <row r="30947" ht="32.25" customHeight="1"/>
    <row r="30949" ht="32.25" customHeight="1"/>
    <row r="30951" ht="32.25" customHeight="1"/>
    <row r="30953" ht="32.25" customHeight="1"/>
    <row r="30955" ht="32.25" customHeight="1"/>
    <row r="30957" ht="32.25" customHeight="1"/>
    <row r="30959" ht="32.25" customHeight="1"/>
    <row r="30961" ht="32.25" customHeight="1"/>
    <row r="30963" ht="32.25" customHeight="1"/>
    <row r="30965" ht="32.25" customHeight="1"/>
    <row r="30967" ht="32.25" customHeight="1"/>
    <row r="30969" ht="32.25" customHeight="1"/>
    <row r="30971" ht="32.25" customHeight="1"/>
    <row r="30973" ht="32.25" customHeight="1"/>
    <row r="30975" ht="32.25" customHeight="1"/>
    <row r="30977" ht="32.25" customHeight="1"/>
    <row r="30979" ht="32.25" customHeight="1"/>
    <row r="30981" ht="32.25" customHeight="1"/>
    <row r="30983" ht="32.25" customHeight="1"/>
    <row r="30985" ht="32.25" customHeight="1"/>
    <row r="30987" ht="32.25" customHeight="1"/>
    <row r="30989" ht="32.25" customHeight="1"/>
    <row r="30991" ht="32.25" customHeight="1"/>
    <row r="30993" ht="32.25" customHeight="1"/>
    <row r="30995" ht="32.25" customHeight="1"/>
    <row r="30997" ht="32.25" customHeight="1"/>
    <row r="30999" ht="32.25" customHeight="1"/>
    <row r="31001" ht="32.25" customHeight="1"/>
    <row r="31003" ht="32.25" customHeight="1"/>
    <row r="31005" ht="32.25" customHeight="1"/>
    <row r="31007" ht="32.25" customHeight="1"/>
    <row r="31009" ht="32.25" customHeight="1"/>
    <row r="31011" ht="32.25" customHeight="1"/>
    <row r="31013" ht="32.25" customHeight="1"/>
    <row r="31015" ht="32.25" customHeight="1"/>
    <row r="31017" ht="32.25" customHeight="1"/>
    <row r="31019" ht="32.25" customHeight="1"/>
    <row r="31021" ht="32.25" customHeight="1"/>
    <row r="31023" ht="32.25" customHeight="1"/>
    <row r="31025" ht="32.25" customHeight="1"/>
    <row r="31027" ht="32.25" customHeight="1"/>
    <row r="31029" ht="32.25" customHeight="1"/>
    <row r="31031" ht="32.25" customHeight="1"/>
    <row r="31033" ht="32.25" customHeight="1"/>
    <row r="31035" ht="32.25" customHeight="1"/>
    <row r="31037" ht="32.25" customHeight="1"/>
    <row r="31039" ht="32.25" customHeight="1"/>
    <row r="31041" ht="32.25" customHeight="1"/>
    <row r="31043" ht="32.25" customHeight="1"/>
    <row r="31045" ht="32.25" customHeight="1"/>
    <row r="31047" ht="32.25" customHeight="1"/>
    <row r="31049" ht="32.25" customHeight="1"/>
    <row r="31051" ht="32.25" customHeight="1"/>
    <row r="31053" ht="32.25" customHeight="1"/>
    <row r="31055" ht="32.25" customHeight="1"/>
    <row r="31057" ht="32.25" customHeight="1"/>
    <row r="31059" ht="32.25" customHeight="1"/>
    <row r="31061" ht="32.25" customHeight="1"/>
    <row r="31063" ht="32.25" customHeight="1"/>
    <row r="31065" ht="32.25" customHeight="1"/>
    <row r="31067" ht="32.25" customHeight="1"/>
    <row r="31069" ht="32.25" customHeight="1"/>
    <row r="31071" ht="32.25" customHeight="1"/>
    <row r="31073" ht="32.25" customHeight="1"/>
    <row r="31075" ht="32.25" customHeight="1"/>
    <row r="31077" ht="32.25" customHeight="1"/>
    <row r="31079" ht="32.25" customHeight="1"/>
    <row r="31081" ht="32.25" customHeight="1"/>
    <row r="31083" ht="32.25" customHeight="1"/>
    <row r="31085" ht="32.25" customHeight="1"/>
    <row r="31087" ht="32.25" customHeight="1"/>
    <row r="31089" ht="32.25" customHeight="1"/>
    <row r="31091" ht="32.25" customHeight="1"/>
    <row r="31093" ht="32.25" customHeight="1"/>
    <row r="31095" ht="32.25" customHeight="1"/>
    <row r="31097" ht="32.25" customHeight="1"/>
    <row r="31099" ht="32.25" customHeight="1"/>
    <row r="31101" ht="32.25" customHeight="1"/>
    <row r="31103" ht="32.25" customHeight="1"/>
    <row r="31105" ht="32.25" customHeight="1"/>
    <row r="31107" ht="32.25" customHeight="1"/>
    <row r="31109" ht="32.25" customHeight="1"/>
    <row r="31111" ht="32.25" customHeight="1"/>
    <row r="31113" ht="32.25" customHeight="1"/>
    <row r="31115" ht="32.25" customHeight="1"/>
    <row r="31117" ht="32.25" customHeight="1"/>
    <row r="31119" ht="32.25" customHeight="1"/>
    <row r="31121" ht="32.25" customHeight="1"/>
    <row r="31123" ht="32.25" customHeight="1"/>
    <row r="31125" ht="32.25" customHeight="1"/>
    <row r="31127" ht="32.25" customHeight="1"/>
    <row r="31129" ht="32.25" customHeight="1"/>
    <row r="31131" ht="32.25" customHeight="1"/>
    <row r="31133" ht="32.25" customHeight="1"/>
    <row r="31135" ht="32.25" customHeight="1"/>
    <row r="31137" ht="32.25" customHeight="1"/>
    <row r="31139" ht="32.25" customHeight="1"/>
    <row r="31141" ht="32.25" customHeight="1"/>
    <row r="31143" ht="32.25" customHeight="1"/>
    <row r="31145" ht="32.25" customHeight="1"/>
    <row r="31147" ht="32.25" customHeight="1"/>
    <row r="31149" ht="32.25" customHeight="1"/>
    <row r="31151" ht="32.25" customHeight="1"/>
    <row r="31153" ht="32.25" customHeight="1"/>
    <row r="31155" ht="32.25" customHeight="1"/>
    <row r="31157" ht="32.25" customHeight="1"/>
    <row r="31159" ht="32.25" customHeight="1"/>
    <row r="31161" ht="32.25" customHeight="1"/>
    <row r="31163" ht="32.25" customHeight="1"/>
    <row r="31165" ht="32.25" customHeight="1"/>
    <row r="31167" ht="32.25" customHeight="1"/>
    <row r="31169" ht="32.25" customHeight="1"/>
    <row r="31171" ht="32.25" customHeight="1"/>
    <row r="31173" ht="32.25" customHeight="1"/>
    <row r="31175" ht="32.25" customHeight="1"/>
    <row r="31177" ht="32.25" customHeight="1"/>
    <row r="31179" ht="32.25" customHeight="1"/>
    <row r="31181" ht="32.25" customHeight="1"/>
    <row r="31183" ht="32.25" customHeight="1"/>
    <row r="31185" ht="32.25" customHeight="1"/>
    <row r="31187" ht="32.25" customHeight="1"/>
    <row r="31189" ht="32.25" customHeight="1"/>
    <row r="31191" ht="32.25" customHeight="1"/>
    <row r="31193" ht="32.25" customHeight="1"/>
    <row r="31195" ht="32.25" customHeight="1"/>
    <row r="31197" ht="32.25" customHeight="1"/>
    <row r="31199" ht="32.25" customHeight="1"/>
    <row r="31201" ht="32.25" customHeight="1"/>
    <row r="31203" ht="32.25" customHeight="1"/>
    <row r="31205" ht="32.25" customHeight="1"/>
    <row r="31207" ht="32.25" customHeight="1"/>
    <row r="31209" ht="32.25" customHeight="1"/>
    <row r="31211" ht="32.25" customHeight="1"/>
    <row r="31213" ht="32.25" customHeight="1"/>
    <row r="31215" ht="32.25" customHeight="1"/>
    <row r="31217" ht="32.25" customHeight="1"/>
    <row r="31219" ht="32.25" customHeight="1"/>
    <row r="31221" ht="32.25" customHeight="1"/>
    <row r="31223" ht="32.25" customHeight="1"/>
    <row r="31225" ht="32.25" customHeight="1"/>
    <row r="31227" ht="32.25" customHeight="1"/>
    <row r="31229" ht="32.25" customHeight="1"/>
    <row r="31231" ht="32.25" customHeight="1"/>
    <row r="31233" ht="32.25" customHeight="1"/>
    <row r="31235" ht="32.25" customHeight="1"/>
    <row r="31237" ht="32.25" customHeight="1"/>
    <row r="31239" ht="32.25" customHeight="1"/>
    <row r="31241" ht="32.25" customHeight="1"/>
    <row r="31243" ht="32.25" customHeight="1"/>
    <row r="31245" ht="32.25" customHeight="1"/>
    <row r="31247" ht="32.25" customHeight="1"/>
    <row r="31249" ht="32.25" customHeight="1"/>
    <row r="31251" ht="32.25" customHeight="1"/>
    <row r="31253" ht="32.25" customHeight="1"/>
    <row r="31255" ht="32.25" customHeight="1"/>
    <row r="31257" ht="32.25" customHeight="1"/>
    <row r="31259" ht="32.25" customHeight="1"/>
    <row r="31261" ht="32.25" customHeight="1"/>
    <row r="31263" ht="32.25" customHeight="1"/>
    <row r="31265" ht="32.25" customHeight="1"/>
    <row r="31267" ht="32.25" customHeight="1"/>
    <row r="31269" ht="32.25" customHeight="1"/>
    <row r="31271" ht="32.25" customHeight="1"/>
    <row r="31273" ht="32.25" customHeight="1"/>
    <row r="31275" ht="32.25" customHeight="1"/>
    <row r="31277" ht="32.25" customHeight="1"/>
    <row r="31279" ht="32.25" customHeight="1"/>
    <row r="31281" ht="32.25" customHeight="1"/>
    <row r="31283" ht="32.25" customHeight="1"/>
    <row r="31285" ht="32.25" customHeight="1"/>
    <row r="31287" ht="32.25" customHeight="1"/>
    <row r="31289" ht="32.25" customHeight="1"/>
    <row r="31291" ht="32.25" customHeight="1"/>
    <row r="31293" ht="32.25" customHeight="1"/>
    <row r="31295" ht="32.25" customHeight="1"/>
    <row r="31297" ht="32.25" customHeight="1"/>
    <row r="31299" ht="32.25" customHeight="1"/>
    <row r="31301" ht="32.25" customHeight="1"/>
    <row r="31303" ht="32.25" customHeight="1"/>
    <row r="31305" ht="32.25" customHeight="1"/>
    <row r="31307" ht="32.25" customHeight="1"/>
    <row r="31309" ht="32.25" customHeight="1"/>
    <row r="31311" ht="32.25" customHeight="1"/>
    <row r="31313" ht="32.25" customHeight="1"/>
    <row r="31315" ht="32.25" customHeight="1"/>
    <row r="31317" ht="32.25" customHeight="1"/>
    <row r="31319" ht="32.25" customHeight="1"/>
    <row r="31321" ht="32.25" customHeight="1"/>
    <row r="31323" ht="32.25" customHeight="1"/>
    <row r="31325" ht="32.25" customHeight="1"/>
    <row r="31327" ht="32.25" customHeight="1"/>
    <row r="31329" ht="32.25" customHeight="1"/>
    <row r="31331" ht="32.25" customHeight="1"/>
    <row r="31333" ht="32.25" customHeight="1"/>
    <row r="31335" ht="32.25" customHeight="1"/>
    <row r="31337" ht="32.25" customHeight="1"/>
    <row r="31339" ht="32.25" customHeight="1"/>
    <row r="31341" ht="32.25" customHeight="1"/>
    <row r="31343" ht="32.25" customHeight="1"/>
    <row r="31345" ht="32.25" customHeight="1"/>
    <row r="31347" ht="32.25" customHeight="1"/>
    <row r="31349" ht="32.25" customHeight="1"/>
    <row r="31351" ht="32.25" customHeight="1"/>
    <row r="31353" ht="32.25" customHeight="1"/>
    <row r="31355" ht="32.25" customHeight="1"/>
    <row r="31357" ht="32.25" customHeight="1"/>
    <row r="31359" ht="32.25" customHeight="1"/>
    <row r="31361" ht="32.25" customHeight="1"/>
    <row r="31363" ht="32.25" customHeight="1"/>
    <row r="31365" ht="32.25" customHeight="1"/>
    <row r="31367" ht="32.25" customHeight="1"/>
    <row r="31369" ht="32.25" customHeight="1"/>
    <row r="31371" ht="32.25" customHeight="1"/>
    <row r="31373" ht="32.25" customHeight="1"/>
    <row r="31375" ht="32.25" customHeight="1"/>
    <row r="31377" ht="32.25" customHeight="1"/>
    <row r="31379" ht="32.25" customHeight="1"/>
    <row r="31381" ht="32.25" customHeight="1"/>
    <row r="31383" ht="32.25" customHeight="1"/>
    <row r="31385" ht="32.25" customHeight="1"/>
    <row r="31387" ht="32.25" customHeight="1"/>
    <row r="31389" ht="32.25" customHeight="1"/>
    <row r="31391" ht="32.25" customHeight="1"/>
    <row r="31393" ht="32.25" customHeight="1"/>
    <row r="31395" ht="32.25" customHeight="1"/>
    <row r="31397" ht="32.25" customHeight="1"/>
    <row r="31399" ht="32.25" customHeight="1"/>
    <row r="31401" ht="32.25" customHeight="1"/>
    <row r="31403" ht="32.25" customHeight="1"/>
    <row r="31405" ht="32.25" customHeight="1"/>
    <row r="31407" ht="32.25" customHeight="1"/>
    <row r="31409" ht="32.25" customHeight="1"/>
    <row r="31411" ht="32.25" customHeight="1"/>
    <row r="31413" ht="32.25" customHeight="1"/>
    <row r="31415" ht="32.25" customHeight="1"/>
    <row r="31417" ht="32.25" customHeight="1"/>
    <row r="31419" ht="32.25" customHeight="1"/>
    <row r="31421" ht="32.25" customHeight="1"/>
    <row r="31423" ht="32.25" customHeight="1"/>
    <row r="31425" ht="32.25" customHeight="1"/>
    <row r="31427" ht="32.25" customHeight="1"/>
    <row r="31429" ht="32.25" customHeight="1"/>
    <row r="31431" ht="32.25" customHeight="1"/>
    <row r="31433" ht="32.25" customHeight="1"/>
    <row r="31435" ht="32.25" customHeight="1"/>
    <row r="31437" ht="32.25" customHeight="1"/>
    <row r="31439" ht="32.25" customHeight="1"/>
    <row r="31441" ht="32.25" customHeight="1"/>
    <row r="31443" ht="32.25" customHeight="1"/>
    <row r="31445" ht="32.25" customHeight="1"/>
    <row r="31447" ht="32.25" customHeight="1"/>
    <row r="31449" ht="32.25" customHeight="1"/>
    <row r="31451" ht="32.25" customHeight="1"/>
    <row r="31453" ht="32.25" customHeight="1"/>
    <row r="31455" ht="32.25" customHeight="1"/>
    <row r="31457" ht="32.25" customHeight="1"/>
    <row r="31459" ht="32.25" customHeight="1"/>
    <row r="31461" ht="32.25" customHeight="1"/>
    <row r="31463" ht="32.25" customHeight="1"/>
    <row r="31465" ht="32.25" customHeight="1"/>
    <row r="31467" ht="32.25" customHeight="1"/>
    <row r="31469" ht="32.25" customHeight="1"/>
    <row r="31471" ht="32.25" customHeight="1"/>
    <row r="31473" ht="32.25" customHeight="1"/>
    <row r="31475" ht="32.25" customHeight="1"/>
    <row r="31477" ht="32.25" customHeight="1"/>
    <row r="31479" ht="32.25" customHeight="1"/>
    <row r="31481" ht="32.25" customHeight="1"/>
    <row r="31483" ht="32.25" customHeight="1"/>
    <row r="31485" ht="32.25" customHeight="1"/>
    <row r="31487" ht="32.25" customHeight="1"/>
    <row r="31489" ht="32.25" customHeight="1"/>
    <row r="31491" ht="32.25" customHeight="1"/>
    <row r="31493" ht="32.25" customHeight="1"/>
    <row r="31495" ht="32.25" customHeight="1"/>
    <row r="31497" ht="32.25" customHeight="1"/>
    <row r="31499" ht="32.25" customHeight="1"/>
    <row r="31501" ht="32.25" customHeight="1"/>
    <row r="31503" ht="32.25" customHeight="1"/>
    <row r="31505" ht="32.25" customHeight="1"/>
    <row r="31507" ht="32.25" customHeight="1"/>
    <row r="31509" ht="32.25" customHeight="1"/>
    <row r="31511" ht="32.25" customHeight="1"/>
    <row r="31513" ht="32.25" customHeight="1"/>
    <row r="31515" ht="32.25" customHeight="1"/>
    <row r="31517" ht="32.25" customHeight="1"/>
    <row r="31519" ht="32.25" customHeight="1"/>
    <row r="31521" ht="32.25" customHeight="1"/>
    <row r="31523" ht="32.25" customHeight="1"/>
    <row r="31525" ht="32.25" customHeight="1"/>
    <row r="31527" ht="32.25" customHeight="1"/>
    <row r="31529" ht="32.25" customHeight="1"/>
    <row r="31531" ht="32.25" customHeight="1"/>
    <row r="31533" ht="32.25" customHeight="1"/>
    <row r="31535" ht="32.25" customHeight="1"/>
    <row r="31537" ht="32.25" customHeight="1"/>
    <row r="31539" ht="32.25" customHeight="1"/>
    <row r="31541" ht="32.25" customHeight="1"/>
    <row r="31543" ht="32.25" customHeight="1"/>
    <row r="31545" ht="32.25" customHeight="1"/>
    <row r="31547" ht="32.25" customHeight="1"/>
    <row r="31549" ht="32.25" customHeight="1"/>
    <row r="31551" ht="32.25" customHeight="1"/>
    <row r="31553" ht="32.25" customHeight="1"/>
    <row r="31555" ht="32.25" customHeight="1"/>
    <row r="31557" ht="32.25" customHeight="1"/>
    <row r="31559" ht="32.25" customHeight="1"/>
    <row r="31561" ht="32.25" customHeight="1"/>
    <row r="31563" ht="32.25" customHeight="1"/>
    <row r="31565" ht="32.25" customHeight="1"/>
    <row r="31567" ht="32.25" customHeight="1"/>
    <row r="31569" ht="32.25" customHeight="1"/>
    <row r="31571" ht="32.25" customHeight="1"/>
    <row r="31573" ht="32.25" customHeight="1"/>
    <row r="31575" ht="32.25" customHeight="1"/>
    <row r="31577" ht="32.25" customHeight="1"/>
    <row r="31579" ht="32.25" customHeight="1"/>
    <row r="31581" ht="32.25" customHeight="1"/>
    <row r="31583" ht="32.25" customHeight="1"/>
    <row r="31585" ht="32.25" customHeight="1"/>
    <row r="31587" ht="32.25" customHeight="1"/>
    <row r="31589" ht="32.25" customHeight="1"/>
    <row r="31591" ht="32.25" customHeight="1"/>
    <row r="31593" ht="32.25" customHeight="1"/>
    <row r="31595" ht="32.25" customHeight="1"/>
    <row r="31597" ht="32.25" customHeight="1"/>
    <row r="31599" ht="32.25" customHeight="1"/>
    <row r="31601" ht="32.25" customHeight="1"/>
    <row r="31603" ht="32.25" customHeight="1"/>
    <row r="31605" ht="32.25" customHeight="1"/>
    <row r="31607" ht="32.25" customHeight="1"/>
    <row r="31609" ht="32.25" customHeight="1"/>
    <row r="31611" ht="32.25" customHeight="1"/>
    <row r="31613" ht="32.25" customHeight="1"/>
    <row r="31615" ht="32.25" customHeight="1"/>
    <row r="31617" ht="32.25" customHeight="1"/>
    <row r="31619" ht="32.25" customHeight="1"/>
    <row r="31621" ht="32.25" customHeight="1"/>
    <row r="31623" ht="32.25" customHeight="1"/>
    <row r="31625" ht="32.25" customHeight="1"/>
    <row r="31627" ht="32.25" customHeight="1"/>
    <row r="31629" ht="32.25" customHeight="1"/>
    <row r="31631" ht="32.25" customHeight="1"/>
    <row r="31633" ht="32.25" customHeight="1"/>
    <row r="31635" ht="32.25" customHeight="1"/>
    <row r="31637" ht="32.25" customHeight="1"/>
    <row r="31639" ht="32.25" customHeight="1"/>
    <row r="31641" ht="32.25" customHeight="1"/>
    <row r="31643" ht="32.25" customHeight="1"/>
    <row r="31645" ht="32.25" customHeight="1"/>
    <row r="31647" ht="32.25" customHeight="1"/>
    <row r="31649" ht="32.25" customHeight="1"/>
    <row r="31651" ht="32.25" customHeight="1"/>
    <row r="31653" ht="32.25" customHeight="1"/>
    <row r="31655" ht="32.25" customHeight="1"/>
    <row r="31657" ht="32.25" customHeight="1"/>
    <row r="31659" ht="32.25" customHeight="1"/>
    <row r="31661" ht="32.25" customHeight="1"/>
    <row r="31663" ht="32.25" customHeight="1"/>
    <row r="31665" ht="32.25" customHeight="1"/>
    <row r="31667" ht="32.25" customHeight="1"/>
    <row r="31669" ht="32.25" customHeight="1"/>
    <row r="31671" ht="32.25" customHeight="1"/>
    <row r="31673" ht="32.25" customHeight="1"/>
    <row r="31675" ht="32.25" customHeight="1"/>
    <row r="31677" ht="32.25" customHeight="1"/>
    <row r="31679" ht="32.25" customHeight="1"/>
    <row r="31681" ht="32.25" customHeight="1"/>
    <row r="31683" ht="32.25" customHeight="1"/>
    <row r="31685" ht="32.25" customHeight="1"/>
    <row r="31687" ht="32.25" customHeight="1"/>
    <row r="31689" ht="32.25" customHeight="1"/>
    <row r="31691" ht="32.25" customHeight="1"/>
    <row r="31693" ht="32.25" customHeight="1"/>
    <row r="31695" ht="32.25" customHeight="1"/>
    <row r="31697" ht="32.25" customHeight="1"/>
    <row r="31699" ht="32.25" customHeight="1"/>
    <row r="31701" ht="32.25" customHeight="1"/>
    <row r="31703" ht="32.25" customHeight="1"/>
    <row r="31705" ht="32.25" customHeight="1"/>
    <row r="31707" ht="32.25" customHeight="1"/>
    <row r="31709" ht="32.25" customHeight="1"/>
    <row r="31711" ht="32.25" customHeight="1"/>
    <row r="31713" ht="32.25" customHeight="1"/>
    <row r="31715" ht="32.25" customHeight="1"/>
    <row r="31717" ht="32.25" customHeight="1"/>
    <row r="31719" ht="32.25" customHeight="1"/>
    <row r="31721" ht="32.25" customHeight="1"/>
    <row r="31723" ht="32.25" customHeight="1"/>
    <row r="31725" ht="32.25" customHeight="1"/>
    <row r="31727" ht="32.25" customHeight="1"/>
    <row r="31729" ht="32.25" customHeight="1"/>
    <row r="31731" ht="32.25" customHeight="1"/>
    <row r="31733" ht="32.25" customHeight="1"/>
    <row r="31735" ht="32.25" customHeight="1"/>
    <row r="31737" ht="32.25" customHeight="1"/>
    <row r="31739" ht="32.25" customHeight="1"/>
    <row r="31741" ht="32.25" customHeight="1"/>
    <row r="31743" ht="32.25" customHeight="1"/>
    <row r="31745" ht="32.25" customHeight="1"/>
    <row r="31747" ht="32.25" customHeight="1"/>
    <row r="31749" ht="32.25" customHeight="1"/>
    <row r="31751" ht="32.25" customHeight="1"/>
    <row r="31753" ht="32.25" customHeight="1"/>
    <row r="31755" ht="32.25" customHeight="1"/>
    <row r="31757" ht="32.25" customHeight="1"/>
    <row r="31759" ht="32.25" customHeight="1"/>
    <row r="31761" ht="32.25" customHeight="1"/>
    <row r="31763" ht="32.25" customHeight="1"/>
    <row r="31765" ht="32.25" customHeight="1"/>
    <row r="31767" ht="32.25" customHeight="1"/>
    <row r="31769" ht="32.25" customHeight="1"/>
    <row r="31771" ht="32.25" customHeight="1"/>
    <row r="31773" ht="32.25" customHeight="1"/>
    <row r="31775" ht="32.25" customHeight="1"/>
    <row r="31777" ht="32.25" customHeight="1"/>
    <row r="31779" ht="32.25" customHeight="1"/>
    <row r="31781" ht="32.25" customHeight="1"/>
    <row r="31783" ht="32.25" customHeight="1"/>
    <row r="31785" ht="32.25" customHeight="1"/>
    <row r="31787" ht="32.25" customHeight="1"/>
    <row r="31789" ht="32.25" customHeight="1"/>
    <row r="31791" ht="32.25" customHeight="1"/>
    <row r="31793" ht="32.25" customHeight="1"/>
    <row r="31795" ht="32.25" customHeight="1"/>
    <row r="31797" ht="32.25" customHeight="1"/>
    <row r="31799" ht="32.25" customHeight="1"/>
    <row r="31801" ht="32.25" customHeight="1"/>
    <row r="31803" ht="32.25" customHeight="1"/>
    <row r="31805" ht="32.25" customHeight="1"/>
    <row r="31807" ht="32.25" customHeight="1"/>
    <row r="31809" ht="32.25" customHeight="1"/>
    <row r="31811" ht="32.25" customHeight="1"/>
    <row r="31813" ht="32.25" customHeight="1"/>
    <row r="31815" ht="32.25" customHeight="1"/>
    <row r="31817" ht="32.25" customHeight="1"/>
    <row r="31819" ht="32.25" customHeight="1"/>
    <row r="31821" ht="32.25" customHeight="1"/>
    <row r="31823" ht="32.25" customHeight="1"/>
    <row r="31825" ht="32.25" customHeight="1"/>
    <row r="31827" ht="32.25" customHeight="1"/>
    <row r="31829" ht="32.25" customHeight="1"/>
    <row r="31831" ht="32.25" customHeight="1"/>
    <row r="31833" ht="32.25" customHeight="1"/>
    <row r="31835" ht="32.25" customHeight="1"/>
    <row r="31837" ht="32.25" customHeight="1"/>
    <row r="31839" ht="32.25" customHeight="1"/>
    <row r="31841" ht="32.25" customHeight="1"/>
    <row r="31843" ht="32.25" customHeight="1"/>
    <row r="31845" ht="32.25" customHeight="1"/>
    <row r="31847" ht="32.25" customHeight="1"/>
    <row r="31849" ht="32.25" customHeight="1"/>
    <row r="31851" ht="32.25" customHeight="1"/>
    <row r="31853" ht="32.25" customHeight="1"/>
    <row r="31855" ht="32.25" customHeight="1"/>
    <row r="31857" ht="32.25" customHeight="1"/>
    <row r="31859" ht="32.25" customHeight="1"/>
    <row r="31861" ht="32.25" customHeight="1"/>
    <row r="31863" ht="32.25" customHeight="1"/>
    <row r="31865" ht="32.25" customHeight="1"/>
    <row r="31867" ht="32.25" customHeight="1"/>
    <row r="31869" ht="32.25" customHeight="1"/>
    <row r="31871" ht="32.25" customHeight="1"/>
    <row r="31873" ht="32.25" customHeight="1"/>
    <row r="31875" ht="32.25" customHeight="1"/>
    <row r="31877" ht="32.25" customHeight="1"/>
    <row r="31879" ht="32.25" customHeight="1"/>
    <row r="31881" ht="32.25" customHeight="1"/>
    <row r="31883" ht="32.25" customHeight="1"/>
    <row r="31885" ht="32.25" customHeight="1"/>
    <row r="31887" ht="32.25" customHeight="1"/>
    <row r="31889" ht="32.25" customHeight="1"/>
    <row r="31891" ht="32.25" customHeight="1"/>
    <row r="31893" ht="32.25" customHeight="1"/>
    <row r="31895" ht="32.25" customHeight="1"/>
    <row r="31897" ht="32.25" customHeight="1"/>
    <row r="31899" ht="32.25" customHeight="1"/>
    <row r="31901" ht="32.25" customHeight="1"/>
    <row r="31903" ht="32.25" customHeight="1"/>
    <row r="31905" ht="32.25" customHeight="1"/>
    <row r="31907" ht="32.25" customHeight="1"/>
    <row r="31909" ht="32.25" customHeight="1"/>
    <row r="31911" ht="32.25" customHeight="1"/>
    <row r="31913" ht="32.25" customHeight="1"/>
    <row r="31915" ht="32.25" customHeight="1"/>
    <row r="31917" ht="32.25" customHeight="1"/>
    <row r="31919" ht="32.25" customHeight="1"/>
    <row r="31921" ht="32.25" customHeight="1"/>
    <row r="31923" ht="32.25" customHeight="1"/>
    <row r="31925" ht="32.25" customHeight="1"/>
    <row r="31927" ht="32.25" customHeight="1"/>
    <row r="31929" ht="32.25" customHeight="1"/>
    <row r="31931" ht="32.25" customHeight="1"/>
    <row r="31933" ht="32.25" customHeight="1"/>
    <row r="31935" ht="32.25" customHeight="1"/>
    <row r="31937" ht="32.25" customHeight="1"/>
    <row r="31939" ht="32.25" customHeight="1"/>
    <row r="31941" ht="32.25" customHeight="1"/>
    <row r="31943" ht="32.25" customHeight="1"/>
    <row r="31945" ht="32.25" customHeight="1"/>
    <row r="31947" ht="32.25" customHeight="1"/>
    <row r="31949" ht="32.25" customHeight="1"/>
    <row r="31951" ht="32.25" customHeight="1"/>
    <row r="31953" ht="32.25" customHeight="1"/>
    <row r="31955" ht="32.25" customHeight="1"/>
    <row r="31957" ht="32.25" customHeight="1"/>
    <row r="31959" ht="32.25" customHeight="1"/>
    <row r="31961" ht="32.25" customHeight="1"/>
    <row r="31963" ht="32.25" customHeight="1"/>
    <row r="31965" ht="32.25" customHeight="1"/>
    <row r="31967" ht="32.25" customHeight="1"/>
    <row r="31969" ht="32.25" customHeight="1"/>
    <row r="31971" ht="32.25" customHeight="1"/>
    <row r="31973" ht="32.25" customHeight="1"/>
    <row r="31975" ht="32.25" customHeight="1"/>
    <row r="31977" ht="32.25" customHeight="1"/>
    <row r="31979" ht="32.25" customHeight="1"/>
    <row r="31981" ht="32.25" customHeight="1"/>
    <row r="31983" ht="32.25" customHeight="1"/>
    <row r="31985" ht="32.25" customHeight="1"/>
    <row r="31987" ht="32.25" customHeight="1"/>
    <row r="31989" ht="32.25" customHeight="1"/>
    <row r="31991" ht="32.25" customHeight="1"/>
    <row r="31993" ht="32.25" customHeight="1"/>
    <row r="31995" ht="32.25" customHeight="1"/>
    <row r="31997" ht="32.25" customHeight="1"/>
    <row r="31999" ht="32.25" customHeight="1"/>
    <row r="32001" ht="32.25" customHeight="1"/>
    <row r="32003" ht="32.25" customHeight="1"/>
    <row r="32005" ht="32.25" customHeight="1"/>
    <row r="32007" ht="32.25" customHeight="1"/>
    <row r="32009" ht="32.25" customHeight="1"/>
    <row r="32011" ht="32.25" customHeight="1"/>
    <row r="32013" ht="32.25" customHeight="1"/>
    <row r="32015" ht="32.25" customHeight="1"/>
    <row r="32017" ht="32.25" customHeight="1"/>
    <row r="32019" ht="32.25" customHeight="1"/>
    <row r="32021" ht="32.25" customHeight="1"/>
    <row r="32023" ht="32.25" customHeight="1"/>
    <row r="32025" ht="32.25" customHeight="1"/>
    <row r="32027" ht="32.25" customHeight="1"/>
    <row r="32029" ht="32.25" customHeight="1"/>
    <row r="32031" ht="32.25" customHeight="1"/>
    <row r="32033" ht="32.25" customHeight="1"/>
    <row r="32035" ht="32.25" customHeight="1"/>
    <row r="32037" ht="32.25" customHeight="1"/>
    <row r="32039" ht="32.25" customHeight="1"/>
    <row r="32041" ht="32.25" customHeight="1"/>
    <row r="32043" ht="32.25" customHeight="1"/>
    <row r="32045" ht="32.25" customHeight="1"/>
    <row r="32047" ht="32.25" customHeight="1"/>
    <row r="32049" ht="32.25" customHeight="1"/>
    <row r="32051" ht="32.25" customHeight="1"/>
    <row r="32053" ht="32.25" customHeight="1"/>
    <row r="32055" ht="32.25" customHeight="1"/>
    <row r="32057" ht="32.25" customHeight="1"/>
    <row r="32059" ht="32.25" customHeight="1"/>
    <row r="32061" ht="32.25" customHeight="1"/>
    <row r="32063" ht="32.25" customHeight="1"/>
    <row r="32065" ht="32.25" customHeight="1"/>
    <row r="32067" ht="32.25" customHeight="1"/>
    <row r="32069" ht="32.25" customHeight="1"/>
    <row r="32071" ht="32.25" customHeight="1"/>
    <row r="32073" ht="32.25" customHeight="1"/>
    <row r="32075" ht="32.25" customHeight="1"/>
    <row r="32077" ht="32.25" customHeight="1"/>
    <row r="32079" ht="32.25" customHeight="1"/>
    <row r="32081" ht="32.25" customHeight="1"/>
    <row r="32083" ht="32.25" customHeight="1"/>
    <row r="32085" ht="32.25" customHeight="1"/>
    <row r="32087" ht="32.25" customHeight="1"/>
    <row r="32089" ht="32.25" customHeight="1"/>
    <row r="32091" ht="32.25" customHeight="1"/>
    <row r="32093" ht="32.25" customHeight="1"/>
    <row r="32095" ht="32.25" customHeight="1"/>
    <row r="32097" ht="32.25" customHeight="1"/>
    <row r="32099" ht="32.25" customHeight="1"/>
    <row r="32101" ht="32.25" customHeight="1"/>
    <row r="32103" ht="32.25" customHeight="1"/>
    <row r="32105" ht="32.25" customHeight="1"/>
    <row r="32107" ht="32.25" customHeight="1"/>
    <row r="32109" ht="32.25" customHeight="1"/>
    <row r="32111" ht="32.25" customHeight="1"/>
    <row r="32113" ht="32.25" customHeight="1"/>
    <row r="32115" ht="32.25" customHeight="1"/>
    <row r="32117" ht="32.25" customHeight="1"/>
    <row r="32119" ht="32.25" customHeight="1"/>
    <row r="32121" ht="32.25" customHeight="1"/>
    <row r="32123" ht="32.25" customHeight="1"/>
    <row r="32125" ht="32.25" customHeight="1"/>
    <row r="32127" ht="32.25" customHeight="1"/>
    <row r="32129" ht="32.25" customHeight="1"/>
    <row r="32131" ht="32.25" customHeight="1"/>
    <row r="32133" ht="32.25" customHeight="1"/>
    <row r="32135" ht="32.25" customHeight="1"/>
    <row r="32137" ht="32.25" customHeight="1"/>
    <row r="32139" ht="32.25" customHeight="1"/>
    <row r="32141" ht="32.25" customHeight="1"/>
    <row r="32143" ht="32.25" customHeight="1"/>
    <row r="32145" ht="32.25" customHeight="1"/>
    <row r="32147" ht="32.25" customHeight="1"/>
    <row r="32149" ht="32.25" customHeight="1"/>
    <row r="32151" ht="32.25" customHeight="1"/>
    <row r="32153" ht="32.25" customHeight="1"/>
    <row r="32155" ht="32.25" customHeight="1"/>
    <row r="32157" ht="32.25" customHeight="1"/>
    <row r="32159" ht="32.25" customHeight="1"/>
    <row r="32161" ht="32.25" customHeight="1"/>
    <row r="32163" ht="32.25" customHeight="1"/>
    <row r="32165" ht="32.25" customHeight="1"/>
    <row r="32167" ht="32.25" customHeight="1"/>
    <row r="32169" ht="32.25" customHeight="1"/>
    <row r="32171" ht="32.25" customHeight="1"/>
    <row r="32173" ht="32.25" customHeight="1"/>
    <row r="32175" ht="32.25" customHeight="1"/>
    <row r="32177" ht="32.25" customHeight="1"/>
    <row r="32179" ht="32.25" customHeight="1"/>
    <row r="32181" ht="32.25" customHeight="1"/>
    <row r="32183" ht="32.25" customHeight="1"/>
    <row r="32185" ht="32.25" customHeight="1"/>
    <row r="32187" ht="32.25" customHeight="1"/>
    <row r="32189" ht="32.25" customHeight="1"/>
    <row r="32191" ht="32.25" customHeight="1"/>
    <row r="32193" ht="32.25" customHeight="1"/>
    <row r="32195" ht="32.25" customHeight="1"/>
    <row r="32197" ht="32.25" customHeight="1"/>
    <row r="32199" ht="32.25" customHeight="1"/>
    <row r="32201" ht="32.25" customHeight="1"/>
    <row r="32203" ht="32.25" customHeight="1"/>
    <row r="32205" ht="32.25" customHeight="1"/>
    <row r="32207" ht="32.25" customHeight="1"/>
    <row r="32209" ht="32.25" customHeight="1"/>
    <row r="32211" ht="32.25" customHeight="1"/>
    <row r="32213" ht="32.25" customHeight="1"/>
    <row r="32215" ht="32.25" customHeight="1"/>
    <row r="32217" ht="32.25" customHeight="1"/>
    <row r="32219" ht="32.25" customHeight="1"/>
    <row r="32221" ht="32.25" customHeight="1"/>
    <row r="32223" ht="32.25" customHeight="1"/>
    <row r="32225" ht="32.25" customHeight="1"/>
    <row r="32227" ht="32.25" customHeight="1"/>
    <row r="32229" ht="32.25" customHeight="1"/>
    <row r="32231" ht="32.25" customHeight="1"/>
    <row r="32233" ht="32.25" customHeight="1"/>
    <row r="32235" ht="32.25" customHeight="1"/>
    <row r="32237" ht="32.25" customHeight="1"/>
    <row r="32239" ht="32.25" customHeight="1"/>
    <row r="32241" ht="32.25" customHeight="1"/>
    <row r="32243" ht="32.25" customHeight="1"/>
    <row r="32245" ht="32.25" customHeight="1"/>
    <row r="32247" ht="32.25" customHeight="1"/>
    <row r="32249" ht="32.25" customHeight="1"/>
    <row r="32251" ht="32.25" customHeight="1"/>
    <row r="32253" ht="32.25" customHeight="1"/>
    <row r="32255" ht="32.25" customHeight="1"/>
    <row r="32257" ht="32.25" customHeight="1"/>
    <row r="32259" ht="32.25" customHeight="1"/>
    <row r="32261" ht="32.25" customHeight="1"/>
    <row r="32263" ht="32.25" customHeight="1"/>
    <row r="32265" ht="32.25" customHeight="1"/>
    <row r="32267" ht="32.25" customHeight="1"/>
    <row r="32269" ht="32.25" customHeight="1"/>
    <row r="32271" ht="32.25" customHeight="1"/>
    <row r="32273" ht="32.25" customHeight="1"/>
    <row r="32275" ht="32.25" customHeight="1"/>
    <row r="32277" ht="32.25" customHeight="1"/>
    <row r="32279" ht="32.25" customHeight="1"/>
    <row r="32281" ht="32.25" customHeight="1"/>
    <row r="32283" ht="32.25" customHeight="1"/>
    <row r="32285" ht="32.25" customHeight="1"/>
    <row r="32287" ht="32.25" customHeight="1"/>
    <row r="32289" ht="32.25" customHeight="1"/>
    <row r="32291" ht="32.25" customHeight="1"/>
    <row r="32293" ht="32.25" customHeight="1"/>
    <row r="32295" ht="32.25" customHeight="1"/>
    <row r="32297" ht="32.25" customHeight="1"/>
    <row r="32299" ht="32.25" customHeight="1"/>
    <row r="32301" ht="32.25" customHeight="1"/>
    <row r="32303" ht="32.25" customHeight="1"/>
    <row r="32305" ht="32.25" customHeight="1"/>
    <row r="32307" ht="32.25" customHeight="1"/>
    <row r="32309" ht="32.25" customHeight="1"/>
    <row r="32311" ht="32.25" customHeight="1"/>
    <row r="32313" ht="32.25" customHeight="1"/>
    <row r="32315" ht="32.25" customHeight="1"/>
    <row r="32317" ht="32.25" customHeight="1"/>
    <row r="32319" ht="32.25" customHeight="1"/>
    <row r="32321" ht="32.25" customHeight="1"/>
    <row r="32323" ht="32.25" customHeight="1"/>
    <row r="32325" ht="32.25" customHeight="1"/>
    <row r="32327" ht="32.25" customHeight="1"/>
    <row r="32329" ht="32.25" customHeight="1"/>
    <row r="32331" ht="32.25" customHeight="1"/>
    <row r="32333" ht="32.25" customHeight="1"/>
    <row r="32335" ht="32.25" customHeight="1"/>
    <row r="32337" ht="32.25" customHeight="1"/>
    <row r="32339" ht="32.25" customHeight="1"/>
    <row r="32341" ht="32.25" customHeight="1"/>
    <row r="32343" ht="32.25" customHeight="1"/>
    <row r="32345" ht="32.25" customHeight="1"/>
    <row r="32347" ht="32.25" customHeight="1"/>
    <row r="32349" ht="32.25" customHeight="1"/>
    <row r="32351" ht="32.25" customHeight="1"/>
    <row r="32353" ht="32.25" customHeight="1"/>
    <row r="32355" ht="32.25" customHeight="1"/>
    <row r="32357" ht="32.25" customHeight="1"/>
    <row r="32359" ht="32.25" customHeight="1"/>
    <row r="32361" ht="32.25" customHeight="1"/>
    <row r="32363" ht="32.25" customHeight="1"/>
    <row r="32365" ht="32.25" customHeight="1"/>
    <row r="32367" ht="32.25" customHeight="1"/>
    <row r="32369" ht="32.25" customHeight="1"/>
    <row r="32371" ht="32.25" customHeight="1"/>
    <row r="32373" ht="32.25" customHeight="1"/>
    <row r="32375" ht="32.25" customHeight="1"/>
    <row r="32377" ht="32.25" customHeight="1"/>
    <row r="32379" ht="32.25" customHeight="1"/>
    <row r="32381" ht="32.25" customHeight="1"/>
    <row r="32383" ht="32.25" customHeight="1"/>
    <row r="32385" ht="32.25" customHeight="1"/>
    <row r="32387" ht="32.25" customHeight="1"/>
    <row r="32389" ht="32.25" customHeight="1"/>
    <row r="32391" ht="32.25" customHeight="1"/>
    <row r="32393" ht="32.25" customHeight="1"/>
    <row r="32395" ht="32.25" customHeight="1"/>
    <row r="32397" ht="32.25" customHeight="1"/>
    <row r="32399" ht="32.25" customHeight="1"/>
    <row r="32401" ht="32.25" customHeight="1"/>
    <row r="32403" ht="32.25" customHeight="1"/>
    <row r="32405" ht="32.25" customHeight="1"/>
    <row r="32407" ht="32.25" customHeight="1"/>
    <row r="32409" ht="32.25" customHeight="1"/>
    <row r="32411" ht="32.25" customHeight="1"/>
    <row r="32413" ht="32.25" customHeight="1"/>
    <row r="32415" ht="32.25" customHeight="1"/>
    <row r="32417" ht="32.25" customHeight="1"/>
    <row r="32419" ht="32.25" customHeight="1"/>
    <row r="32421" ht="32.25" customHeight="1"/>
    <row r="32423" ht="32.25" customHeight="1"/>
    <row r="32425" ht="32.25" customHeight="1"/>
    <row r="32427" ht="32.25" customHeight="1"/>
    <row r="32429" ht="32.25" customHeight="1"/>
    <row r="32431" ht="32.25" customHeight="1"/>
    <row r="32433" ht="32.25" customHeight="1"/>
    <row r="32435" ht="32.25" customHeight="1"/>
    <row r="32437" ht="32.25" customHeight="1"/>
    <row r="32439" ht="32.25" customHeight="1"/>
    <row r="32441" ht="32.25" customHeight="1"/>
    <row r="32443" ht="32.25" customHeight="1"/>
    <row r="32445" ht="32.25" customHeight="1"/>
    <row r="32447" ht="32.25" customHeight="1"/>
    <row r="32449" ht="32.25" customHeight="1"/>
    <row r="32451" ht="32.25" customHeight="1"/>
    <row r="32453" ht="32.25" customHeight="1"/>
    <row r="32455" ht="32.25" customHeight="1"/>
    <row r="32457" ht="32.25" customHeight="1"/>
    <row r="32459" ht="32.25" customHeight="1"/>
    <row r="32461" ht="32.25" customHeight="1"/>
    <row r="32463" ht="32.25" customHeight="1"/>
    <row r="32465" ht="32.25" customHeight="1"/>
    <row r="32467" ht="32.25" customHeight="1"/>
    <row r="32469" ht="32.25" customHeight="1"/>
    <row r="32471" ht="32.25" customHeight="1"/>
    <row r="32473" ht="32.25" customHeight="1"/>
    <row r="32475" ht="32.25" customHeight="1"/>
    <row r="32477" ht="32.25" customHeight="1"/>
    <row r="32479" ht="32.25" customHeight="1"/>
    <row r="32481" ht="32.25" customHeight="1"/>
    <row r="32483" ht="32.25" customHeight="1"/>
    <row r="32485" ht="32.25" customHeight="1"/>
    <row r="32487" ht="32.25" customHeight="1"/>
    <row r="32489" ht="32.25" customHeight="1"/>
    <row r="32491" ht="32.25" customHeight="1"/>
    <row r="32493" ht="32.25" customHeight="1"/>
    <row r="32495" ht="32.25" customHeight="1"/>
    <row r="32497" ht="32.25" customHeight="1"/>
    <row r="32499" ht="32.25" customHeight="1"/>
    <row r="32501" ht="32.25" customHeight="1"/>
    <row r="32503" ht="32.25" customHeight="1"/>
    <row r="32505" ht="32.25" customHeight="1"/>
    <row r="32507" ht="32.25" customHeight="1"/>
    <row r="32509" ht="32.25" customHeight="1"/>
    <row r="32511" ht="32.25" customHeight="1"/>
    <row r="32513" ht="32.25" customHeight="1"/>
    <row r="32515" ht="32.25" customHeight="1"/>
    <row r="32517" ht="32.25" customHeight="1"/>
    <row r="32519" ht="32.25" customHeight="1"/>
    <row r="32521" ht="32.25" customHeight="1"/>
    <row r="32523" ht="32.25" customHeight="1"/>
    <row r="32525" ht="32.25" customHeight="1"/>
    <row r="32527" ht="32.25" customHeight="1"/>
    <row r="32529" ht="32.25" customHeight="1"/>
    <row r="32531" ht="32.25" customHeight="1"/>
    <row r="32533" ht="32.25" customHeight="1"/>
    <row r="32535" ht="32.25" customHeight="1"/>
    <row r="32537" ht="32.25" customHeight="1"/>
    <row r="32539" ht="32.25" customHeight="1"/>
    <row r="32541" ht="32.25" customHeight="1"/>
    <row r="32543" ht="32.25" customHeight="1"/>
    <row r="32545" ht="32.25" customHeight="1"/>
    <row r="32547" ht="32.25" customHeight="1"/>
    <row r="32549" ht="32.25" customHeight="1"/>
    <row r="32551" ht="32.25" customHeight="1"/>
    <row r="32553" ht="32.25" customHeight="1"/>
    <row r="32555" ht="32.25" customHeight="1"/>
    <row r="32557" ht="32.25" customHeight="1"/>
    <row r="32559" ht="32.25" customHeight="1"/>
    <row r="32561" ht="32.25" customHeight="1"/>
    <row r="32563" ht="32.25" customHeight="1"/>
    <row r="32565" ht="32.25" customHeight="1"/>
    <row r="32567" ht="32.25" customHeight="1"/>
    <row r="32569" ht="32.25" customHeight="1"/>
    <row r="32571" ht="32.25" customHeight="1"/>
    <row r="32573" ht="32.25" customHeight="1"/>
    <row r="32575" ht="32.25" customHeight="1"/>
    <row r="32577" ht="32.25" customHeight="1"/>
    <row r="32579" ht="32.25" customHeight="1"/>
    <row r="32581" ht="32.25" customHeight="1"/>
    <row r="32583" ht="32.25" customHeight="1"/>
    <row r="32585" ht="32.25" customHeight="1"/>
    <row r="32587" ht="32.25" customHeight="1"/>
    <row r="32589" ht="32.25" customHeight="1"/>
    <row r="32591" ht="32.25" customHeight="1"/>
    <row r="32593" ht="32.25" customHeight="1"/>
    <row r="32595" ht="32.25" customHeight="1"/>
    <row r="32597" ht="32.25" customHeight="1"/>
    <row r="32599" ht="32.25" customHeight="1"/>
    <row r="32601" ht="32.25" customHeight="1"/>
    <row r="32603" ht="32.25" customHeight="1"/>
    <row r="32605" ht="32.25" customHeight="1"/>
    <row r="32607" ht="32.25" customHeight="1"/>
    <row r="32609" ht="32.25" customHeight="1"/>
    <row r="32611" ht="32.25" customHeight="1"/>
    <row r="32613" ht="32.25" customHeight="1"/>
    <row r="32615" ht="32.25" customHeight="1"/>
    <row r="32617" ht="32.25" customHeight="1"/>
    <row r="32619" ht="32.25" customHeight="1"/>
    <row r="32621" ht="32.25" customHeight="1"/>
    <row r="32623" ht="32.25" customHeight="1"/>
    <row r="32625" ht="32.25" customHeight="1"/>
    <row r="32627" ht="32.25" customHeight="1"/>
    <row r="32629" ht="32.25" customHeight="1"/>
    <row r="32631" ht="32.25" customHeight="1"/>
    <row r="32633" ht="32.25" customHeight="1"/>
    <row r="32635" ht="32.25" customHeight="1"/>
    <row r="32637" ht="32.25" customHeight="1"/>
    <row r="32639" ht="32.25" customHeight="1"/>
    <row r="32641" ht="32.25" customHeight="1"/>
    <row r="32643" ht="32.25" customHeight="1"/>
    <row r="32645" ht="32.25" customHeight="1"/>
    <row r="32647" ht="32.25" customHeight="1"/>
    <row r="32649" ht="32.25" customHeight="1"/>
    <row r="32651" ht="32.25" customHeight="1"/>
    <row r="32653" ht="32.25" customHeight="1"/>
    <row r="32655" ht="32.25" customHeight="1"/>
    <row r="32657" ht="32.25" customHeight="1"/>
    <row r="32659" ht="32.25" customHeight="1"/>
    <row r="32661" ht="32.25" customHeight="1"/>
    <row r="32663" ht="32.25" customHeight="1"/>
    <row r="32665" ht="32.25" customHeight="1"/>
    <row r="32667" ht="32.25" customHeight="1"/>
    <row r="32669" ht="32.25" customHeight="1"/>
    <row r="32671" ht="32.25" customHeight="1"/>
    <row r="32673" ht="32.25" customHeight="1"/>
    <row r="32675" ht="32.25" customHeight="1"/>
    <row r="32677" ht="32.25" customHeight="1"/>
    <row r="32679" ht="32.25" customHeight="1"/>
    <row r="32681" ht="32.25" customHeight="1"/>
    <row r="32683" ht="32.25" customHeight="1"/>
    <row r="32685" ht="32.25" customHeight="1"/>
    <row r="32687" ht="32.25" customHeight="1"/>
    <row r="32689" ht="32.25" customHeight="1"/>
    <row r="32691" ht="32.25" customHeight="1"/>
    <row r="32693" ht="32.25" customHeight="1"/>
    <row r="32695" ht="32.25" customHeight="1"/>
    <row r="32697" ht="32.25" customHeight="1"/>
    <row r="32699" ht="32.25" customHeight="1"/>
    <row r="32701" ht="32.25" customHeight="1"/>
    <row r="32703" ht="32.25" customHeight="1"/>
    <row r="32705" ht="32.25" customHeight="1"/>
    <row r="32707" ht="32.25" customHeight="1"/>
    <row r="32709" ht="32.25" customHeight="1"/>
    <row r="32711" ht="32.25" customHeight="1"/>
    <row r="32713" ht="32.25" customHeight="1"/>
    <row r="32715" ht="32.25" customHeight="1"/>
    <row r="32717" ht="32.25" customHeight="1"/>
    <row r="32719" ht="32.25" customHeight="1"/>
    <row r="32721" ht="32.25" customHeight="1"/>
    <row r="32723" ht="32.25" customHeight="1"/>
    <row r="32725" ht="32.25" customHeight="1"/>
    <row r="32727" ht="32.25" customHeight="1"/>
    <row r="32729" ht="32.25" customHeight="1"/>
    <row r="32731" ht="32.25" customHeight="1"/>
    <row r="32733" ht="32.25" customHeight="1"/>
    <row r="32735" ht="32.25" customHeight="1"/>
    <row r="32737" ht="32.25" customHeight="1"/>
    <row r="32739" ht="32.25" customHeight="1"/>
    <row r="32741" ht="32.25" customHeight="1"/>
    <row r="32743" ht="32.25" customHeight="1"/>
    <row r="32745" ht="32.25" customHeight="1"/>
    <row r="32747" ht="32.25" customHeight="1"/>
    <row r="32749" ht="32.25" customHeight="1"/>
    <row r="32751" ht="32.25" customHeight="1"/>
    <row r="32753" ht="32.25" customHeight="1"/>
    <row r="32755" ht="32.25" customHeight="1"/>
    <row r="32757" ht="32.25" customHeight="1"/>
    <row r="32759" ht="32.25" customHeight="1"/>
    <row r="32761" ht="32.25" customHeight="1"/>
    <row r="32763" ht="32.25" customHeight="1"/>
    <row r="32765" ht="32.25" customHeight="1"/>
    <row r="32767" ht="32.25" customHeight="1"/>
    <row r="32769" ht="32.25" customHeight="1"/>
    <row r="32771" ht="32.25" customHeight="1"/>
    <row r="32773" ht="32.25" customHeight="1"/>
    <row r="32775" ht="32.25" customHeight="1"/>
    <row r="32777" ht="32.25" customHeight="1"/>
    <row r="32779" ht="32.25" customHeight="1"/>
    <row r="32781" ht="32.25" customHeight="1"/>
    <row r="32783" ht="32.25" customHeight="1"/>
    <row r="32785" ht="32.25" customHeight="1"/>
    <row r="32787" ht="32.25" customHeight="1"/>
    <row r="32789" ht="32.25" customHeight="1"/>
    <row r="32791" ht="32.25" customHeight="1"/>
    <row r="32793" ht="32.25" customHeight="1"/>
    <row r="32795" ht="32.25" customHeight="1"/>
    <row r="32797" ht="32.25" customHeight="1"/>
    <row r="32799" ht="32.25" customHeight="1"/>
    <row r="32801" ht="32.25" customHeight="1"/>
    <row r="32803" ht="32.25" customHeight="1"/>
    <row r="32805" ht="32.25" customHeight="1"/>
    <row r="32807" ht="32.25" customHeight="1"/>
    <row r="32809" ht="32.25" customHeight="1"/>
    <row r="32811" ht="32.25" customHeight="1"/>
    <row r="32813" ht="32.25" customHeight="1"/>
    <row r="32815" ht="32.25" customHeight="1"/>
    <row r="32817" ht="32.25" customHeight="1"/>
    <row r="32819" ht="32.25" customHeight="1"/>
    <row r="32821" ht="32.25" customHeight="1"/>
    <row r="32823" ht="32.25" customHeight="1"/>
    <row r="32825" ht="32.25" customHeight="1"/>
    <row r="32827" ht="32.25" customHeight="1"/>
    <row r="32829" ht="32.25" customHeight="1"/>
    <row r="32831" ht="32.25" customHeight="1"/>
    <row r="32833" ht="32.25" customHeight="1"/>
    <row r="32835" ht="32.25" customHeight="1"/>
    <row r="32837" ht="32.25" customHeight="1"/>
    <row r="32839" ht="32.25" customHeight="1"/>
    <row r="32841" ht="32.25" customHeight="1"/>
    <row r="32843" ht="32.25" customHeight="1"/>
    <row r="32845" ht="32.25" customHeight="1"/>
    <row r="32847" ht="32.25" customHeight="1"/>
    <row r="32849" ht="32.25" customHeight="1"/>
    <row r="32851" ht="32.25" customHeight="1"/>
    <row r="32853" ht="32.25" customHeight="1"/>
    <row r="32855" ht="32.25" customHeight="1"/>
    <row r="32857" ht="32.25" customHeight="1"/>
    <row r="32859" ht="32.25" customHeight="1"/>
    <row r="32861" ht="32.25" customHeight="1"/>
    <row r="32863" ht="32.25" customHeight="1"/>
    <row r="32865" ht="32.25" customHeight="1"/>
    <row r="32867" ht="32.25" customHeight="1"/>
    <row r="32869" ht="32.25" customHeight="1"/>
    <row r="32871" ht="32.25" customHeight="1"/>
    <row r="32873" ht="32.25" customHeight="1"/>
    <row r="32875" ht="32.25" customHeight="1"/>
    <row r="32877" ht="32.25" customHeight="1"/>
    <row r="32879" ht="32.25" customHeight="1"/>
    <row r="32881" ht="32.25" customHeight="1"/>
    <row r="32883" ht="32.25" customHeight="1"/>
    <row r="32885" ht="32.25" customHeight="1"/>
    <row r="32887" ht="32.25" customHeight="1"/>
    <row r="32889" ht="32.25" customHeight="1"/>
    <row r="32891" ht="32.25" customHeight="1"/>
    <row r="32893" ht="32.25" customHeight="1"/>
    <row r="32895" ht="32.25" customHeight="1"/>
    <row r="32897" ht="32.25" customHeight="1"/>
    <row r="32899" ht="32.25" customHeight="1"/>
    <row r="32901" ht="32.25" customHeight="1"/>
    <row r="32903" ht="32.25" customHeight="1"/>
    <row r="32905" ht="32.25" customHeight="1"/>
    <row r="32907" ht="32.25" customHeight="1"/>
    <row r="32909" ht="32.25" customHeight="1"/>
    <row r="32911" ht="32.25" customHeight="1"/>
    <row r="32913" ht="32.25" customHeight="1"/>
    <row r="32915" ht="32.25" customHeight="1"/>
    <row r="32917" ht="32.25" customHeight="1"/>
    <row r="32919" ht="32.25" customHeight="1"/>
    <row r="32921" ht="32.25" customHeight="1"/>
    <row r="32923" ht="32.25" customHeight="1"/>
    <row r="32925" ht="32.25" customHeight="1"/>
    <row r="32927" ht="32.25" customHeight="1"/>
    <row r="32929" ht="32.25" customHeight="1"/>
    <row r="32931" ht="32.25" customHeight="1"/>
    <row r="32933" ht="32.25" customHeight="1"/>
    <row r="32935" ht="32.25" customHeight="1"/>
    <row r="32937" ht="32.25" customHeight="1"/>
    <row r="32939" ht="32.25" customHeight="1"/>
    <row r="32941" ht="32.25" customHeight="1"/>
    <row r="32943" ht="32.25" customHeight="1"/>
    <row r="32945" ht="32.25" customHeight="1"/>
    <row r="32947" ht="32.25" customHeight="1"/>
    <row r="32949" ht="32.25" customHeight="1"/>
    <row r="32951" ht="32.25" customHeight="1"/>
    <row r="32953" ht="32.25" customHeight="1"/>
    <row r="32955" ht="32.25" customHeight="1"/>
    <row r="32957" ht="32.25" customHeight="1"/>
    <row r="32959" ht="32.25" customHeight="1"/>
    <row r="32961" ht="32.25" customHeight="1"/>
    <row r="32963" ht="32.25" customHeight="1"/>
    <row r="32965" ht="32.25" customHeight="1"/>
    <row r="32967" ht="32.25" customHeight="1"/>
    <row r="32969" ht="32.25" customHeight="1"/>
    <row r="32971" ht="32.25" customHeight="1"/>
    <row r="32973" ht="32.25" customHeight="1"/>
    <row r="32975" ht="32.25" customHeight="1"/>
    <row r="32977" ht="32.25" customHeight="1"/>
    <row r="32979" ht="32.25" customHeight="1"/>
    <row r="32981" ht="32.25" customHeight="1"/>
    <row r="32983" ht="32.25" customHeight="1"/>
    <row r="32985" ht="32.25" customHeight="1"/>
    <row r="32987" ht="32.25" customHeight="1"/>
    <row r="32989" ht="32.25" customHeight="1"/>
    <row r="32991" ht="32.25" customHeight="1"/>
    <row r="32993" ht="32.25" customHeight="1"/>
    <row r="32995" ht="32.25" customHeight="1"/>
    <row r="32997" ht="32.25" customHeight="1"/>
    <row r="32999" ht="32.25" customHeight="1"/>
    <row r="33001" ht="32.25" customHeight="1"/>
    <row r="33003" ht="32.25" customHeight="1"/>
    <row r="33005" ht="32.25" customHeight="1"/>
    <row r="33007" ht="32.25" customHeight="1"/>
    <row r="33009" ht="32.25" customHeight="1"/>
    <row r="33011" ht="32.25" customHeight="1"/>
    <row r="33013" ht="32.25" customHeight="1"/>
    <row r="33015" ht="32.25" customHeight="1"/>
    <row r="33017" ht="32.25" customHeight="1"/>
    <row r="33019" ht="32.25" customHeight="1"/>
    <row r="33021" ht="32.25" customHeight="1"/>
    <row r="33023" ht="32.25" customHeight="1"/>
    <row r="33025" ht="32.25" customHeight="1"/>
    <row r="33027" ht="32.25" customHeight="1"/>
    <row r="33029" ht="32.25" customHeight="1"/>
    <row r="33031" ht="32.25" customHeight="1"/>
    <row r="33033" ht="32.25" customHeight="1"/>
    <row r="33035" ht="32.25" customHeight="1"/>
    <row r="33037" ht="32.25" customHeight="1"/>
    <row r="33039" ht="32.25" customHeight="1"/>
    <row r="33041" ht="32.25" customHeight="1"/>
    <row r="33043" ht="32.25" customHeight="1"/>
    <row r="33045" ht="32.25" customHeight="1"/>
    <row r="33047" ht="32.25" customHeight="1"/>
    <row r="33049" ht="32.25" customHeight="1"/>
    <row r="33051" ht="32.25" customHeight="1"/>
    <row r="33053" ht="32.25" customHeight="1"/>
    <row r="33055" ht="32.25" customHeight="1"/>
    <row r="33057" ht="32.25" customHeight="1"/>
    <row r="33059" ht="32.25" customHeight="1"/>
    <row r="33061" ht="32.25" customHeight="1"/>
    <row r="33063" ht="32.25" customHeight="1"/>
    <row r="33065" ht="32.25" customHeight="1"/>
    <row r="33067" ht="32.25" customHeight="1"/>
    <row r="33069" ht="32.25" customHeight="1"/>
    <row r="33071" ht="32.25" customHeight="1"/>
    <row r="33073" ht="32.25" customHeight="1"/>
    <row r="33075" ht="32.25" customHeight="1"/>
    <row r="33077" ht="32.25" customHeight="1"/>
    <row r="33079" ht="32.25" customHeight="1"/>
    <row r="33081" ht="32.25" customHeight="1"/>
    <row r="33083" ht="32.25" customHeight="1"/>
    <row r="33085" ht="32.25" customHeight="1"/>
    <row r="33087" ht="32.25" customHeight="1"/>
    <row r="33089" ht="32.25" customHeight="1"/>
    <row r="33091" ht="32.25" customHeight="1"/>
    <row r="33093" ht="32.25" customHeight="1"/>
    <row r="33095" ht="32.25" customHeight="1"/>
    <row r="33097" ht="32.25" customHeight="1"/>
    <row r="33099" ht="32.25" customHeight="1"/>
    <row r="33101" ht="32.25" customHeight="1"/>
    <row r="33103" ht="32.25" customHeight="1"/>
    <row r="33105" ht="32.25" customHeight="1"/>
    <row r="33107" ht="32.25" customHeight="1"/>
    <row r="33109" ht="32.25" customHeight="1"/>
    <row r="33111" ht="32.25" customHeight="1"/>
    <row r="33113" ht="32.25" customHeight="1"/>
    <row r="33115" ht="32.25" customHeight="1"/>
    <row r="33117" ht="32.25" customHeight="1"/>
    <row r="33119" ht="32.25" customHeight="1"/>
    <row r="33121" ht="32.25" customHeight="1"/>
    <row r="33123" ht="32.25" customHeight="1"/>
    <row r="33125" ht="32.25" customHeight="1"/>
    <row r="33127" ht="32.25" customHeight="1"/>
    <row r="33129" ht="32.25" customHeight="1"/>
    <row r="33131" ht="32.25" customHeight="1"/>
    <row r="33133" ht="32.25" customHeight="1"/>
    <row r="33135" ht="32.25" customHeight="1"/>
    <row r="33137" ht="32.25" customHeight="1"/>
    <row r="33139" ht="32.25" customHeight="1"/>
    <row r="33141" ht="32.25" customHeight="1"/>
    <row r="33143" ht="32.25" customHeight="1"/>
    <row r="33145" ht="32.25" customHeight="1"/>
    <row r="33147" ht="32.25" customHeight="1"/>
    <row r="33149" ht="32.25" customHeight="1"/>
    <row r="33151" ht="32.25" customHeight="1"/>
    <row r="33153" ht="32.25" customHeight="1"/>
    <row r="33155" ht="32.25" customHeight="1"/>
    <row r="33157" ht="32.25" customHeight="1"/>
    <row r="33159" ht="32.25" customHeight="1"/>
    <row r="33161" ht="32.25" customHeight="1"/>
    <row r="33163" ht="32.25" customHeight="1"/>
    <row r="33165" ht="32.25" customHeight="1"/>
    <row r="33167" ht="32.25" customHeight="1"/>
    <row r="33169" ht="32.25" customHeight="1"/>
    <row r="33171" ht="32.25" customHeight="1"/>
    <row r="33173" ht="32.25" customHeight="1"/>
    <row r="33175" ht="32.25" customHeight="1"/>
    <row r="33177" ht="32.25" customHeight="1"/>
    <row r="33179" ht="32.25" customHeight="1"/>
    <row r="33181" ht="32.25" customHeight="1"/>
    <row r="33183" ht="32.25" customHeight="1"/>
    <row r="33185" ht="32.25" customHeight="1"/>
    <row r="33187" ht="32.25" customHeight="1"/>
    <row r="33189" ht="32.25" customHeight="1"/>
    <row r="33191" ht="32.25" customHeight="1"/>
    <row r="33193" ht="32.25" customHeight="1"/>
    <row r="33195" ht="32.25" customHeight="1"/>
    <row r="33197" ht="32.25" customHeight="1"/>
    <row r="33199" ht="32.25" customHeight="1"/>
    <row r="33201" ht="32.25" customHeight="1"/>
    <row r="33203" ht="32.25" customHeight="1"/>
    <row r="33205" ht="32.25" customHeight="1"/>
    <row r="33207" ht="32.25" customHeight="1"/>
    <row r="33209" ht="32.25" customHeight="1"/>
    <row r="33211" ht="32.25" customHeight="1"/>
    <row r="33213" ht="32.25" customHeight="1"/>
    <row r="33215" ht="32.25" customHeight="1"/>
    <row r="33217" ht="32.25" customHeight="1"/>
    <row r="33219" ht="32.25" customHeight="1"/>
    <row r="33221" ht="32.25" customHeight="1"/>
    <row r="33223" ht="32.25" customHeight="1"/>
    <row r="33225" ht="32.25" customHeight="1"/>
    <row r="33227" ht="32.25" customHeight="1"/>
    <row r="33229" ht="32.25" customHeight="1"/>
    <row r="33231" ht="32.25" customHeight="1"/>
    <row r="33233" ht="32.25" customHeight="1"/>
    <row r="33235" ht="32.25" customHeight="1"/>
    <row r="33237" ht="32.25" customHeight="1"/>
    <row r="33239" ht="32.25" customHeight="1"/>
    <row r="33241" ht="32.25" customHeight="1"/>
    <row r="33243" ht="32.25" customHeight="1"/>
    <row r="33245" ht="32.25" customHeight="1"/>
    <row r="33247" ht="32.25" customHeight="1"/>
    <row r="33249" ht="32.25" customHeight="1"/>
    <row r="33251" ht="32.25" customHeight="1"/>
    <row r="33253" ht="32.25" customHeight="1"/>
    <row r="33255" ht="32.25" customHeight="1"/>
    <row r="33257" ht="32.25" customHeight="1"/>
    <row r="33259" ht="32.25" customHeight="1"/>
    <row r="33261" ht="32.25" customHeight="1"/>
    <row r="33263" ht="32.25" customHeight="1"/>
    <row r="33265" ht="32.25" customHeight="1"/>
    <row r="33267" ht="32.25" customHeight="1"/>
    <row r="33269" ht="32.25" customHeight="1"/>
    <row r="33271" ht="32.25" customHeight="1"/>
    <row r="33273" ht="32.25" customHeight="1"/>
    <row r="33275" ht="32.25" customHeight="1"/>
    <row r="33277" ht="32.25" customHeight="1"/>
    <row r="33279" ht="32.25" customHeight="1"/>
    <row r="33281" ht="32.25" customHeight="1"/>
    <row r="33283" ht="32.25" customHeight="1"/>
    <row r="33285" ht="32.25" customHeight="1"/>
    <row r="33287" ht="32.25" customHeight="1"/>
    <row r="33289" ht="32.25" customHeight="1"/>
    <row r="33291" ht="32.25" customHeight="1"/>
    <row r="33293" ht="32.25" customHeight="1"/>
    <row r="33295" ht="32.25" customHeight="1"/>
    <row r="33297" ht="32.25" customHeight="1"/>
    <row r="33299" ht="32.25" customHeight="1"/>
    <row r="33301" ht="32.25" customHeight="1"/>
    <row r="33303" ht="32.25" customHeight="1"/>
    <row r="33305" ht="32.25" customHeight="1"/>
    <row r="33307" ht="32.25" customHeight="1"/>
    <row r="33309" ht="32.25" customHeight="1"/>
    <row r="33311" ht="32.25" customHeight="1"/>
    <row r="33313" ht="32.25" customHeight="1"/>
    <row r="33315" ht="32.25" customHeight="1"/>
    <row r="33317" ht="32.25" customHeight="1"/>
    <row r="33319" ht="32.25" customHeight="1"/>
    <row r="33321" ht="32.25" customHeight="1"/>
    <row r="33323" ht="32.25" customHeight="1"/>
    <row r="33325" ht="32.25" customHeight="1"/>
    <row r="33327" ht="32.25" customHeight="1"/>
    <row r="33329" ht="32.25" customHeight="1"/>
    <row r="33331" ht="32.25" customHeight="1"/>
    <row r="33333" ht="32.25" customHeight="1"/>
    <row r="33335" ht="32.25" customHeight="1"/>
    <row r="33337" ht="32.25" customHeight="1"/>
    <row r="33339" ht="32.25" customHeight="1"/>
    <row r="33341" ht="32.25" customHeight="1"/>
    <row r="33343" ht="32.25" customHeight="1"/>
    <row r="33345" ht="32.25" customHeight="1"/>
    <row r="33347" ht="32.25" customHeight="1"/>
    <row r="33349" ht="32.25" customHeight="1"/>
    <row r="33351" ht="32.25" customHeight="1"/>
    <row r="33353" ht="32.25" customHeight="1"/>
    <row r="33355" ht="32.25" customHeight="1"/>
    <row r="33357" ht="32.25" customHeight="1"/>
    <row r="33359" ht="32.25" customHeight="1"/>
    <row r="33361" ht="32.25" customHeight="1"/>
    <row r="33363" ht="32.25" customHeight="1"/>
    <row r="33365" ht="32.25" customHeight="1"/>
    <row r="33367" ht="32.25" customHeight="1"/>
    <row r="33369" ht="32.25" customHeight="1"/>
    <row r="33371" ht="32.25" customHeight="1"/>
    <row r="33373" ht="32.25" customHeight="1"/>
    <row r="33375" ht="32.25" customHeight="1"/>
    <row r="33377" ht="32.25" customHeight="1"/>
    <row r="33379" ht="32.25" customHeight="1"/>
    <row r="33381" ht="32.25" customHeight="1"/>
    <row r="33383" ht="32.25" customHeight="1"/>
    <row r="33385" ht="32.25" customHeight="1"/>
    <row r="33387" ht="32.25" customHeight="1"/>
    <row r="33389" ht="32.25" customHeight="1"/>
    <row r="33391" ht="32.25" customHeight="1"/>
    <row r="33393" ht="32.25" customHeight="1"/>
    <row r="33395" ht="32.25" customHeight="1"/>
    <row r="33397" ht="32.25" customHeight="1"/>
    <row r="33399" ht="32.25" customHeight="1"/>
    <row r="33401" ht="32.25" customHeight="1"/>
    <row r="33403" ht="32.25" customHeight="1"/>
    <row r="33405" ht="32.25" customHeight="1"/>
    <row r="33407" ht="32.25" customHeight="1"/>
    <row r="33409" ht="32.25" customHeight="1"/>
    <row r="33411" ht="32.25" customHeight="1"/>
    <row r="33413" ht="32.25" customHeight="1"/>
    <row r="33415" ht="32.25" customHeight="1"/>
    <row r="33417" ht="32.25" customHeight="1"/>
    <row r="33419" ht="32.25" customHeight="1"/>
    <row r="33421" ht="32.25" customHeight="1"/>
    <row r="33423" ht="32.25" customHeight="1"/>
    <row r="33425" ht="32.25" customHeight="1"/>
    <row r="33427" ht="32.25" customHeight="1"/>
    <row r="33429" ht="32.25" customHeight="1"/>
    <row r="33431" ht="32.25" customHeight="1"/>
    <row r="33433" ht="32.25" customHeight="1"/>
    <row r="33435" ht="32.25" customHeight="1"/>
    <row r="33437" ht="32.25" customHeight="1"/>
    <row r="33439" ht="32.25" customHeight="1"/>
    <row r="33441" ht="32.25" customHeight="1"/>
    <row r="33443" ht="32.25" customHeight="1"/>
    <row r="33445" ht="32.25" customHeight="1"/>
    <row r="33447" ht="32.25" customHeight="1"/>
    <row r="33449" ht="32.25" customHeight="1"/>
    <row r="33451" ht="32.25" customHeight="1"/>
    <row r="33453" ht="32.25" customHeight="1"/>
    <row r="33455" ht="32.25" customHeight="1"/>
    <row r="33457" ht="32.25" customHeight="1"/>
    <row r="33459" ht="32.25" customHeight="1"/>
    <row r="33461" ht="32.25" customHeight="1"/>
    <row r="33463" ht="32.25" customHeight="1"/>
    <row r="33465" ht="32.25" customHeight="1"/>
    <row r="33467" ht="32.25" customHeight="1"/>
    <row r="33469" ht="32.25" customHeight="1"/>
    <row r="33471" ht="32.25" customHeight="1"/>
    <row r="33473" ht="32.25" customHeight="1"/>
    <row r="33475" ht="32.25" customHeight="1"/>
    <row r="33477" ht="32.25" customHeight="1"/>
    <row r="33479" ht="32.25" customHeight="1"/>
    <row r="33481" ht="32.25" customHeight="1"/>
    <row r="33483" ht="32.25" customHeight="1"/>
    <row r="33485" ht="32.25" customHeight="1"/>
    <row r="33487" ht="32.25" customHeight="1"/>
    <row r="33489" ht="32.25" customHeight="1"/>
    <row r="33491" ht="32.25" customHeight="1"/>
    <row r="33493" ht="32.25" customHeight="1"/>
    <row r="33495" ht="32.25" customHeight="1"/>
    <row r="33497" ht="32.25" customHeight="1"/>
    <row r="33499" ht="32.25" customHeight="1"/>
    <row r="33501" ht="32.25" customHeight="1"/>
    <row r="33503" ht="32.25" customHeight="1"/>
    <row r="33505" ht="32.25" customHeight="1"/>
    <row r="33507" ht="32.25" customHeight="1"/>
    <row r="33509" ht="32.25" customHeight="1"/>
    <row r="33511" ht="32.25" customHeight="1"/>
    <row r="33513" ht="32.25" customHeight="1"/>
    <row r="33515" ht="32.25" customHeight="1"/>
    <row r="33517" ht="32.25" customHeight="1"/>
    <row r="33519" ht="32.25" customHeight="1"/>
    <row r="33521" ht="32.25" customHeight="1"/>
    <row r="33523" ht="32.25" customHeight="1"/>
    <row r="33525" ht="32.25" customHeight="1"/>
    <row r="33527" ht="32.25" customHeight="1"/>
    <row r="33529" ht="32.25" customHeight="1"/>
    <row r="33531" ht="32.25" customHeight="1"/>
    <row r="33533" ht="32.25" customHeight="1"/>
    <row r="33535" ht="32.25" customHeight="1"/>
    <row r="33537" ht="32.25" customHeight="1"/>
    <row r="33539" ht="32.25" customHeight="1"/>
    <row r="33541" ht="32.25" customHeight="1"/>
    <row r="33543" ht="32.25" customHeight="1"/>
    <row r="33545" ht="32.25" customHeight="1"/>
    <row r="33547" ht="32.25" customHeight="1"/>
    <row r="33549" ht="32.25" customHeight="1"/>
    <row r="33551" ht="32.25" customHeight="1"/>
    <row r="33553" ht="32.25" customHeight="1"/>
    <row r="33555" ht="32.25" customHeight="1"/>
    <row r="33557" ht="32.25" customHeight="1"/>
    <row r="33559" ht="32.25" customHeight="1"/>
    <row r="33561" ht="32.25" customHeight="1"/>
    <row r="33563" ht="32.25" customHeight="1"/>
    <row r="33565" ht="32.25" customHeight="1"/>
    <row r="33567" ht="32.25" customHeight="1"/>
    <row r="33569" ht="32.25" customHeight="1"/>
    <row r="33571" ht="32.25" customHeight="1"/>
    <row r="33573" ht="32.25" customHeight="1"/>
    <row r="33575" ht="32.25" customHeight="1"/>
    <row r="33577" ht="32.25" customHeight="1"/>
    <row r="33579" ht="32.25" customHeight="1"/>
    <row r="33581" ht="32.25" customHeight="1"/>
    <row r="33583" ht="32.25" customHeight="1"/>
    <row r="33585" ht="32.25" customHeight="1"/>
    <row r="33587" ht="32.25" customHeight="1"/>
    <row r="33589" ht="32.25" customHeight="1"/>
    <row r="33591" ht="32.25" customHeight="1"/>
    <row r="33593" ht="32.25" customHeight="1"/>
    <row r="33595" ht="32.25" customHeight="1"/>
    <row r="33597" ht="32.25" customHeight="1"/>
    <row r="33599" ht="32.25" customHeight="1"/>
    <row r="33601" ht="32.25" customHeight="1"/>
    <row r="33603" ht="32.25" customHeight="1"/>
    <row r="33605" ht="32.25" customHeight="1"/>
    <row r="33607" ht="32.25" customHeight="1"/>
    <row r="33609" ht="32.25" customHeight="1"/>
    <row r="33611" ht="32.25" customHeight="1"/>
    <row r="33613" ht="32.25" customHeight="1"/>
    <row r="33615" ht="32.25" customHeight="1"/>
    <row r="33617" ht="32.25" customHeight="1"/>
    <row r="33619" ht="32.25" customHeight="1"/>
    <row r="33621" ht="32.25" customHeight="1"/>
    <row r="33623" ht="32.25" customHeight="1"/>
    <row r="33625" ht="32.25" customHeight="1"/>
    <row r="33627" ht="32.25" customHeight="1"/>
    <row r="33629" ht="32.25" customHeight="1"/>
    <row r="33631" ht="32.25" customHeight="1"/>
    <row r="33633" ht="32.25" customHeight="1"/>
    <row r="33635" ht="32.25" customHeight="1"/>
    <row r="33637" ht="32.25" customHeight="1"/>
    <row r="33639" ht="32.25" customHeight="1"/>
    <row r="33641" ht="32.25" customHeight="1"/>
    <row r="33643" ht="32.25" customHeight="1"/>
    <row r="33645" ht="32.25" customHeight="1"/>
    <row r="33647" ht="32.25" customHeight="1"/>
    <row r="33649" ht="32.25" customHeight="1"/>
    <row r="33651" ht="32.25" customHeight="1"/>
    <row r="33653" ht="32.25" customHeight="1"/>
    <row r="33655" ht="32.25" customHeight="1"/>
    <row r="33657" ht="32.25" customHeight="1"/>
    <row r="33659" ht="32.25" customHeight="1"/>
    <row r="33661" ht="32.25" customHeight="1"/>
    <row r="33663" ht="32.25" customHeight="1"/>
    <row r="33665" ht="32.25" customHeight="1"/>
    <row r="33667" ht="32.25" customHeight="1"/>
    <row r="33669" ht="32.25" customHeight="1"/>
    <row r="33671" ht="32.25" customHeight="1"/>
    <row r="33673" ht="32.25" customHeight="1"/>
    <row r="33675" ht="32.25" customHeight="1"/>
    <row r="33677" ht="32.25" customHeight="1"/>
    <row r="33679" ht="32.25" customHeight="1"/>
    <row r="33681" ht="32.25" customHeight="1"/>
    <row r="33683" ht="32.25" customHeight="1"/>
    <row r="33685" ht="32.25" customHeight="1"/>
    <row r="33687" ht="32.25" customHeight="1"/>
    <row r="33689" ht="32.25" customHeight="1"/>
    <row r="33691" ht="32.25" customHeight="1"/>
    <row r="33693" ht="32.25" customHeight="1"/>
    <row r="33695" ht="32.25" customHeight="1"/>
    <row r="33697" ht="32.25" customHeight="1"/>
    <row r="33699" ht="32.25" customHeight="1"/>
    <row r="33701" ht="32.25" customHeight="1"/>
    <row r="33703" ht="32.25" customHeight="1"/>
    <row r="33705" ht="32.25" customHeight="1"/>
    <row r="33707" ht="32.25" customHeight="1"/>
    <row r="33709" ht="32.25" customHeight="1"/>
    <row r="33711" ht="32.25" customHeight="1"/>
    <row r="33713" ht="32.25" customHeight="1"/>
    <row r="33715" ht="32.25" customHeight="1"/>
    <row r="33717" ht="32.25" customHeight="1"/>
    <row r="33719" ht="32.25" customHeight="1"/>
    <row r="33721" ht="32.25" customHeight="1"/>
    <row r="33723" ht="32.25" customHeight="1"/>
    <row r="33725" ht="32.25" customHeight="1"/>
    <row r="33727" ht="32.25" customHeight="1"/>
    <row r="33729" ht="32.25" customHeight="1"/>
    <row r="33731" ht="32.25" customHeight="1"/>
    <row r="33733" ht="32.25" customHeight="1"/>
    <row r="33735" ht="32.25" customHeight="1"/>
    <row r="33737" ht="32.25" customHeight="1"/>
    <row r="33739" ht="32.25" customHeight="1"/>
    <row r="33741" ht="32.25" customHeight="1"/>
    <row r="33743" ht="32.25" customHeight="1"/>
    <row r="33745" ht="32.25" customHeight="1"/>
    <row r="33747" ht="32.25" customHeight="1"/>
    <row r="33749" ht="32.25" customHeight="1"/>
    <row r="33751" ht="32.25" customHeight="1"/>
    <row r="33753" ht="32.25" customHeight="1"/>
    <row r="33755" ht="32.25" customHeight="1"/>
    <row r="33757" ht="32.25" customHeight="1"/>
    <row r="33759" ht="32.25" customHeight="1"/>
    <row r="33761" ht="32.25" customHeight="1"/>
    <row r="33763" ht="32.25" customHeight="1"/>
    <row r="33765" ht="32.25" customHeight="1"/>
    <row r="33767" ht="32.25" customHeight="1"/>
    <row r="33769" ht="32.25" customHeight="1"/>
    <row r="33771" ht="32.25" customHeight="1"/>
    <row r="33773" ht="32.25" customHeight="1"/>
    <row r="33775" ht="32.25" customHeight="1"/>
    <row r="33777" ht="32.25" customHeight="1"/>
    <row r="33779" ht="32.25" customHeight="1"/>
    <row r="33781" ht="32.25" customHeight="1"/>
    <row r="33783" ht="32.25" customHeight="1"/>
    <row r="33785" ht="32.25" customHeight="1"/>
    <row r="33787" ht="32.25" customHeight="1"/>
    <row r="33789" ht="32.25" customHeight="1"/>
    <row r="33791" ht="32.25" customHeight="1"/>
    <row r="33793" ht="32.25" customHeight="1"/>
    <row r="33795" ht="32.25" customHeight="1"/>
    <row r="33797" ht="32.25" customHeight="1"/>
    <row r="33799" ht="32.25" customHeight="1"/>
    <row r="33801" ht="32.25" customHeight="1"/>
    <row r="33803" ht="32.25" customHeight="1"/>
    <row r="33805" ht="32.25" customHeight="1"/>
    <row r="33807" ht="32.25" customHeight="1"/>
    <row r="33809" ht="32.25" customHeight="1"/>
    <row r="33811" ht="32.25" customHeight="1"/>
    <row r="33813" ht="32.25" customHeight="1"/>
    <row r="33815" ht="32.25" customHeight="1"/>
    <row r="33817" ht="32.25" customHeight="1"/>
    <row r="33819" ht="32.25" customHeight="1"/>
    <row r="33821" ht="32.25" customHeight="1"/>
    <row r="33823" ht="32.25" customHeight="1"/>
    <row r="33825" ht="32.25" customHeight="1"/>
    <row r="33827" ht="32.25" customHeight="1"/>
    <row r="33829" ht="32.25" customHeight="1"/>
    <row r="33831" ht="32.25" customHeight="1"/>
    <row r="33833" ht="32.25" customHeight="1"/>
    <row r="33835" ht="32.25" customHeight="1"/>
    <row r="33837" ht="32.25" customHeight="1"/>
    <row r="33839" ht="32.25" customHeight="1"/>
    <row r="33841" ht="32.25" customHeight="1"/>
    <row r="33843" ht="32.25" customHeight="1"/>
    <row r="33845" ht="32.25" customHeight="1"/>
    <row r="33847" ht="32.25" customHeight="1"/>
    <row r="33849" ht="32.25" customHeight="1"/>
    <row r="33851" ht="32.25" customHeight="1"/>
    <row r="33853" ht="32.25" customHeight="1"/>
    <row r="33855" ht="32.25" customHeight="1"/>
    <row r="33857" ht="32.25" customHeight="1"/>
    <row r="33859" ht="32.25" customHeight="1"/>
    <row r="33861" ht="32.25" customHeight="1"/>
    <row r="33863" ht="32.25" customHeight="1"/>
    <row r="33865" ht="32.25" customHeight="1"/>
    <row r="33867" ht="32.25" customHeight="1"/>
    <row r="33869" ht="32.25" customHeight="1"/>
    <row r="33871" ht="32.25" customHeight="1"/>
    <row r="33873" ht="32.25" customHeight="1"/>
    <row r="33875" ht="32.25" customHeight="1"/>
    <row r="33877" ht="32.25" customHeight="1"/>
    <row r="33879" ht="32.25" customHeight="1"/>
    <row r="33881" ht="32.25" customHeight="1"/>
    <row r="33883" ht="32.25" customHeight="1"/>
    <row r="33885" ht="32.25" customHeight="1"/>
    <row r="33887" ht="32.25" customHeight="1"/>
    <row r="33889" ht="32.25" customHeight="1"/>
    <row r="33891" ht="32.25" customHeight="1"/>
    <row r="33893" ht="32.25" customHeight="1"/>
    <row r="33895" ht="32.25" customHeight="1"/>
    <row r="33897" ht="32.25" customHeight="1"/>
    <row r="33899" ht="32.25" customHeight="1"/>
    <row r="33901" ht="32.25" customHeight="1"/>
    <row r="33903" ht="32.25" customHeight="1"/>
    <row r="33905" ht="32.25" customHeight="1"/>
    <row r="33907" ht="32.25" customHeight="1"/>
    <row r="33909" ht="32.25" customHeight="1"/>
    <row r="33911" ht="32.25" customHeight="1"/>
    <row r="33913" ht="32.25" customHeight="1"/>
    <row r="33915" ht="32.25" customHeight="1"/>
    <row r="33917" ht="32.25" customHeight="1"/>
    <row r="33919" ht="32.25" customHeight="1"/>
    <row r="33921" ht="32.25" customHeight="1"/>
    <row r="33923" ht="32.25" customHeight="1"/>
    <row r="33925" ht="32.25" customHeight="1"/>
    <row r="33927" ht="32.25" customHeight="1"/>
    <row r="33929" ht="32.25" customHeight="1"/>
    <row r="33931" ht="32.25" customHeight="1"/>
    <row r="33933" ht="32.25" customHeight="1"/>
    <row r="33935" ht="32.25" customHeight="1"/>
    <row r="33937" ht="32.25" customHeight="1"/>
    <row r="33939" ht="32.25" customHeight="1"/>
    <row r="33941" ht="32.25" customHeight="1"/>
    <row r="33943" ht="32.25" customHeight="1"/>
    <row r="33945" ht="32.25" customHeight="1"/>
    <row r="33947" ht="32.25" customHeight="1"/>
    <row r="33949" ht="32.25" customHeight="1"/>
    <row r="33951" ht="32.25" customHeight="1"/>
    <row r="33953" ht="32.25" customHeight="1"/>
    <row r="33955" ht="32.25" customHeight="1"/>
    <row r="33957" ht="32.25" customHeight="1"/>
    <row r="33959" ht="32.25" customHeight="1"/>
    <row r="33961" ht="32.25" customHeight="1"/>
    <row r="33963" ht="32.25" customHeight="1"/>
    <row r="33965" ht="32.25" customHeight="1"/>
    <row r="33967" ht="32.25" customHeight="1"/>
    <row r="33969" ht="32.25" customHeight="1"/>
    <row r="33971" ht="32.25" customHeight="1"/>
    <row r="33973" ht="32.25" customHeight="1"/>
    <row r="33975" ht="32.25" customHeight="1"/>
    <row r="33977" ht="32.25" customHeight="1"/>
    <row r="33979" ht="32.25" customHeight="1"/>
    <row r="33981" ht="32.25" customHeight="1"/>
    <row r="33983" ht="32.25" customHeight="1"/>
    <row r="33985" ht="32.25" customHeight="1"/>
    <row r="33987" ht="32.25" customHeight="1"/>
    <row r="33989" ht="32.25" customHeight="1"/>
    <row r="33991" ht="32.25" customHeight="1"/>
    <row r="33993" ht="32.25" customHeight="1"/>
    <row r="33995" ht="32.25" customHeight="1"/>
    <row r="33997" ht="32.25" customHeight="1"/>
    <row r="33999" ht="32.25" customHeight="1"/>
    <row r="34001" ht="32.25" customHeight="1"/>
    <row r="34003" ht="32.25" customHeight="1"/>
    <row r="34005" ht="32.25" customHeight="1"/>
    <row r="34007" ht="32.25" customHeight="1"/>
    <row r="34009" ht="32.25" customHeight="1"/>
    <row r="34011" ht="32.25" customHeight="1"/>
    <row r="34013" ht="32.25" customHeight="1"/>
    <row r="34015" ht="32.25" customHeight="1"/>
    <row r="34017" ht="32.25" customHeight="1"/>
    <row r="34019" ht="32.25" customHeight="1"/>
    <row r="34021" ht="32.25" customHeight="1"/>
    <row r="34023" ht="32.25" customHeight="1"/>
    <row r="34025" ht="32.25" customHeight="1"/>
    <row r="34027" ht="32.25" customHeight="1"/>
    <row r="34029" ht="32.25" customHeight="1"/>
    <row r="34031" ht="32.25" customHeight="1"/>
    <row r="34033" ht="32.25" customHeight="1"/>
    <row r="34035" ht="32.25" customHeight="1"/>
    <row r="34037" ht="32.25" customHeight="1"/>
    <row r="34039" ht="32.25" customHeight="1"/>
    <row r="34041" ht="32.25" customHeight="1"/>
    <row r="34043" ht="32.25" customHeight="1"/>
    <row r="34045" ht="32.25" customHeight="1"/>
    <row r="34047" ht="32.25" customHeight="1"/>
    <row r="34049" ht="32.25" customHeight="1"/>
    <row r="34051" ht="32.25" customHeight="1"/>
    <row r="34053" ht="32.25" customHeight="1"/>
    <row r="34055" ht="32.25" customHeight="1"/>
    <row r="34057" ht="32.25" customHeight="1"/>
    <row r="34059" ht="32.25" customHeight="1"/>
    <row r="34061" ht="32.25" customHeight="1"/>
    <row r="34063" ht="32.25" customHeight="1"/>
    <row r="34065" ht="32.25" customHeight="1"/>
    <row r="34067" ht="32.25" customHeight="1"/>
    <row r="34069" ht="32.25" customHeight="1"/>
    <row r="34071" ht="32.25" customHeight="1"/>
    <row r="34073" ht="32.25" customHeight="1"/>
    <row r="34075" ht="32.25" customHeight="1"/>
    <row r="34077" ht="32.25" customHeight="1"/>
    <row r="34079" ht="32.25" customHeight="1"/>
    <row r="34081" ht="32.25" customHeight="1"/>
    <row r="34083" ht="32.25" customHeight="1"/>
    <row r="34085" ht="32.25" customHeight="1"/>
    <row r="34087" ht="32.25" customHeight="1"/>
    <row r="34089" ht="32.25" customHeight="1"/>
    <row r="34091" ht="32.25" customHeight="1"/>
    <row r="34093" ht="32.25" customHeight="1"/>
    <row r="34095" ht="32.25" customHeight="1"/>
    <row r="34097" ht="32.25" customHeight="1"/>
    <row r="34099" ht="32.25" customHeight="1"/>
    <row r="34101" ht="32.25" customHeight="1"/>
    <row r="34103" ht="32.25" customHeight="1"/>
    <row r="34105" ht="32.25" customHeight="1"/>
    <row r="34107" ht="32.25" customHeight="1"/>
    <row r="34109" ht="32.25" customHeight="1"/>
    <row r="34111" ht="32.25" customHeight="1"/>
    <row r="34113" ht="32.25" customHeight="1"/>
    <row r="34115" ht="32.25" customHeight="1"/>
    <row r="34117" ht="32.25" customHeight="1"/>
    <row r="34119" ht="32.25" customHeight="1"/>
    <row r="34121" ht="32.25" customHeight="1"/>
    <row r="34123" ht="32.25" customHeight="1"/>
    <row r="34125" ht="32.25" customHeight="1"/>
    <row r="34127" ht="32.25" customHeight="1"/>
    <row r="34129" ht="32.25" customHeight="1"/>
    <row r="34131" ht="32.25" customHeight="1"/>
    <row r="34133" ht="32.25" customHeight="1"/>
    <row r="34135" ht="32.25" customHeight="1"/>
    <row r="34137" ht="32.25" customHeight="1"/>
    <row r="34139" ht="32.25" customHeight="1"/>
    <row r="34141" ht="32.25" customHeight="1"/>
    <row r="34143" ht="32.25" customHeight="1"/>
    <row r="34145" ht="32.25" customHeight="1"/>
    <row r="34147" ht="32.25" customHeight="1"/>
    <row r="34149" ht="32.25" customHeight="1"/>
    <row r="34151" ht="32.25" customHeight="1"/>
    <row r="34153" ht="32.25" customHeight="1"/>
    <row r="34155" ht="32.25" customHeight="1"/>
    <row r="34157" ht="32.25" customHeight="1"/>
    <row r="34159" ht="32.25" customHeight="1"/>
    <row r="34161" ht="32.25" customHeight="1"/>
    <row r="34163" ht="32.25" customHeight="1"/>
    <row r="34165" ht="32.25" customHeight="1"/>
    <row r="34167" ht="32.25" customHeight="1"/>
    <row r="34169" ht="32.25" customHeight="1"/>
    <row r="34171" ht="32.25" customHeight="1"/>
    <row r="34173" ht="32.25" customHeight="1"/>
    <row r="34175" ht="32.25" customHeight="1"/>
    <row r="34177" ht="32.25" customHeight="1"/>
    <row r="34179" ht="32.25" customHeight="1"/>
    <row r="34181" ht="32.25" customHeight="1"/>
    <row r="34183" ht="32.25" customHeight="1"/>
    <row r="34185" ht="32.25" customHeight="1"/>
    <row r="34187" ht="32.25" customHeight="1"/>
    <row r="34189" ht="32.25" customHeight="1"/>
    <row r="34191" ht="32.25" customHeight="1"/>
    <row r="34193" ht="32.25" customHeight="1"/>
    <row r="34195" ht="32.25" customHeight="1"/>
    <row r="34197" ht="32.25" customHeight="1"/>
    <row r="34199" ht="32.25" customHeight="1"/>
    <row r="34201" ht="32.25" customHeight="1"/>
    <row r="34203" ht="32.25" customHeight="1"/>
    <row r="34205" ht="32.25" customHeight="1"/>
    <row r="34207" ht="32.25" customHeight="1"/>
    <row r="34209" ht="32.25" customHeight="1"/>
    <row r="34211" ht="32.25" customHeight="1"/>
    <row r="34213" ht="32.25" customHeight="1"/>
    <row r="34215" ht="32.25" customHeight="1"/>
    <row r="34217" ht="32.25" customHeight="1"/>
    <row r="34219" ht="32.25" customHeight="1"/>
    <row r="34221" ht="32.25" customHeight="1"/>
    <row r="34223" ht="32.25" customHeight="1"/>
    <row r="34225" ht="32.25" customHeight="1"/>
    <row r="34227" ht="32.25" customHeight="1"/>
    <row r="34229" ht="32.25" customHeight="1"/>
    <row r="34231" ht="32.25" customHeight="1"/>
    <row r="34233" ht="32.25" customHeight="1"/>
    <row r="34235" ht="32.25" customHeight="1"/>
    <row r="34237" ht="32.25" customHeight="1"/>
    <row r="34239" ht="32.25" customHeight="1"/>
    <row r="34241" ht="32.25" customHeight="1"/>
    <row r="34243" ht="32.25" customHeight="1"/>
    <row r="34245" ht="32.25" customHeight="1"/>
    <row r="34247" ht="32.25" customHeight="1"/>
    <row r="34249" ht="32.25" customHeight="1"/>
    <row r="34251" ht="32.25" customHeight="1"/>
    <row r="34253" ht="32.25" customHeight="1"/>
    <row r="34255" ht="32.25" customHeight="1"/>
    <row r="34257" ht="32.25" customHeight="1"/>
    <row r="34259" ht="32.25" customHeight="1"/>
    <row r="34261" ht="32.25" customHeight="1"/>
    <row r="34263" ht="32.25" customHeight="1"/>
    <row r="34265" ht="32.25" customHeight="1"/>
    <row r="34267" ht="32.25" customHeight="1"/>
    <row r="34269" ht="32.25" customHeight="1"/>
    <row r="34271" ht="32.25" customHeight="1"/>
    <row r="34273" ht="32.25" customHeight="1"/>
    <row r="34275" ht="32.25" customHeight="1"/>
    <row r="34277" ht="32.25" customHeight="1"/>
    <row r="34279" ht="32.25" customHeight="1"/>
    <row r="34281" ht="32.25" customHeight="1"/>
    <row r="34283" ht="32.25" customHeight="1"/>
    <row r="34285" ht="32.25" customHeight="1"/>
    <row r="34287" ht="32.25" customHeight="1"/>
    <row r="34289" ht="32.25" customHeight="1"/>
    <row r="34291" ht="32.25" customHeight="1"/>
    <row r="34293" ht="32.25" customHeight="1"/>
    <row r="34295" ht="32.25" customHeight="1"/>
    <row r="34297" ht="32.25" customHeight="1"/>
    <row r="34299" ht="32.25" customHeight="1"/>
    <row r="34301" ht="32.25" customHeight="1"/>
    <row r="34303" ht="32.25" customHeight="1"/>
    <row r="34305" ht="32.25" customHeight="1"/>
    <row r="34307" ht="32.25" customHeight="1"/>
    <row r="34309" ht="32.25" customHeight="1"/>
    <row r="34311" ht="32.25" customHeight="1"/>
    <row r="34313" ht="32.25" customHeight="1"/>
    <row r="34315" ht="32.25" customHeight="1"/>
    <row r="34317" ht="32.25" customHeight="1"/>
    <row r="34319" ht="32.25" customHeight="1"/>
    <row r="34321" ht="32.25" customHeight="1"/>
    <row r="34323" ht="32.25" customHeight="1"/>
    <row r="34325" ht="32.25" customHeight="1"/>
    <row r="34327" ht="32.25" customHeight="1"/>
    <row r="34329" ht="32.25" customHeight="1"/>
    <row r="34331" ht="32.25" customHeight="1"/>
    <row r="34333" ht="32.25" customHeight="1"/>
    <row r="34335" ht="32.25" customHeight="1"/>
    <row r="34337" ht="32.25" customHeight="1"/>
    <row r="34339" ht="32.25" customHeight="1"/>
    <row r="34341" ht="32.25" customHeight="1"/>
    <row r="34343" ht="32.25" customHeight="1"/>
    <row r="34345" ht="32.25" customHeight="1"/>
    <row r="34347" ht="32.25" customHeight="1"/>
    <row r="34349" ht="32.25" customHeight="1"/>
    <row r="34351" ht="32.25" customHeight="1"/>
    <row r="34353" ht="32.25" customHeight="1"/>
    <row r="34355" ht="32.25" customHeight="1"/>
    <row r="34357" ht="32.25" customHeight="1"/>
    <row r="34359" ht="32.25" customHeight="1"/>
    <row r="34361" ht="32.25" customHeight="1"/>
    <row r="34363" ht="32.25" customHeight="1"/>
    <row r="34365" ht="32.25" customHeight="1"/>
    <row r="34367" ht="32.25" customHeight="1"/>
    <row r="34369" ht="32.25" customHeight="1"/>
    <row r="34371" ht="32.25" customHeight="1"/>
    <row r="34373" ht="32.25" customHeight="1"/>
    <row r="34375" ht="32.25" customHeight="1"/>
    <row r="34377" ht="32.25" customHeight="1"/>
    <row r="34379" ht="32.25" customHeight="1"/>
    <row r="34381" ht="32.25" customHeight="1"/>
    <row r="34383" ht="32.25" customHeight="1"/>
    <row r="34385" ht="32.25" customHeight="1"/>
    <row r="34387" ht="32.25" customHeight="1"/>
    <row r="34389" ht="32.25" customHeight="1"/>
    <row r="34391" ht="32.25" customHeight="1"/>
    <row r="34393" ht="32.25" customHeight="1"/>
    <row r="34395" ht="32.25" customHeight="1"/>
    <row r="34397" ht="32.25" customHeight="1"/>
    <row r="34399" ht="32.25" customHeight="1"/>
    <row r="34401" ht="32.25" customHeight="1"/>
    <row r="34403" ht="32.25" customHeight="1"/>
    <row r="34405" ht="32.25" customHeight="1"/>
    <row r="34407" ht="32.25" customHeight="1"/>
    <row r="34409" ht="32.25" customHeight="1"/>
    <row r="34411" ht="32.25" customHeight="1"/>
    <row r="34413" ht="32.25" customHeight="1"/>
    <row r="34415" ht="32.25" customHeight="1"/>
    <row r="34417" ht="32.25" customHeight="1"/>
    <row r="34419" ht="32.25" customHeight="1"/>
    <row r="34421" ht="32.25" customHeight="1"/>
    <row r="34423" ht="32.25" customHeight="1"/>
    <row r="34425" ht="32.25" customHeight="1"/>
    <row r="34427" ht="32.25" customHeight="1"/>
    <row r="34429" ht="32.25" customHeight="1"/>
    <row r="34431" ht="32.25" customHeight="1"/>
    <row r="34433" ht="32.25" customHeight="1"/>
    <row r="34435" ht="32.25" customHeight="1"/>
    <row r="34437" ht="32.25" customHeight="1"/>
    <row r="34439" ht="32.25" customHeight="1"/>
    <row r="34441" ht="32.25" customHeight="1"/>
    <row r="34443" ht="32.25" customHeight="1"/>
    <row r="34445" ht="32.25" customHeight="1"/>
    <row r="34447" ht="32.25" customHeight="1"/>
    <row r="34449" ht="32.25" customHeight="1"/>
    <row r="34451" ht="32.25" customHeight="1"/>
    <row r="34453" ht="32.25" customHeight="1"/>
    <row r="34455" ht="32.25" customHeight="1"/>
    <row r="34457" ht="32.25" customHeight="1"/>
    <row r="34459" ht="32.25" customHeight="1"/>
    <row r="34461" ht="32.25" customHeight="1"/>
    <row r="34463" ht="32.25" customHeight="1"/>
    <row r="34465" ht="32.25" customHeight="1"/>
    <row r="34467" ht="32.25" customHeight="1"/>
    <row r="34469" ht="32.25" customHeight="1"/>
    <row r="34471" ht="32.25" customHeight="1"/>
    <row r="34473" ht="32.25" customHeight="1"/>
    <row r="34475" ht="32.25" customHeight="1"/>
    <row r="34477" ht="32.25" customHeight="1"/>
    <row r="34479" ht="32.25" customHeight="1"/>
    <row r="34481" ht="32.25" customHeight="1"/>
    <row r="34483" ht="32.25" customHeight="1"/>
    <row r="34485" ht="32.25" customHeight="1"/>
    <row r="34487" ht="32.25" customHeight="1"/>
    <row r="34489" ht="32.25" customHeight="1"/>
    <row r="34491" ht="32.25" customHeight="1"/>
    <row r="34493" ht="32.25" customHeight="1"/>
    <row r="34495" ht="32.25" customHeight="1"/>
    <row r="34497" ht="32.25" customHeight="1"/>
    <row r="34499" ht="32.25" customHeight="1"/>
    <row r="34501" ht="32.25" customHeight="1"/>
    <row r="34503" ht="32.25" customHeight="1"/>
    <row r="34505" ht="32.25" customHeight="1"/>
    <row r="34507" ht="32.25" customHeight="1"/>
    <row r="34509" ht="32.25" customHeight="1"/>
    <row r="34511" ht="32.25" customHeight="1"/>
    <row r="34513" ht="32.25" customHeight="1"/>
    <row r="34515" ht="32.25" customHeight="1"/>
    <row r="34517" ht="32.25" customHeight="1"/>
    <row r="34519" ht="32.25" customHeight="1"/>
    <row r="34521" ht="32.25" customHeight="1"/>
    <row r="34523" ht="32.25" customHeight="1"/>
    <row r="34525" ht="32.25" customHeight="1"/>
    <row r="34527" ht="32.25" customHeight="1"/>
    <row r="34529" ht="32.25" customHeight="1"/>
    <row r="34531" ht="32.25" customHeight="1"/>
    <row r="34533" ht="32.25" customHeight="1"/>
    <row r="34535" ht="32.25" customHeight="1"/>
    <row r="34537" ht="32.25" customHeight="1"/>
    <row r="34539" ht="32.25" customHeight="1"/>
    <row r="34541" ht="32.25" customHeight="1"/>
    <row r="34543" ht="32.25" customHeight="1"/>
    <row r="34545" ht="32.25" customHeight="1"/>
    <row r="34547" ht="32.25" customHeight="1"/>
    <row r="34549" ht="32.25" customHeight="1"/>
    <row r="34551" ht="32.25" customHeight="1"/>
    <row r="34553" ht="32.25" customHeight="1"/>
    <row r="34555" ht="32.25" customHeight="1"/>
    <row r="34557" ht="32.25" customHeight="1"/>
    <row r="34559" ht="32.25" customHeight="1"/>
    <row r="34561" ht="32.25" customHeight="1"/>
    <row r="34563" ht="32.25" customHeight="1"/>
    <row r="34565" ht="32.25" customHeight="1"/>
    <row r="34567" ht="32.25" customHeight="1"/>
    <row r="34569" ht="32.25" customHeight="1"/>
    <row r="34571" ht="32.25" customHeight="1"/>
    <row r="34573" ht="32.25" customHeight="1"/>
    <row r="34575" ht="32.25" customHeight="1"/>
    <row r="34577" ht="32.25" customHeight="1"/>
    <row r="34579" ht="32.25" customHeight="1"/>
    <row r="34581" ht="32.25" customHeight="1"/>
    <row r="34583" ht="32.25" customHeight="1"/>
    <row r="34585" ht="32.25" customHeight="1"/>
    <row r="34587" ht="32.25" customHeight="1"/>
    <row r="34589" ht="32.25" customHeight="1"/>
    <row r="34591" ht="32.25" customHeight="1"/>
    <row r="34593" ht="32.25" customHeight="1"/>
    <row r="34595" ht="32.25" customHeight="1"/>
    <row r="34597" ht="32.25" customHeight="1"/>
    <row r="34599" ht="32.25" customHeight="1"/>
    <row r="34601" ht="32.25" customHeight="1"/>
    <row r="34603" ht="32.25" customHeight="1"/>
    <row r="34605" ht="32.25" customHeight="1"/>
    <row r="34607" ht="32.25" customHeight="1"/>
    <row r="34609" ht="32.25" customHeight="1"/>
    <row r="34611" ht="32.25" customHeight="1"/>
    <row r="34613" ht="32.25" customHeight="1"/>
    <row r="34615" ht="32.25" customHeight="1"/>
    <row r="34617" ht="32.25" customHeight="1"/>
    <row r="34619" ht="32.25" customHeight="1"/>
    <row r="34621" ht="32.25" customHeight="1"/>
    <row r="34623" ht="32.25" customHeight="1"/>
    <row r="34625" ht="32.25" customHeight="1"/>
    <row r="34627" ht="32.25" customHeight="1"/>
    <row r="34629" ht="32.25" customHeight="1"/>
    <row r="34631" ht="32.25" customHeight="1"/>
    <row r="34633" ht="32.25" customHeight="1"/>
    <row r="34635" ht="32.25" customHeight="1"/>
    <row r="34637" ht="32.25" customHeight="1"/>
    <row r="34639" ht="32.25" customHeight="1"/>
    <row r="34641" ht="32.25" customHeight="1"/>
    <row r="34643" ht="32.25" customHeight="1"/>
    <row r="34645" ht="32.25" customHeight="1"/>
    <row r="34647" ht="32.25" customHeight="1"/>
    <row r="34649" ht="32.25" customHeight="1"/>
    <row r="34651" ht="32.25" customHeight="1"/>
    <row r="34653" ht="32.25" customHeight="1"/>
    <row r="34655" ht="32.25" customHeight="1"/>
    <row r="34657" ht="32.25" customHeight="1"/>
    <row r="34659" ht="32.25" customHeight="1"/>
    <row r="34661" ht="32.25" customHeight="1"/>
    <row r="34663" ht="32.25" customHeight="1"/>
    <row r="34665" ht="32.25" customHeight="1"/>
    <row r="34667" ht="32.25" customHeight="1"/>
    <row r="34669" ht="32.25" customHeight="1"/>
    <row r="34671" ht="32.25" customHeight="1"/>
    <row r="34673" ht="32.25" customHeight="1"/>
    <row r="34675" ht="32.25" customHeight="1"/>
    <row r="34677" ht="32.25" customHeight="1"/>
    <row r="34679" ht="32.25" customHeight="1"/>
    <row r="34681" ht="32.25" customHeight="1"/>
    <row r="34683" ht="32.25" customHeight="1"/>
    <row r="34685" ht="32.25" customHeight="1"/>
    <row r="34687" ht="32.25" customHeight="1"/>
    <row r="34689" ht="32.25" customHeight="1"/>
    <row r="34691" ht="32.25" customHeight="1"/>
    <row r="34693" ht="32.25" customHeight="1"/>
    <row r="34695" ht="32.25" customHeight="1"/>
    <row r="34697" ht="32.25" customHeight="1"/>
    <row r="34699" ht="32.25" customHeight="1"/>
    <row r="34701" ht="32.25" customHeight="1"/>
    <row r="34703" ht="32.25" customHeight="1"/>
    <row r="34705" ht="32.25" customHeight="1"/>
    <row r="34707" ht="32.25" customHeight="1"/>
    <row r="34709" ht="32.25" customHeight="1"/>
    <row r="34711" ht="32.25" customHeight="1"/>
    <row r="34713" ht="32.25" customHeight="1"/>
    <row r="34715" ht="32.25" customHeight="1"/>
    <row r="34717" ht="32.25" customHeight="1"/>
    <row r="34719" ht="32.25" customHeight="1"/>
    <row r="34721" ht="32.25" customHeight="1"/>
    <row r="34723" ht="32.25" customHeight="1"/>
    <row r="34725" ht="32.25" customHeight="1"/>
    <row r="34727" ht="32.25" customHeight="1"/>
    <row r="34729" ht="32.25" customHeight="1"/>
    <row r="34731" ht="32.25" customHeight="1"/>
    <row r="34733" ht="32.25" customHeight="1"/>
    <row r="34735" ht="32.25" customHeight="1"/>
    <row r="34737" ht="32.25" customHeight="1"/>
    <row r="34739" ht="32.25" customHeight="1"/>
    <row r="34741" ht="32.25" customHeight="1"/>
    <row r="34743" ht="32.25" customHeight="1"/>
    <row r="34745" ht="32.25" customHeight="1"/>
    <row r="34747" ht="32.25" customHeight="1"/>
    <row r="34749" ht="32.25" customHeight="1"/>
    <row r="34751" ht="32.25" customHeight="1"/>
    <row r="34753" ht="32.25" customHeight="1"/>
    <row r="34755" ht="32.25" customHeight="1"/>
    <row r="34757" ht="32.25" customHeight="1"/>
    <row r="34759" ht="32.25" customHeight="1"/>
    <row r="34761" ht="32.25" customHeight="1"/>
    <row r="34763" ht="32.25" customHeight="1"/>
    <row r="34765" ht="32.25" customHeight="1"/>
    <row r="34767" ht="32.25" customHeight="1"/>
    <row r="34769" ht="32.25" customHeight="1"/>
    <row r="34771" ht="32.25" customHeight="1"/>
    <row r="34773" ht="32.25" customHeight="1"/>
    <row r="34775" ht="32.25" customHeight="1"/>
    <row r="34777" ht="32.25" customHeight="1"/>
    <row r="34779" ht="32.25" customHeight="1"/>
    <row r="34781" ht="32.25" customHeight="1"/>
    <row r="34783" ht="32.25" customHeight="1"/>
    <row r="34785" ht="32.25" customHeight="1"/>
    <row r="34787" ht="32.25" customHeight="1"/>
    <row r="34789" ht="32.25" customHeight="1"/>
    <row r="34791" ht="32.25" customHeight="1"/>
    <row r="34793" ht="32.25" customHeight="1"/>
    <row r="34795" ht="32.25" customHeight="1"/>
    <row r="34797" ht="32.25" customHeight="1"/>
    <row r="34799" ht="32.25" customHeight="1"/>
    <row r="34801" ht="32.25" customHeight="1"/>
    <row r="34803" ht="32.25" customHeight="1"/>
    <row r="34805" ht="32.25" customHeight="1"/>
    <row r="34807" ht="32.25" customHeight="1"/>
    <row r="34809" ht="32.25" customHeight="1"/>
    <row r="34811" ht="32.25" customHeight="1"/>
    <row r="34813" ht="32.25" customHeight="1"/>
    <row r="34815" ht="32.25" customHeight="1"/>
    <row r="34817" ht="32.25" customHeight="1"/>
    <row r="34819" ht="32.25" customHeight="1"/>
    <row r="34821" ht="32.25" customHeight="1"/>
    <row r="34823" ht="32.25" customHeight="1"/>
    <row r="34825" ht="32.25" customHeight="1"/>
    <row r="34827" ht="32.25" customHeight="1"/>
    <row r="34829" ht="32.25" customHeight="1"/>
    <row r="34831" ht="32.25" customHeight="1"/>
    <row r="34833" ht="32.25" customHeight="1"/>
    <row r="34835" ht="32.25" customHeight="1"/>
    <row r="34837" ht="32.25" customHeight="1"/>
    <row r="34839" ht="32.25" customHeight="1"/>
    <row r="34841" ht="32.25" customHeight="1"/>
    <row r="34843" ht="32.25" customHeight="1"/>
    <row r="34845" ht="32.25" customHeight="1"/>
    <row r="34847" ht="32.25" customHeight="1"/>
    <row r="34849" ht="32.25" customHeight="1"/>
    <row r="34851" ht="32.25" customHeight="1"/>
    <row r="34853" ht="32.25" customHeight="1"/>
    <row r="34855" ht="32.25" customHeight="1"/>
    <row r="34857" ht="32.25" customHeight="1"/>
    <row r="34859" ht="32.25" customHeight="1"/>
    <row r="34861" ht="32.25" customHeight="1"/>
    <row r="34863" ht="32.25" customHeight="1"/>
    <row r="34865" ht="32.25" customHeight="1"/>
    <row r="34867" ht="32.25" customHeight="1"/>
    <row r="34869" ht="32.25" customHeight="1"/>
    <row r="34871" ht="32.25" customHeight="1"/>
    <row r="34873" ht="32.25" customHeight="1"/>
    <row r="34875" ht="32.25" customHeight="1"/>
    <row r="34877" ht="32.25" customHeight="1"/>
    <row r="34879" ht="32.25" customHeight="1"/>
    <row r="34881" ht="32.25" customHeight="1"/>
    <row r="34883" ht="32.25" customHeight="1"/>
    <row r="34885" ht="32.25" customHeight="1"/>
    <row r="34887" ht="32.25" customHeight="1"/>
    <row r="34889" ht="32.25" customHeight="1"/>
    <row r="34891" ht="32.25" customHeight="1"/>
    <row r="34893" ht="32.25" customHeight="1"/>
    <row r="34895" ht="32.25" customHeight="1"/>
    <row r="34897" ht="32.25" customHeight="1"/>
    <row r="34899" ht="32.25" customHeight="1"/>
    <row r="34901" ht="32.25" customHeight="1"/>
    <row r="34903" ht="32.25" customHeight="1"/>
    <row r="34905" ht="32.25" customHeight="1"/>
    <row r="34907" ht="32.25" customHeight="1"/>
    <row r="34909" ht="32.25" customHeight="1"/>
    <row r="34911" ht="32.25" customHeight="1"/>
    <row r="34913" ht="32.25" customHeight="1"/>
    <row r="34915" ht="32.25" customHeight="1"/>
    <row r="34917" ht="32.25" customHeight="1"/>
    <row r="34919" ht="32.25" customHeight="1"/>
    <row r="34921" ht="32.25" customHeight="1"/>
    <row r="34923" ht="32.25" customHeight="1"/>
    <row r="34925" ht="32.25" customHeight="1"/>
    <row r="34927" ht="32.25" customHeight="1"/>
    <row r="34929" ht="32.25" customHeight="1"/>
    <row r="34931" ht="32.25" customHeight="1"/>
    <row r="34933" ht="32.25" customHeight="1"/>
    <row r="34935" ht="32.25" customHeight="1"/>
    <row r="34937" ht="32.25" customHeight="1"/>
    <row r="34939" ht="32.25" customHeight="1"/>
    <row r="34941" ht="32.25" customHeight="1"/>
    <row r="34943" ht="32.25" customHeight="1"/>
    <row r="34945" ht="32.25" customHeight="1"/>
    <row r="34947" ht="32.25" customHeight="1"/>
    <row r="34949" ht="32.25" customHeight="1"/>
    <row r="34951" ht="32.25" customHeight="1"/>
    <row r="34953" ht="32.25" customHeight="1"/>
    <row r="34955" ht="32.25" customHeight="1"/>
    <row r="34957" ht="32.25" customHeight="1"/>
    <row r="34959" ht="32.25" customHeight="1"/>
    <row r="34961" ht="32.25" customHeight="1"/>
    <row r="34963" ht="32.25" customHeight="1"/>
    <row r="34965" ht="32.25" customHeight="1"/>
    <row r="34967" ht="32.25" customHeight="1"/>
    <row r="34969" ht="32.25" customHeight="1"/>
    <row r="34971" ht="32.25" customHeight="1"/>
    <row r="34973" ht="32.25" customHeight="1"/>
    <row r="34975" ht="32.25" customHeight="1"/>
    <row r="34977" ht="32.25" customHeight="1"/>
    <row r="34979" ht="32.25" customHeight="1"/>
    <row r="34981" ht="32.25" customHeight="1"/>
    <row r="34983" ht="32.25" customHeight="1"/>
    <row r="34985" ht="32.25" customHeight="1"/>
    <row r="34987" ht="32.25" customHeight="1"/>
    <row r="34989" ht="32.25" customHeight="1"/>
    <row r="34991" ht="32.25" customHeight="1"/>
    <row r="34993" ht="32.25" customHeight="1"/>
    <row r="34995" ht="32.25" customHeight="1"/>
    <row r="34997" ht="32.25" customHeight="1"/>
    <row r="34999" ht="32.25" customHeight="1"/>
    <row r="35001" ht="32.25" customHeight="1"/>
    <row r="35003" ht="32.25" customHeight="1"/>
    <row r="35005" ht="32.25" customHeight="1"/>
    <row r="35007" ht="32.25" customHeight="1"/>
    <row r="35009" ht="32.25" customHeight="1"/>
    <row r="35011" ht="32.25" customHeight="1"/>
    <row r="35013" ht="32.25" customHeight="1"/>
    <row r="35015" ht="32.25" customHeight="1"/>
    <row r="35017" ht="32.25" customHeight="1"/>
    <row r="35019" ht="32.25" customHeight="1"/>
    <row r="35021" ht="32.25" customHeight="1"/>
    <row r="35023" ht="32.25" customHeight="1"/>
    <row r="35025" ht="32.25" customHeight="1"/>
    <row r="35027" ht="32.25" customHeight="1"/>
    <row r="35029" ht="32.25" customHeight="1"/>
    <row r="35031" ht="32.25" customHeight="1"/>
    <row r="35033" ht="32.25" customHeight="1"/>
    <row r="35035" ht="32.25" customHeight="1"/>
    <row r="35037" ht="32.25" customHeight="1"/>
    <row r="35039" ht="32.25" customHeight="1"/>
    <row r="35041" ht="32.25" customHeight="1"/>
    <row r="35043" ht="32.25" customHeight="1"/>
    <row r="35045" ht="32.25" customHeight="1"/>
    <row r="35047" ht="32.25" customHeight="1"/>
    <row r="35049" ht="32.25" customHeight="1"/>
    <row r="35051" ht="32.25" customHeight="1"/>
    <row r="35053" ht="32.25" customHeight="1"/>
    <row r="35055" ht="32.25" customHeight="1"/>
    <row r="35057" ht="32.25" customHeight="1"/>
    <row r="35059" ht="32.25" customHeight="1"/>
    <row r="35061" ht="32.25" customHeight="1"/>
    <row r="35063" ht="32.25" customHeight="1"/>
    <row r="35065" ht="32.25" customHeight="1"/>
    <row r="35067" ht="32.25" customHeight="1"/>
    <row r="35069" ht="32.25" customHeight="1"/>
    <row r="35071" ht="32.25" customHeight="1"/>
    <row r="35073" ht="32.25" customHeight="1"/>
    <row r="35075" ht="32.25" customHeight="1"/>
    <row r="35077" ht="32.25" customHeight="1"/>
    <row r="35079" ht="32.25" customHeight="1"/>
    <row r="35081" ht="32.25" customHeight="1"/>
    <row r="35083" ht="32.25" customHeight="1"/>
    <row r="35085" ht="32.25" customHeight="1"/>
    <row r="35087" ht="32.25" customHeight="1"/>
    <row r="35089" ht="32.25" customHeight="1"/>
    <row r="35091" ht="32.25" customHeight="1"/>
    <row r="35093" ht="32.25" customHeight="1"/>
    <row r="35095" ht="32.25" customHeight="1"/>
    <row r="35097" ht="32.25" customHeight="1"/>
    <row r="35099" ht="32.25" customHeight="1"/>
    <row r="35101" ht="32.25" customHeight="1"/>
    <row r="35103" ht="32.25" customHeight="1"/>
    <row r="35105" ht="32.25" customHeight="1"/>
    <row r="35107" ht="32.25" customHeight="1"/>
    <row r="35109" ht="32.25" customHeight="1"/>
    <row r="35111" ht="32.25" customHeight="1"/>
    <row r="35113" ht="32.25" customHeight="1"/>
    <row r="35115" ht="32.25" customHeight="1"/>
    <row r="35117" ht="32.25" customHeight="1"/>
    <row r="35119" ht="32.25" customHeight="1"/>
    <row r="35121" ht="32.25" customHeight="1"/>
    <row r="35123" ht="32.25" customHeight="1"/>
    <row r="35125" ht="32.25" customHeight="1"/>
    <row r="35127" ht="32.25" customHeight="1"/>
    <row r="35129" ht="32.25" customHeight="1"/>
    <row r="35131" ht="32.25" customHeight="1"/>
    <row r="35133" ht="32.25" customHeight="1"/>
    <row r="35135" ht="32.25" customHeight="1"/>
    <row r="35137" ht="32.25" customHeight="1"/>
    <row r="35139" ht="32.25" customHeight="1"/>
    <row r="35141" ht="32.25" customHeight="1"/>
    <row r="35143" ht="32.25" customHeight="1"/>
    <row r="35145" ht="32.25" customHeight="1"/>
    <row r="35147" ht="32.25" customHeight="1"/>
    <row r="35149" ht="32.25" customHeight="1"/>
    <row r="35151" ht="32.25" customHeight="1"/>
    <row r="35153" ht="32.25" customHeight="1"/>
    <row r="35155" ht="32.25" customHeight="1"/>
    <row r="35157" ht="32.25" customHeight="1"/>
    <row r="35159" ht="32.25" customHeight="1"/>
    <row r="35161" ht="32.25" customHeight="1"/>
    <row r="35163" ht="32.25" customHeight="1"/>
    <row r="35165" ht="32.25" customHeight="1"/>
    <row r="35167" ht="32.25" customHeight="1"/>
    <row r="35169" ht="32.25" customHeight="1"/>
    <row r="35171" ht="32.25" customHeight="1"/>
    <row r="35173" ht="32.25" customHeight="1"/>
    <row r="35175" ht="32.25" customHeight="1"/>
    <row r="35177" ht="32.25" customHeight="1"/>
    <row r="35179" ht="32.25" customHeight="1"/>
    <row r="35181" ht="32.25" customHeight="1"/>
    <row r="35183" ht="32.25" customHeight="1"/>
    <row r="35185" ht="32.25" customHeight="1"/>
    <row r="35187" ht="32.25" customHeight="1"/>
    <row r="35189" ht="32.25" customHeight="1"/>
    <row r="35191" ht="32.25" customHeight="1"/>
    <row r="35193" ht="32.25" customHeight="1"/>
    <row r="35195" ht="32.25" customHeight="1"/>
    <row r="35197" ht="32.25" customHeight="1"/>
    <row r="35199" ht="32.25" customHeight="1"/>
    <row r="35201" ht="32.25" customHeight="1"/>
    <row r="35203" ht="32.25" customHeight="1"/>
    <row r="35205" ht="32.25" customHeight="1"/>
    <row r="35207" ht="32.25" customHeight="1"/>
    <row r="35209" ht="32.25" customHeight="1"/>
    <row r="35211" ht="32.25" customHeight="1"/>
    <row r="35213" ht="32.25" customHeight="1"/>
    <row r="35215" ht="32.25" customHeight="1"/>
    <row r="35217" ht="32.25" customHeight="1"/>
    <row r="35219" ht="32.25" customHeight="1"/>
    <row r="35221" ht="32.25" customHeight="1"/>
    <row r="35223" ht="32.25" customHeight="1"/>
    <row r="35225" ht="32.25" customHeight="1"/>
    <row r="35227" ht="32.25" customHeight="1"/>
    <row r="35229" ht="32.25" customHeight="1"/>
    <row r="35231" ht="32.25" customHeight="1"/>
    <row r="35233" ht="32.25" customHeight="1"/>
    <row r="35235" ht="32.25" customHeight="1"/>
    <row r="35237" ht="32.25" customHeight="1"/>
    <row r="35239" ht="32.25" customHeight="1"/>
    <row r="35241" ht="32.25" customHeight="1"/>
    <row r="35243" ht="32.25" customHeight="1"/>
    <row r="35245" ht="32.25" customHeight="1"/>
    <row r="35247" ht="32.25" customHeight="1"/>
    <row r="35249" ht="32.25" customHeight="1"/>
    <row r="35251" ht="32.25" customHeight="1"/>
    <row r="35253" ht="32.25" customHeight="1"/>
    <row r="35255" ht="32.25" customHeight="1"/>
    <row r="35257" ht="32.25" customHeight="1"/>
    <row r="35259" ht="32.25" customHeight="1"/>
    <row r="35261" ht="32.25" customHeight="1"/>
    <row r="35263" ht="32.25" customHeight="1"/>
    <row r="35265" ht="32.25" customHeight="1"/>
    <row r="35267" ht="32.25" customHeight="1"/>
    <row r="35269" ht="32.25" customHeight="1"/>
    <row r="35271" ht="32.25" customHeight="1"/>
    <row r="35273" ht="32.25" customHeight="1"/>
    <row r="35275" ht="32.25" customHeight="1"/>
    <row r="35277" ht="32.25" customHeight="1"/>
    <row r="35279" ht="32.25" customHeight="1"/>
    <row r="35281" ht="32.25" customHeight="1"/>
    <row r="35283" ht="32.25" customHeight="1"/>
    <row r="35285" ht="32.25" customHeight="1"/>
    <row r="35287" ht="32.25" customHeight="1"/>
    <row r="35289" ht="32.25" customHeight="1"/>
    <row r="35291" ht="32.25" customHeight="1"/>
    <row r="35293" ht="32.25" customHeight="1"/>
    <row r="35295" ht="32.25" customHeight="1"/>
    <row r="35297" ht="32.25" customHeight="1"/>
    <row r="35299" ht="32.25" customHeight="1"/>
    <row r="35301" ht="32.25" customHeight="1"/>
    <row r="35303" ht="32.25" customHeight="1"/>
    <row r="35305" ht="32.25" customHeight="1"/>
    <row r="35307" ht="32.25" customHeight="1"/>
    <row r="35309" ht="32.25" customHeight="1"/>
    <row r="35311" ht="32.25" customHeight="1"/>
    <row r="35313" ht="32.25" customHeight="1"/>
    <row r="35315" ht="32.25" customHeight="1"/>
    <row r="35317" ht="32.25" customHeight="1"/>
    <row r="35319" ht="32.25" customHeight="1"/>
    <row r="35321" ht="32.25" customHeight="1"/>
    <row r="35323" ht="32.25" customHeight="1"/>
    <row r="35325" ht="32.25" customHeight="1"/>
    <row r="35327" ht="32.25" customHeight="1"/>
    <row r="35329" ht="32.25" customHeight="1"/>
    <row r="35331" ht="32.25" customHeight="1"/>
    <row r="35333" ht="32.25" customHeight="1"/>
    <row r="35335" ht="32.25" customHeight="1"/>
    <row r="35337" ht="32.25" customHeight="1"/>
    <row r="35339" ht="32.25" customHeight="1"/>
    <row r="35341" ht="32.25" customHeight="1"/>
    <row r="35343" ht="32.25" customHeight="1"/>
    <row r="35345" ht="32.25" customHeight="1"/>
    <row r="35347" ht="32.25" customHeight="1"/>
    <row r="35349" ht="32.25" customHeight="1"/>
    <row r="35351" ht="32.25" customHeight="1"/>
    <row r="35353" ht="32.25" customHeight="1"/>
    <row r="35355" ht="32.25" customHeight="1"/>
    <row r="35357" ht="32.25" customHeight="1"/>
    <row r="35359" ht="32.25" customHeight="1"/>
    <row r="35361" ht="32.25" customHeight="1"/>
    <row r="35363" ht="32.25" customHeight="1"/>
    <row r="35365" ht="32.25" customHeight="1"/>
    <row r="35367" ht="32.25" customHeight="1"/>
    <row r="35369" ht="32.25" customHeight="1"/>
    <row r="35371" ht="32.25" customHeight="1"/>
    <row r="35373" ht="32.25" customHeight="1"/>
    <row r="35375" ht="32.25" customHeight="1"/>
    <row r="35377" ht="32.25" customHeight="1"/>
    <row r="35379" ht="32.25" customHeight="1"/>
    <row r="35381" ht="32.25" customHeight="1"/>
    <row r="35383" ht="32.25" customHeight="1"/>
    <row r="35385" ht="32.25" customHeight="1"/>
    <row r="35387" ht="32.25" customHeight="1"/>
    <row r="35389" ht="32.25" customHeight="1"/>
    <row r="35391" ht="32.25" customHeight="1"/>
    <row r="35393" ht="32.25" customHeight="1"/>
    <row r="35395" ht="32.25" customHeight="1"/>
    <row r="35397" ht="32.25" customHeight="1"/>
    <row r="35399" ht="32.25" customHeight="1"/>
    <row r="35401" ht="32.25" customHeight="1"/>
    <row r="35403" ht="32.25" customHeight="1"/>
    <row r="35405" ht="32.25" customHeight="1"/>
    <row r="35407" ht="32.25" customHeight="1"/>
    <row r="35409" ht="32.25" customHeight="1"/>
    <row r="35411" ht="32.25" customHeight="1"/>
    <row r="35413" ht="32.25" customHeight="1"/>
    <row r="35415" ht="32.25" customHeight="1"/>
    <row r="35417" ht="32.25" customHeight="1"/>
    <row r="35419" ht="32.25" customHeight="1"/>
    <row r="35421" ht="32.25" customHeight="1"/>
    <row r="35423" ht="32.25" customHeight="1"/>
    <row r="35425" ht="32.25" customHeight="1"/>
    <row r="35427" ht="32.25" customHeight="1"/>
    <row r="35429" ht="32.25" customHeight="1"/>
    <row r="35431" ht="32.25" customHeight="1"/>
    <row r="35433" ht="32.25" customHeight="1"/>
    <row r="35435" ht="32.25" customHeight="1"/>
    <row r="35437" ht="32.25" customHeight="1"/>
    <row r="35439" ht="32.25" customHeight="1"/>
    <row r="35441" ht="32.25" customHeight="1"/>
    <row r="35443" ht="32.25" customHeight="1"/>
    <row r="35445" ht="32.25" customHeight="1"/>
    <row r="35447" ht="32.25" customHeight="1"/>
    <row r="35449" ht="32.25" customHeight="1"/>
    <row r="35451" ht="32.25" customHeight="1"/>
    <row r="35453" ht="32.25" customHeight="1"/>
    <row r="35455" ht="32.25" customHeight="1"/>
    <row r="35457" ht="32.25" customHeight="1"/>
    <row r="35459" ht="32.25" customHeight="1"/>
    <row r="35461" ht="32.25" customHeight="1"/>
    <row r="35463" ht="32.25" customHeight="1"/>
    <row r="35465" ht="32.25" customHeight="1"/>
    <row r="35467" ht="32.25" customHeight="1"/>
    <row r="35469" ht="32.25" customHeight="1"/>
    <row r="35471" ht="32.25" customHeight="1"/>
    <row r="35473" ht="32.25" customHeight="1"/>
    <row r="35475" ht="32.25" customHeight="1"/>
    <row r="35477" ht="32.25" customHeight="1"/>
    <row r="35479" ht="32.25" customHeight="1"/>
    <row r="35481" ht="32.25" customHeight="1"/>
    <row r="35483" ht="32.25" customHeight="1"/>
    <row r="35485" ht="32.25" customHeight="1"/>
    <row r="35487" ht="32.25" customHeight="1"/>
    <row r="35489" ht="32.25" customHeight="1"/>
    <row r="35491" ht="32.25" customHeight="1"/>
    <row r="35493" ht="32.25" customHeight="1"/>
    <row r="35495" ht="32.25" customHeight="1"/>
    <row r="35497" ht="32.25" customHeight="1"/>
    <row r="35499" ht="32.25" customHeight="1"/>
    <row r="35501" ht="32.25" customHeight="1"/>
    <row r="35503" ht="32.25" customHeight="1"/>
    <row r="35505" ht="32.25" customHeight="1"/>
    <row r="35507" ht="32.25" customHeight="1"/>
    <row r="35509" ht="32.25" customHeight="1"/>
    <row r="35511" ht="32.25" customHeight="1"/>
    <row r="35513" ht="32.25" customHeight="1"/>
    <row r="35515" ht="32.25" customHeight="1"/>
    <row r="35517" ht="32.25" customHeight="1"/>
    <row r="35519" ht="32.25" customHeight="1"/>
    <row r="35521" ht="32.25" customHeight="1"/>
    <row r="35523" ht="32.25" customHeight="1"/>
    <row r="35525" ht="32.25" customHeight="1"/>
    <row r="35527" ht="32.25" customHeight="1"/>
    <row r="35529" ht="32.25" customHeight="1"/>
    <row r="35531" ht="32.25" customHeight="1"/>
    <row r="35533" ht="32.25" customHeight="1"/>
    <row r="35535" ht="32.25" customHeight="1"/>
    <row r="35537" ht="32.25" customHeight="1"/>
    <row r="35539" ht="32.25" customHeight="1"/>
    <row r="35541" ht="32.25" customHeight="1"/>
    <row r="35543" ht="32.25" customHeight="1"/>
    <row r="35545" ht="32.25" customHeight="1"/>
    <row r="35547" ht="32.25" customHeight="1"/>
    <row r="35549" ht="32.25" customHeight="1"/>
    <row r="35551" ht="32.25" customHeight="1"/>
    <row r="35553" ht="32.25" customHeight="1"/>
    <row r="35555" ht="32.25" customHeight="1"/>
    <row r="35557" ht="32.25" customHeight="1"/>
    <row r="35559" ht="32.25" customHeight="1"/>
    <row r="35561" ht="32.25" customHeight="1"/>
    <row r="35563" ht="32.25" customHeight="1"/>
    <row r="35565" ht="32.25" customHeight="1"/>
    <row r="35567" ht="32.25" customHeight="1"/>
    <row r="35569" ht="32.25" customHeight="1"/>
    <row r="35571" ht="32.25" customHeight="1"/>
    <row r="35573" ht="32.25" customHeight="1"/>
    <row r="35575" ht="32.25" customHeight="1"/>
    <row r="35577" ht="32.25" customHeight="1"/>
    <row r="35579" ht="32.25" customHeight="1"/>
    <row r="35581" ht="32.25" customHeight="1"/>
    <row r="35583" ht="32.25" customHeight="1"/>
    <row r="35585" ht="32.25" customHeight="1"/>
    <row r="35587" ht="32.25" customHeight="1"/>
    <row r="35589" ht="32.25" customHeight="1"/>
    <row r="35591" ht="32.25" customHeight="1"/>
    <row r="35593" ht="32.25" customHeight="1"/>
    <row r="35595" ht="32.25" customHeight="1"/>
    <row r="35597" ht="32.25" customHeight="1"/>
    <row r="35599" ht="32.25" customHeight="1"/>
    <row r="35601" ht="32.25" customHeight="1"/>
    <row r="35603" ht="32.25" customHeight="1"/>
    <row r="35605" ht="32.25" customHeight="1"/>
    <row r="35607" ht="32.25" customHeight="1"/>
    <row r="35609" ht="32.25" customHeight="1"/>
    <row r="35611" ht="32.25" customHeight="1"/>
    <row r="35613" ht="32.25" customHeight="1"/>
    <row r="35615" ht="32.25" customHeight="1"/>
    <row r="35617" ht="32.25" customHeight="1"/>
    <row r="35619" ht="32.25" customHeight="1"/>
    <row r="35621" ht="32.25" customHeight="1"/>
    <row r="35623" ht="32.25" customHeight="1"/>
    <row r="35625" ht="32.25" customHeight="1"/>
    <row r="35627" ht="32.25" customHeight="1"/>
    <row r="35629" ht="32.25" customHeight="1"/>
    <row r="35631" ht="32.25" customHeight="1"/>
    <row r="35633" ht="32.25" customHeight="1"/>
    <row r="35635" ht="32.25" customHeight="1"/>
    <row r="35637" ht="32.25" customHeight="1"/>
    <row r="35639" ht="32.25" customHeight="1"/>
    <row r="35641" ht="32.25" customHeight="1"/>
    <row r="35643" ht="32.25" customHeight="1"/>
    <row r="35645" ht="32.25" customHeight="1"/>
    <row r="35647" ht="32.25" customHeight="1"/>
    <row r="35649" ht="32.25" customHeight="1"/>
    <row r="35651" ht="32.25" customHeight="1"/>
    <row r="35653" ht="32.25" customHeight="1"/>
    <row r="35655" ht="32.25" customHeight="1"/>
    <row r="35657" ht="32.25" customHeight="1"/>
    <row r="35659" ht="32.25" customHeight="1"/>
    <row r="35661" ht="32.25" customHeight="1"/>
    <row r="35663" ht="32.25" customHeight="1"/>
    <row r="35665" ht="32.25" customHeight="1"/>
    <row r="35667" ht="32.25" customHeight="1"/>
    <row r="35669" ht="32.25" customHeight="1"/>
    <row r="35671" ht="32.25" customHeight="1"/>
    <row r="35673" ht="32.25" customHeight="1"/>
    <row r="35675" ht="32.25" customHeight="1"/>
    <row r="35677" ht="32.25" customHeight="1"/>
    <row r="35679" ht="32.25" customHeight="1"/>
    <row r="35681" ht="32.25" customHeight="1"/>
    <row r="35683" ht="32.25" customHeight="1"/>
    <row r="35685" ht="32.25" customHeight="1"/>
    <row r="35687" ht="32.25" customHeight="1"/>
    <row r="35689" ht="32.25" customHeight="1"/>
    <row r="35691" ht="32.25" customHeight="1"/>
    <row r="35693" ht="32.25" customHeight="1"/>
    <row r="35695" ht="32.25" customHeight="1"/>
    <row r="35697" ht="32.25" customHeight="1"/>
    <row r="35699" ht="32.25" customHeight="1"/>
    <row r="35701" ht="32.25" customHeight="1"/>
    <row r="35703" ht="32.25" customHeight="1"/>
    <row r="35705" ht="32.25" customHeight="1"/>
    <row r="35707" ht="32.25" customHeight="1"/>
    <row r="35709" ht="32.25" customHeight="1"/>
    <row r="35711" ht="32.25" customHeight="1"/>
    <row r="35713" ht="32.25" customHeight="1"/>
    <row r="35715" ht="32.25" customHeight="1"/>
    <row r="35717" ht="32.25" customHeight="1"/>
    <row r="35719" ht="32.25" customHeight="1"/>
    <row r="35721" ht="32.25" customHeight="1"/>
    <row r="35723" ht="32.25" customHeight="1"/>
    <row r="35725" ht="32.25" customHeight="1"/>
    <row r="35727" ht="32.25" customHeight="1"/>
    <row r="35729" ht="32.25" customHeight="1"/>
    <row r="35731" ht="32.25" customHeight="1"/>
    <row r="35733" ht="32.25" customHeight="1"/>
    <row r="35735" ht="32.25" customHeight="1"/>
    <row r="35737" ht="32.25" customHeight="1"/>
    <row r="35739" ht="32.25" customHeight="1"/>
    <row r="35741" ht="32.25" customHeight="1"/>
    <row r="35743" ht="32.25" customHeight="1"/>
    <row r="35745" ht="32.25" customHeight="1"/>
    <row r="35747" ht="32.25" customHeight="1"/>
    <row r="35749" ht="32.25" customHeight="1"/>
    <row r="35751" ht="32.25" customHeight="1"/>
    <row r="35753" ht="32.25" customHeight="1"/>
    <row r="35755" ht="32.25" customHeight="1"/>
    <row r="35757" ht="32.25" customHeight="1"/>
    <row r="35759" ht="32.25" customHeight="1"/>
    <row r="35761" ht="32.25" customHeight="1"/>
    <row r="35763" ht="32.25" customHeight="1"/>
    <row r="35765" ht="32.25" customHeight="1"/>
    <row r="35767" ht="32.25" customHeight="1"/>
    <row r="35769" ht="32.25" customHeight="1"/>
    <row r="35771" ht="32.25" customHeight="1"/>
    <row r="35773" ht="32.25" customHeight="1"/>
    <row r="35775" ht="32.25" customHeight="1"/>
    <row r="35777" ht="32.25" customHeight="1"/>
    <row r="35779" ht="32.25" customHeight="1"/>
    <row r="35781" ht="32.25" customHeight="1"/>
    <row r="35783" ht="32.25" customHeight="1"/>
    <row r="35785" ht="32.25" customHeight="1"/>
    <row r="35787" ht="32.25" customHeight="1"/>
    <row r="35789" ht="32.25" customHeight="1"/>
    <row r="35791" ht="32.25" customHeight="1"/>
    <row r="35793" ht="32.25" customHeight="1"/>
    <row r="35795" ht="32.25" customHeight="1"/>
    <row r="35797" ht="32.25" customHeight="1"/>
    <row r="35799" ht="32.25" customHeight="1"/>
    <row r="35801" ht="32.25" customHeight="1"/>
    <row r="35803" ht="32.25" customHeight="1"/>
    <row r="35805" ht="32.25" customHeight="1"/>
    <row r="35807" ht="32.25" customHeight="1"/>
    <row r="35809" ht="32.25" customHeight="1"/>
    <row r="35811" ht="32.25" customHeight="1"/>
    <row r="35813" ht="32.25" customHeight="1"/>
    <row r="35815" ht="32.25" customHeight="1"/>
    <row r="35817" ht="32.25" customHeight="1"/>
    <row r="35819" ht="32.25" customHeight="1"/>
    <row r="35821" ht="32.25" customHeight="1"/>
    <row r="35823" ht="32.25" customHeight="1"/>
    <row r="35825" ht="32.25" customHeight="1"/>
    <row r="35827" ht="32.25" customHeight="1"/>
    <row r="35829" ht="32.25" customHeight="1"/>
    <row r="35831" ht="32.25" customHeight="1"/>
    <row r="35833" ht="32.25" customHeight="1"/>
    <row r="35835" ht="32.25" customHeight="1"/>
    <row r="35837" ht="32.25" customHeight="1"/>
    <row r="35839" ht="32.25" customHeight="1"/>
    <row r="35841" ht="32.25" customHeight="1"/>
    <row r="35843" ht="32.25" customHeight="1"/>
    <row r="35845" ht="32.25" customHeight="1"/>
    <row r="35847" ht="32.25" customHeight="1"/>
    <row r="35849" ht="32.25" customHeight="1"/>
    <row r="35851" ht="32.25" customHeight="1"/>
    <row r="35853" ht="32.25" customHeight="1"/>
    <row r="35855" ht="32.25" customHeight="1"/>
    <row r="35857" ht="32.25" customHeight="1"/>
    <row r="35859" ht="32.25" customHeight="1"/>
    <row r="35861" ht="32.25" customHeight="1"/>
    <row r="35863" ht="32.25" customHeight="1"/>
    <row r="35865" ht="32.25" customHeight="1"/>
    <row r="35867" ht="32.25" customHeight="1"/>
    <row r="35869" ht="32.25" customHeight="1"/>
    <row r="35871" ht="32.25" customHeight="1"/>
    <row r="35873" ht="32.25" customHeight="1"/>
    <row r="35875" ht="32.25" customHeight="1"/>
    <row r="35877" ht="32.25" customHeight="1"/>
    <row r="35879" ht="32.25" customHeight="1"/>
    <row r="35881" ht="32.25" customHeight="1"/>
    <row r="35883" ht="32.25" customHeight="1"/>
    <row r="35885" ht="32.25" customHeight="1"/>
    <row r="35887" ht="32.25" customHeight="1"/>
    <row r="35889" ht="32.25" customHeight="1"/>
    <row r="35891" ht="32.25" customHeight="1"/>
    <row r="35893" ht="32.25" customHeight="1"/>
    <row r="35895" ht="32.25" customHeight="1"/>
    <row r="35897" ht="32.25" customHeight="1"/>
    <row r="35899" ht="32.25" customHeight="1"/>
    <row r="35901" ht="32.25" customHeight="1"/>
    <row r="35903" ht="32.25" customHeight="1"/>
    <row r="35905" ht="32.25" customHeight="1"/>
    <row r="35907" ht="32.25" customHeight="1"/>
    <row r="35909" ht="32.25" customHeight="1"/>
    <row r="35911" ht="32.25" customHeight="1"/>
    <row r="35913" ht="32.25" customHeight="1"/>
    <row r="35915" ht="32.25" customHeight="1"/>
    <row r="35917" ht="32.25" customHeight="1"/>
    <row r="35919" ht="32.25" customHeight="1"/>
    <row r="35921" ht="32.25" customHeight="1"/>
    <row r="35923" ht="32.25" customHeight="1"/>
    <row r="35925" ht="32.25" customHeight="1"/>
    <row r="35927" ht="32.25" customHeight="1"/>
    <row r="35929" ht="32.25" customHeight="1"/>
    <row r="35931" ht="32.25" customHeight="1"/>
    <row r="35933" ht="32.25" customHeight="1"/>
    <row r="35935" ht="32.25" customHeight="1"/>
    <row r="35937" ht="32.25" customHeight="1"/>
    <row r="35939" ht="32.25" customHeight="1"/>
    <row r="35941" ht="32.25" customHeight="1"/>
    <row r="35943" ht="32.25" customHeight="1"/>
    <row r="35945" ht="32.25" customHeight="1"/>
    <row r="35947" ht="32.25" customHeight="1"/>
    <row r="35949" ht="32.25" customHeight="1"/>
    <row r="35951" ht="32.25" customHeight="1"/>
    <row r="35953" ht="32.25" customHeight="1"/>
    <row r="35955" ht="32.25" customHeight="1"/>
    <row r="35957" ht="32.25" customHeight="1"/>
    <row r="35959" ht="32.25" customHeight="1"/>
    <row r="35961" ht="32.25" customHeight="1"/>
    <row r="35963" ht="32.25" customHeight="1"/>
    <row r="35965" ht="32.25" customHeight="1"/>
    <row r="35967" ht="32.25" customHeight="1"/>
    <row r="35969" ht="32.25" customHeight="1"/>
    <row r="35971" ht="32.25" customHeight="1"/>
    <row r="35973" ht="32.25" customHeight="1"/>
    <row r="35975" ht="32.25" customHeight="1"/>
    <row r="35977" ht="32.25" customHeight="1"/>
    <row r="35979" ht="32.25" customHeight="1"/>
    <row r="35981" ht="32.25" customHeight="1"/>
    <row r="35983" ht="32.25" customHeight="1"/>
    <row r="35985" ht="32.25" customHeight="1"/>
    <row r="35987" ht="32.25" customHeight="1"/>
    <row r="35989" ht="32.25" customHeight="1"/>
    <row r="35991" ht="32.25" customHeight="1"/>
    <row r="35993" ht="32.25" customHeight="1"/>
    <row r="35995" ht="32.25" customHeight="1"/>
    <row r="35997" ht="32.25" customHeight="1"/>
    <row r="35999" ht="32.25" customHeight="1"/>
    <row r="36001" ht="32.25" customHeight="1"/>
    <row r="36003" ht="32.25" customHeight="1"/>
    <row r="36005" ht="32.25" customHeight="1"/>
    <row r="36007" ht="32.25" customHeight="1"/>
    <row r="36009" ht="32.25" customHeight="1"/>
    <row r="36011" ht="32.25" customHeight="1"/>
    <row r="36013" ht="32.25" customHeight="1"/>
    <row r="36015" ht="32.25" customHeight="1"/>
    <row r="36017" ht="32.25" customHeight="1"/>
    <row r="36019" ht="32.25" customHeight="1"/>
    <row r="36021" ht="32.25" customHeight="1"/>
    <row r="36023" ht="32.25" customHeight="1"/>
    <row r="36025" ht="32.25" customHeight="1"/>
    <row r="36027" ht="32.25" customHeight="1"/>
    <row r="36029" ht="32.25" customHeight="1"/>
    <row r="36031" ht="32.25" customHeight="1"/>
    <row r="36033" ht="32.25" customHeight="1"/>
    <row r="36035" ht="32.25" customHeight="1"/>
    <row r="36037" ht="32.25" customHeight="1"/>
    <row r="36039" ht="32.25" customHeight="1"/>
    <row r="36041" ht="32.25" customHeight="1"/>
    <row r="36043" ht="32.25" customHeight="1"/>
    <row r="36045" ht="32.25" customHeight="1"/>
    <row r="36047" ht="32.25" customHeight="1"/>
    <row r="36049" ht="32.25" customHeight="1"/>
    <row r="36051" ht="32.25" customHeight="1"/>
    <row r="36053" ht="32.25" customHeight="1"/>
    <row r="36055" ht="32.25" customHeight="1"/>
    <row r="36057" ht="32.25" customHeight="1"/>
    <row r="36059" ht="32.25" customHeight="1"/>
    <row r="36061" ht="32.25" customHeight="1"/>
    <row r="36063" ht="32.25" customHeight="1"/>
    <row r="36065" ht="32.25" customHeight="1"/>
    <row r="36067" ht="32.25" customHeight="1"/>
    <row r="36069" ht="32.25" customHeight="1"/>
    <row r="36071" ht="32.25" customHeight="1"/>
    <row r="36073" ht="32.25" customHeight="1"/>
    <row r="36075" ht="32.25" customHeight="1"/>
    <row r="36077" ht="32.25" customHeight="1"/>
    <row r="36079" ht="32.25" customHeight="1"/>
    <row r="36081" ht="32.25" customHeight="1"/>
    <row r="36083" ht="32.25" customHeight="1"/>
    <row r="36085" ht="32.25" customHeight="1"/>
    <row r="36087" ht="32.25" customHeight="1"/>
    <row r="36089" ht="32.25" customHeight="1"/>
    <row r="36091" ht="32.25" customHeight="1"/>
    <row r="36093" ht="32.25" customHeight="1"/>
    <row r="36095" ht="32.25" customHeight="1"/>
    <row r="36097" ht="32.25" customHeight="1"/>
    <row r="36099" ht="32.25" customHeight="1"/>
    <row r="36101" ht="32.25" customHeight="1"/>
    <row r="36103" ht="32.25" customHeight="1"/>
    <row r="36105" ht="32.25" customHeight="1"/>
    <row r="36107" ht="32.25" customHeight="1"/>
    <row r="36109" ht="32.25" customHeight="1"/>
    <row r="36111" ht="32.25" customHeight="1"/>
    <row r="36113" ht="32.25" customHeight="1"/>
    <row r="36115" ht="32.25" customHeight="1"/>
    <row r="36117" ht="32.25" customHeight="1"/>
    <row r="36119" ht="32.25" customHeight="1"/>
    <row r="36121" ht="32.25" customHeight="1"/>
    <row r="36123" ht="32.25" customHeight="1"/>
    <row r="36125" ht="32.25" customHeight="1"/>
    <row r="36127" ht="32.25" customHeight="1"/>
    <row r="36129" ht="32.25" customHeight="1"/>
    <row r="36131" ht="32.25" customHeight="1"/>
    <row r="36133" ht="32.25" customHeight="1"/>
    <row r="36135" ht="32.25" customHeight="1"/>
    <row r="36137" ht="32.25" customHeight="1"/>
    <row r="36139" ht="32.25" customHeight="1"/>
    <row r="36141" ht="32.25" customHeight="1"/>
    <row r="36143" ht="32.25" customHeight="1"/>
    <row r="36145" ht="32.25" customHeight="1"/>
    <row r="36147" ht="32.25" customHeight="1"/>
    <row r="36149" ht="32.25" customHeight="1"/>
    <row r="36151" ht="32.25" customHeight="1"/>
    <row r="36153" ht="32.25" customHeight="1"/>
    <row r="36155" ht="32.25" customHeight="1"/>
    <row r="36157" ht="32.25" customHeight="1"/>
    <row r="36159" ht="32.25" customHeight="1"/>
    <row r="36161" ht="32.25" customHeight="1"/>
    <row r="36163" ht="32.25" customHeight="1"/>
    <row r="36165" ht="32.25" customHeight="1"/>
    <row r="36167" ht="32.25" customHeight="1"/>
    <row r="36169" ht="32.25" customHeight="1"/>
    <row r="36171" ht="32.25" customHeight="1"/>
    <row r="36173" ht="32.25" customHeight="1"/>
    <row r="36175" ht="32.25" customHeight="1"/>
    <row r="36177" ht="32.25" customHeight="1"/>
    <row r="36179" ht="32.25" customHeight="1"/>
    <row r="36181" ht="32.25" customHeight="1"/>
    <row r="36183" ht="32.25" customHeight="1"/>
    <row r="36185" ht="32.25" customHeight="1"/>
    <row r="36187" ht="32.25" customHeight="1"/>
    <row r="36189" ht="32.25" customHeight="1"/>
    <row r="36191" ht="32.25" customHeight="1"/>
    <row r="36193" ht="32.25" customHeight="1"/>
    <row r="36195" ht="32.25" customHeight="1"/>
    <row r="36197" ht="32.25" customHeight="1"/>
    <row r="36199" ht="32.25" customHeight="1"/>
    <row r="36201" ht="32.25" customHeight="1"/>
    <row r="36203" ht="32.25" customHeight="1"/>
    <row r="36205" ht="32.25" customHeight="1"/>
    <row r="36207" ht="32.25" customHeight="1"/>
    <row r="36209" ht="32.25" customHeight="1"/>
    <row r="36211" ht="32.25" customHeight="1"/>
    <row r="36213" ht="32.25" customHeight="1"/>
    <row r="36215" ht="32.25" customHeight="1"/>
    <row r="36217" ht="32.25" customHeight="1"/>
    <row r="36219" ht="32.25" customHeight="1"/>
    <row r="36221" ht="32.25" customHeight="1"/>
    <row r="36223" ht="32.25" customHeight="1"/>
    <row r="36225" ht="32.25" customHeight="1"/>
    <row r="36227" ht="32.25" customHeight="1"/>
    <row r="36229" ht="32.25" customHeight="1"/>
    <row r="36231" ht="32.25" customHeight="1"/>
    <row r="36233" ht="32.25" customHeight="1"/>
    <row r="36235" ht="32.25" customHeight="1"/>
    <row r="36237" ht="32.25" customHeight="1"/>
    <row r="36239" ht="32.25" customHeight="1"/>
    <row r="36241" ht="32.25" customHeight="1"/>
    <row r="36243" ht="32.25" customHeight="1"/>
    <row r="36245" ht="32.25" customHeight="1"/>
    <row r="36247" ht="32.25" customHeight="1"/>
    <row r="36249" ht="32.25" customHeight="1"/>
    <row r="36251" ht="32.25" customHeight="1"/>
    <row r="36253" ht="32.25" customHeight="1"/>
    <row r="36255" ht="32.25" customHeight="1"/>
    <row r="36257" ht="32.25" customHeight="1"/>
    <row r="36259" ht="32.25" customHeight="1"/>
    <row r="36261" ht="32.25" customHeight="1"/>
    <row r="36263" ht="32.25" customHeight="1"/>
    <row r="36265" ht="32.25" customHeight="1"/>
    <row r="36267" ht="32.25" customHeight="1"/>
    <row r="36269" ht="32.25" customHeight="1"/>
    <row r="36271" ht="32.25" customHeight="1"/>
    <row r="36273" ht="32.25" customHeight="1"/>
    <row r="36275" ht="32.25" customHeight="1"/>
    <row r="36277" ht="32.25" customHeight="1"/>
    <row r="36279" ht="32.25" customHeight="1"/>
    <row r="36281" ht="32.25" customHeight="1"/>
    <row r="36283" ht="32.25" customHeight="1"/>
    <row r="36285" ht="32.25" customHeight="1"/>
    <row r="36287" ht="32.25" customHeight="1"/>
    <row r="36289" ht="32.25" customHeight="1"/>
    <row r="36291" ht="32.25" customHeight="1"/>
    <row r="36293" ht="32.25" customHeight="1"/>
    <row r="36295" ht="32.25" customHeight="1"/>
    <row r="36297" ht="32.25" customHeight="1"/>
    <row r="36299" ht="32.25" customHeight="1"/>
    <row r="36301" ht="32.25" customHeight="1"/>
    <row r="36303" ht="32.25" customHeight="1"/>
    <row r="36305" ht="32.25" customHeight="1"/>
    <row r="36307" ht="32.25" customHeight="1"/>
    <row r="36309" ht="32.25" customHeight="1"/>
    <row r="36311" ht="32.25" customHeight="1"/>
    <row r="36313" ht="32.25" customHeight="1"/>
    <row r="36315" ht="32.25" customHeight="1"/>
    <row r="36317" ht="32.25" customHeight="1"/>
    <row r="36319" ht="32.25" customHeight="1"/>
    <row r="36321" ht="32.25" customHeight="1"/>
    <row r="36323" ht="32.25" customHeight="1"/>
    <row r="36325" ht="32.25" customHeight="1"/>
    <row r="36327" ht="32.25" customHeight="1"/>
    <row r="36329" ht="32.25" customHeight="1"/>
    <row r="36331" ht="32.25" customHeight="1"/>
    <row r="36333" ht="32.25" customHeight="1"/>
    <row r="36335" ht="32.25" customHeight="1"/>
    <row r="36337" ht="32.25" customHeight="1"/>
    <row r="36339" ht="32.25" customHeight="1"/>
    <row r="36341" ht="32.25" customHeight="1"/>
    <row r="36343" ht="32.25" customHeight="1"/>
    <row r="36345" ht="32.25" customHeight="1"/>
    <row r="36347" ht="32.25" customHeight="1"/>
    <row r="36349" ht="32.25" customHeight="1"/>
    <row r="36351" ht="32.25" customHeight="1"/>
    <row r="36353" ht="32.25" customHeight="1"/>
    <row r="36355" ht="32.25" customHeight="1"/>
    <row r="36357" ht="32.25" customHeight="1"/>
    <row r="36359" ht="32.25" customHeight="1"/>
    <row r="36361" ht="32.25" customHeight="1"/>
    <row r="36363" ht="32.25" customHeight="1"/>
    <row r="36365" ht="32.25" customHeight="1"/>
    <row r="36367" ht="32.25" customHeight="1"/>
    <row r="36369" ht="32.25" customHeight="1"/>
    <row r="36371" ht="32.25" customHeight="1"/>
    <row r="36373" ht="32.25" customHeight="1"/>
    <row r="36375" ht="32.25" customHeight="1"/>
    <row r="36377" ht="32.25" customHeight="1"/>
    <row r="36379" ht="32.25" customHeight="1"/>
    <row r="36381" ht="32.25" customHeight="1"/>
    <row r="36383" ht="32.25" customHeight="1"/>
    <row r="36385" ht="32.25" customHeight="1"/>
    <row r="36387" ht="32.25" customHeight="1"/>
    <row r="36389" ht="32.25" customHeight="1"/>
    <row r="36391" ht="32.25" customHeight="1"/>
    <row r="36393" ht="32.25" customHeight="1"/>
    <row r="36395" ht="32.25" customHeight="1"/>
    <row r="36397" ht="32.25" customHeight="1"/>
    <row r="36399" ht="32.25" customHeight="1"/>
    <row r="36401" ht="32.25" customHeight="1"/>
    <row r="36403" ht="32.25" customHeight="1"/>
    <row r="36405" ht="32.25" customHeight="1"/>
    <row r="36407" ht="32.25" customHeight="1"/>
    <row r="36409" ht="32.25" customHeight="1"/>
    <row r="36411" ht="32.25" customHeight="1"/>
    <row r="36413" ht="32.25" customHeight="1"/>
    <row r="36415" ht="32.25" customHeight="1"/>
    <row r="36417" ht="32.25" customHeight="1"/>
    <row r="36419" ht="32.25" customHeight="1"/>
    <row r="36421" ht="32.25" customHeight="1"/>
    <row r="36423" ht="32.25" customHeight="1"/>
    <row r="36425" ht="32.25" customHeight="1"/>
    <row r="36427" ht="32.25" customHeight="1"/>
    <row r="36429" ht="32.25" customHeight="1"/>
    <row r="36431" ht="32.25" customHeight="1"/>
    <row r="36433" ht="32.25" customHeight="1"/>
    <row r="36435" ht="32.25" customHeight="1"/>
    <row r="36437" ht="32.25" customHeight="1"/>
    <row r="36439" ht="32.25" customHeight="1"/>
    <row r="36441" ht="32.25" customHeight="1"/>
    <row r="36443" ht="32.25" customHeight="1"/>
    <row r="36445" ht="32.25" customHeight="1"/>
    <row r="36447" ht="32.25" customHeight="1"/>
    <row r="36449" ht="32.25" customHeight="1"/>
    <row r="36451" ht="32.25" customHeight="1"/>
    <row r="36453" ht="32.25" customHeight="1"/>
    <row r="36455" ht="32.25" customHeight="1"/>
    <row r="36457" ht="32.25" customHeight="1"/>
    <row r="36459" ht="32.25" customHeight="1"/>
    <row r="36461" ht="32.25" customHeight="1"/>
    <row r="36463" ht="32.25" customHeight="1"/>
    <row r="36465" ht="32.25" customHeight="1"/>
    <row r="36467" ht="32.25" customHeight="1"/>
    <row r="36469" ht="32.25" customHeight="1"/>
    <row r="36471" ht="32.25" customHeight="1"/>
    <row r="36473" ht="32.25" customHeight="1"/>
    <row r="36475" ht="32.25" customHeight="1"/>
    <row r="36477" ht="32.25" customHeight="1"/>
    <row r="36479" ht="32.25" customHeight="1"/>
    <row r="36481" ht="32.25" customHeight="1"/>
    <row r="36483" ht="32.25" customHeight="1"/>
    <row r="36485" ht="32.25" customHeight="1"/>
    <row r="36487" ht="32.25" customHeight="1"/>
    <row r="36489" ht="32.25" customHeight="1"/>
    <row r="36491" ht="32.25" customHeight="1"/>
    <row r="36493" ht="32.25" customHeight="1"/>
    <row r="36495" ht="32.25" customHeight="1"/>
    <row r="36497" ht="32.25" customHeight="1"/>
    <row r="36499" ht="32.25" customHeight="1"/>
    <row r="36501" ht="32.25" customHeight="1"/>
    <row r="36503" ht="32.25" customHeight="1"/>
    <row r="36505" ht="32.25" customHeight="1"/>
    <row r="36507" ht="32.25" customHeight="1"/>
    <row r="36509" ht="32.25" customHeight="1"/>
    <row r="36511" ht="32.25" customHeight="1"/>
    <row r="36513" ht="32.25" customHeight="1"/>
    <row r="36515" ht="32.25" customHeight="1"/>
    <row r="36517" ht="32.25" customHeight="1"/>
    <row r="36519" ht="32.25" customHeight="1"/>
    <row r="36521" ht="32.25" customHeight="1"/>
    <row r="36523" ht="32.25" customHeight="1"/>
    <row r="36525" ht="32.25" customHeight="1"/>
    <row r="36527" ht="32.25" customHeight="1"/>
    <row r="36529" ht="32.25" customHeight="1"/>
    <row r="36531" ht="32.25" customHeight="1"/>
    <row r="36533" ht="32.25" customHeight="1"/>
    <row r="36535" ht="32.25" customHeight="1"/>
    <row r="36537" ht="32.25" customHeight="1"/>
    <row r="36539" ht="32.25" customHeight="1"/>
    <row r="36541" ht="32.25" customHeight="1"/>
    <row r="36543" ht="32.25" customHeight="1"/>
    <row r="36545" ht="32.25" customHeight="1"/>
    <row r="36547" ht="32.25" customHeight="1"/>
    <row r="36549" ht="32.25" customHeight="1"/>
    <row r="36551" ht="32.25" customHeight="1"/>
    <row r="36553" ht="32.25" customHeight="1"/>
    <row r="36555" ht="32.25" customHeight="1"/>
    <row r="36557" ht="32.25" customHeight="1"/>
    <row r="36559" ht="32.25" customHeight="1"/>
    <row r="36561" ht="32.25" customHeight="1"/>
    <row r="36563" ht="32.25" customHeight="1"/>
    <row r="36565" ht="32.25" customHeight="1"/>
    <row r="36567" ht="32.25" customHeight="1"/>
    <row r="36569" ht="32.25" customHeight="1"/>
    <row r="36571" ht="32.25" customHeight="1"/>
    <row r="36573" ht="32.25" customHeight="1"/>
    <row r="36575" ht="32.25" customHeight="1"/>
    <row r="36577" ht="32.25" customHeight="1"/>
    <row r="36579" ht="32.25" customHeight="1"/>
    <row r="36581" ht="32.25" customHeight="1"/>
    <row r="36583" ht="32.25" customHeight="1"/>
    <row r="36585" ht="32.25" customHeight="1"/>
    <row r="36587" ht="32.25" customHeight="1"/>
    <row r="36589" ht="32.25" customHeight="1"/>
    <row r="36591" ht="32.25" customHeight="1"/>
    <row r="36593" ht="32.25" customHeight="1"/>
    <row r="36595" ht="32.25" customHeight="1"/>
    <row r="36597" ht="32.25" customHeight="1"/>
    <row r="36599" ht="32.25" customHeight="1"/>
    <row r="36601" ht="32.25" customHeight="1"/>
    <row r="36603" ht="32.25" customHeight="1"/>
    <row r="36605" ht="32.25" customHeight="1"/>
    <row r="36607" ht="32.25" customHeight="1"/>
    <row r="36609" ht="32.25" customHeight="1"/>
    <row r="36611" ht="32.25" customHeight="1"/>
    <row r="36613" ht="32.25" customHeight="1"/>
    <row r="36615" ht="32.25" customHeight="1"/>
    <row r="36617" ht="32.25" customHeight="1"/>
    <row r="36619" ht="32.25" customHeight="1"/>
    <row r="36621" ht="32.25" customHeight="1"/>
    <row r="36623" ht="32.25" customHeight="1"/>
    <row r="36625" ht="32.25" customHeight="1"/>
    <row r="36627" ht="32.25" customHeight="1"/>
    <row r="36629" ht="32.25" customHeight="1"/>
    <row r="36631" ht="32.25" customHeight="1"/>
    <row r="36633" ht="32.25" customHeight="1"/>
    <row r="36635" ht="32.25" customHeight="1"/>
    <row r="36637" ht="32.25" customHeight="1"/>
    <row r="36639" ht="32.25" customHeight="1"/>
    <row r="36641" ht="32.25" customHeight="1"/>
    <row r="36643" ht="32.25" customHeight="1"/>
    <row r="36645" ht="32.25" customHeight="1"/>
    <row r="36647" ht="32.25" customHeight="1"/>
    <row r="36649" ht="32.25" customHeight="1"/>
    <row r="36651" ht="32.25" customHeight="1"/>
    <row r="36653" ht="32.25" customHeight="1"/>
    <row r="36655" ht="32.25" customHeight="1"/>
    <row r="36657" ht="32.25" customHeight="1"/>
    <row r="36659" ht="32.25" customHeight="1"/>
    <row r="36661" ht="32.25" customHeight="1"/>
    <row r="36663" ht="32.25" customHeight="1"/>
    <row r="36665" ht="32.25" customHeight="1"/>
    <row r="36667" ht="32.25" customHeight="1"/>
    <row r="36669" ht="32.25" customHeight="1"/>
    <row r="36671" ht="32.25" customHeight="1"/>
    <row r="36673" ht="32.25" customHeight="1"/>
    <row r="36675" ht="32.25" customHeight="1"/>
    <row r="36677" ht="32.25" customHeight="1"/>
    <row r="36679" ht="32.25" customHeight="1"/>
    <row r="36681" ht="32.25" customHeight="1"/>
    <row r="36683" ht="32.25" customHeight="1"/>
    <row r="36685" ht="32.25" customHeight="1"/>
    <row r="36687" ht="32.25" customHeight="1"/>
    <row r="36689" ht="32.25" customHeight="1"/>
    <row r="36691" ht="32.25" customHeight="1"/>
    <row r="36693" ht="32.25" customHeight="1"/>
    <row r="36695" ht="32.25" customHeight="1"/>
    <row r="36697" ht="32.25" customHeight="1"/>
    <row r="36699" ht="32.25" customHeight="1"/>
    <row r="36701" ht="32.25" customHeight="1"/>
    <row r="36703" ht="32.25" customHeight="1"/>
    <row r="36705" ht="32.25" customHeight="1"/>
    <row r="36707" ht="32.25" customHeight="1"/>
    <row r="36709" ht="32.25" customHeight="1"/>
    <row r="36711" ht="32.25" customHeight="1"/>
    <row r="36713" ht="32.25" customHeight="1"/>
    <row r="36715" ht="32.25" customHeight="1"/>
    <row r="36717" ht="32.25" customHeight="1"/>
    <row r="36719" ht="32.25" customHeight="1"/>
    <row r="36721" ht="32.25" customHeight="1"/>
    <row r="36723" ht="32.25" customHeight="1"/>
    <row r="36725" ht="32.25" customHeight="1"/>
    <row r="36727" ht="32.25" customHeight="1"/>
    <row r="36729" ht="32.25" customHeight="1"/>
    <row r="36731" ht="32.25" customHeight="1"/>
    <row r="36733" ht="32.25" customHeight="1"/>
    <row r="36735" ht="32.25" customHeight="1"/>
    <row r="36737" ht="32.25" customHeight="1"/>
    <row r="36739" ht="32.25" customHeight="1"/>
    <row r="36741" ht="32.25" customHeight="1"/>
    <row r="36743" ht="32.25" customHeight="1"/>
    <row r="36745" ht="32.25" customHeight="1"/>
    <row r="36747" ht="32.25" customHeight="1"/>
    <row r="36749" ht="32.25" customHeight="1"/>
    <row r="36751" ht="32.25" customHeight="1"/>
    <row r="36753" ht="32.25" customHeight="1"/>
    <row r="36755" ht="32.25" customHeight="1"/>
    <row r="36757" ht="32.25" customHeight="1"/>
    <row r="36759" ht="32.25" customHeight="1"/>
    <row r="36761" ht="32.25" customHeight="1"/>
    <row r="36763" ht="32.25" customHeight="1"/>
    <row r="36765" ht="32.25" customHeight="1"/>
    <row r="36767" ht="32.25" customHeight="1"/>
    <row r="36769" ht="32.25" customHeight="1"/>
    <row r="36771" ht="32.25" customHeight="1"/>
    <row r="36773" ht="32.25" customHeight="1"/>
    <row r="36775" ht="32.25" customHeight="1"/>
    <row r="36777" ht="32.25" customHeight="1"/>
    <row r="36779" ht="32.25" customHeight="1"/>
    <row r="36781" ht="32.25" customHeight="1"/>
    <row r="36783" ht="32.25" customHeight="1"/>
    <row r="36785" ht="32.25" customHeight="1"/>
    <row r="36787" ht="32.25" customHeight="1"/>
    <row r="36789" ht="32.25" customHeight="1"/>
    <row r="36791" ht="32.25" customHeight="1"/>
    <row r="36793" ht="32.25" customHeight="1"/>
    <row r="36795" ht="32.25" customHeight="1"/>
    <row r="36797" ht="32.25" customHeight="1"/>
    <row r="36799" ht="32.25" customHeight="1"/>
    <row r="36801" ht="32.25" customHeight="1"/>
    <row r="36803" ht="32.25" customHeight="1"/>
    <row r="36805" ht="32.25" customHeight="1"/>
    <row r="36807" ht="32.25" customHeight="1"/>
    <row r="36809" ht="32.25" customHeight="1"/>
    <row r="36811" ht="32.25" customHeight="1"/>
    <row r="36813" ht="32.25" customHeight="1"/>
    <row r="36815" ht="32.25" customHeight="1"/>
    <row r="36817" ht="32.25" customHeight="1"/>
    <row r="36819" ht="32.25" customHeight="1"/>
    <row r="36821" ht="32.25" customHeight="1"/>
    <row r="36823" ht="32.25" customHeight="1"/>
    <row r="36825" ht="32.25" customHeight="1"/>
    <row r="36827" ht="32.25" customHeight="1"/>
    <row r="36829" ht="32.25" customHeight="1"/>
    <row r="36831" ht="32.25" customHeight="1"/>
    <row r="36833" ht="32.25" customHeight="1"/>
    <row r="36835" ht="32.25" customHeight="1"/>
    <row r="36837" ht="32.25" customHeight="1"/>
    <row r="36839" ht="32.25" customHeight="1"/>
    <row r="36841" ht="32.25" customHeight="1"/>
    <row r="36843" ht="32.25" customHeight="1"/>
    <row r="36845" ht="32.25" customHeight="1"/>
    <row r="36847" ht="32.25" customHeight="1"/>
    <row r="36849" ht="32.25" customHeight="1"/>
    <row r="36851" ht="32.25" customHeight="1"/>
    <row r="36853" ht="32.25" customHeight="1"/>
    <row r="36855" ht="32.25" customHeight="1"/>
    <row r="36857" ht="32.25" customHeight="1"/>
    <row r="36859" ht="32.25" customHeight="1"/>
    <row r="36861" ht="32.25" customHeight="1"/>
    <row r="36863" ht="32.25" customHeight="1"/>
    <row r="36865" ht="32.25" customHeight="1"/>
    <row r="36867" ht="32.25" customHeight="1"/>
    <row r="36869" ht="32.25" customHeight="1"/>
    <row r="36871" ht="32.25" customHeight="1"/>
    <row r="36873" ht="32.25" customHeight="1"/>
    <row r="36875" ht="32.25" customHeight="1"/>
    <row r="36877" ht="32.25" customHeight="1"/>
    <row r="36879" ht="32.25" customHeight="1"/>
    <row r="36881" ht="32.25" customHeight="1"/>
    <row r="36883" ht="32.25" customHeight="1"/>
    <row r="36885" ht="32.25" customHeight="1"/>
    <row r="36887" ht="32.25" customHeight="1"/>
    <row r="36889" ht="32.25" customHeight="1"/>
    <row r="36891" ht="32.25" customHeight="1"/>
    <row r="36893" ht="32.25" customHeight="1"/>
    <row r="36895" ht="32.25" customHeight="1"/>
    <row r="36897" ht="32.25" customHeight="1"/>
    <row r="36899" ht="32.25" customHeight="1"/>
    <row r="36901" ht="32.25" customHeight="1"/>
    <row r="36903" ht="32.25" customHeight="1"/>
    <row r="36905" ht="32.25" customHeight="1"/>
    <row r="36907" ht="32.25" customHeight="1"/>
    <row r="36909" ht="32.25" customHeight="1"/>
    <row r="36911" ht="32.25" customHeight="1"/>
    <row r="36913" ht="32.25" customHeight="1"/>
    <row r="36915" ht="32.25" customHeight="1"/>
    <row r="36917" ht="32.25" customHeight="1"/>
    <row r="36919" ht="32.25" customHeight="1"/>
    <row r="36921" ht="32.25" customHeight="1"/>
    <row r="36923" ht="32.25" customHeight="1"/>
    <row r="36925" ht="32.25" customHeight="1"/>
    <row r="36927" ht="32.25" customHeight="1"/>
    <row r="36929" ht="32.25" customHeight="1"/>
    <row r="36931" ht="32.25" customHeight="1"/>
    <row r="36933" ht="32.25" customHeight="1"/>
    <row r="36935" ht="32.25" customHeight="1"/>
    <row r="36937" ht="32.25" customHeight="1"/>
    <row r="36939" ht="32.25" customHeight="1"/>
    <row r="36941" ht="32.25" customHeight="1"/>
    <row r="36943" ht="32.25" customHeight="1"/>
    <row r="36945" ht="32.25" customHeight="1"/>
    <row r="36947" ht="32.25" customHeight="1"/>
    <row r="36949" ht="32.25" customHeight="1"/>
    <row r="36951" ht="32.25" customHeight="1"/>
    <row r="36953" ht="32.25" customHeight="1"/>
    <row r="36955" ht="32.25" customHeight="1"/>
    <row r="36957" ht="32.25" customHeight="1"/>
    <row r="36959" ht="32.25" customHeight="1"/>
    <row r="36961" ht="32.25" customHeight="1"/>
    <row r="36963" ht="32.25" customHeight="1"/>
    <row r="36965" ht="32.25" customHeight="1"/>
    <row r="36967" ht="32.25" customHeight="1"/>
    <row r="36969" ht="32.25" customHeight="1"/>
    <row r="36971" ht="32.25" customHeight="1"/>
    <row r="36973" ht="32.25" customHeight="1"/>
    <row r="36975" ht="32.25" customHeight="1"/>
    <row r="36977" ht="32.25" customHeight="1"/>
    <row r="36979" ht="32.25" customHeight="1"/>
    <row r="36981" ht="32.25" customHeight="1"/>
    <row r="36983" ht="32.25" customHeight="1"/>
    <row r="36985" ht="32.25" customHeight="1"/>
    <row r="36987" ht="32.25" customHeight="1"/>
    <row r="36989" ht="32.25" customHeight="1"/>
    <row r="36991" ht="32.25" customHeight="1"/>
    <row r="36993" ht="32.25" customHeight="1"/>
    <row r="36995" ht="32.25" customHeight="1"/>
    <row r="36997" ht="32.25" customHeight="1"/>
    <row r="36999" ht="32.25" customHeight="1"/>
    <row r="37001" ht="32.25" customHeight="1"/>
    <row r="37003" ht="32.25" customHeight="1"/>
    <row r="37005" ht="32.25" customHeight="1"/>
    <row r="37007" ht="32.25" customHeight="1"/>
    <row r="37009" ht="32.25" customHeight="1"/>
    <row r="37011" ht="32.25" customHeight="1"/>
    <row r="37013" ht="32.25" customHeight="1"/>
    <row r="37015" ht="32.25" customHeight="1"/>
    <row r="37017" ht="32.25" customHeight="1"/>
    <row r="37019" ht="32.25" customHeight="1"/>
    <row r="37021" ht="32.25" customHeight="1"/>
    <row r="37023" ht="32.25" customHeight="1"/>
    <row r="37025" ht="32.25" customHeight="1"/>
    <row r="37027" ht="32.25" customHeight="1"/>
    <row r="37029" ht="32.25" customHeight="1"/>
    <row r="37031" ht="32.25" customHeight="1"/>
    <row r="37033" ht="32.25" customHeight="1"/>
    <row r="37035" ht="32.25" customHeight="1"/>
    <row r="37037" ht="32.25" customHeight="1"/>
    <row r="37039" ht="32.25" customHeight="1"/>
    <row r="37041" ht="32.25" customHeight="1"/>
    <row r="37043" ht="32.25" customHeight="1"/>
    <row r="37045" ht="32.25" customHeight="1"/>
    <row r="37047" ht="32.25" customHeight="1"/>
    <row r="37049" ht="32.25" customHeight="1"/>
    <row r="37051" ht="32.25" customHeight="1"/>
    <row r="37053" ht="32.25" customHeight="1"/>
    <row r="37055" ht="32.25" customHeight="1"/>
    <row r="37057" ht="32.25" customHeight="1"/>
    <row r="37059" ht="32.25" customHeight="1"/>
    <row r="37061" ht="32.25" customHeight="1"/>
    <row r="37063" ht="32.25" customHeight="1"/>
    <row r="37065" ht="32.25" customHeight="1"/>
    <row r="37067" ht="32.25" customHeight="1"/>
    <row r="37069" ht="32.25" customHeight="1"/>
    <row r="37071" ht="32.25" customHeight="1"/>
    <row r="37073" ht="32.25" customHeight="1"/>
    <row r="37075" ht="32.25" customHeight="1"/>
    <row r="37077" ht="32.25" customHeight="1"/>
    <row r="37079" ht="32.25" customHeight="1"/>
    <row r="37081" ht="32.25" customHeight="1"/>
    <row r="37083" ht="32.25" customHeight="1"/>
    <row r="37085" ht="32.25" customHeight="1"/>
    <row r="37087" ht="32.25" customHeight="1"/>
    <row r="37089" ht="32.25" customHeight="1"/>
    <row r="37091" ht="32.25" customHeight="1"/>
    <row r="37093" ht="32.25" customHeight="1"/>
    <row r="37095" ht="32.25" customHeight="1"/>
    <row r="37097" ht="32.25" customHeight="1"/>
    <row r="37099" ht="32.25" customHeight="1"/>
    <row r="37101" ht="32.25" customHeight="1"/>
    <row r="37103" ht="32.25" customHeight="1"/>
    <row r="37105" ht="32.25" customHeight="1"/>
    <row r="37107" ht="32.25" customHeight="1"/>
    <row r="37109" ht="32.25" customHeight="1"/>
    <row r="37111" ht="32.25" customHeight="1"/>
    <row r="37113" ht="32.25" customHeight="1"/>
    <row r="37115" ht="32.25" customHeight="1"/>
    <row r="37117" ht="32.25" customHeight="1"/>
    <row r="37119" ht="32.25" customHeight="1"/>
    <row r="37121" ht="32.25" customHeight="1"/>
    <row r="37123" ht="32.25" customHeight="1"/>
    <row r="37125" ht="32.25" customHeight="1"/>
    <row r="37127" ht="32.25" customHeight="1"/>
    <row r="37129" ht="32.25" customHeight="1"/>
    <row r="37131" ht="32.25" customHeight="1"/>
    <row r="37133" ht="32.25" customHeight="1"/>
    <row r="37135" ht="32.25" customHeight="1"/>
    <row r="37137" ht="32.25" customHeight="1"/>
    <row r="37139" ht="32.25" customHeight="1"/>
    <row r="37141" ht="32.25" customHeight="1"/>
    <row r="37143" ht="32.25" customHeight="1"/>
    <row r="37145" ht="32.25" customHeight="1"/>
    <row r="37147" ht="32.25" customHeight="1"/>
    <row r="37149" ht="32.25" customHeight="1"/>
    <row r="37151" ht="32.25" customHeight="1"/>
    <row r="37153" ht="32.25" customHeight="1"/>
    <row r="37155" ht="32.25" customHeight="1"/>
    <row r="37157" ht="32.25" customHeight="1"/>
    <row r="37159" ht="32.25" customHeight="1"/>
    <row r="37161" ht="32.25" customHeight="1"/>
    <row r="37163" ht="32.25" customHeight="1"/>
    <row r="37165" ht="32.25" customHeight="1"/>
    <row r="37167" ht="32.25" customHeight="1"/>
    <row r="37169" ht="32.25" customHeight="1"/>
    <row r="37171" ht="32.25" customHeight="1"/>
    <row r="37173" ht="32.25" customHeight="1"/>
    <row r="37175" ht="32.25" customHeight="1"/>
    <row r="37177" ht="32.25" customHeight="1"/>
    <row r="37179" ht="32.25" customHeight="1"/>
    <row r="37181" ht="32.25" customHeight="1"/>
    <row r="37183" ht="32.25" customHeight="1"/>
    <row r="37185" ht="32.25" customHeight="1"/>
    <row r="37187" ht="32.25" customHeight="1"/>
    <row r="37189" ht="32.25" customHeight="1"/>
    <row r="37191" ht="32.25" customHeight="1"/>
    <row r="37193" ht="32.25" customHeight="1"/>
    <row r="37195" ht="32.25" customHeight="1"/>
    <row r="37197" ht="32.25" customHeight="1"/>
    <row r="37199" ht="32.25" customHeight="1"/>
    <row r="37201" ht="32.25" customHeight="1"/>
    <row r="37203" ht="32.25" customHeight="1"/>
    <row r="37205" ht="32.25" customHeight="1"/>
    <row r="37207" ht="32.25" customHeight="1"/>
    <row r="37209" ht="32.25" customHeight="1"/>
    <row r="37211" ht="32.25" customHeight="1"/>
    <row r="37213" ht="32.25" customHeight="1"/>
    <row r="37215" ht="32.25" customHeight="1"/>
    <row r="37217" ht="32.25" customHeight="1"/>
    <row r="37219" ht="32.25" customHeight="1"/>
    <row r="37221" ht="32.25" customHeight="1"/>
    <row r="37223" ht="32.25" customHeight="1"/>
    <row r="37225" ht="32.25" customHeight="1"/>
    <row r="37227" ht="32.25" customHeight="1"/>
    <row r="37229" ht="32.25" customHeight="1"/>
    <row r="37231" ht="32.25" customHeight="1"/>
    <row r="37233" ht="32.25" customHeight="1"/>
    <row r="37235" ht="32.25" customHeight="1"/>
    <row r="37237" ht="32.25" customHeight="1"/>
    <row r="37239" ht="32.25" customHeight="1"/>
    <row r="37241" ht="32.25" customHeight="1"/>
    <row r="37243" ht="32.25" customHeight="1"/>
    <row r="37245" ht="32.25" customHeight="1"/>
    <row r="37247" ht="32.25" customHeight="1"/>
    <row r="37249" ht="32.25" customHeight="1"/>
    <row r="37251" ht="32.25" customHeight="1"/>
    <row r="37253" ht="32.25" customHeight="1"/>
    <row r="37255" ht="32.25" customHeight="1"/>
    <row r="37257" ht="32.25" customHeight="1"/>
    <row r="37259" ht="32.25" customHeight="1"/>
    <row r="37261" ht="32.25" customHeight="1"/>
    <row r="37263" ht="32.25" customHeight="1"/>
    <row r="37265" ht="32.25" customHeight="1"/>
    <row r="37267" ht="32.25" customHeight="1"/>
    <row r="37269" ht="32.25" customHeight="1"/>
    <row r="37271" ht="32.25" customHeight="1"/>
    <row r="37273" ht="32.25" customHeight="1"/>
    <row r="37275" ht="32.25" customHeight="1"/>
    <row r="37277" ht="32.25" customHeight="1"/>
    <row r="37279" ht="32.25" customHeight="1"/>
    <row r="37281" ht="32.25" customHeight="1"/>
    <row r="37283" ht="32.25" customHeight="1"/>
    <row r="37285" ht="32.25" customHeight="1"/>
    <row r="37287" ht="32.25" customHeight="1"/>
    <row r="37289" ht="32.25" customHeight="1"/>
    <row r="37291" ht="32.25" customHeight="1"/>
    <row r="37293" ht="32.25" customHeight="1"/>
    <row r="37295" ht="32.25" customHeight="1"/>
    <row r="37297" ht="32.25" customHeight="1"/>
    <row r="37299" ht="32.25" customHeight="1"/>
    <row r="37301" ht="32.25" customHeight="1"/>
    <row r="37303" ht="32.25" customHeight="1"/>
    <row r="37305" ht="32.25" customHeight="1"/>
    <row r="37307" ht="32.25" customHeight="1"/>
    <row r="37309" ht="32.25" customHeight="1"/>
    <row r="37311" ht="32.25" customHeight="1"/>
    <row r="37313" ht="32.25" customHeight="1"/>
    <row r="37315" ht="32.25" customHeight="1"/>
    <row r="37317" ht="32.25" customHeight="1"/>
    <row r="37319" ht="32.25" customHeight="1"/>
    <row r="37321" ht="32.25" customHeight="1"/>
    <row r="37323" ht="32.25" customHeight="1"/>
    <row r="37325" ht="32.25" customHeight="1"/>
    <row r="37327" ht="32.25" customHeight="1"/>
    <row r="37329" ht="32.25" customHeight="1"/>
    <row r="37331" ht="32.25" customHeight="1"/>
    <row r="37333" ht="32.25" customHeight="1"/>
    <row r="37335" ht="32.25" customHeight="1"/>
    <row r="37337" ht="32.25" customHeight="1"/>
    <row r="37339" ht="32.25" customHeight="1"/>
    <row r="37341" ht="32.25" customHeight="1"/>
    <row r="37343" ht="32.25" customHeight="1"/>
    <row r="37345" ht="32.25" customHeight="1"/>
    <row r="37347" ht="32.25" customHeight="1"/>
    <row r="37349" ht="32.25" customHeight="1"/>
    <row r="37351" ht="32.25" customHeight="1"/>
    <row r="37353" ht="32.25" customHeight="1"/>
    <row r="37355" ht="32.25" customHeight="1"/>
    <row r="37357" ht="32.25" customHeight="1"/>
    <row r="37359" ht="32.25" customHeight="1"/>
    <row r="37361" ht="32.25" customHeight="1"/>
    <row r="37363" ht="32.25" customHeight="1"/>
    <row r="37365" ht="32.25" customHeight="1"/>
    <row r="37367" ht="32.25" customHeight="1"/>
    <row r="37369" ht="32.25" customHeight="1"/>
    <row r="37371" ht="32.25" customHeight="1"/>
    <row r="37373" ht="32.25" customHeight="1"/>
    <row r="37375" ht="32.25" customHeight="1"/>
    <row r="37377" ht="32.25" customHeight="1"/>
    <row r="37379" ht="32.25" customHeight="1"/>
    <row r="37381" ht="32.25" customHeight="1"/>
    <row r="37383" ht="32.25" customHeight="1"/>
    <row r="37385" ht="32.25" customHeight="1"/>
    <row r="37387" ht="32.25" customHeight="1"/>
    <row r="37389" ht="32.25" customHeight="1"/>
    <row r="37391" ht="32.25" customHeight="1"/>
    <row r="37393" ht="32.25" customHeight="1"/>
    <row r="37395" ht="32.25" customHeight="1"/>
    <row r="37397" ht="32.25" customHeight="1"/>
    <row r="37399" ht="32.25" customHeight="1"/>
    <row r="37401" ht="32.25" customHeight="1"/>
    <row r="37403" ht="32.25" customHeight="1"/>
    <row r="37405" ht="32.25" customHeight="1"/>
    <row r="37407" ht="32.25" customHeight="1"/>
    <row r="37409" ht="32.25" customHeight="1"/>
    <row r="37411" ht="32.25" customHeight="1"/>
    <row r="37413" ht="32.25" customHeight="1"/>
    <row r="37415" ht="32.25" customHeight="1"/>
    <row r="37417" ht="32.25" customHeight="1"/>
    <row r="37419" ht="32.25" customHeight="1"/>
    <row r="37421" ht="32.25" customHeight="1"/>
    <row r="37423" ht="32.25" customHeight="1"/>
    <row r="37425" ht="32.25" customHeight="1"/>
    <row r="37427" ht="32.25" customHeight="1"/>
    <row r="37429" ht="32.25" customHeight="1"/>
    <row r="37431" ht="32.25" customHeight="1"/>
    <row r="37433" ht="32.25" customHeight="1"/>
    <row r="37435" ht="32.25" customHeight="1"/>
    <row r="37437" ht="32.25" customHeight="1"/>
    <row r="37439" ht="32.25" customHeight="1"/>
    <row r="37441" ht="32.25" customHeight="1"/>
    <row r="37443" ht="32.25" customHeight="1"/>
    <row r="37445" ht="32.25" customHeight="1"/>
    <row r="37447" ht="32.25" customHeight="1"/>
    <row r="37449" ht="32.25" customHeight="1"/>
    <row r="37451" ht="32.25" customHeight="1"/>
    <row r="37453" ht="32.25" customHeight="1"/>
    <row r="37455" ht="32.25" customHeight="1"/>
    <row r="37457" ht="32.25" customHeight="1"/>
    <row r="37459" ht="32.25" customHeight="1"/>
    <row r="37461" ht="32.25" customHeight="1"/>
    <row r="37463" ht="32.25" customHeight="1"/>
    <row r="37465" ht="32.25" customHeight="1"/>
    <row r="37467" ht="32.25" customHeight="1"/>
    <row r="37469" ht="32.25" customHeight="1"/>
    <row r="37471" ht="32.25" customHeight="1"/>
    <row r="37473" ht="32.25" customHeight="1"/>
    <row r="37475" ht="32.25" customHeight="1"/>
    <row r="37477" ht="32.25" customHeight="1"/>
    <row r="37479" ht="32.25" customHeight="1"/>
    <row r="37481" ht="32.25" customHeight="1"/>
    <row r="37483" ht="32.25" customHeight="1"/>
    <row r="37485" ht="32.25" customHeight="1"/>
    <row r="37487" ht="32.25" customHeight="1"/>
    <row r="37489" ht="32.25" customHeight="1"/>
    <row r="37491" ht="32.25" customHeight="1"/>
    <row r="37493" ht="32.25" customHeight="1"/>
    <row r="37495" ht="32.25" customHeight="1"/>
    <row r="37497" ht="32.25" customHeight="1"/>
    <row r="37499" ht="32.25" customHeight="1"/>
    <row r="37501" ht="32.25" customHeight="1"/>
    <row r="37503" ht="32.25" customHeight="1"/>
    <row r="37505" ht="32.25" customHeight="1"/>
    <row r="37507" ht="32.25" customHeight="1"/>
    <row r="37509" ht="32.25" customHeight="1"/>
    <row r="37511" ht="32.25" customHeight="1"/>
    <row r="37513" ht="32.25" customHeight="1"/>
    <row r="37515" ht="32.25" customHeight="1"/>
    <row r="37517" ht="32.25" customHeight="1"/>
    <row r="37519" ht="32.25" customHeight="1"/>
    <row r="37521" ht="32.25" customHeight="1"/>
    <row r="37523" ht="32.25" customHeight="1"/>
    <row r="37525" ht="32.25" customHeight="1"/>
    <row r="37527" ht="32.25" customHeight="1"/>
    <row r="37529" ht="32.25" customHeight="1"/>
    <row r="37531" ht="32.25" customHeight="1"/>
    <row r="37533" ht="32.25" customHeight="1"/>
    <row r="37535" ht="32.25" customHeight="1"/>
    <row r="37537" ht="32.25" customHeight="1"/>
    <row r="37539" ht="32.25" customHeight="1"/>
    <row r="37541" ht="32.25" customHeight="1"/>
    <row r="37543" ht="32.25" customHeight="1"/>
    <row r="37545" ht="32.25" customHeight="1"/>
    <row r="37547" ht="32.25" customHeight="1"/>
    <row r="37549" ht="32.25" customHeight="1"/>
    <row r="37551" ht="32.25" customHeight="1"/>
    <row r="37553" ht="32.25" customHeight="1"/>
    <row r="37555" ht="32.25" customHeight="1"/>
    <row r="37557" ht="32.25" customHeight="1"/>
    <row r="37559" ht="32.25" customHeight="1"/>
    <row r="37561" ht="32.25" customHeight="1"/>
    <row r="37563" ht="32.25" customHeight="1"/>
    <row r="37565" ht="32.25" customHeight="1"/>
    <row r="37567" ht="32.25" customHeight="1"/>
    <row r="37569" ht="32.25" customHeight="1"/>
    <row r="37571" ht="32.25" customHeight="1"/>
    <row r="37573" ht="32.25" customHeight="1"/>
    <row r="37575" ht="32.25" customHeight="1"/>
    <row r="37577" ht="32.25" customHeight="1"/>
    <row r="37579" ht="32.25" customHeight="1"/>
    <row r="37581" ht="32.25" customHeight="1"/>
    <row r="37583" ht="32.25" customHeight="1"/>
    <row r="37585" ht="32.25" customHeight="1"/>
    <row r="37587" ht="32.25" customHeight="1"/>
    <row r="37589" ht="32.25" customHeight="1"/>
    <row r="37591" ht="32.25" customHeight="1"/>
    <row r="37593" ht="32.25" customHeight="1"/>
    <row r="37595" ht="32.25" customHeight="1"/>
    <row r="37597" ht="32.25" customHeight="1"/>
    <row r="37599" ht="32.25" customHeight="1"/>
    <row r="37601" ht="32.25" customHeight="1"/>
    <row r="37603" ht="32.25" customHeight="1"/>
    <row r="37605" ht="32.25" customHeight="1"/>
    <row r="37607" ht="32.25" customHeight="1"/>
    <row r="37609" ht="32.25" customHeight="1"/>
    <row r="37611" ht="32.25" customHeight="1"/>
    <row r="37613" ht="32.25" customHeight="1"/>
    <row r="37615" ht="32.25" customHeight="1"/>
    <row r="37617" ht="32.25" customHeight="1"/>
    <row r="37619" ht="32.25" customHeight="1"/>
    <row r="37621" ht="32.25" customHeight="1"/>
    <row r="37623" ht="32.25" customHeight="1"/>
    <row r="37625" ht="32.25" customHeight="1"/>
    <row r="37627" ht="32.25" customHeight="1"/>
    <row r="37629" ht="32.25" customHeight="1"/>
    <row r="37631" ht="32.25" customHeight="1"/>
    <row r="37633" ht="32.25" customHeight="1"/>
    <row r="37635" ht="32.25" customHeight="1"/>
    <row r="37637" ht="32.25" customHeight="1"/>
    <row r="37639" ht="32.25" customHeight="1"/>
    <row r="37641" ht="32.25" customHeight="1"/>
    <row r="37643" ht="32.25" customHeight="1"/>
    <row r="37645" ht="32.25" customHeight="1"/>
    <row r="37647" ht="32.25" customHeight="1"/>
    <row r="37649" ht="32.25" customHeight="1"/>
    <row r="37651" ht="32.25" customHeight="1"/>
    <row r="37653" ht="32.25" customHeight="1"/>
    <row r="37655" ht="32.25" customHeight="1"/>
    <row r="37657" ht="32.25" customHeight="1"/>
    <row r="37659" ht="32.25" customHeight="1"/>
    <row r="37661" ht="32.25" customHeight="1"/>
    <row r="37663" ht="32.25" customHeight="1"/>
    <row r="37665" ht="32.25" customHeight="1"/>
    <row r="37667" ht="32.25" customHeight="1"/>
    <row r="37669" ht="32.25" customHeight="1"/>
    <row r="37671" ht="32.25" customHeight="1"/>
    <row r="37673" ht="32.25" customHeight="1"/>
    <row r="37675" ht="32.25" customHeight="1"/>
    <row r="37677" ht="32.25" customHeight="1"/>
    <row r="37679" ht="32.25" customHeight="1"/>
    <row r="37681" ht="32.25" customHeight="1"/>
    <row r="37683" ht="32.25" customHeight="1"/>
    <row r="37685" ht="32.25" customHeight="1"/>
    <row r="37687" ht="32.25" customHeight="1"/>
    <row r="37689" ht="32.25" customHeight="1"/>
    <row r="37691" ht="32.25" customHeight="1"/>
    <row r="37693" ht="32.25" customHeight="1"/>
    <row r="37695" ht="32.25" customHeight="1"/>
    <row r="37697" ht="32.25" customHeight="1"/>
    <row r="37699" ht="32.25" customHeight="1"/>
    <row r="37701" ht="32.25" customHeight="1"/>
    <row r="37703" ht="32.25" customHeight="1"/>
    <row r="37705" ht="32.25" customHeight="1"/>
    <row r="37707" ht="32.25" customHeight="1"/>
    <row r="37709" ht="32.25" customHeight="1"/>
    <row r="37711" ht="32.25" customHeight="1"/>
    <row r="37713" ht="32.25" customHeight="1"/>
    <row r="37715" ht="32.25" customHeight="1"/>
    <row r="37717" ht="32.25" customHeight="1"/>
    <row r="37719" ht="32.25" customHeight="1"/>
    <row r="37721" ht="32.25" customHeight="1"/>
    <row r="37723" ht="32.25" customHeight="1"/>
    <row r="37725" ht="32.25" customHeight="1"/>
    <row r="37727" ht="32.25" customHeight="1"/>
    <row r="37729" ht="32.25" customHeight="1"/>
    <row r="37731" ht="32.25" customHeight="1"/>
    <row r="37733" ht="32.25" customHeight="1"/>
    <row r="37735" ht="32.25" customHeight="1"/>
    <row r="37737" ht="32.25" customHeight="1"/>
    <row r="37739" ht="32.25" customHeight="1"/>
    <row r="37741" ht="32.25" customHeight="1"/>
    <row r="37743" ht="32.25" customHeight="1"/>
    <row r="37745" ht="32.25" customHeight="1"/>
    <row r="37747" ht="32.25" customHeight="1"/>
    <row r="37749" ht="32.25" customHeight="1"/>
    <row r="37751" ht="32.25" customHeight="1"/>
    <row r="37753" ht="32.25" customHeight="1"/>
    <row r="37755" ht="32.25" customHeight="1"/>
    <row r="37757" ht="32.25" customHeight="1"/>
    <row r="37759" ht="32.25" customHeight="1"/>
    <row r="37761" ht="32.25" customHeight="1"/>
    <row r="37763" ht="32.25" customHeight="1"/>
    <row r="37765" ht="32.25" customHeight="1"/>
    <row r="37767" ht="32.25" customHeight="1"/>
    <row r="37769" ht="32.25" customHeight="1"/>
    <row r="37771" ht="32.25" customHeight="1"/>
    <row r="37773" ht="32.25" customHeight="1"/>
    <row r="37775" ht="32.25" customHeight="1"/>
    <row r="37777" ht="32.25" customHeight="1"/>
    <row r="37779" ht="32.25" customHeight="1"/>
    <row r="37781" ht="32.25" customHeight="1"/>
    <row r="37783" ht="32.25" customHeight="1"/>
    <row r="37785" ht="32.25" customHeight="1"/>
    <row r="37787" ht="32.25" customHeight="1"/>
    <row r="37789" ht="32.25" customHeight="1"/>
    <row r="37791" ht="32.25" customHeight="1"/>
    <row r="37793" ht="32.25" customHeight="1"/>
    <row r="37795" ht="32.25" customHeight="1"/>
    <row r="37797" ht="32.25" customHeight="1"/>
    <row r="37799" ht="32.25" customHeight="1"/>
    <row r="37801" ht="32.25" customHeight="1"/>
    <row r="37803" ht="32.25" customHeight="1"/>
    <row r="37805" ht="32.25" customHeight="1"/>
    <row r="37807" ht="32.25" customHeight="1"/>
    <row r="37809" ht="32.25" customHeight="1"/>
    <row r="37811" ht="32.25" customHeight="1"/>
    <row r="37813" ht="32.25" customHeight="1"/>
    <row r="37815" ht="32.25" customHeight="1"/>
    <row r="37817" ht="32.25" customHeight="1"/>
    <row r="37819" ht="32.25" customHeight="1"/>
    <row r="37821" ht="32.25" customHeight="1"/>
    <row r="37823" ht="32.25" customHeight="1"/>
    <row r="37825" ht="32.25" customHeight="1"/>
    <row r="37827" ht="32.25" customHeight="1"/>
    <row r="37829" ht="32.25" customHeight="1"/>
    <row r="37831" ht="32.25" customHeight="1"/>
    <row r="37833" ht="32.25" customHeight="1"/>
    <row r="37835" ht="32.25" customHeight="1"/>
    <row r="37837" ht="32.25" customHeight="1"/>
    <row r="37839" ht="32.25" customHeight="1"/>
    <row r="37841" ht="32.25" customHeight="1"/>
    <row r="37843" ht="32.25" customHeight="1"/>
    <row r="37845" ht="32.25" customHeight="1"/>
    <row r="37847" ht="32.25" customHeight="1"/>
    <row r="37849" ht="32.25" customHeight="1"/>
    <row r="37851" ht="32.25" customHeight="1"/>
    <row r="37853" ht="32.25" customHeight="1"/>
    <row r="37855" ht="32.25" customHeight="1"/>
    <row r="37857" ht="32.25" customHeight="1"/>
    <row r="37859" ht="32.25" customHeight="1"/>
    <row r="37861" ht="32.25" customHeight="1"/>
    <row r="37863" ht="32.25" customHeight="1"/>
    <row r="37865" ht="32.25" customHeight="1"/>
    <row r="37867" ht="32.25" customHeight="1"/>
    <row r="37869" ht="32.25" customHeight="1"/>
    <row r="37871" ht="32.25" customHeight="1"/>
    <row r="37873" ht="32.25" customHeight="1"/>
    <row r="37875" ht="32.25" customHeight="1"/>
    <row r="37877" ht="32.25" customHeight="1"/>
    <row r="37879" ht="32.25" customHeight="1"/>
    <row r="37881" ht="32.25" customHeight="1"/>
    <row r="37883" ht="32.25" customHeight="1"/>
    <row r="37885" ht="32.25" customHeight="1"/>
    <row r="37887" ht="32.25" customHeight="1"/>
    <row r="37889" ht="32.25" customHeight="1"/>
    <row r="37891" ht="32.25" customHeight="1"/>
    <row r="37893" ht="32.25" customHeight="1"/>
    <row r="37895" ht="32.25" customHeight="1"/>
    <row r="37897" ht="32.25" customHeight="1"/>
    <row r="37899" ht="32.25" customHeight="1"/>
    <row r="37901" ht="32.25" customHeight="1"/>
    <row r="37903" ht="32.25" customHeight="1"/>
    <row r="37905" ht="32.25" customHeight="1"/>
    <row r="37907" ht="32.25" customHeight="1"/>
    <row r="37909" ht="32.25" customHeight="1"/>
    <row r="37911" ht="32.25" customHeight="1"/>
    <row r="37913" ht="32.25" customHeight="1"/>
    <row r="37915" ht="32.25" customHeight="1"/>
    <row r="37917" ht="32.25" customHeight="1"/>
    <row r="37919" ht="32.25" customHeight="1"/>
    <row r="37921" ht="32.25" customHeight="1"/>
    <row r="37923" ht="32.25" customHeight="1"/>
    <row r="37925" ht="32.25" customHeight="1"/>
    <row r="37927" ht="32.25" customHeight="1"/>
    <row r="37929" ht="32.25" customHeight="1"/>
    <row r="37931" ht="32.25" customHeight="1"/>
    <row r="37933" ht="32.25" customHeight="1"/>
    <row r="37935" ht="32.25" customHeight="1"/>
    <row r="37937" ht="32.25" customHeight="1"/>
    <row r="37939" ht="32.25" customHeight="1"/>
    <row r="37941" ht="32.25" customHeight="1"/>
    <row r="37943" ht="32.25" customHeight="1"/>
    <row r="37945" ht="32.25" customHeight="1"/>
    <row r="37947" ht="32.25" customHeight="1"/>
    <row r="37949" ht="32.25" customHeight="1"/>
    <row r="37951" ht="32.25" customHeight="1"/>
    <row r="37953" ht="32.25" customHeight="1"/>
    <row r="37955" ht="32.25" customHeight="1"/>
    <row r="37957" ht="32.25" customHeight="1"/>
    <row r="37959" ht="32.25" customHeight="1"/>
    <row r="37961" ht="32.25" customHeight="1"/>
    <row r="37963" ht="32.25" customHeight="1"/>
    <row r="37965" ht="32.25" customHeight="1"/>
    <row r="37967" ht="32.25" customHeight="1"/>
    <row r="37969" ht="32.25" customHeight="1"/>
    <row r="37971" ht="32.25" customHeight="1"/>
    <row r="37973" ht="32.25" customHeight="1"/>
    <row r="37975" ht="32.25" customHeight="1"/>
    <row r="37977" ht="32.25" customHeight="1"/>
    <row r="37979" ht="32.25" customHeight="1"/>
    <row r="37981" ht="32.25" customHeight="1"/>
    <row r="37983" ht="32.25" customHeight="1"/>
    <row r="37985" ht="32.25" customHeight="1"/>
    <row r="37987" ht="32.25" customHeight="1"/>
    <row r="37989" ht="32.25" customHeight="1"/>
    <row r="37991" ht="32.25" customHeight="1"/>
    <row r="37993" ht="32.25" customHeight="1"/>
    <row r="37995" ht="32.25" customHeight="1"/>
    <row r="37997" ht="32.25" customHeight="1"/>
    <row r="37999" ht="32.25" customHeight="1"/>
    <row r="38001" ht="32.25" customHeight="1"/>
    <row r="38003" ht="32.25" customHeight="1"/>
    <row r="38005" ht="32.25" customHeight="1"/>
    <row r="38007" ht="32.25" customHeight="1"/>
    <row r="38009" ht="32.25" customHeight="1"/>
    <row r="38011" ht="32.25" customHeight="1"/>
    <row r="38013" ht="32.25" customHeight="1"/>
    <row r="38015" ht="32.25" customHeight="1"/>
    <row r="38017" ht="32.25" customHeight="1"/>
    <row r="38019" ht="32.25" customHeight="1"/>
    <row r="38021" ht="32.25" customHeight="1"/>
    <row r="38023" ht="32.25" customHeight="1"/>
    <row r="38025" ht="32.25" customHeight="1"/>
    <row r="38027" ht="32.25" customHeight="1"/>
    <row r="38029" ht="32.25" customHeight="1"/>
    <row r="38031" ht="32.25" customHeight="1"/>
    <row r="38033" ht="32.25" customHeight="1"/>
    <row r="38035" ht="32.25" customHeight="1"/>
    <row r="38037" ht="32.25" customHeight="1"/>
    <row r="38039" ht="32.25" customHeight="1"/>
    <row r="38041" ht="32.25" customHeight="1"/>
    <row r="38043" ht="32.25" customHeight="1"/>
    <row r="38045" ht="32.25" customHeight="1"/>
    <row r="38047" ht="32.25" customHeight="1"/>
    <row r="38049" ht="32.25" customHeight="1"/>
    <row r="38051" ht="32.25" customHeight="1"/>
    <row r="38053" ht="32.25" customHeight="1"/>
    <row r="38055" ht="32.25" customHeight="1"/>
    <row r="38057" ht="32.25" customHeight="1"/>
    <row r="38059" ht="32.25" customHeight="1"/>
    <row r="38061" ht="32.25" customHeight="1"/>
    <row r="38063" ht="32.25" customHeight="1"/>
    <row r="38065" ht="32.25" customHeight="1"/>
    <row r="38067" ht="32.25" customHeight="1"/>
    <row r="38069" ht="32.25" customHeight="1"/>
    <row r="38071" ht="32.25" customHeight="1"/>
    <row r="38073" ht="32.25" customHeight="1"/>
    <row r="38075" ht="32.25" customHeight="1"/>
    <row r="38077" ht="32.25" customHeight="1"/>
    <row r="38079" ht="32.25" customHeight="1"/>
    <row r="38081" ht="32.25" customHeight="1"/>
    <row r="38083" ht="32.25" customHeight="1"/>
    <row r="38085" ht="32.25" customHeight="1"/>
    <row r="38087" ht="32.25" customHeight="1"/>
    <row r="38089" ht="32.25" customHeight="1"/>
    <row r="38091" ht="32.25" customHeight="1"/>
    <row r="38093" ht="32.25" customHeight="1"/>
    <row r="38095" ht="32.25" customHeight="1"/>
    <row r="38097" ht="32.25" customHeight="1"/>
    <row r="38099" ht="32.25" customHeight="1"/>
    <row r="38101" ht="32.25" customHeight="1"/>
    <row r="38103" ht="32.25" customHeight="1"/>
    <row r="38105" ht="32.25" customHeight="1"/>
    <row r="38107" ht="32.25" customHeight="1"/>
    <row r="38109" ht="32.25" customHeight="1"/>
    <row r="38111" ht="32.25" customHeight="1"/>
    <row r="38113" ht="32.25" customHeight="1"/>
    <row r="38115" ht="32.25" customHeight="1"/>
    <row r="38117" ht="32.25" customHeight="1"/>
    <row r="38119" ht="32.25" customHeight="1"/>
    <row r="38121" ht="32.25" customHeight="1"/>
    <row r="38123" ht="32.25" customHeight="1"/>
    <row r="38125" ht="32.25" customHeight="1"/>
    <row r="38127" ht="32.25" customHeight="1"/>
    <row r="38129" ht="32.25" customHeight="1"/>
    <row r="38131" ht="32.25" customHeight="1"/>
    <row r="38133" ht="32.25" customHeight="1"/>
    <row r="38135" ht="32.25" customHeight="1"/>
    <row r="38137" ht="32.25" customHeight="1"/>
    <row r="38139" ht="32.25" customHeight="1"/>
    <row r="38141" ht="32.25" customHeight="1"/>
    <row r="38143" ht="32.25" customHeight="1"/>
    <row r="38145" ht="32.25" customHeight="1"/>
    <row r="38147" ht="32.25" customHeight="1"/>
    <row r="38149" ht="32.25" customHeight="1"/>
    <row r="38151" ht="32.25" customHeight="1"/>
    <row r="38153" ht="32.25" customHeight="1"/>
    <row r="38155" ht="32.25" customHeight="1"/>
    <row r="38157" ht="32.25" customHeight="1"/>
    <row r="38159" ht="32.25" customHeight="1"/>
    <row r="38161" ht="32.25" customHeight="1"/>
    <row r="38163" ht="32.25" customHeight="1"/>
    <row r="38165" ht="32.25" customHeight="1"/>
    <row r="38167" ht="32.25" customHeight="1"/>
    <row r="38169" ht="32.25" customHeight="1"/>
    <row r="38171" ht="32.25" customHeight="1"/>
    <row r="38173" ht="32.25" customHeight="1"/>
    <row r="38175" ht="32.25" customHeight="1"/>
    <row r="38177" ht="32.25" customHeight="1"/>
    <row r="38179" ht="32.25" customHeight="1"/>
    <row r="38181" ht="32.25" customHeight="1"/>
    <row r="38183" ht="32.25" customHeight="1"/>
    <row r="38185" ht="32.25" customHeight="1"/>
    <row r="38187" ht="32.25" customHeight="1"/>
    <row r="38189" ht="32.25" customHeight="1"/>
    <row r="38191" ht="32.25" customHeight="1"/>
    <row r="38193" ht="32.25" customHeight="1"/>
    <row r="38195" ht="32.25" customHeight="1"/>
    <row r="38197" ht="32.25" customHeight="1"/>
    <row r="38199" ht="32.25" customHeight="1"/>
    <row r="38201" ht="32.25" customHeight="1"/>
    <row r="38203" ht="32.25" customHeight="1"/>
    <row r="38205" ht="32.25" customHeight="1"/>
    <row r="38207" ht="32.25" customHeight="1"/>
    <row r="38209" ht="32.25" customHeight="1"/>
    <row r="38211" ht="32.25" customHeight="1"/>
    <row r="38213" ht="32.25" customHeight="1"/>
    <row r="38215" ht="32.25" customHeight="1"/>
    <row r="38217" ht="32.25" customHeight="1"/>
    <row r="38219" ht="32.25" customHeight="1"/>
    <row r="38221" ht="32.25" customHeight="1"/>
    <row r="38223" ht="32.25" customHeight="1"/>
    <row r="38225" ht="32.25" customHeight="1"/>
    <row r="38227" ht="32.25" customHeight="1"/>
    <row r="38229" ht="32.25" customHeight="1"/>
    <row r="38231" ht="32.25" customHeight="1"/>
    <row r="38233" ht="32.25" customHeight="1"/>
    <row r="38235" ht="32.25" customHeight="1"/>
    <row r="38237" ht="32.25" customHeight="1"/>
    <row r="38239" ht="32.25" customHeight="1"/>
    <row r="38241" ht="32.25" customHeight="1"/>
    <row r="38243" ht="32.25" customHeight="1"/>
    <row r="38245" ht="32.25" customHeight="1"/>
    <row r="38247" ht="32.25" customHeight="1"/>
    <row r="38249" ht="32.25" customHeight="1"/>
    <row r="38251" ht="32.25" customHeight="1"/>
    <row r="38253" ht="32.25" customHeight="1"/>
    <row r="38255" ht="32.25" customHeight="1"/>
    <row r="38257" ht="32.25" customHeight="1"/>
    <row r="38259" ht="32.25" customHeight="1"/>
    <row r="38261" ht="32.25" customHeight="1"/>
    <row r="38263" ht="32.25" customHeight="1"/>
    <row r="38265" ht="32.25" customHeight="1"/>
    <row r="38267" ht="32.25" customHeight="1"/>
    <row r="38269" ht="32.25" customHeight="1"/>
    <row r="38271" ht="32.25" customHeight="1"/>
    <row r="38273" ht="32.25" customHeight="1"/>
    <row r="38275" ht="32.25" customHeight="1"/>
    <row r="38277" ht="32.25" customHeight="1"/>
    <row r="38279" ht="32.25" customHeight="1"/>
    <row r="38281" ht="32.25" customHeight="1"/>
    <row r="38283" ht="32.25" customHeight="1"/>
    <row r="38285" ht="32.25" customHeight="1"/>
    <row r="38287" ht="32.25" customHeight="1"/>
    <row r="38289" ht="32.25" customHeight="1"/>
    <row r="38291" ht="32.25" customHeight="1"/>
    <row r="38293" ht="32.25" customHeight="1"/>
    <row r="38295" ht="32.25" customHeight="1"/>
    <row r="38297" ht="32.25" customHeight="1"/>
    <row r="38299" ht="32.25" customHeight="1"/>
    <row r="38301" ht="32.25" customHeight="1"/>
    <row r="38303" ht="32.25" customHeight="1"/>
    <row r="38305" ht="32.25" customHeight="1"/>
    <row r="38307" ht="32.25" customHeight="1"/>
    <row r="38309" ht="32.25" customHeight="1"/>
    <row r="38311" ht="32.25" customHeight="1"/>
    <row r="38313" ht="32.25" customHeight="1"/>
    <row r="38315" ht="32.25" customHeight="1"/>
    <row r="38317" ht="32.25" customHeight="1"/>
    <row r="38319" ht="32.25" customHeight="1"/>
    <row r="38321" ht="32.25" customHeight="1"/>
    <row r="38323" ht="32.25" customHeight="1"/>
    <row r="38325" ht="32.25" customHeight="1"/>
    <row r="38327" ht="32.25" customHeight="1"/>
    <row r="38329" ht="32.25" customHeight="1"/>
    <row r="38331" ht="32.25" customHeight="1"/>
    <row r="38333" ht="32.25" customHeight="1"/>
    <row r="38335" ht="32.25" customHeight="1"/>
    <row r="38337" ht="32.25" customHeight="1"/>
    <row r="38339" ht="32.25" customHeight="1"/>
    <row r="38341" ht="32.25" customHeight="1"/>
    <row r="38343" ht="32.25" customHeight="1"/>
    <row r="38345" ht="32.25" customHeight="1"/>
    <row r="38347" ht="32.25" customHeight="1"/>
    <row r="38349" ht="32.25" customHeight="1"/>
    <row r="38351" ht="32.25" customHeight="1"/>
    <row r="38353" ht="32.25" customHeight="1"/>
    <row r="38355" ht="32.25" customHeight="1"/>
    <row r="38357" ht="32.25" customHeight="1"/>
    <row r="38359" ht="32.25" customHeight="1"/>
    <row r="38361" ht="32.25" customHeight="1"/>
    <row r="38363" ht="32.25" customHeight="1"/>
    <row r="38365" ht="32.25" customHeight="1"/>
    <row r="38367" ht="32.25" customHeight="1"/>
    <row r="38369" ht="32.25" customHeight="1"/>
    <row r="38371" ht="32.25" customHeight="1"/>
    <row r="38373" ht="32.25" customHeight="1"/>
    <row r="38375" ht="32.25" customHeight="1"/>
    <row r="38377" ht="32.25" customHeight="1"/>
    <row r="38379" ht="32.25" customHeight="1"/>
    <row r="38381" ht="32.25" customHeight="1"/>
    <row r="38383" ht="32.25" customHeight="1"/>
    <row r="38385" ht="32.25" customHeight="1"/>
    <row r="38387" ht="32.25" customHeight="1"/>
    <row r="38389" ht="32.25" customHeight="1"/>
    <row r="38391" ht="32.25" customHeight="1"/>
    <row r="38393" ht="32.25" customHeight="1"/>
    <row r="38395" ht="32.25" customHeight="1"/>
    <row r="38397" ht="32.25" customHeight="1"/>
    <row r="38399" ht="32.25" customHeight="1"/>
    <row r="38401" ht="32.25" customHeight="1"/>
    <row r="38403" ht="32.25" customHeight="1"/>
    <row r="38405" ht="32.25" customHeight="1"/>
    <row r="38407" ht="32.25" customHeight="1"/>
    <row r="38409" ht="32.25" customHeight="1"/>
    <row r="38411" ht="32.25" customHeight="1"/>
    <row r="38413" ht="32.25" customHeight="1"/>
    <row r="38415" ht="32.25" customHeight="1"/>
    <row r="38417" ht="32.25" customHeight="1"/>
    <row r="38419" ht="32.25" customHeight="1"/>
    <row r="38421" ht="32.25" customHeight="1"/>
    <row r="38423" ht="32.25" customHeight="1"/>
    <row r="38425" ht="32.25" customHeight="1"/>
    <row r="38427" ht="32.25" customHeight="1"/>
    <row r="38429" ht="32.25" customHeight="1"/>
    <row r="38431" ht="32.25" customHeight="1"/>
    <row r="38433" ht="32.25" customHeight="1"/>
    <row r="38435" ht="32.25" customHeight="1"/>
    <row r="38437" ht="32.25" customHeight="1"/>
    <row r="38439" ht="32.25" customHeight="1"/>
    <row r="38441" ht="32.25" customHeight="1"/>
    <row r="38443" ht="32.25" customHeight="1"/>
    <row r="38445" ht="32.25" customHeight="1"/>
    <row r="38447" ht="32.25" customHeight="1"/>
    <row r="38449" ht="32.25" customHeight="1"/>
    <row r="38451" ht="32.25" customHeight="1"/>
    <row r="38453" ht="32.25" customHeight="1"/>
    <row r="38455" ht="32.25" customHeight="1"/>
    <row r="38457" ht="32.25" customHeight="1"/>
    <row r="38459" ht="32.25" customHeight="1"/>
    <row r="38461" ht="32.25" customHeight="1"/>
    <row r="38463" ht="32.25" customHeight="1"/>
    <row r="38465" ht="32.25" customHeight="1"/>
    <row r="38467" ht="32.25" customHeight="1"/>
    <row r="38469" ht="32.25" customHeight="1"/>
    <row r="38471" ht="32.25" customHeight="1"/>
    <row r="38473" ht="32.25" customHeight="1"/>
    <row r="38475" ht="32.25" customHeight="1"/>
    <row r="38477" ht="32.25" customHeight="1"/>
    <row r="38479" ht="32.25" customHeight="1"/>
    <row r="38481" ht="32.25" customHeight="1"/>
    <row r="38483" ht="32.25" customHeight="1"/>
    <row r="38485" ht="32.25" customHeight="1"/>
    <row r="38487" ht="32.25" customHeight="1"/>
    <row r="38489" ht="32.25" customHeight="1"/>
    <row r="38491" ht="32.25" customHeight="1"/>
    <row r="38493" ht="32.25" customHeight="1"/>
    <row r="38495" ht="32.25" customHeight="1"/>
    <row r="38497" ht="32.25" customHeight="1"/>
    <row r="38499" ht="32.25" customHeight="1"/>
    <row r="38501" ht="32.25" customHeight="1"/>
    <row r="38503" ht="32.25" customHeight="1"/>
    <row r="38505" ht="32.25" customHeight="1"/>
    <row r="38507" ht="32.25" customHeight="1"/>
    <row r="38509" ht="32.25" customHeight="1"/>
    <row r="38511" ht="32.25" customHeight="1"/>
    <row r="38513" ht="32.25" customHeight="1"/>
    <row r="38515" ht="32.25" customHeight="1"/>
    <row r="38517" ht="32.25" customHeight="1"/>
    <row r="38519" ht="32.25" customHeight="1"/>
    <row r="38521" ht="32.25" customHeight="1"/>
    <row r="38523" ht="32.25" customHeight="1"/>
    <row r="38525" ht="32.25" customHeight="1"/>
    <row r="38527" ht="32.25" customHeight="1"/>
    <row r="38529" ht="32.25" customHeight="1"/>
    <row r="38531" ht="32.25" customHeight="1"/>
    <row r="38533" ht="32.25" customHeight="1"/>
    <row r="38535" ht="32.25" customHeight="1"/>
    <row r="38537" ht="32.25" customHeight="1"/>
    <row r="38539" ht="32.25" customHeight="1"/>
    <row r="38541" ht="32.25" customHeight="1"/>
    <row r="38543" ht="32.25" customHeight="1"/>
    <row r="38545" ht="32.25" customHeight="1"/>
    <row r="38547" ht="32.25" customHeight="1"/>
    <row r="38549" ht="32.25" customHeight="1"/>
    <row r="38551" ht="32.25" customHeight="1"/>
    <row r="38553" ht="32.25" customHeight="1"/>
    <row r="38555" ht="32.25" customHeight="1"/>
    <row r="38557" ht="32.25" customHeight="1"/>
    <row r="38559" ht="32.25" customHeight="1"/>
    <row r="38561" ht="32.25" customHeight="1"/>
    <row r="38563" ht="32.25" customHeight="1"/>
    <row r="38565" ht="32.25" customHeight="1"/>
    <row r="38567" ht="32.25" customHeight="1"/>
    <row r="38569" ht="32.25" customHeight="1"/>
    <row r="38571" ht="32.25" customHeight="1"/>
    <row r="38573" ht="32.25" customHeight="1"/>
    <row r="38575" ht="32.25" customHeight="1"/>
    <row r="38577" ht="32.25" customHeight="1"/>
    <row r="38579" ht="32.25" customHeight="1"/>
    <row r="38581" ht="32.25" customHeight="1"/>
    <row r="38583" ht="32.25" customHeight="1"/>
    <row r="38585" ht="32.25" customHeight="1"/>
    <row r="38587" ht="32.25" customHeight="1"/>
    <row r="38589" ht="32.25" customHeight="1"/>
    <row r="38591" ht="32.25" customHeight="1"/>
    <row r="38593" ht="32.25" customHeight="1"/>
    <row r="38595" ht="32.25" customHeight="1"/>
    <row r="38597" ht="32.25" customHeight="1"/>
    <row r="38599" ht="32.25" customHeight="1"/>
    <row r="38601" ht="32.25" customHeight="1"/>
    <row r="38603" ht="32.25" customHeight="1"/>
    <row r="38605" ht="32.25" customHeight="1"/>
    <row r="38607" ht="32.25" customHeight="1"/>
    <row r="38609" ht="32.25" customHeight="1"/>
    <row r="38611" ht="32.25" customHeight="1"/>
    <row r="38613" ht="32.25" customHeight="1"/>
    <row r="38615" ht="32.25" customHeight="1"/>
    <row r="38617" ht="32.25" customHeight="1"/>
    <row r="38619" ht="32.25" customHeight="1"/>
    <row r="38621" ht="32.25" customHeight="1"/>
    <row r="38623" ht="32.25" customHeight="1"/>
    <row r="38625" ht="32.25" customHeight="1"/>
    <row r="38627" ht="32.25" customHeight="1"/>
    <row r="38629" ht="32.25" customHeight="1"/>
    <row r="38631" ht="32.25" customHeight="1"/>
    <row r="38633" ht="32.25" customHeight="1"/>
    <row r="38635" ht="32.25" customHeight="1"/>
    <row r="38637" ht="32.25" customHeight="1"/>
    <row r="38639" ht="32.25" customHeight="1"/>
    <row r="38641" ht="32.25" customHeight="1"/>
    <row r="38643" ht="32.25" customHeight="1"/>
    <row r="38645" ht="32.25" customHeight="1"/>
    <row r="38647" ht="32.25" customHeight="1"/>
    <row r="38649" ht="32.25" customHeight="1"/>
    <row r="38651" ht="32.25" customHeight="1"/>
    <row r="38653" ht="32.25" customHeight="1"/>
    <row r="38655" ht="32.25" customHeight="1"/>
    <row r="38657" ht="32.25" customHeight="1"/>
    <row r="38659" ht="32.25" customHeight="1"/>
    <row r="38661" ht="32.25" customHeight="1"/>
    <row r="38663" ht="32.25" customHeight="1"/>
    <row r="38665" ht="32.25" customHeight="1"/>
    <row r="38667" ht="32.25" customHeight="1"/>
    <row r="38669" ht="32.25" customHeight="1"/>
    <row r="38671" ht="32.25" customHeight="1"/>
    <row r="38673" ht="32.25" customHeight="1"/>
    <row r="38675" ht="32.25" customHeight="1"/>
    <row r="38677" ht="32.25" customHeight="1"/>
    <row r="38679" ht="32.25" customHeight="1"/>
    <row r="38681" ht="32.25" customHeight="1"/>
    <row r="38683" ht="32.25" customHeight="1"/>
    <row r="38685" ht="32.25" customHeight="1"/>
    <row r="38687" ht="32.25" customHeight="1"/>
    <row r="38689" ht="32.25" customHeight="1"/>
    <row r="38691" ht="32.25" customHeight="1"/>
    <row r="38693" ht="32.25" customHeight="1"/>
    <row r="38695" ht="32.25" customHeight="1"/>
    <row r="38697" ht="32.25" customHeight="1"/>
    <row r="38699" ht="32.25" customHeight="1"/>
    <row r="38701" ht="32.25" customHeight="1"/>
    <row r="38703" ht="32.25" customHeight="1"/>
    <row r="38705" ht="32.25" customHeight="1"/>
    <row r="38707" ht="32.25" customHeight="1"/>
    <row r="38709" ht="32.25" customHeight="1"/>
    <row r="38711" ht="32.25" customHeight="1"/>
    <row r="38713" ht="32.25" customHeight="1"/>
    <row r="38715" ht="32.25" customHeight="1"/>
    <row r="38717" ht="32.25" customHeight="1"/>
    <row r="38719" ht="32.25" customHeight="1"/>
    <row r="38721" ht="32.25" customHeight="1"/>
    <row r="38723" ht="32.25" customHeight="1"/>
    <row r="38725" ht="32.25" customHeight="1"/>
    <row r="38727" ht="32.25" customHeight="1"/>
    <row r="38729" ht="32.25" customHeight="1"/>
    <row r="38731" ht="32.25" customHeight="1"/>
    <row r="38733" ht="32.25" customHeight="1"/>
    <row r="38735" ht="32.25" customHeight="1"/>
    <row r="38737" ht="32.25" customHeight="1"/>
    <row r="38739" ht="32.25" customHeight="1"/>
    <row r="38741" ht="32.25" customHeight="1"/>
    <row r="38743" ht="32.25" customHeight="1"/>
    <row r="38745" ht="32.25" customHeight="1"/>
    <row r="38747" ht="32.25" customHeight="1"/>
    <row r="38749" ht="32.25" customHeight="1"/>
    <row r="38751" ht="32.25" customHeight="1"/>
    <row r="38753" ht="32.25" customHeight="1"/>
    <row r="38755" ht="32.25" customHeight="1"/>
    <row r="38757" ht="32.25" customHeight="1"/>
    <row r="38759" ht="32.25" customHeight="1"/>
    <row r="38761" ht="32.25" customHeight="1"/>
    <row r="38763" ht="32.25" customHeight="1"/>
    <row r="38765" ht="32.25" customHeight="1"/>
    <row r="38767" ht="32.25" customHeight="1"/>
    <row r="38769" ht="32.25" customHeight="1"/>
    <row r="38771" ht="32.25" customHeight="1"/>
    <row r="38773" ht="32.25" customHeight="1"/>
    <row r="38775" ht="32.25" customHeight="1"/>
    <row r="38777" ht="32.25" customHeight="1"/>
    <row r="38779" ht="32.25" customHeight="1"/>
    <row r="38781" ht="32.25" customHeight="1"/>
    <row r="38783" ht="32.25" customHeight="1"/>
    <row r="38785" ht="32.25" customHeight="1"/>
    <row r="38787" ht="32.25" customHeight="1"/>
    <row r="38789" ht="32.25" customHeight="1"/>
    <row r="38791" ht="32.25" customHeight="1"/>
    <row r="38793" ht="32.25" customHeight="1"/>
    <row r="38795" ht="32.25" customHeight="1"/>
    <row r="38797" ht="32.25" customHeight="1"/>
    <row r="38799" ht="32.25" customHeight="1"/>
    <row r="38801" ht="32.25" customHeight="1"/>
    <row r="38803" ht="32.25" customHeight="1"/>
    <row r="38805" ht="32.25" customHeight="1"/>
    <row r="38807" ht="32.25" customHeight="1"/>
    <row r="38809" ht="32.25" customHeight="1"/>
    <row r="38811" ht="32.25" customHeight="1"/>
    <row r="38813" ht="32.25" customHeight="1"/>
    <row r="38815" ht="32.25" customHeight="1"/>
    <row r="38817" ht="32.25" customHeight="1"/>
    <row r="38819" ht="32.25" customHeight="1"/>
    <row r="38821" ht="32.25" customHeight="1"/>
    <row r="38823" ht="32.25" customHeight="1"/>
    <row r="38825" ht="32.25" customHeight="1"/>
    <row r="38827" ht="32.25" customHeight="1"/>
    <row r="38829" ht="32.25" customHeight="1"/>
    <row r="38831" ht="32.25" customHeight="1"/>
    <row r="38833" ht="32.25" customHeight="1"/>
    <row r="38835" ht="32.25" customHeight="1"/>
    <row r="38837" ht="32.25" customHeight="1"/>
    <row r="38839" ht="32.25" customHeight="1"/>
    <row r="38841" ht="32.25" customHeight="1"/>
    <row r="38843" ht="32.25" customHeight="1"/>
    <row r="38845" ht="32.25" customHeight="1"/>
    <row r="38847" ht="32.25" customHeight="1"/>
    <row r="38849" ht="32.25" customHeight="1"/>
    <row r="38851" ht="32.25" customHeight="1"/>
    <row r="38853" ht="32.25" customHeight="1"/>
    <row r="38855" ht="32.25" customHeight="1"/>
    <row r="38857" ht="32.25" customHeight="1"/>
    <row r="38859" ht="32.25" customHeight="1"/>
    <row r="38861" ht="32.25" customHeight="1"/>
    <row r="38863" ht="32.25" customHeight="1"/>
    <row r="38865" ht="32.25" customHeight="1"/>
    <row r="38867" ht="32.25" customHeight="1"/>
    <row r="38869" ht="32.25" customHeight="1"/>
    <row r="38871" ht="32.25" customHeight="1"/>
    <row r="38873" ht="32.25" customHeight="1"/>
    <row r="38875" ht="32.25" customHeight="1"/>
    <row r="38877" ht="32.25" customHeight="1"/>
    <row r="38879" ht="32.25" customHeight="1"/>
    <row r="38881" ht="32.25" customHeight="1"/>
    <row r="38883" ht="32.25" customHeight="1"/>
    <row r="38885" ht="32.25" customHeight="1"/>
    <row r="38887" ht="32.25" customHeight="1"/>
    <row r="38889" ht="32.25" customHeight="1"/>
    <row r="38891" ht="32.25" customHeight="1"/>
    <row r="38893" ht="32.25" customHeight="1"/>
    <row r="38895" ht="32.25" customHeight="1"/>
    <row r="38897" ht="32.25" customHeight="1"/>
    <row r="38899" ht="32.25" customHeight="1"/>
    <row r="38901" ht="32.25" customHeight="1"/>
    <row r="38903" ht="32.25" customHeight="1"/>
    <row r="38905" ht="32.25" customHeight="1"/>
    <row r="38907" ht="32.25" customHeight="1"/>
    <row r="38909" ht="32.25" customHeight="1"/>
    <row r="38911" ht="32.25" customHeight="1"/>
    <row r="38913" ht="32.25" customHeight="1"/>
    <row r="38915" ht="32.25" customHeight="1"/>
    <row r="38917" ht="32.25" customHeight="1"/>
    <row r="38919" ht="32.25" customHeight="1"/>
    <row r="38921" ht="32.25" customHeight="1"/>
    <row r="38923" ht="32.25" customHeight="1"/>
    <row r="38925" ht="32.25" customHeight="1"/>
    <row r="38927" ht="32.25" customHeight="1"/>
    <row r="38929" ht="32.25" customHeight="1"/>
    <row r="38931" ht="32.25" customHeight="1"/>
    <row r="38933" ht="32.25" customHeight="1"/>
    <row r="38935" ht="32.25" customHeight="1"/>
    <row r="38937" ht="32.25" customHeight="1"/>
    <row r="38939" ht="32.25" customHeight="1"/>
    <row r="38941" ht="32.25" customHeight="1"/>
    <row r="38943" ht="32.25" customHeight="1"/>
    <row r="38945" ht="32.25" customHeight="1"/>
    <row r="38947" ht="32.25" customHeight="1"/>
    <row r="38949" ht="32.25" customHeight="1"/>
    <row r="38951" ht="32.25" customHeight="1"/>
    <row r="38953" ht="32.25" customHeight="1"/>
    <row r="38955" ht="32.25" customHeight="1"/>
    <row r="38957" ht="32.25" customHeight="1"/>
    <row r="38959" ht="32.25" customHeight="1"/>
    <row r="38961" ht="32.25" customHeight="1"/>
    <row r="38963" ht="32.25" customHeight="1"/>
    <row r="38965" ht="32.25" customHeight="1"/>
    <row r="38967" ht="32.25" customHeight="1"/>
    <row r="38969" ht="32.25" customHeight="1"/>
    <row r="38971" ht="32.25" customHeight="1"/>
    <row r="38973" ht="32.25" customHeight="1"/>
    <row r="38975" ht="32.25" customHeight="1"/>
    <row r="38977" ht="32.25" customHeight="1"/>
    <row r="38979" ht="32.25" customHeight="1"/>
    <row r="38981" ht="32.25" customHeight="1"/>
    <row r="38983" ht="32.25" customHeight="1"/>
    <row r="38985" ht="32.25" customHeight="1"/>
    <row r="38987" ht="32.25" customHeight="1"/>
    <row r="38989" ht="32.25" customHeight="1"/>
    <row r="38991" ht="32.25" customHeight="1"/>
    <row r="38993" ht="32.25" customHeight="1"/>
    <row r="38995" ht="32.25" customHeight="1"/>
    <row r="38997" ht="32.25" customHeight="1"/>
    <row r="38999" ht="32.25" customHeight="1"/>
    <row r="39001" ht="32.25" customHeight="1"/>
    <row r="39003" ht="32.25" customHeight="1"/>
    <row r="39005" ht="32.25" customHeight="1"/>
    <row r="39007" ht="32.25" customHeight="1"/>
    <row r="39009" ht="32.25" customHeight="1"/>
    <row r="39011" ht="32.25" customHeight="1"/>
    <row r="39013" ht="32.25" customHeight="1"/>
    <row r="39015" ht="32.25" customHeight="1"/>
    <row r="39017" ht="32.25" customHeight="1"/>
    <row r="39019" ht="32.25" customHeight="1"/>
    <row r="39021" ht="32.25" customHeight="1"/>
    <row r="39023" ht="32.25" customHeight="1"/>
    <row r="39025" ht="32.25" customHeight="1"/>
    <row r="39027" ht="32.25" customHeight="1"/>
    <row r="39029" ht="32.25" customHeight="1"/>
    <row r="39031" ht="32.25" customHeight="1"/>
    <row r="39033" ht="32.25" customHeight="1"/>
    <row r="39035" ht="32.25" customHeight="1"/>
    <row r="39037" ht="32.25" customHeight="1"/>
    <row r="39039" ht="32.25" customHeight="1"/>
    <row r="39041" ht="32.25" customHeight="1"/>
    <row r="39043" ht="32.25" customHeight="1"/>
    <row r="39045" ht="32.25" customHeight="1"/>
    <row r="39047" ht="32.25" customHeight="1"/>
    <row r="39049" ht="32.25" customHeight="1"/>
    <row r="39051" ht="32.25" customHeight="1"/>
    <row r="39053" ht="32.25" customHeight="1"/>
    <row r="39055" ht="32.25" customHeight="1"/>
    <row r="39057" ht="32.25" customHeight="1"/>
    <row r="39059" ht="32.25" customHeight="1"/>
    <row r="39061" ht="32.25" customHeight="1"/>
    <row r="39063" ht="32.25" customHeight="1"/>
    <row r="39065" ht="32.25" customHeight="1"/>
    <row r="39067" ht="32.25" customHeight="1"/>
    <row r="39069" ht="32.25" customHeight="1"/>
    <row r="39071" ht="32.25" customHeight="1"/>
    <row r="39073" ht="32.25" customHeight="1"/>
    <row r="39075" ht="32.25" customHeight="1"/>
    <row r="39077" ht="32.25" customHeight="1"/>
    <row r="39079" ht="32.25" customHeight="1"/>
    <row r="39081" ht="32.25" customHeight="1"/>
    <row r="39083" ht="32.25" customHeight="1"/>
    <row r="39085" ht="32.25" customHeight="1"/>
    <row r="39087" ht="32.25" customHeight="1"/>
    <row r="39089" ht="32.25" customHeight="1"/>
    <row r="39091" ht="32.25" customHeight="1"/>
    <row r="39093" ht="32.25" customHeight="1"/>
    <row r="39095" ht="32.25" customHeight="1"/>
    <row r="39097" ht="32.25" customHeight="1"/>
    <row r="39099" ht="32.25" customHeight="1"/>
    <row r="39101" ht="32.25" customHeight="1"/>
    <row r="39103" ht="32.25" customHeight="1"/>
    <row r="39105" ht="32.25" customHeight="1"/>
    <row r="39107" ht="32.25" customHeight="1"/>
    <row r="39109" ht="32.25" customHeight="1"/>
    <row r="39111" ht="32.25" customHeight="1"/>
    <row r="39113" ht="32.25" customHeight="1"/>
    <row r="39115" ht="32.25" customHeight="1"/>
    <row r="39117" ht="32.25" customHeight="1"/>
    <row r="39119" ht="32.25" customHeight="1"/>
    <row r="39121" ht="32.25" customHeight="1"/>
    <row r="39123" ht="32.25" customHeight="1"/>
    <row r="39125" ht="32.25" customHeight="1"/>
    <row r="39127" ht="32.25" customHeight="1"/>
    <row r="39129" ht="32.25" customHeight="1"/>
    <row r="39131" ht="32.25" customHeight="1"/>
    <row r="39133" ht="32.25" customHeight="1"/>
    <row r="39135" ht="32.25" customHeight="1"/>
    <row r="39137" ht="32.25" customHeight="1"/>
    <row r="39139" ht="32.25" customHeight="1"/>
    <row r="39141" ht="32.25" customHeight="1"/>
    <row r="39143" ht="32.25" customHeight="1"/>
    <row r="39145" ht="32.25" customHeight="1"/>
    <row r="39147" ht="32.25" customHeight="1"/>
    <row r="39149" ht="32.25" customHeight="1"/>
    <row r="39151" ht="32.25" customHeight="1"/>
    <row r="39153" ht="32.25" customHeight="1"/>
    <row r="39155" ht="32.25" customHeight="1"/>
    <row r="39157" ht="32.25" customHeight="1"/>
    <row r="39159" ht="32.25" customHeight="1"/>
    <row r="39161" ht="32.25" customHeight="1"/>
    <row r="39163" ht="32.25" customHeight="1"/>
    <row r="39165" ht="32.25" customHeight="1"/>
    <row r="39167" ht="32.25" customHeight="1"/>
    <row r="39169" ht="32.25" customHeight="1"/>
    <row r="39171" ht="32.25" customHeight="1"/>
    <row r="39173" ht="32.25" customHeight="1"/>
    <row r="39175" ht="32.25" customHeight="1"/>
    <row r="39177" ht="32.25" customHeight="1"/>
    <row r="39179" ht="32.25" customHeight="1"/>
    <row r="39181" ht="32.25" customHeight="1"/>
    <row r="39183" ht="32.25" customHeight="1"/>
    <row r="39185" ht="32.25" customHeight="1"/>
    <row r="39187" ht="32.25" customHeight="1"/>
    <row r="39189" ht="32.25" customHeight="1"/>
    <row r="39191" ht="32.25" customHeight="1"/>
    <row r="39193" ht="32.25" customHeight="1"/>
    <row r="39195" ht="32.25" customHeight="1"/>
    <row r="39197" ht="32.25" customHeight="1"/>
    <row r="39199" ht="32.25" customHeight="1"/>
    <row r="39201" ht="32.25" customHeight="1"/>
    <row r="39203" ht="32.25" customHeight="1"/>
    <row r="39205" ht="32.25" customHeight="1"/>
    <row r="39207" ht="32.25" customHeight="1"/>
    <row r="39209" ht="32.25" customHeight="1"/>
    <row r="39211" ht="32.25" customHeight="1"/>
    <row r="39213" ht="32.25" customHeight="1"/>
    <row r="39215" ht="32.25" customHeight="1"/>
    <row r="39217" ht="32.25" customHeight="1"/>
    <row r="39219" ht="32.25" customHeight="1"/>
    <row r="39221" ht="32.25" customHeight="1"/>
    <row r="39223" ht="32.25" customHeight="1"/>
    <row r="39225" ht="32.25" customHeight="1"/>
    <row r="39227" ht="32.25" customHeight="1"/>
    <row r="39229" ht="32.25" customHeight="1"/>
    <row r="39231" ht="32.25" customHeight="1"/>
    <row r="39233" ht="32.25" customHeight="1"/>
    <row r="39235" ht="32.25" customHeight="1"/>
    <row r="39237" ht="32.25" customHeight="1"/>
    <row r="39239" ht="32.25" customHeight="1"/>
    <row r="39241" ht="32.25" customHeight="1"/>
    <row r="39243" ht="32.25" customHeight="1"/>
    <row r="39245" ht="32.25" customHeight="1"/>
    <row r="39247" ht="32.25" customHeight="1"/>
    <row r="39249" ht="32.25" customHeight="1"/>
    <row r="39251" ht="32.25" customHeight="1"/>
    <row r="39253" ht="32.25" customHeight="1"/>
    <row r="39255" ht="32.25" customHeight="1"/>
    <row r="39257" ht="32.25" customHeight="1"/>
    <row r="39259" ht="32.25" customHeight="1"/>
    <row r="39261" ht="32.25" customHeight="1"/>
    <row r="39263" ht="32.25" customHeight="1"/>
    <row r="39265" ht="32.25" customHeight="1"/>
    <row r="39267" ht="32.25" customHeight="1"/>
    <row r="39269" ht="32.25" customHeight="1"/>
    <row r="39271" ht="32.25" customHeight="1"/>
    <row r="39273" ht="32.25" customHeight="1"/>
    <row r="39275" ht="32.25" customHeight="1"/>
    <row r="39277" ht="32.25" customHeight="1"/>
    <row r="39279" ht="32.25" customHeight="1"/>
    <row r="39281" ht="32.25" customHeight="1"/>
    <row r="39283" ht="32.25" customHeight="1"/>
    <row r="39285" ht="32.25" customHeight="1"/>
    <row r="39287" ht="32.25" customHeight="1"/>
    <row r="39289" ht="32.25" customHeight="1"/>
    <row r="39291" ht="32.25" customHeight="1"/>
    <row r="39293" ht="32.25" customHeight="1"/>
    <row r="39295" ht="32.25" customHeight="1"/>
    <row r="39297" ht="32.25" customHeight="1"/>
    <row r="39299" ht="32.25" customHeight="1"/>
    <row r="39301" ht="32.25" customHeight="1"/>
    <row r="39303" ht="32.25" customHeight="1"/>
    <row r="39305" ht="32.25" customHeight="1"/>
    <row r="39307" ht="32.25" customHeight="1"/>
    <row r="39309" ht="32.25" customHeight="1"/>
    <row r="39311" ht="32.25" customHeight="1"/>
    <row r="39313" ht="32.25" customHeight="1"/>
    <row r="39315" ht="32.25" customHeight="1"/>
    <row r="39317" ht="32.25" customHeight="1"/>
    <row r="39319" ht="32.25" customHeight="1"/>
    <row r="39321" ht="32.25" customHeight="1"/>
    <row r="39323" ht="32.25" customHeight="1"/>
    <row r="39325" ht="32.25" customHeight="1"/>
    <row r="39327" ht="32.25" customHeight="1"/>
    <row r="39329" ht="32.25" customHeight="1"/>
    <row r="39331" ht="32.25" customHeight="1"/>
    <row r="39333" ht="32.25" customHeight="1"/>
    <row r="39335" ht="32.25" customHeight="1"/>
    <row r="39337" ht="32.25" customHeight="1"/>
    <row r="39339" ht="32.25" customHeight="1"/>
    <row r="39341" ht="32.25" customHeight="1"/>
    <row r="39343" ht="32.25" customHeight="1"/>
    <row r="39345" ht="32.25" customHeight="1"/>
    <row r="39347" ht="32.25" customHeight="1"/>
    <row r="39349" ht="32.25" customHeight="1"/>
    <row r="39351" ht="32.25" customHeight="1"/>
    <row r="39353" ht="32.25" customHeight="1"/>
    <row r="39355" ht="32.25" customHeight="1"/>
    <row r="39357" ht="32.25" customHeight="1"/>
    <row r="39359" ht="32.25" customHeight="1"/>
    <row r="39361" ht="32.25" customHeight="1"/>
    <row r="39363" ht="32.25" customHeight="1"/>
    <row r="39365" ht="32.25" customHeight="1"/>
    <row r="39367" ht="32.25" customHeight="1"/>
    <row r="39369" ht="32.25" customHeight="1"/>
    <row r="39371" ht="32.25" customHeight="1"/>
    <row r="39373" ht="32.25" customHeight="1"/>
    <row r="39375" ht="32.25" customHeight="1"/>
    <row r="39377" ht="32.25" customHeight="1"/>
    <row r="39379" ht="32.25" customHeight="1"/>
    <row r="39381" ht="32.25" customHeight="1"/>
    <row r="39383" ht="32.25" customHeight="1"/>
    <row r="39385" ht="32.25" customHeight="1"/>
    <row r="39387" ht="32.25" customHeight="1"/>
    <row r="39389" ht="32.25" customHeight="1"/>
    <row r="39391" ht="32.25" customHeight="1"/>
    <row r="39393" ht="32.25" customHeight="1"/>
    <row r="39395" ht="32.25" customHeight="1"/>
    <row r="39397" ht="32.25" customHeight="1"/>
    <row r="39399" ht="32.25" customHeight="1"/>
    <row r="39401" ht="32.25" customHeight="1"/>
    <row r="39403" ht="32.25" customHeight="1"/>
    <row r="39405" ht="32.25" customHeight="1"/>
    <row r="39407" ht="32.25" customHeight="1"/>
    <row r="39409" ht="32.25" customHeight="1"/>
    <row r="39411" ht="32.25" customHeight="1"/>
    <row r="39413" ht="32.25" customHeight="1"/>
    <row r="39415" ht="32.25" customHeight="1"/>
    <row r="39417" ht="32.25" customHeight="1"/>
    <row r="39419" ht="32.25" customHeight="1"/>
    <row r="39421" ht="32.25" customHeight="1"/>
    <row r="39423" ht="32.25" customHeight="1"/>
    <row r="39425" ht="32.25" customHeight="1"/>
    <row r="39427" ht="32.25" customHeight="1"/>
    <row r="39429" ht="32.25" customHeight="1"/>
    <row r="39431" ht="32.25" customHeight="1"/>
    <row r="39433" ht="32.25" customHeight="1"/>
    <row r="39435" ht="32.25" customHeight="1"/>
    <row r="39437" ht="32.25" customHeight="1"/>
    <row r="39439" ht="32.25" customHeight="1"/>
    <row r="39441" ht="32.25" customHeight="1"/>
    <row r="39443" ht="32.25" customHeight="1"/>
    <row r="39445" ht="32.25" customHeight="1"/>
    <row r="39447" ht="32.25" customHeight="1"/>
    <row r="39449" ht="32.25" customHeight="1"/>
    <row r="39451" ht="32.25" customHeight="1"/>
    <row r="39453" ht="32.25" customHeight="1"/>
    <row r="39455" ht="32.25" customHeight="1"/>
    <row r="39457" ht="32.25" customHeight="1"/>
    <row r="39459" ht="32.25" customHeight="1"/>
    <row r="39461" ht="32.25" customHeight="1"/>
    <row r="39463" ht="32.25" customHeight="1"/>
    <row r="39465" ht="32.25" customHeight="1"/>
    <row r="39467" ht="32.25" customHeight="1"/>
    <row r="39469" ht="32.25" customHeight="1"/>
    <row r="39471" ht="32.25" customHeight="1"/>
    <row r="39473" ht="32.25" customHeight="1"/>
    <row r="39475" ht="32.25" customHeight="1"/>
    <row r="39477" ht="32.25" customHeight="1"/>
    <row r="39479" ht="32.25" customHeight="1"/>
    <row r="39481" ht="32.25" customHeight="1"/>
    <row r="39483" ht="32.25" customHeight="1"/>
    <row r="39485" ht="32.25" customHeight="1"/>
    <row r="39487" ht="32.25" customHeight="1"/>
    <row r="39489" ht="32.25" customHeight="1"/>
    <row r="39491" ht="32.25" customHeight="1"/>
    <row r="39493" ht="32.25" customHeight="1"/>
    <row r="39495" ht="32.25" customHeight="1"/>
    <row r="39497" ht="32.25" customHeight="1"/>
    <row r="39499" ht="32.25" customHeight="1"/>
    <row r="39501" ht="32.25" customHeight="1"/>
    <row r="39503" ht="32.25" customHeight="1"/>
    <row r="39505" ht="32.25" customHeight="1"/>
    <row r="39507" ht="32.25" customHeight="1"/>
    <row r="39509" ht="32.25" customHeight="1"/>
    <row r="39511" ht="32.25" customHeight="1"/>
    <row r="39513" ht="32.25" customHeight="1"/>
    <row r="39515" ht="32.25" customHeight="1"/>
    <row r="39517" ht="32.25" customHeight="1"/>
    <row r="39519" ht="32.25" customHeight="1"/>
    <row r="39521" ht="32.25" customHeight="1"/>
    <row r="39523" ht="32.25" customHeight="1"/>
    <row r="39525" ht="32.25" customHeight="1"/>
    <row r="39527" ht="32.25" customHeight="1"/>
    <row r="39529" ht="32.25" customHeight="1"/>
    <row r="39531" ht="32.25" customHeight="1"/>
    <row r="39533" ht="32.25" customHeight="1"/>
    <row r="39535" ht="32.25" customHeight="1"/>
    <row r="39537" ht="32.25" customHeight="1"/>
    <row r="39539" ht="32.25" customHeight="1"/>
    <row r="39541" ht="32.25" customHeight="1"/>
    <row r="39543" ht="32.25" customHeight="1"/>
    <row r="39545" ht="32.25" customHeight="1"/>
    <row r="39547" ht="32.25" customHeight="1"/>
    <row r="39549" ht="32.25" customHeight="1"/>
    <row r="39551" ht="32.25" customHeight="1"/>
    <row r="39553" ht="32.25" customHeight="1"/>
    <row r="39555" ht="32.25" customHeight="1"/>
    <row r="39557" ht="32.25" customHeight="1"/>
    <row r="39559" ht="32.25" customHeight="1"/>
    <row r="39561" ht="32.25" customHeight="1"/>
    <row r="39563" ht="32.25" customHeight="1"/>
    <row r="39565" ht="32.25" customHeight="1"/>
    <row r="39567" ht="32.25" customHeight="1"/>
    <row r="39569" ht="32.25" customHeight="1"/>
    <row r="39571" ht="32.25" customHeight="1"/>
    <row r="39573" ht="32.25" customHeight="1"/>
    <row r="39575" ht="32.25" customHeight="1"/>
    <row r="39577" ht="32.25" customHeight="1"/>
    <row r="39579" ht="32.25" customHeight="1"/>
    <row r="39581" ht="32.25" customHeight="1"/>
    <row r="39583" ht="32.25" customHeight="1"/>
    <row r="39585" ht="32.25" customHeight="1"/>
    <row r="39587" ht="32.25" customHeight="1"/>
    <row r="39589" ht="32.25" customHeight="1"/>
    <row r="39591" ht="32.25" customHeight="1"/>
    <row r="39593" ht="32.25" customHeight="1"/>
    <row r="39595" ht="32.25" customHeight="1"/>
    <row r="39597" ht="32.25" customHeight="1"/>
    <row r="39599" ht="32.25" customHeight="1"/>
    <row r="39601" ht="32.25" customHeight="1"/>
    <row r="39603" ht="32.25" customHeight="1"/>
    <row r="39605" ht="32.25" customHeight="1"/>
    <row r="39607" ht="32.25" customHeight="1"/>
    <row r="39609" ht="32.25" customHeight="1"/>
    <row r="39611" ht="32.25" customHeight="1"/>
    <row r="39613" ht="32.25" customHeight="1"/>
    <row r="39615" ht="32.25" customHeight="1"/>
    <row r="39617" ht="32.25" customHeight="1"/>
    <row r="39619" ht="32.25" customHeight="1"/>
    <row r="39621" ht="32.25" customHeight="1"/>
    <row r="39623" ht="32.25" customHeight="1"/>
    <row r="39625" ht="32.25" customHeight="1"/>
    <row r="39627" ht="32.25" customHeight="1"/>
    <row r="39629" ht="32.25" customHeight="1"/>
    <row r="39631" ht="32.25" customHeight="1"/>
    <row r="39633" ht="32.25" customHeight="1"/>
    <row r="39635" ht="32.25" customHeight="1"/>
    <row r="39637" ht="32.25" customHeight="1"/>
    <row r="39639" ht="32.25" customHeight="1"/>
    <row r="39641" ht="32.25" customHeight="1"/>
    <row r="39643" ht="32.25" customHeight="1"/>
    <row r="39645" ht="32.25" customHeight="1"/>
    <row r="39647" ht="32.25" customHeight="1"/>
    <row r="39649" ht="32.25" customHeight="1"/>
    <row r="39651" ht="32.25" customHeight="1"/>
    <row r="39653" ht="32.25" customHeight="1"/>
    <row r="39655" ht="32.25" customHeight="1"/>
    <row r="39657" ht="32.25" customHeight="1"/>
    <row r="39659" ht="32.25" customHeight="1"/>
    <row r="39661" ht="32.25" customHeight="1"/>
    <row r="39663" ht="32.25" customHeight="1"/>
    <row r="39665" ht="32.25" customHeight="1"/>
    <row r="39667" ht="32.25" customHeight="1"/>
    <row r="39669" ht="32.25" customHeight="1"/>
    <row r="39671" ht="32.25" customHeight="1"/>
    <row r="39673" ht="32.25" customHeight="1"/>
    <row r="39675" ht="32.25" customHeight="1"/>
    <row r="39677" ht="32.25" customHeight="1"/>
    <row r="39679" ht="32.25" customHeight="1"/>
    <row r="39681" ht="32.25" customHeight="1"/>
    <row r="39683" ht="32.25" customHeight="1"/>
    <row r="39685" ht="32.25" customHeight="1"/>
    <row r="39687" ht="32.25" customHeight="1"/>
    <row r="39689" ht="32.25" customHeight="1"/>
    <row r="39691" ht="32.25" customHeight="1"/>
    <row r="39693" ht="32.25" customHeight="1"/>
    <row r="39695" ht="32.25" customHeight="1"/>
    <row r="39697" ht="32.25" customHeight="1"/>
    <row r="39699" ht="32.25" customHeight="1"/>
    <row r="39701" ht="32.25" customHeight="1"/>
    <row r="39703" ht="32.25" customHeight="1"/>
    <row r="39705" ht="32.25" customHeight="1"/>
    <row r="39707" ht="32.25" customHeight="1"/>
    <row r="39709" ht="32.25" customHeight="1"/>
    <row r="39711" ht="32.25" customHeight="1"/>
    <row r="39713" ht="32.25" customHeight="1"/>
    <row r="39715" ht="32.25" customHeight="1"/>
    <row r="39717" ht="32.25" customHeight="1"/>
    <row r="39719" ht="32.25" customHeight="1"/>
    <row r="39721" ht="32.25" customHeight="1"/>
    <row r="39723" ht="32.25" customHeight="1"/>
    <row r="39725" ht="32.25" customHeight="1"/>
    <row r="39727" ht="32.25" customHeight="1"/>
    <row r="39729" ht="32.25" customHeight="1"/>
    <row r="39731" ht="32.25" customHeight="1"/>
    <row r="39733" ht="32.25" customHeight="1"/>
    <row r="39735" ht="32.25" customHeight="1"/>
    <row r="39737" ht="32.25" customHeight="1"/>
    <row r="39739" ht="32.25" customHeight="1"/>
    <row r="39741" ht="32.25" customHeight="1"/>
    <row r="39743" ht="32.25" customHeight="1"/>
    <row r="39745" ht="32.25" customHeight="1"/>
    <row r="39747" ht="32.25" customHeight="1"/>
    <row r="39749" ht="32.25" customHeight="1"/>
    <row r="39751" ht="32.25" customHeight="1"/>
    <row r="39753" ht="32.25" customHeight="1"/>
    <row r="39755" ht="32.25" customHeight="1"/>
    <row r="39757" ht="32.25" customHeight="1"/>
    <row r="39759" ht="32.25" customHeight="1"/>
    <row r="39761" ht="32.25" customHeight="1"/>
    <row r="39763" ht="32.25" customHeight="1"/>
    <row r="39765" ht="32.25" customHeight="1"/>
    <row r="39767" ht="32.25" customHeight="1"/>
    <row r="39769" ht="32.25" customHeight="1"/>
    <row r="39771" ht="32.25" customHeight="1"/>
    <row r="39773" ht="32.25" customHeight="1"/>
    <row r="39775" ht="32.25" customHeight="1"/>
    <row r="39777" ht="32.25" customHeight="1"/>
    <row r="39779" ht="32.25" customHeight="1"/>
    <row r="39781" ht="32.25" customHeight="1"/>
    <row r="39783" ht="32.25" customHeight="1"/>
    <row r="39785" ht="32.25" customHeight="1"/>
    <row r="39787" ht="32.25" customHeight="1"/>
    <row r="39789" ht="32.25" customHeight="1"/>
    <row r="39791" ht="32.25" customHeight="1"/>
    <row r="39793" ht="32.25" customHeight="1"/>
    <row r="39795" ht="32.25" customHeight="1"/>
    <row r="39797" ht="32.25" customHeight="1"/>
    <row r="39799" ht="32.25" customHeight="1"/>
    <row r="39801" ht="32.25" customHeight="1"/>
    <row r="39803" ht="32.25" customHeight="1"/>
    <row r="39805" ht="32.25" customHeight="1"/>
    <row r="39807" ht="32.25" customHeight="1"/>
    <row r="39809" ht="32.25" customHeight="1"/>
    <row r="39811" ht="32.25" customHeight="1"/>
    <row r="39813" ht="32.25" customHeight="1"/>
    <row r="39815" ht="32.25" customHeight="1"/>
    <row r="39817" ht="32.25" customHeight="1"/>
    <row r="39819" ht="32.25" customHeight="1"/>
    <row r="39821" ht="32.25" customHeight="1"/>
    <row r="39823" ht="32.25" customHeight="1"/>
    <row r="39825" ht="32.25" customHeight="1"/>
    <row r="39827" ht="32.25" customHeight="1"/>
    <row r="39829" ht="32.25" customHeight="1"/>
    <row r="39831" ht="32.25" customHeight="1"/>
    <row r="39833" ht="32.25" customHeight="1"/>
    <row r="39835" ht="32.25" customHeight="1"/>
    <row r="39837" ht="32.25" customHeight="1"/>
    <row r="39839" ht="32.25" customHeight="1"/>
    <row r="39841" ht="32.25" customHeight="1"/>
    <row r="39843" ht="32.25" customHeight="1"/>
    <row r="39845" ht="32.25" customHeight="1"/>
    <row r="39847" ht="32.25" customHeight="1"/>
    <row r="39849" ht="32.25" customHeight="1"/>
    <row r="39851" ht="32.25" customHeight="1"/>
    <row r="39853" ht="32.25" customHeight="1"/>
    <row r="39855" ht="32.25" customHeight="1"/>
    <row r="39857" ht="32.25" customHeight="1"/>
    <row r="39859" ht="32.25" customHeight="1"/>
    <row r="39861" ht="32.25" customHeight="1"/>
    <row r="39863" ht="32.25" customHeight="1"/>
    <row r="39865" ht="32.25" customHeight="1"/>
    <row r="39867" ht="32.25" customHeight="1"/>
    <row r="39869" ht="32.25" customHeight="1"/>
    <row r="39871" ht="32.25" customHeight="1"/>
    <row r="39873" ht="32.25" customHeight="1"/>
    <row r="39875" ht="32.25" customHeight="1"/>
    <row r="39877" ht="32.25" customHeight="1"/>
    <row r="39879" ht="32.25" customHeight="1"/>
    <row r="39881" ht="32.25" customHeight="1"/>
    <row r="39883" ht="32.25" customHeight="1"/>
    <row r="39885" ht="32.25" customHeight="1"/>
    <row r="39887" ht="32.25" customHeight="1"/>
    <row r="39889" ht="32.25" customHeight="1"/>
    <row r="39891" ht="32.25" customHeight="1"/>
    <row r="39893" ht="32.25" customHeight="1"/>
    <row r="39895" ht="32.25" customHeight="1"/>
    <row r="39897" ht="32.25" customHeight="1"/>
    <row r="39899" ht="32.25" customHeight="1"/>
    <row r="39901" ht="32.25" customHeight="1"/>
    <row r="39903" ht="32.25" customHeight="1"/>
    <row r="39905" ht="32.25" customHeight="1"/>
    <row r="39907" ht="32.25" customHeight="1"/>
    <row r="39909" ht="32.25" customHeight="1"/>
    <row r="39911" ht="32.25" customHeight="1"/>
    <row r="39913" ht="32.25" customHeight="1"/>
    <row r="39915" ht="32.25" customHeight="1"/>
    <row r="39917" ht="32.25" customHeight="1"/>
    <row r="39919" ht="32.25" customHeight="1"/>
    <row r="39921" ht="32.25" customHeight="1"/>
    <row r="39923" ht="32.25" customHeight="1"/>
    <row r="39925" ht="32.25" customHeight="1"/>
    <row r="39927" ht="32.25" customHeight="1"/>
    <row r="39929" ht="32.25" customHeight="1"/>
    <row r="39931" ht="32.25" customHeight="1"/>
    <row r="39933" ht="32.25" customHeight="1"/>
    <row r="39935" ht="32.25" customHeight="1"/>
    <row r="39937" ht="32.25" customHeight="1"/>
    <row r="39939" ht="32.25" customHeight="1"/>
    <row r="39941" ht="32.25" customHeight="1"/>
    <row r="39943" ht="32.25" customHeight="1"/>
    <row r="39945" ht="32.25" customHeight="1"/>
    <row r="39947" ht="32.25" customHeight="1"/>
    <row r="39949" ht="32.25" customHeight="1"/>
    <row r="39951" ht="32.25" customHeight="1"/>
    <row r="39953" ht="32.25" customHeight="1"/>
    <row r="39955" ht="32.25" customHeight="1"/>
    <row r="39957" ht="32.25" customHeight="1"/>
    <row r="39959" ht="32.25" customHeight="1"/>
    <row r="39961" ht="32.25" customHeight="1"/>
    <row r="39963" ht="32.25" customHeight="1"/>
    <row r="39965" ht="32.25" customHeight="1"/>
    <row r="39967" ht="32.25" customHeight="1"/>
    <row r="39969" ht="32.25" customHeight="1"/>
    <row r="39971" ht="32.25" customHeight="1"/>
    <row r="39973" ht="32.25" customHeight="1"/>
    <row r="39975" ht="32.25" customHeight="1"/>
    <row r="39977" ht="32.25" customHeight="1"/>
    <row r="39979" ht="32.25" customHeight="1"/>
    <row r="39981" ht="32.25" customHeight="1"/>
    <row r="39983" ht="32.25" customHeight="1"/>
    <row r="39985" ht="32.25" customHeight="1"/>
    <row r="39987" ht="32.25" customHeight="1"/>
    <row r="39989" ht="32.25" customHeight="1"/>
    <row r="39991" ht="32.25" customHeight="1"/>
    <row r="39993" ht="32.25" customHeight="1"/>
    <row r="39995" ht="32.25" customHeight="1"/>
    <row r="39997" ht="32.25" customHeight="1"/>
    <row r="39999" ht="32.25" customHeight="1"/>
    <row r="40001" ht="32.25" customHeight="1"/>
    <row r="40003" ht="32.25" customHeight="1"/>
    <row r="40005" ht="32.25" customHeight="1"/>
    <row r="40007" ht="32.25" customHeight="1"/>
    <row r="40009" ht="32.25" customHeight="1"/>
    <row r="40011" ht="32.25" customHeight="1"/>
    <row r="40013" ht="32.25" customHeight="1"/>
    <row r="40015" ht="32.25" customHeight="1"/>
    <row r="40017" ht="32.25" customHeight="1"/>
    <row r="40019" ht="32.25" customHeight="1"/>
    <row r="40021" ht="32.25" customHeight="1"/>
    <row r="40023" ht="32.25" customHeight="1"/>
    <row r="40025" ht="32.25" customHeight="1"/>
    <row r="40027" ht="32.25" customHeight="1"/>
    <row r="40029" ht="32.25" customHeight="1"/>
    <row r="40031" ht="32.25" customHeight="1"/>
    <row r="40033" ht="32.25" customHeight="1"/>
    <row r="40035" ht="32.25" customHeight="1"/>
    <row r="40037" ht="32.25" customHeight="1"/>
    <row r="40039" ht="32.25" customHeight="1"/>
    <row r="40041" ht="32.25" customHeight="1"/>
    <row r="40043" ht="32.25" customHeight="1"/>
    <row r="40045" ht="32.25" customHeight="1"/>
    <row r="40047" ht="32.25" customHeight="1"/>
    <row r="40049" ht="32.25" customHeight="1"/>
    <row r="40051" ht="32.25" customHeight="1"/>
    <row r="40053" ht="32.25" customHeight="1"/>
    <row r="40055" ht="32.25" customHeight="1"/>
    <row r="40057" ht="32.25" customHeight="1"/>
    <row r="40059" ht="32.25" customHeight="1"/>
    <row r="40061" ht="32.25" customHeight="1"/>
    <row r="40063" ht="32.25" customHeight="1"/>
    <row r="40065" ht="32.25" customHeight="1"/>
    <row r="40067" ht="32.25" customHeight="1"/>
    <row r="40069" ht="32.25" customHeight="1"/>
    <row r="40071" ht="32.25" customHeight="1"/>
    <row r="40073" ht="32.25" customHeight="1"/>
    <row r="40075" ht="32.25" customHeight="1"/>
    <row r="40077" ht="32.25" customHeight="1"/>
    <row r="40079" ht="32.25" customHeight="1"/>
    <row r="40081" ht="32.25" customHeight="1"/>
    <row r="40083" ht="32.25" customHeight="1"/>
    <row r="40085" ht="32.25" customHeight="1"/>
    <row r="40087" ht="32.25" customHeight="1"/>
    <row r="40089" ht="32.25" customHeight="1"/>
    <row r="40091" ht="32.25" customHeight="1"/>
    <row r="40093" ht="32.25" customHeight="1"/>
    <row r="40095" ht="32.25" customHeight="1"/>
    <row r="40097" ht="32.25" customHeight="1"/>
    <row r="40099" ht="32.25" customHeight="1"/>
    <row r="40101" ht="32.25" customHeight="1"/>
    <row r="40103" ht="32.25" customHeight="1"/>
    <row r="40105" ht="32.25" customHeight="1"/>
    <row r="40107" ht="32.25" customHeight="1"/>
    <row r="40109" ht="32.25" customHeight="1"/>
    <row r="40111" ht="32.25" customHeight="1"/>
    <row r="40113" ht="32.25" customHeight="1"/>
    <row r="40115" ht="32.25" customHeight="1"/>
    <row r="40117" ht="32.25" customHeight="1"/>
    <row r="40119" ht="32.25" customHeight="1"/>
    <row r="40121" ht="32.25" customHeight="1"/>
    <row r="40123" ht="32.25" customHeight="1"/>
    <row r="40125" ht="32.25" customHeight="1"/>
    <row r="40127" ht="32.25" customHeight="1"/>
    <row r="40129" ht="32.25" customHeight="1"/>
    <row r="40131" ht="32.25" customHeight="1"/>
    <row r="40133" ht="32.25" customHeight="1"/>
    <row r="40135" ht="32.25" customHeight="1"/>
    <row r="40137" ht="32.25" customHeight="1"/>
    <row r="40139" ht="32.25" customHeight="1"/>
    <row r="40141" ht="32.25" customHeight="1"/>
    <row r="40143" ht="32.25" customHeight="1"/>
    <row r="40145" ht="32.25" customHeight="1"/>
    <row r="40147" ht="32.25" customHeight="1"/>
    <row r="40149" ht="32.25" customHeight="1"/>
    <row r="40151" ht="32.25" customHeight="1"/>
    <row r="40153" ht="32.25" customHeight="1"/>
    <row r="40155" ht="32.25" customHeight="1"/>
    <row r="40157" ht="32.25" customHeight="1"/>
    <row r="40159" ht="32.25" customHeight="1"/>
    <row r="40161" ht="32.25" customHeight="1"/>
    <row r="40163" ht="32.25" customHeight="1"/>
    <row r="40165" ht="32.25" customHeight="1"/>
    <row r="40167" ht="32.25" customHeight="1"/>
    <row r="40169" ht="32.25" customHeight="1"/>
    <row r="40171" ht="32.25" customHeight="1"/>
    <row r="40173" ht="32.25" customHeight="1"/>
    <row r="40175" ht="32.25" customHeight="1"/>
    <row r="40177" ht="32.25" customHeight="1"/>
    <row r="40179" ht="32.25" customHeight="1"/>
    <row r="40181" ht="32.25" customHeight="1"/>
    <row r="40183" ht="32.25" customHeight="1"/>
    <row r="40185" ht="32.25" customHeight="1"/>
    <row r="40187" ht="32.25" customHeight="1"/>
    <row r="40189" ht="32.25" customHeight="1"/>
    <row r="40191" ht="32.25" customHeight="1"/>
    <row r="40193" ht="32.25" customHeight="1"/>
    <row r="40195" ht="32.25" customHeight="1"/>
    <row r="40197" ht="32.25" customHeight="1"/>
    <row r="40199" ht="32.25" customHeight="1"/>
    <row r="40201" ht="32.25" customHeight="1"/>
    <row r="40203" ht="32.25" customHeight="1"/>
    <row r="40205" ht="32.25" customHeight="1"/>
    <row r="40207" ht="32.25" customHeight="1"/>
    <row r="40209" ht="32.25" customHeight="1"/>
    <row r="40211" ht="32.25" customHeight="1"/>
    <row r="40213" ht="32.25" customHeight="1"/>
    <row r="40215" ht="32.25" customHeight="1"/>
    <row r="40217" ht="32.25" customHeight="1"/>
    <row r="40219" ht="32.25" customHeight="1"/>
    <row r="40221" ht="32.25" customHeight="1"/>
    <row r="40223" ht="32.25" customHeight="1"/>
    <row r="40225" ht="32.25" customHeight="1"/>
    <row r="40227" ht="32.25" customHeight="1"/>
    <row r="40229" ht="32.25" customHeight="1"/>
    <row r="40231" ht="32.25" customHeight="1"/>
    <row r="40233" ht="32.25" customHeight="1"/>
    <row r="40235" ht="32.25" customHeight="1"/>
    <row r="40237" ht="32.25" customHeight="1"/>
    <row r="40239" ht="32.25" customHeight="1"/>
    <row r="40241" ht="32.25" customHeight="1"/>
    <row r="40243" ht="32.25" customHeight="1"/>
    <row r="40245" ht="32.25" customHeight="1"/>
    <row r="40247" ht="32.25" customHeight="1"/>
    <row r="40249" ht="32.25" customHeight="1"/>
    <row r="40251" ht="32.25" customHeight="1"/>
    <row r="40253" ht="32.25" customHeight="1"/>
    <row r="40255" ht="32.25" customHeight="1"/>
    <row r="40257" ht="32.25" customHeight="1"/>
    <row r="40259" ht="32.25" customHeight="1"/>
    <row r="40261" ht="32.25" customHeight="1"/>
    <row r="40263" ht="32.25" customHeight="1"/>
    <row r="40265" ht="32.25" customHeight="1"/>
    <row r="40267" ht="32.25" customHeight="1"/>
    <row r="40269" ht="32.25" customHeight="1"/>
    <row r="40271" ht="32.25" customHeight="1"/>
    <row r="40273" ht="32.25" customHeight="1"/>
    <row r="40275" ht="32.25" customHeight="1"/>
    <row r="40277" ht="32.25" customHeight="1"/>
    <row r="40279" ht="32.25" customHeight="1"/>
    <row r="40281" ht="32.25" customHeight="1"/>
    <row r="40283" ht="32.25" customHeight="1"/>
    <row r="40285" ht="32.25" customHeight="1"/>
    <row r="40287" ht="32.25" customHeight="1"/>
    <row r="40289" ht="32.25" customHeight="1"/>
    <row r="40291" ht="32.25" customHeight="1"/>
    <row r="40293" ht="32.25" customHeight="1"/>
    <row r="40295" ht="32.25" customHeight="1"/>
    <row r="40297" ht="32.25" customHeight="1"/>
    <row r="40299" ht="32.25" customHeight="1"/>
    <row r="40301" ht="32.25" customHeight="1"/>
    <row r="40303" ht="32.25" customHeight="1"/>
    <row r="40305" ht="32.25" customHeight="1"/>
    <row r="40307" ht="32.25" customHeight="1"/>
    <row r="40309" ht="32.25" customHeight="1"/>
    <row r="40311" ht="32.25" customHeight="1"/>
    <row r="40313" ht="32.25" customHeight="1"/>
    <row r="40315" ht="32.25" customHeight="1"/>
    <row r="40317" ht="32.25" customHeight="1"/>
    <row r="40319" ht="32.25" customHeight="1"/>
    <row r="40321" ht="32.25" customHeight="1"/>
    <row r="40323" ht="32.25" customHeight="1"/>
    <row r="40325" ht="32.25" customHeight="1"/>
    <row r="40327" ht="32.25" customHeight="1"/>
    <row r="40329" ht="32.25" customHeight="1"/>
    <row r="40331" ht="32.25" customHeight="1"/>
    <row r="40333" ht="32.25" customHeight="1"/>
    <row r="40335" ht="32.25" customHeight="1"/>
    <row r="40337" ht="32.25" customHeight="1"/>
    <row r="40339" ht="32.25" customHeight="1"/>
    <row r="40341" ht="32.25" customHeight="1"/>
    <row r="40343" ht="32.25" customHeight="1"/>
    <row r="40345" ht="32.25" customHeight="1"/>
    <row r="40347" ht="32.25" customHeight="1"/>
    <row r="40349" ht="32.25" customHeight="1"/>
    <row r="40351" ht="32.25" customHeight="1"/>
    <row r="40353" ht="32.25" customHeight="1"/>
    <row r="40355" ht="32.25" customHeight="1"/>
    <row r="40357" ht="32.25" customHeight="1"/>
    <row r="40359" ht="32.25" customHeight="1"/>
    <row r="40361" ht="32.25" customHeight="1"/>
    <row r="40363" ht="32.25" customHeight="1"/>
    <row r="40365" ht="32.25" customHeight="1"/>
    <row r="40367" ht="32.25" customHeight="1"/>
    <row r="40369" ht="32.25" customHeight="1"/>
    <row r="40371" ht="32.25" customHeight="1"/>
    <row r="40373" ht="32.25" customHeight="1"/>
    <row r="40375" ht="32.25" customHeight="1"/>
    <row r="40377" ht="32.25" customHeight="1"/>
    <row r="40379" ht="32.25" customHeight="1"/>
    <row r="40381" ht="32.25" customHeight="1"/>
    <row r="40383" ht="32.25" customHeight="1"/>
    <row r="40385" ht="32.25" customHeight="1"/>
    <row r="40387" ht="32.25" customHeight="1"/>
    <row r="40389" ht="32.25" customHeight="1"/>
    <row r="40391" ht="32.25" customHeight="1"/>
    <row r="40393" ht="32.25" customHeight="1"/>
    <row r="40395" ht="32.25" customHeight="1"/>
    <row r="40397" ht="32.25" customHeight="1"/>
    <row r="40399" ht="32.25" customHeight="1"/>
    <row r="40401" ht="32.25" customHeight="1"/>
    <row r="40403" ht="32.25" customHeight="1"/>
    <row r="40405" ht="32.25" customHeight="1"/>
    <row r="40407" ht="32.25" customHeight="1"/>
    <row r="40409" ht="32.25" customHeight="1"/>
    <row r="40411" ht="32.25" customHeight="1"/>
    <row r="40413" ht="32.25" customHeight="1"/>
    <row r="40415" ht="32.25" customHeight="1"/>
    <row r="40417" ht="32.25" customHeight="1"/>
    <row r="40419" ht="32.25" customHeight="1"/>
    <row r="40421" ht="32.25" customHeight="1"/>
    <row r="40423" ht="32.25" customHeight="1"/>
    <row r="40425" ht="32.25" customHeight="1"/>
    <row r="40427" ht="32.25" customHeight="1"/>
    <row r="40429" ht="32.25" customHeight="1"/>
    <row r="40431" ht="32.25" customHeight="1"/>
    <row r="40433" ht="32.25" customHeight="1"/>
    <row r="40435" ht="32.25" customHeight="1"/>
    <row r="40437" ht="32.25" customHeight="1"/>
    <row r="40439" ht="32.25" customHeight="1"/>
    <row r="40441" ht="32.25" customHeight="1"/>
    <row r="40443" ht="32.25" customHeight="1"/>
    <row r="40445" ht="32.25" customHeight="1"/>
    <row r="40447" ht="32.25" customHeight="1"/>
    <row r="40449" ht="32.25" customHeight="1"/>
    <row r="40451" ht="32.25" customHeight="1"/>
    <row r="40453" ht="32.25" customHeight="1"/>
    <row r="40455" ht="32.25" customHeight="1"/>
    <row r="40457" ht="32.25" customHeight="1"/>
    <row r="40459" ht="32.25" customHeight="1"/>
    <row r="40461" ht="32.25" customHeight="1"/>
    <row r="40463" ht="32.25" customHeight="1"/>
    <row r="40465" ht="32.25" customHeight="1"/>
    <row r="40467" ht="32.25" customHeight="1"/>
    <row r="40469" ht="32.25" customHeight="1"/>
    <row r="40471" ht="32.25" customHeight="1"/>
    <row r="40473" ht="32.25" customHeight="1"/>
    <row r="40475" ht="32.25" customHeight="1"/>
    <row r="40477" ht="32.25" customHeight="1"/>
    <row r="40479" ht="32.25" customHeight="1"/>
    <row r="40481" ht="32.25" customHeight="1"/>
    <row r="40483" ht="32.25" customHeight="1"/>
    <row r="40485" ht="32.25" customHeight="1"/>
    <row r="40487" ht="32.25" customHeight="1"/>
    <row r="40489" ht="32.25" customHeight="1"/>
    <row r="40491" ht="32.25" customHeight="1"/>
    <row r="40493" ht="32.25" customHeight="1"/>
    <row r="40495" ht="32.25" customHeight="1"/>
    <row r="40497" ht="32.25" customHeight="1"/>
    <row r="40499" ht="32.25" customHeight="1"/>
    <row r="40501" ht="32.25" customHeight="1"/>
    <row r="40503" ht="32.25" customHeight="1"/>
    <row r="40505" ht="32.25" customHeight="1"/>
    <row r="40507" ht="32.25" customHeight="1"/>
    <row r="40509" ht="32.25" customHeight="1"/>
    <row r="40511" ht="32.25" customHeight="1"/>
    <row r="40513" ht="32.25" customHeight="1"/>
    <row r="40515" ht="32.25" customHeight="1"/>
    <row r="40517" ht="32.25" customHeight="1"/>
    <row r="40519" ht="32.25" customHeight="1"/>
    <row r="40521" ht="32.25" customHeight="1"/>
    <row r="40523" ht="32.25" customHeight="1"/>
    <row r="40525" ht="32.25" customHeight="1"/>
    <row r="40527" ht="32.25" customHeight="1"/>
    <row r="40529" ht="32.25" customHeight="1"/>
    <row r="40531" ht="32.25" customHeight="1"/>
    <row r="40533" ht="32.25" customHeight="1"/>
    <row r="40535" ht="32.25" customHeight="1"/>
    <row r="40537" ht="32.25" customHeight="1"/>
    <row r="40539" ht="32.25" customHeight="1"/>
    <row r="40541" ht="32.25" customHeight="1"/>
    <row r="40543" ht="32.25" customHeight="1"/>
    <row r="40545" ht="32.25" customHeight="1"/>
    <row r="40547" ht="32.25" customHeight="1"/>
    <row r="40549" ht="32.25" customHeight="1"/>
    <row r="40551" ht="32.25" customHeight="1"/>
    <row r="40553" ht="32.25" customHeight="1"/>
    <row r="40555" ht="32.25" customHeight="1"/>
    <row r="40557" ht="32.25" customHeight="1"/>
    <row r="40559" ht="32.25" customHeight="1"/>
    <row r="40561" ht="32.25" customHeight="1"/>
    <row r="40563" ht="32.25" customHeight="1"/>
    <row r="40565" ht="32.25" customHeight="1"/>
    <row r="40567" ht="32.25" customHeight="1"/>
    <row r="40569" ht="32.25" customHeight="1"/>
    <row r="40571" ht="32.25" customHeight="1"/>
    <row r="40573" ht="32.25" customHeight="1"/>
    <row r="40575" ht="32.25" customHeight="1"/>
    <row r="40577" ht="32.25" customHeight="1"/>
    <row r="40579" ht="32.25" customHeight="1"/>
    <row r="40581" ht="32.25" customHeight="1"/>
    <row r="40583" ht="32.25" customHeight="1"/>
    <row r="40585" ht="32.25" customHeight="1"/>
    <row r="40587" ht="32.25" customHeight="1"/>
    <row r="40589" ht="32.25" customHeight="1"/>
    <row r="40591" ht="32.25" customHeight="1"/>
    <row r="40593" ht="32.25" customHeight="1"/>
    <row r="40595" ht="32.25" customHeight="1"/>
    <row r="40597" ht="32.25" customHeight="1"/>
    <row r="40599" ht="32.25" customHeight="1"/>
    <row r="40601" ht="32.25" customHeight="1"/>
    <row r="40603" ht="32.25" customHeight="1"/>
    <row r="40605" ht="32.25" customHeight="1"/>
    <row r="40607" ht="32.25" customHeight="1"/>
    <row r="40609" ht="32.25" customHeight="1"/>
    <row r="40611" ht="32.25" customHeight="1"/>
    <row r="40613" ht="32.25" customHeight="1"/>
    <row r="40615" ht="32.25" customHeight="1"/>
    <row r="40617" ht="32.25" customHeight="1"/>
    <row r="40619" ht="32.25" customHeight="1"/>
    <row r="40621" ht="32.25" customHeight="1"/>
    <row r="40623" ht="32.25" customHeight="1"/>
    <row r="40625" ht="32.25" customHeight="1"/>
    <row r="40627" ht="32.25" customHeight="1"/>
    <row r="40629" ht="32.25" customHeight="1"/>
    <row r="40631" ht="32.25" customHeight="1"/>
    <row r="40633" ht="32.25" customHeight="1"/>
    <row r="40635" ht="32.25" customHeight="1"/>
    <row r="40637" ht="32.25" customHeight="1"/>
    <row r="40639" ht="32.25" customHeight="1"/>
    <row r="40641" ht="32.25" customHeight="1"/>
    <row r="40643" ht="32.25" customHeight="1"/>
    <row r="40645" ht="32.25" customHeight="1"/>
    <row r="40647" ht="32.25" customHeight="1"/>
    <row r="40649" ht="32.25" customHeight="1"/>
    <row r="40651" ht="32.25" customHeight="1"/>
    <row r="40653" ht="32.25" customHeight="1"/>
    <row r="40655" ht="32.25" customHeight="1"/>
    <row r="40657" ht="32.25" customHeight="1"/>
    <row r="40659" ht="32.25" customHeight="1"/>
    <row r="40661" ht="32.25" customHeight="1"/>
    <row r="40663" ht="32.25" customHeight="1"/>
    <row r="40665" ht="32.25" customHeight="1"/>
    <row r="40667" ht="32.25" customHeight="1"/>
    <row r="40669" ht="32.25" customHeight="1"/>
    <row r="40671" ht="32.25" customHeight="1"/>
    <row r="40673" ht="32.25" customHeight="1"/>
    <row r="40675" ht="32.25" customHeight="1"/>
    <row r="40677" ht="32.25" customHeight="1"/>
    <row r="40679" ht="32.25" customHeight="1"/>
    <row r="40681" ht="32.25" customHeight="1"/>
    <row r="40683" ht="32.25" customHeight="1"/>
    <row r="40685" ht="32.25" customHeight="1"/>
    <row r="40687" ht="32.25" customHeight="1"/>
    <row r="40689" ht="32.25" customHeight="1"/>
    <row r="40691" ht="32.25" customHeight="1"/>
    <row r="40693" ht="32.25" customHeight="1"/>
    <row r="40695" ht="32.25" customHeight="1"/>
    <row r="40697" ht="32.25" customHeight="1"/>
    <row r="40699" ht="32.25" customHeight="1"/>
    <row r="40701" ht="32.25" customHeight="1"/>
    <row r="40703" ht="32.25" customHeight="1"/>
    <row r="40705" ht="32.25" customHeight="1"/>
    <row r="40707" ht="32.25" customHeight="1"/>
    <row r="40709" ht="32.25" customHeight="1"/>
    <row r="40711" ht="32.25" customHeight="1"/>
    <row r="40713" ht="32.25" customHeight="1"/>
    <row r="40715" ht="32.25" customHeight="1"/>
    <row r="40717" ht="32.25" customHeight="1"/>
    <row r="40719" ht="32.25" customHeight="1"/>
    <row r="40721" ht="32.25" customHeight="1"/>
    <row r="40723" ht="32.25" customHeight="1"/>
    <row r="40725" ht="32.25" customHeight="1"/>
    <row r="40727" ht="32.25" customHeight="1"/>
    <row r="40729" ht="32.25" customHeight="1"/>
    <row r="40731" ht="32.25" customHeight="1"/>
    <row r="40733" ht="32.25" customHeight="1"/>
    <row r="40735" ht="32.25" customHeight="1"/>
    <row r="40737" ht="32.25" customHeight="1"/>
    <row r="40739" ht="32.25" customHeight="1"/>
    <row r="40741" ht="32.25" customHeight="1"/>
    <row r="40743" ht="32.25" customHeight="1"/>
    <row r="40745" ht="32.25" customHeight="1"/>
    <row r="40747" ht="32.25" customHeight="1"/>
    <row r="40749" ht="32.25" customHeight="1"/>
    <row r="40751" ht="32.25" customHeight="1"/>
    <row r="40753" ht="32.25" customHeight="1"/>
    <row r="40755" ht="32.25" customHeight="1"/>
    <row r="40757" ht="32.25" customHeight="1"/>
    <row r="40759" ht="32.25" customHeight="1"/>
    <row r="40761" ht="32.25" customHeight="1"/>
    <row r="40763" ht="32.25" customHeight="1"/>
    <row r="40765" ht="32.25" customHeight="1"/>
    <row r="40767" ht="32.25" customHeight="1"/>
    <row r="40769" ht="32.25" customHeight="1"/>
    <row r="40771" ht="32.25" customHeight="1"/>
    <row r="40773" ht="32.25" customHeight="1"/>
    <row r="40775" ht="32.25" customHeight="1"/>
    <row r="40777" ht="32.25" customHeight="1"/>
    <row r="40779" ht="32.25" customHeight="1"/>
    <row r="40781" ht="32.25" customHeight="1"/>
    <row r="40783" ht="32.25" customHeight="1"/>
    <row r="40785" ht="32.25" customHeight="1"/>
    <row r="40787" ht="32.25" customHeight="1"/>
    <row r="40789" ht="32.25" customHeight="1"/>
    <row r="40791" ht="32.25" customHeight="1"/>
    <row r="40793" ht="32.25" customHeight="1"/>
    <row r="40795" ht="32.25" customHeight="1"/>
    <row r="40797" ht="32.25" customHeight="1"/>
    <row r="40799" ht="32.25" customHeight="1"/>
    <row r="40801" ht="32.25" customHeight="1"/>
    <row r="40803" ht="32.25" customHeight="1"/>
    <row r="40805" ht="32.25" customHeight="1"/>
    <row r="40807" ht="32.25" customHeight="1"/>
    <row r="40809" ht="32.25" customHeight="1"/>
    <row r="40811" ht="32.25" customHeight="1"/>
    <row r="40813" ht="32.25" customHeight="1"/>
    <row r="40815" ht="32.25" customHeight="1"/>
    <row r="40817" ht="32.25" customHeight="1"/>
    <row r="40819" ht="32.25" customHeight="1"/>
    <row r="40821" ht="32.25" customHeight="1"/>
    <row r="40823" ht="32.25" customHeight="1"/>
    <row r="40825" ht="32.25" customHeight="1"/>
    <row r="40827" ht="32.25" customHeight="1"/>
    <row r="40829" ht="32.25" customHeight="1"/>
    <row r="40831" ht="32.25" customHeight="1"/>
    <row r="40833" ht="32.25" customHeight="1"/>
    <row r="40835" ht="32.25" customHeight="1"/>
    <row r="40837" ht="32.25" customHeight="1"/>
    <row r="40839" ht="32.25" customHeight="1"/>
    <row r="40841" ht="32.25" customHeight="1"/>
    <row r="40843" ht="32.25" customHeight="1"/>
    <row r="40845" ht="32.25" customHeight="1"/>
    <row r="40847" ht="32.25" customHeight="1"/>
    <row r="40849" ht="32.25" customHeight="1"/>
    <row r="40851" ht="32.25" customHeight="1"/>
    <row r="40853" ht="32.25" customHeight="1"/>
    <row r="40855" ht="32.25" customHeight="1"/>
    <row r="40857" ht="32.25" customHeight="1"/>
    <row r="40859" ht="32.25" customHeight="1"/>
    <row r="40861" ht="32.25" customHeight="1"/>
    <row r="40863" ht="32.25" customHeight="1"/>
    <row r="40865" ht="32.25" customHeight="1"/>
    <row r="40867" ht="32.25" customHeight="1"/>
    <row r="40869" ht="32.25" customHeight="1"/>
    <row r="40871" ht="32.25" customHeight="1"/>
    <row r="40873" ht="32.25" customHeight="1"/>
    <row r="40875" ht="32.25" customHeight="1"/>
    <row r="40877" ht="32.25" customHeight="1"/>
    <row r="40879" ht="32.25" customHeight="1"/>
    <row r="40881" ht="32.25" customHeight="1"/>
    <row r="40883" ht="32.25" customHeight="1"/>
    <row r="40885" ht="32.25" customHeight="1"/>
    <row r="40887" ht="32.25" customHeight="1"/>
    <row r="40889" ht="32.25" customHeight="1"/>
    <row r="40891" ht="32.25" customHeight="1"/>
    <row r="40893" ht="32.25" customHeight="1"/>
    <row r="40895" ht="32.25" customHeight="1"/>
    <row r="40897" ht="32.25" customHeight="1"/>
    <row r="40899" ht="32.25" customHeight="1"/>
    <row r="40901" ht="32.25" customHeight="1"/>
    <row r="40903" ht="32.25" customHeight="1"/>
    <row r="40905" ht="32.25" customHeight="1"/>
    <row r="40907" ht="32.25" customHeight="1"/>
    <row r="40909" ht="32.25" customHeight="1"/>
    <row r="40911" ht="32.25" customHeight="1"/>
    <row r="40913" ht="32.25" customHeight="1"/>
    <row r="40915" ht="32.25" customHeight="1"/>
    <row r="40917" ht="32.25" customHeight="1"/>
    <row r="40919" ht="32.25" customHeight="1"/>
    <row r="40921" ht="32.25" customHeight="1"/>
    <row r="40923" ht="32.25" customHeight="1"/>
    <row r="40925" ht="32.25" customHeight="1"/>
    <row r="40927" ht="32.25" customHeight="1"/>
    <row r="40929" ht="32.25" customHeight="1"/>
    <row r="40931" ht="32.25" customHeight="1"/>
    <row r="40933" ht="32.25" customHeight="1"/>
    <row r="40935" ht="32.25" customHeight="1"/>
    <row r="40937" ht="32.25" customHeight="1"/>
    <row r="40939" ht="32.25" customHeight="1"/>
    <row r="40941" ht="32.25" customHeight="1"/>
    <row r="40943" ht="32.25" customHeight="1"/>
    <row r="40945" ht="32.25" customHeight="1"/>
    <row r="40947" ht="32.25" customHeight="1"/>
    <row r="40949" ht="32.25" customHeight="1"/>
    <row r="40951" ht="32.25" customHeight="1"/>
    <row r="40953" ht="32.25" customHeight="1"/>
    <row r="40955" ht="32.25" customHeight="1"/>
    <row r="40957" ht="32.25" customHeight="1"/>
    <row r="40959" ht="32.25" customHeight="1"/>
    <row r="40961" ht="32.25" customHeight="1"/>
    <row r="40963" ht="32.25" customHeight="1"/>
    <row r="40965" ht="32.25" customHeight="1"/>
    <row r="40967" ht="32.25" customHeight="1"/>
    <row r="40969" ht="32.25" customHeight="1"/>
    <row r="40971" ht="32.25" customHeight="1"/>
    <row r="40973" ht="32.25" customHeight="1"/>
    <row r="40975" ht="32.25" customHeight="1"/>
    <row r="40977" ht="32.25" customHeight="1"/>
    <row r="40979" ht="32.25" customHeight="1"/>
    <row r="40981" ht="32.25" customHeight="1"/>
    <row r="40983" ht="32.25" customHeight="1"/>
    <row r="40985" ht="32.25" customHeight="1"/>
    <row r="40987" ht="32.25" customHeight="1"/>
    <row r="40989" ht="32.25" customHeight="1"/>
    <row r="40991" ht="32.25" customHeight="1"/>
    <row r="40993" ht="32.25" customHeight="1"/>
    <row r="40995" ht="32.25" customHeight="1"/>
    <row r="40997" ht="32.25" customHeight="1"/>
    <row r="40999" ht="32.25" customHeight="1"/>
    <row r="41001" ht="32.25" customHeight="1"/>
    <row r="41003" ht="32.25" customHeight="1"/>
    <row r="41005" ht="32.25" customHeight="1"/>
    <row r="41007" ht="32.25" customHeight="1"/>
    <row r="41009" ht="32.25" customHeight="1"/>
    <row r="41011" ht="32.25" customHeight="1"/>
    <row r="41013" ht="32.25" customHeight="1"/>
    <row r="41015" ht="32.25" customHeight="1"/>
    <row r="41017" ht="32.25" customHeight="1"/>
    <row r="41019" ht="32.25" customHeight="1"/>
    <row r="41021" ht="32.25" customHeight="1"/>
    <row r="41023" ht="32.25" customHeight="1"/>
    <row r="41025" ht="32.25" customHeight="1"/>
    <row r="41027" ht="32.25" customHeight="1"/>
    <row r="41029" ht="32.25" customHeight="1"/>
    <row r="41031" ht="32.25" customHeight="1"/>
    <row r="41033" ht="32.25" customHeight="1"/>
    <row r="41035" ht="32.25" customHeight="1"/>
    <row r="41037" ht="32.25" customHeight="1"/>
    <row r="41039" ht="32.25" customHeight="1"/>
    <row r="41041" ht="32.25" customHeight="1"/>
    <row r="41043" ht="32.25" customHeight="1"/>
    <row r="41045" ht="32.25" customHeight="1"/>
    <row r="41047" ht="32.25" customHeight="1"/>
    <row r="41049" ht="32.25" customHeight="1"/>
    <row r="41051" ht="32.25" customHeight="1"/>
    <row r="41053" ht="32.25" customHeight="1"/>
    <row r="41055" ht="32.25" customHeight="1"/>
    <row r="41057" ht="32.25" customHeight="1"/>
    <row r="41059" ht="32.25" customHeight="1"/>
    <row r="41061" ht="32.25" customHeight="1"/>
    <row r="41063" ht="32.25" customHeight="1"/>
    <row r="41065" ht="32.25" customHeight="1"/>
    <row r="41067" ht="32.25" customHeight="1"/>
    <row r="41069" ht="32.25" customHeight="1"/>
    <row r="41071" ht="32.25" customHeight="1"/>
    <row r="41073" ht="32.25" customHeight="1"/>
    <row r="41075" ht="32.25" customHeight="1"/>
    <row r="41077" ht="32.25" customHeight="1"/>
    <row r="41079" ht="32.25" customHeight="1"/>
    <row r="41081" ht="32.25" customHeight="1"/>
    <row r="41083" ht="32.25" customHeight="1"/>
    <row r="41085" ht="32.25" customHeight="1"/>
    <row r="41087" ht="32.25" customHeight="1"/>
    <row r="41089" ht="32.25" customHeight="1"/>
    <row r="41091" ht="32.25" customHeight="1"/>
    <row r="41093" ht="32.25" customHeight="1"/>
    <row r="41095" ht="32.25" customHeight="1"/>
    <row r="41097" ht="32.25" customHeight="1"/>
    <row r="41099" ht="32.25" customHeight="1"/>
    <row r="41101" ht="32.25" customHeight="1"/>
    <row r="41103" ht="32.25" customHeight="1"/>
    <row r="41105" ht="32.25" customHeight="1"/>
    <row r="41107" ht="32.25" customHeight="1"/>
    <row r="41109" ht="32.25" customHeight="1"/>
    <row r="41111" ht="32.25" customHeight="1"/>
    <row r="41113" ht="32.25" customHeight="1"/>
    <row r="41115" ht="32.25" customHeight="1"/>
    <row r="41117" ht="32.25" customHeight="1"/>
    <row r="41119" ht="32.25" customHeight="1"/>
    <row r="41121" ht="32.25" customHeight="1"/>
    <row r="41123" ht="32.25" customHeight="1"/>
    <row r="41125" ht="32.25" customHeight="1"/>
    <row r="41127" ht="32.25" customHeight="1"/>
    <row r="41129" ht="32.25" customHeight="1"/>
    <row r="41131" ht="32.25" customHeight="1"/>
    <row r="41133" ht="32.25" customHeight="1"/>
    <row r="41135" ht="32.25" customHeight="1"/>
    <row r="41137" ht="32.25" customHeight="1"/>
    <row r="41139" ht="32.25" customHeight="1"/>
    <row r="41141" ht="32.25" customHeight="1"/>
    <row r="41143" ht="32.25" customHeight="1"/>
    <row r="41145" ht="32.25" customHeight="1"/>
    <row r="41147" ht="32.25" customHeight="1"/>
    <row r="41149" ht="32.25" customHeight="1"/>
    <row r="41151" ht="32.25" customHeight="1"/>
    <row r="41153" ht="32.25" customHeight="1"/>
    <row r="41155" ht="32.25" customHeight="1"/>
    <row r="41157" ht="32.25" customHeight="1"/>
    <row r="41159" ht="32.25" customHeight="1"/>
    <row r="41161" ht="32.25" customHeight="1"/>
    <row r="41163" ht="32.25" customHeight="1"/>
    <row r="41165" ht="32.25" customHeight="1"/>
    <row r="41167" ht="32.25" customHeight="1"/>
    <row r="41169" ht="32.25" customHeight="1"/>
    <row r="41171" ht="32.25" customHeight="1"/>
    <row r="41173" ht="32.25" customHeight="1"/>
    <row r="41175" ht="32.25" customHeight="1"/>
    <row r="41177" ht="32.25" customHeight="1"/>
    <row r="41179" ht="32.25" customHeight="1"/>
    <row r="41181" ht="32.25" customHeight="1"/>
    <row r="41183" ht="32.25" customHeight="1"/>
    <row r="41185" ht="32.25" customHeight="1"/>
    <row r="41187" ht="32.25" customHeight="1"/>
    <row r="41189" ht="32.25" customHeight="1"/>
    <row r="41191" ht="32.25" customHeight="1"/>
    <row r="41193" ht="32.25" customHeight="1"/>
    <row r="41195" ht="32.25" customHeight="1"/>
    <row r="41197" ht="32.25" customHeight="1"/>
    <row r="41199" ht="32.25" customHeight="1"/>
    <row r="41201" ht="32.25" customHeight="1"/>
    <row r="41203" ht="32.25" customHeight="1"/>
    <row r="41205" ht="32.25" customHeight="1"/>
    <row r="41207" ht="32.25" customHeight="1"/>
    <row r="41209" ht="32.25" customHeight="1"/>
    <row r="41211" ht="32.25" customHeight="1"/>
    <row r="41213" ht="32.25" customHeight="1"/>
    <row r="41215" ht="32.25" customHeight="1"/>
    <row r="41217" ht="32.25" customHeight="1"/>
    <row r="41219" ht="32.25" customHeight="1"/>
    <row r="41221" ht="32.25" customHeight="1"/>
    <row r="41223" ht="32.25" customHeight="1"/>
    <row r="41225" ht="32.25" customHeight="1"/>
    <row r="41227" ht="32.25" customHeight="1"/>
    <row r="41229" ht="32.25" customHeight="1"/>
    <row r="41231" ht="32.25" customHeight="1"/>
    <row r="41233" ht="32.25" customHeight="1"/>
    <row r="41235" ht="32.25" customHeight="1"/>
    <row r="41237" ht="32.25" customHeight="1"/>
    <row r="41239" ht="32.25" customHeight="1"/>
    <row r="41241" ht="32.25" customHeight="1"/>
    <row r="41243" ht="32.25" customHeight="1"/>
    <row r="41245" ht="32.25" customHeight="1"/>
    <row r="41247" ht="32.25" customHeight="1"/>
    <row r="41249" ht="32.25" customHeight="1"/>
    <row r="41251" ht="32.25" customHeight="1"/>
    <row r="41253" ht="32.25" customHeight="1"/>
    <row r="41255" ht="32.25" customHeight="1"/>
    <row r="41257" ht="32.25" customHeight="1"/>
    <row r="41259" ht="32.25" customHeight="1"/>
    <row r="41261" ht="32.25" customHeight="1"/>
    <row r="41263" ht="32.25" customHeight="1"/>
    <row r="41265" ht="32.25" customHeight="1"/>
    <row r="41267" ht="32.25" customHeight="1"/>
    <row r="41269" ht="32.25" customHeight="1"/>
    <row r="41271" ht="32.25" customHeight="1"/>
    <row r="41273" ht="32.25" customHeight="1"/>
    <row r="41275" ht="32.25" customHeight="1"/>
    <row r="41277" ht="32.25" customHeight="1"/>
    <row r="41279" ht="32.25" customHeight="1"/>
    <row r="41281" ht="32.25" customHeight="1"/>
    <row r="41283" ht="32.25" customHeight="1"/>
    <row r="41285" ht="32.25" customHeight="1"/>
    <row r="41287" ht="32.25" customHeight="1"/>
    <row r="41289" ht="32.25" customHeight="1"/>
    <row r="41291" ht="32.25" customHeight="1"/>
    <row r="41293" ht="32.25" customHeight="1"/>
    <row r="41295" ht="32.25" customHeight="1"/>
    <row r="41297" ht="32.25" customHeight="1"/>
    <row r="41299" ht="32.25" customHeight="1"/>
    <row r="41301" ht="32.25" customHeight="1"/>
    <row r="41303" ht="32.25" customHeight="1"/>
    <row r="41305" ht="32.25" customHeight="1"/>
    <row r="41307" ht="32.25" customHeight="1"/>
    <row r="41309" ht="32.25" customHeight="1"/>
    <row r="41311" ht="32.25" customHeight="1"/>
    <row r="41313" ht="32.25" customHeight="1"/>
    <row r="41315" ht="32.25" customHeight="1"/>
    <row r="41317" ht="32.25" customHeight="1"/>
    <row r="41319" ht="32.25" customHeight="1"/>
    <row r="41321" ht="32.25" customHeight="1"/>
    <row r="41323" ht="32.25" customHeight="1"/>
    <row r="41325" ht="32.25" customHeight="1"/>
    <row r="41327" ht="32.25" customHeight="1"/>
    <row r="41329" ht="32.25" customHeight="1"/>
    <row r="41331" ht="32.25" customHeight="1"/>
    <row r="41333" ht="32.25" customHeight="1"/>
    <row r="41335" ht="32.25" customHeight="1"/>
    <row r="41337" ht="32.25" customHeight="1"/>
    <row r="41339" ht="32.25" customHeight="1"/>
    <row r="41341" ht="32.25" customHeight="1"/>
    <row r="41343" ht="32.25" customHeight="1"/>
    <row r="41345" ht="32.25" customHeight="1"/>
    <row r="41347" ht="32.25" customHeight="1"/>
    <row r="41349" ht="32.25" customHeight="1"/>
    <row r="41351" ht="32.25" customHeight="1"/>
    <row r="41353" ht="32.25" customHeight="1"/>
    <row r="41355" ht="32.25" customHeight="1"/>
    <row r="41357" ht="32.25" customHeight="1"/>
    <row r="41359" ht="32.25" customHeight="1"/>
    <row r="41361" ht="32.25" customHeight="1"/>
    <row r="41363" ht="32.25" customHeight="1"/>
    <row r="41365" ht="32.25" customHeight="1"/>
    <row r="41367" ht="32.25" customHeight="1"/>
    <row r="41369" ht="32.25" customHeight="1"/>
    <row r="41371" ht="32.25" customHeight="1"/>
    <row r="41373" ht="32.25" customHeight="1"/>
    <row r="41375" ht="32.25" customHeight="1"/>
    <row r="41377" ht="32.25" customHeight="1"/>
    <row r="41379" ht="32.25" customHeight="1"/>
    <row r="41381" ht="32.25" customHeight="1"/>
    <row r="41383" ht="32.25" customHeight="1"/>
    <row r="41385" ht="32.25" customHeight="1"/>
    <row r="41387" ht="32.25" customHeight="1"/>
    <row r="41389" ht="32.25" customHeight="1"/>
    <row r="41391" ht="32.25" customHeight="1"/>
    <row r="41393" ht="32.25" customHeight="1"/>
    <row r="41395" ht="32.25" customHeight="1"/>
    <row r="41397" ht="32.25" customHeight="1"/>
    <row r="41399" ht="32.25" customHeight="1"/>
    <row r="41401" ht="32.25" customHeight="1"/>
    <row r="41403" ht="32.25" customHeight="1"/>
    <row r="41405" ht="32.25" customHeight="1"/>
    <row r="41407" ht="32.25" customHeight="1"/>
    <row r="41409" ht="32.25" customHeight="1"/>
    <row r="41411" ht="32.25" customHeight="1"/>
    <row r="41413" ht="32.25" customHeight="1"/>
    <row r="41415" ht="32.25" customHeight="1"/>
    <row r="41417" ht="32.25" customHeight="1"/>
    <row r="41419" ht="32.25" customHeight="1"/>
    <row r="41421" ht="32.25" customHeight="1"/>
    <row r="41423" ht="32.25" customHeight="1"/>
    <row r="41425" ht="32.25" customHeight="1"/>
    <row r="41427" ht="32.25" customHeight="1"/>
    <row r="41429" ht="32.25" customHeight="1"/>
    <row r="41431" ht="32.25" customHeight="1"/>
    <row r="41433" ht="32.25" customHeight="1"/>
    <row r="41435" ht="32.25" customHeight="1"/>
    <row r="41437" ht="32.25" customHeight="1"/>
    <row r="41439" ht="32.25" customHeight="1"/>
    <row r="41441" ht="32.25" customHeight="1"/>
    <row r="41443" ht="32.25" customHeight="1"/>
    <row r="41445" ht="32.25" customHeight="1"/>
    <row r="41447" ht="32.25" customHeight="1"/>
    <row r="41449" ht="32.25" customHeight="1"/>
    <row r="41451" ht="32.25" customHeight="1"/>
    <row r="41453" ht="32.25" customHeight="1"/>
    <row r="41455" ht="32.25" customHeight="1"/>
    <row r="41457" ht="32.25" customHeight="1"/>
    <row r="41459" ht="32.25" customHeight="1"/>
    <row r="41461" ht="32.25" customHeight="1"/>
    <row r="41463" ht="32.25" customHeight="1"/>
    <row r="41465" ht="32.25" customHeight="1"/>
    <row r="41467" ht="32.25" customHeight="1"/>
    <row r="41469" ht="32.25" customHeight="1"/>
    <row r="41471" ht="32.25" customHeight="1"/>
    <row r="41473" ht="32.25" customHeight="1"/>
    <row r="41475" ht="32.25" customHeight="1"/>
    <row r="41477" ht="32.25" customHeight="1"/>
    <row r="41479" ht="32.25" customHeight="1"/>
    <row r="41481" ht="32.25" customHeight="1"/>
    <row r="41483" ht="32.25" customHeight="1"/>
    <row r="41485" ht="32.25" customHeight="1"/>
    <row r="41487" ht="32.25" customHeight="1"/>
    <row r="41489" ht="32.25" customHeight="1"/>
    <row r="41491" ht="32.25" customHeight="1"/>
    <row r="41493" ht="32.25" customHeight="1"/>
    <row r="41495" ht="32.25" customHeight="1"/>
    <row r="41497" ht="32.25" customHeight="1"/>
    <row r="41499" ht="32.25" customHeight="1"/>
    <row r="41501" ht="32.25" customHeight="1"/>
    <row r="41503" ht="32.25" customHeight="1"/>
    <row r="41505" ht="32.25" customHeight="1"/>
    <row r="41507" ht="32.25" customHeight="1"/>
    <row r="41509" ht="32.25" customHeight="1"/>
    <row r="41511" ht="32.25" customHeight="1"/>
    <row r="41513" ht="32.25" customHeight="1"/>
    <row r="41515" ht="32.25" customHeight="1"/>
    <row r="41517" ht="32.25" customHeight="1"/>
    <row r="41519" ht="32.25" customHeight="1"/>
    <row r="41521" ht="32.25" customHeight="1"/>
    <row r="41523" ht="32.25" customHeight="1"/>
    <row r="41525" ht="32.25" customHeight="1"/>
    <row r="41527" ht="32.25" customHeight="1"/>
    <row r="41529" ht="32.25" customHeight="1"/>
    <row r="41531" ht="32.25" customHeight="1"/>
    <row r="41533" ht="32.25" customHeight="1"/>
    <row r="41535" ht="32.25" customHeight="1"/>
    <row r="41537" ht="32.25" customHeight="1"/>
    <row r="41539" ht="32.25" customHeight="1"/>
    <row r="41541" ht="32.25" customHeight="1"/>
    <row r="41543" ht="32.25" customHeight="1"/>
    <row r="41545" ht="32.25" customHeight="1"/>
    <row r="41547" ht="32.25" customHeight="1"/>
    <row r="41549" ht="32.25" customHeight="1"/>
    <row r="41551" ht="32.25" customHeight="1"/>
    <row r="41553" ht="32.25" customHeight="1"/>
    <row r="41555" ht="32.25" customHeight="1"/>
    <row r="41557" ht="32.25" customHeight="1"/>
    <row r="41559" ht="32.25" customHeight="1"/>
    <row r="41561" ht="32.25" customHeight="1"/>
    <row r="41563" ht="32.25" customHeight="1"/>
    <row r="41565" ht="32.25" customHeight="1"/>
    <row r="41567" ht="32.25" customHeight="1"/>
    <row r="41569" ht="32.25" customHeight="1"/>
    <row r="41571" ht="32.25" customHeight="1"/>
    <row r="41573" ht="32.25" customHeight="1"/>
    <row r="41575" ht="32.25" customHeight="1"/>
    <row r="41577" ht="32.25" customHeight="1"/>
    <row r="41579" ht="32.25" customHeight="1"/>
    <row r="41581" ht="32.25" customHeight="1"/>
    <row r="41583" ht="32.25" customHeight="1"/>
    <row r="41585" ht="32.25" customHeight="1"/>
    <row r="41587" ht="32.25" customHeight="1"/>
    <row r="41589" ht="32.25" customHeight="1"/>
    <row r="41591" ht="32.25" customHeight="1"/>
    <row r="41593" ht="32.25" customHeight="1"/>
    <row r="41595" ht="32.25" customHeight="1"/>
    <row r="41597" ht="32.25" customHeight="1"/>
    <row r="41599" ht="32.25" customHeight="1"/>
    <row r="41601" ht="32.25" customHeight="1"/>
    <row r="41603" ht="32.25" customHeight="1"/>
    <row r="41605" ht="32.25" customHeight="1"/>
    <row r="41607" ht="32.25" customHeight="1"/>
    <row r="41609" ht="32.25" customHeight="1"/>
    <row r="41611" ht="32.25" customHeight="1"/>
    <row r="41613" ht="32.25" customHeight="1"/>
    <row r="41615" ht="32.25" customHeight="1"/>
    <row r="41617" ht="32.25" customHeight="1"/>
    <row r="41619" ht="32.25" customHeight="1"/>
    <row r="41621" ht="32.25" customHeight="1"/>
    <row r="41623" ht="32.25" customHeight="1"/>
    <row r="41625" ht="32.25" customHeight="1"/>
    <row r="41627" ht="32.25" customHeight="1"/>
    <row r="41629" ht="32.25" customHeight="1"/>
    <row r="41631" ht="32.25" customHeight="1"/>
    <row r="41633" ht="32.25" customHeight="1"/>
    <row r="41635" ht="32.25" customHeight="1"/>
    <row r="41637" ht="32.25" customHeight="1"/>
    <row r="41639" ht="32.25" customHeight="1"/>
    <row r="41641" ht="32.25" customHeight="1"/>
    <row r="41643" ht="32.25" customHeight="1"/>
    <row r="41645" ht="32.25" customHeight="1"/>
    <row r="41647" ht="32.25" customHeight="1"/>
    <row r="41649" ht="32.25" customHeight="1"/>
    <row r="41651" ht="32.25" customHeight="1"/>
    <row r="41653" ht="32.25" customHeight="1"/>
    <row r="41655" ht="32.25" customHeight="1"/>
    <row r="41657" ht="32.25" customHeight="1"/>
    <row r="41659" ht="32.25" customHeight="1"/>
    <row r="41661" ht="32.25" customHeight="1"/>
    <row r="41663" ht="32.25" customHeight="1"/>
    <row r="41665" ht="32.25" customHeight="1"/>
    <row r="41667" ht="32.25" customHeight="1"/>
    <row r="41669" ht="32.25" customHeight="1"/>
    <row r="41671" ht="32.25" customHeight="1"/>
    <row r="41673" ht="32.25" customHeight="1"/>
    <row r="41675" ht="32.25" customHeight="1"/>
    <row r="41677" ht="32.25" customHeight="1"/>
    <row r="41679" ht="32.25" customHeight="1"/>
    <row r="41681" ht="32.25" customHeight="1"/>
    <row r="41683" ht="32.25" customHeight="1"/>
    <row r="41685" ht="32.25" customHeight="1"/>
    <row r="41687" ht="32.25" customHeight="1"/>
    <row r="41689" ht="32.25" customHeight="1"/>
    <row r="41691" ht="32.25" customHeight="1"/>
    <row r="41693" ht="32.25" customHeight="1"/>
    <row r="41695" ht="32.25" customHeight="1"/>
    <row r="41697" ht="32.25" customHeight="1"/>
    <row r="41699" ht="32.25" customHeight="1"/>
    <row r="41701" ht="32.25" customHeight="1"/>
    <row r="41703" ht="32.25" customHeight="1"/>
    <row r="41705" ht="32.25" customHeight="1"/>
    <row r="41707" ht="32.25" customHeight="1"/>
    <row r="41709" ht="32.25" customHeight="1"/>
    <row r="41711" ht="32.25" customHeight="1"/>
    <row r="41713" ht="32.25" customHeight="1"/>
    <row r="41715" ht="32.25" customHeight="1"/>
    <row r="41717" ht="32.25" customHeight="1"/>
    <row r="41719" ht="32.25" customHeight="1"/>
    <row r="41721" ht="32.25" customHeight="1"/>
    <row r="41723" ht="32.25" customHeight="1"/>
    <row r="41725" ht="32.25" customHeight="1"/>
    <row r="41727" ht="32.25" customHeight="1"/>
    <row r="41729" ht="32.25" customHeight="1"/>
    <row r="41731" ht="32.25" customHeight="1"/>
    <row r="41733" ht="32.25" customHeight="1"/>
    <row r="41735" ht="32.25" customHeight="1"/>
    <row r="41737" ht="32.25" customHeight="1"/>
    <row r="41739" ht="32.25" customHeight="1"/>
    <row r="41741" ht="32.25" customHeight="1"/>
    <row r="41743" ht="32.25" customHeight="1"/>
    <row r="41745" ht="32.25" customHeight="1"/>
    <row r="41747" ht="32.25" customHeight="1"/>
    <row r="41749" ht="32.25" customHeight="1"/>
    <row r="41751" ht="32.25" customHeight="1"/>
    <row r="41753" ht="32.25" customHeight="1"/>
    <row r="41755" ht="32.25" customHeight="1"/>
    <row r="41757" ht="32.25" customHeight="1"/>
    <row r="41759" ht="32.25" customHeight="1"/>
    <row r="41761" ht="32.25" customHeight="1"/>
    <row r="41763" ht="32.25" customHeight="1"/>
    <row r="41765" ht="32.25" customHeight="1"/>
    <row r="41767" ht="32.25" customHeight="1"/>
    <row r="41769" ht="32.25" customHeight="1"/>
    <row r="41771" ht="32.25" customHeight="1"/>
    <row r="41773" ht="32.25" customHeight="1"/>
    <row r="41775" ht="32.25" customHeight="1"/>
    <row r="41777" ht="32.25" customHeight="1"/>
    <row r="41779" ht="32.25" customHeight="1"/>
    <row r="41781" ht="32.25" customHeight="1"/>
    <row r="41783" ht="32.25" customHeight="1"/>
    <row r="41785" ht="32.25" customHeight="1"/>
    <row r="41787" ht="32.25" customHeight="1"/>
    <row r="41789" ht="32.25" customHeight="1"/>
    <row r="41791" ht="32.25" customHeight="1"/>
    <row r="41793" ht="32.25" customHeight="1"/>
    <row r="41795" ht="32.25" customHeight="1"/>
    <row r="41797" ht="32.25" customHeight="1"/>
    <row r="41799" ht="32.25" customHeight="1"/>
    <row r="41801" ht="32.25" customHeight="1"/>
    <row r="41803" ht="32.25" customHeight="1"/>
    <row r="41805" ht="32.25" customHeight="1"/>
    <row r="41807" ht="32.25" customHeight="1"/>
    <row r="41809" ht="32.25" customHeight="1"/>
    <row r="41811" ht="32.25" customHeight="1"/>
    <row r="41813" ht="32.25" customHeight="1"/>
    <row r="41815" ht="32.25" customHeight="1"/>
    <row r="41817" ht="32.25" customHeight="1"/>
    <row r="41819" ht="32.25" customHeight="1"/>
    <row r="41821" ht="32.25" customHeight="1"/>
    <row r="41823" ht="32.25" customHeight="1"/>
    <row r="41825" ht="32.25" customHeight="1"/>
    <row r="41827" ht="32.25" customHeight="1"/>
    <row r="41829" ht="32.25" customHeight="1"/>
    <row r="41831" ht="32.25" customHeight="1"/>
    <row r="41833" ht="32.25" customHeight="1"/>
    <row r="41835" ht="32.25" customHeight="1"/>
    <row r="41837" ht="32.25" customHeight="1"/>
    <row r="41839" ht="32.25" customHeight="1"/>
    <row r="41841" ht="32.25" customHeight="1"/>
    <row r="41843" ht="32.25" customHeight="1"/>
    <row r="41845" ht="32.25" customHeight="1"/>
    <row r="41847" ht="32.25" customHeight="1"/>
    <row r="41849" ht="32.25" customHeight="1"/>
    <row r="41851" ht="32.25" customHeight="1"/>
    <row r="41853" ht="32.25" customHeight="1"/>
    <row r="41855" ht="32.25" customHeight="1"/>
    <row r="41857" ht="32.25" customHeight="1"/>
    <row r="41859" ht="32.25" customHeight="1"/>
    <row r="41861" ht="32.25" customHeight="1"/>
    <row r="41863" ht="32.25" customHeight="1"/>
    <row r="41865" ht="32.25" customHeight="1"/>
    <row r="41867" ht="32.25" customHeight="1"/>
    <row r="41869" ht="32.25" customHeight="1"/>
    <row r="41871" ht="32.25" customHeight="1"/>
    <row r="41873" ht="32.25" customHeight="1"/>
    <row r="41875" ht="32.25" customHeight="1"/>
    <row r="41877" ht="32.25" customHeight="1"/>
    <row r="41879" ht="32.25" customHeight="1"/>
    <row r="41881" ht="32.25" customHeight="1"/>
    <row r="41883" ht="32.25" customHeight="1"/>
    <row r="41885" ht="32.25" customHeight="1"/>
    <row r="41887" ht="32.25" customHeight="1"/>
    <row r="41889" ht="32.25" customHeight="1"/>
    <row r="41891" ht="32.25" customHeight="1"/>
    <row r="41893" ht="32.25" customHeight="1"/>
    <row r="41895" ht="32.25" customHeight="1"/>
    <row r="41897" ht="32.25" customHeight="1"/>
    <row r="41899" ht="32.25" customHeight="1"/>
    <row r="41901" ht="32.25" customHeight="1"/>
    <row r="41903" ht="32.25" customHeight="1"/>
    <row r="41905" ht="32.25" customHeight="1"/>
    <row r="41907" ht="32.25" customHeight="1"/>
    <row r="41909" ht="32.25" customHeight="1"/>
    <row r="41911" ht="32.25" customHeight="1"/>
    <row r="41913" ht="32.25" customHeight="1"/>
    <row r="41915" ht="32.25" customHeight="1"/>
    <row r="41917" ht="32.25" customHeight="1"/>
    <row r="41919" ht="32.25" customHeight="1"/>
    <row r="41921" ht="32.25" customHeight="1"/>
    <row r="41923" ht="32.25" customHeight="1"/>
    <row r="41925" ht="32.25" customHeight="1"/>
    <row r="41927" ht="32.25" customHeight="1"/>
    <row r="41929" ht="32.25" customHeight="1"/>
    <row r="41931" ht="32.25" customHeight="1"/>
    <row r="41933" ht="32.25" customHeight="1"/>
    <row r="41935" ht="32.25" customHeight="1"/>
    <row r="41937" ht="32.25" customHeight="1"/>
    <row r="41939" ht="32.25" customHeight="1"/>
    <row r="41941" ht="32.25" customHeight="1"/>
    <row r="41943" ht="32.25" customHeight="1"/>
    <row r="41945" ht="32.25" customHeight="1"/>
    <row r="41947" ht="32.25" customHeight="1"/>
    <row r="41949" ht="32.25" customHeight="1"/>
    <row r="41951" ht="32.25" customHeight="1"/>
    <row r="41953" ht="32.25" customHeight="1"/>
    <row r="41955" ht="32.25" customHeight="1"/>
    <row r="41957" ht="32.25" customHeight="1"/>
    <row r="41959" ht="32.25" customHeight="1"/>
    <row r="41961" ht="32.25" customHeight="1"/>
    <row r="41963" ht="32.25" customHeight="1"/>
    <row r="41965" ht="32.25" customHeight="1"/>
    <row r="41967" ht="32.25" customHeight="1"/>
    <row r="41969" ht="32.25" customHeight="1"/>
    <row r="41971" ht="32.25" customHeight="1"/>
    <row r="41973" ht="32.25" customHeight="1"/>
    <row r="41975" ht="32.25" customHeight="1"/>
    <row r="41977" ht="32.25" customHeight="1"/>
    <row r="41979" ht="32.25" customHeight="1"/>
    <row r="41981" ht="32.25" customHeight="1"/>
    <row r="41983" ht="32.25" customHeight="1"/>
    <row r="41985" ht="32.25" customHeight="1"/>
    <row r="41987" ht="32.25" customHeight="1"/>
    <row r="41989" ht="32.25" customHeight="1"/>
    <row r="41991" ht="32.25" customHeight="1"/>
    <row r="41993" ht="32.25" customHeight="1"/>
    <row r="41995" ht="32.25" customHeight="1"/>
    <row r="41997" ht="32.25" customHeight="1"/>
    <row r="41999" ht="32.25" customHeight="1"/>
    <row r="42001" ht="32.25" customHeight="1"/>
    <row r="42003" ht="32.25" customHeight="1"/>
    <row r="42005" ht="32.25" customHeight="1"/>
    <row r="42007" ht="32.25" customHeight="1"/>
    <row r="42009" ht="32.25" customHeight="1"/>
    <row r="42011" ht="32.25" customHeight="1"/>
    <row r="42013" ht="32.25" customHeight="1"/>
    <row r="42015" ht="32.25" customHeight="1"/>
    <row r="42017" ht="32.25" customHeight="1"/>
    <row r="42019" ht="32.25" customHeight="1"/>
    <row r="42021" ht="32.25" customHeight="1"/>
    <row r="42023" ht="32.25" customHeight="1"/>
    <row r="42025" ht="32.25" customHeight="1"/>
    <row r="42027" ht="32.25" customHeight="1"/>
    <row r="42029" ht="32.25" customHeight="1"/>
    <row r="42031" ht="32.25" customHeight="1"/>
    <row r="42033" ht="32.25" customHeight="1"/>
    <row r="42035" ht="32.25" customHeight="1"/>
    <row r="42037" ht="32.25" customHeight="1"/>
    <row r="42039" ht="32.25" customHeight="1"/>
    <row r="42041" ht="32.25" customHeight="1"/>
    <row r="42043" ht="32.25" customHeight="1"/>
    <row r="42045" ht="32.25" customHeight="1"/>
    <row r="42047" ht="32.25" customHeight="1"/>
    <row r="42049" ht="32.25" customHeight="1"/>
    <row r="42051" ht="32.25" customHeight="1"/>
    <row r="42053" ht="32.25" customHeight="1"/>
    <row r="42055" ht="32.25" customHeight="1"/>
    <row r="42057" ht="32.25" customHeight="1"/>
    <row r="42059" ht="32.25" customHeight="1"/>
    <row r="42061" ht="32.25" customHeight="1"/>
    <row r="42063" ht="32.25" customHeight="1"/>
    <row r="42065" ht="32.25" customHeight="1"/>
    <row r="42067" ht="32.25" customHeight="1"/>
    <row r="42069" ht="32.25" customHeight="1"/>
    <row r="42071" ht="32.25" customHeight="1"/>
    <row r="42073" ht="32.25" customHeight="1"/>
    <row r="42075" ht="32.25" customHeight="1"/>
    <row r="42077" ht="32.25" customHeight="1"/>
    <row r="42079" ht="32.25" customHeight="1"/>
    <row r="42081" ht="32.25" customHeight="1"/>
    <row r="42083" ht="32.25" customHeight="1"/>
    <row r="42085" ht="32.25" customHeight="1"/>
    <row r="42087" ht="32.25" customHeight="1"/>
    <row r="42089" ht="32.25" customHeight="1"/>
    <row r="42091" ht="32.25" customHeight="1"/>
    <row r="42093" ht="32.25" customHeight="1"/>
    <row r="42095" ht="32.25" customHeight="1"/>
    <row r="42097" ht="32.25" customHeight="1"/>
    <row r="42099" ht="32.25" customHeight="1"/>
    <row r="42101" ht="32.25" customHeight="1"/>
    <row r="42103" ht="32.25" customHeight="1"/>
    <row r="42105" ht="32.25" customHeight="1"/>
    <row r="42107" ht="32.25" customHeight="1"/>
    <row r="42109" ht="32.25" customHeight="1"/>
    <row r="42111" ht="32.25" customHeight="1"/>
    <row r="42113" ht="32.25" customHeight="1"/>
    <row r="42115" ht="32.25" customHeight="1"/>
    <row r="42117" ht="32.25" customHeight="1"/>
    <row r="42119" ht="32.25" customHeight="1"/>
    <row r="42121" ht="32.25" customHeight="1"/>
    <row r="42123" ht="32.25" customHeight="1"/>
    <row r="42125" ht="32.25" customHeight="1"/>
    <row r="42127" ht="32.25" customHeight="1"/>
    <row r="42129" ht="32.25" customHeight="1"/>
    <row r="42131" ht="32.25" customHeight="1"/>
    <row r="42133" ht="32.25" customHeight="1"/>
    <row r="42135" ht="32.25" customHeight="1"/>
    <row r="42137" ht="32.25" customHeight="1"/>
    <row r="42139" ht="32.25" customHeight="1"/>
    <row r="42141" ht="32.25" customHeight="1"/>
    <row r="42143" ht="32.25" customHeight="1"/>
    <row r="42145" ht="32.25" customHeight="1"/>
    <row r="42147" ht="32.25" customHeight="1"/>
    <row r="42149" ht="32.25" customHeight="1"/>
    <row r="42151" ht="32.25" customHeight="1"/>
    <row r="42153" ht="32.25" customHeight="1"/>
    <row r="42155" ht="32.25" customHeight="1"/>
    <row r="42157" ht="32.25" customHeight="1"/>
    <row r="42159" ht="32.25" customHeight="1"/>
    <row r="42161" ht="32.25" customHeight="1"/>
    <row r="42163" ht="32.25" customHeight="1"/>
    <row r="42165" ht="32.25" customHeight="1"/>
    <row r="42167" ht="32.25" customHeight="1"/>
    <row r="42169" ht="32.25" customHeight="1"/>
    <row r="42171" ht="32.25" customHeight="1"/>
    <row r="42173" ht="32.25" customHeight="1"/>
    <row r="42175" ht="32.25" customHeight="1"/>
    <row r="42177" ht="32.25" customHeight="1"/>
    <row r="42179" ht="32.25" customHeight="1"/>
    <row r="42181" ht="32.25" customHeight="1"/>
    <row r="42183" ht="32.25" customHeight="1"/>
    <row r="42185" ht="32.25" customHeight="1"/>
    <row r="42187" ht="32.25" customHeight="1"/>
    <row r="42189" ht="32.25" customHeight="1"/>
    <row r="42191" ht="32.25" customHeight="1"/>
    <row r="42193" ht="32.25" customHeight="1"/>
    <row r="42195" ht="32.25" customHeight="1"/>
    <row r="42197" ht="32.25" customHeight="1"/>
    <row r="42199" ht="32.25" customHeight="1"/>
    <row r="42201" ht="32.25" customHeight="1"/>
    <row r="42203" ht="32.25" customHeight="1"/>
    <row r="42205" ht="32.25" customHeight="1"/>
    <row r="42207" ht="32.25" customHeight="1"/>
    <row r="42209" ht="32.25" customHeight="1"/>
    <row r="42211" ht="32.25" customHeight="1"/>
    <row r="42213" ht="32.25" customHeight="1"/>
    <row r="42215" ht="32.25" customHeight="1"/>
    <row r="42217" ht="32.25" customHeight="1"/>
    <row r="42219" ht="32.25" customHeight="1"/>
    <row r="42221" ht="32.25" customHeight="1"/>
    <row r="42223" ht="32.25" customHeight="1"/>
    <row r="42225" ht="32.25" customHeight="1"/>
    <row r="42227" ht="32.25" customHeight="1"/>
    <row r="42229" ht="32.25" customHeight="1"/>
    <row r="42231" ht="32.25" customHeight="1"/>
    <row r="42233" ht="32.25" customHeight="1"/>
    <row r="42235" ht="32.25" customHeight="1"/>
    <row r="42237" ht="32.25" customHeight="1"/>
    <row r="42239" ht="32.25" customHeight="1"/>
    <row r="42241" ht="32.25" customHeight="1"/>
    <row r="42243" ht="32.25" customHeight="1"/>
    <row r="42245" ht="32.25" customHeight="1"/>
    <row r="42247" ht="32.25" customHeight="1"/>
    <row r="42249" ht="32.25" customHeight="1"/>
    <row r="42251" ht="32.25" customHeight="1"/>
    <row r="42253" ht="32.25" customHeight="1"/>
    <row r="42255" ht="32.25" customHeight="1"/>
    <row r="42257" ht="32.25" customHeight="1"/>
    <row r="42259" ht="32.25" customHeight="1"/>
    <row r="42261" ht="32.25" customHeight="1"/>
    <row r="42263" ht="32.25" customHeight="1"/>
    <row r="42265" ht="32.25" customHeight="1"/>
    <row r="42267" ht="32.25" customHeight="1"/>
    <row r="42269" ht="32.25" customHeight="1"/>
    <row r="42271" ht="32.25" customHeight="1"/>
    <row r="42273" ht="32.25" customHeight="1"/>
    <row r="42275" ht="32.25" customHeight="1"/>
    <row r="42277" ht="32.25" customHeight="1"/>
    <row r="42279" ht="32.25" customHeight="1"/>
    <row r="42281" ht="32.25" customHeight="1"/>
    <row r="42283" ht="32.25" customHeight="1"/>
    <row r="42285" ht="32.25" customHeight="1"/>
    <row r="42287" ht="32.25" customHeight="1"/>
    <row r="42289" ht="32.25" customHeight="1"/>
    <row r="42291" ht="32.25" customHeight="1"/>
    <row r="42293" ht="32.25" customHeight="1"/>
    <row r="42295" ht="32.25" customHeight="1"/>
    <row r="42297" ht="32.25" customHeight="1"/>
    <row r="42299" ht="32.25" customHeight="1"/>
    <row r="42301" ht="32.25" customHeight="1"/>
    <row r="42303" ht="32.25" customHeight="1"/>
    <row r="42305" ht="32.25" customHeight="1"/>
    <row r="42307" ht="32.25" customHeight="1"/>
    <row r="42309" ht="32.25" customHeight="1"/>
    <row r="42311" ht="32.25" customHeight="1"/>
    <row r="42313" ht="32.25" customHeight="1"/>
    <row r="42315" ht="32.25" customHeight="1"/>
    <row r="42317" ht="32.25" customHeight="1"/>
    <row r="42319" ht="32.25" customHeight="1"/>
    <row r="42321" ht="32.25" customHeight="1"/>
    <row r="42323" ht="32.25" customHeight="1"/>
    <row r="42325" ht="32.25" customHeight="1"/>
    <row r="42327" ht="32.25" customHeight="1"/>
    <row r="42329" ht="32.25" customHeight="1"/>
    <row r="42331" ht="32.25" customHeight="1"/>
    <row r="42333" ht="32.25" customHeight="1"/>
    <row r="42335" ht="32.25" customHeight="1"/>
    <row r="42337" ht="32.25" customHeight="1"/>
    <row r="42339" ht="32.25" customHeight="1"/>
    <row r="42341" ht="32.25" customHeight="1"/>
    <row r="42343" ht="32.25" customHeight="1"/>
    <row r="42345" ht="32.25" customHeight="1"/>
    <row r="42347" ht="32.25" customHeight="1"/>
    <row r="42349" ht="32.25" customHeight="1"/>
    <row r="42351" ht="32.25" customHeight="1"/>
    <row r="42353" ht="32.25" customHeight="1"/>
    <row r="42355" ht="32.25" customHeight="1"/>
    <row r="42357" ht="32.25" customHeight="1"/>
    <row r="42359" ht="32.25" customHeight="1"/>
    <row r="42361" ht="32.25" customHeight="1"/>
    <row r="42363" ht="32.25" customHeight="1"/>
    <row r="42365" ht="32.25" customHeight="1"/>
    <row r="42367" ht="32.25" customHeight="1"/>
    <row r="42369" ht="32.25" customHeight="1"/>
    <row r="42371" ht="32.25" customHeight="1"/>
    <row r="42373" ht="32.25" customHeight="1"/>
    <row r="42375" ht="32.25" customHeight="1"/>
    <row r="42377" ht="32.25" customHeight="1"/>
    <row r="42379" ht="32.25" customHeight="1"/>
    <row r="42381" ht="32.25" customHeight="1"/>
    <row r="42383" ht="32.25" customHeight="1"/>
    <row r="42385" ht="32.25" customHeight="1"/>
    <row r="42387" ht="32.25" customHeight="1"/>
    <row r="42389" ht="32.25" customHeight="1"/>
    <row r="42391" ht="32.25" customHeight="1"/>
    <row r="42393" ht="32.25" customHeight="1"/>
    <row r="42395" ht="32.25" customHeight="1"/>
    <row r="42397" ht="32.25" customHeight="1"/>
    <row r="42399" ht="32.25" customHeight="1"/>
    <row r="42401" ht="32.25" customHeight="1"/>
    <row r="42403" ht="32.25" customHeight="1"/>
    <row r="42405" ht="32.25" customHeight="1"/>
    <row r="42407" ht="32.25" customHeight="1"/>
    <row r="42409" ht="32.25" customHeight="1"/>
    <row r="42411" ht="32.25" customHeight="1"/>
    <row r="42413" ht="32.25" customHeight="1"/>
    <row r="42415" ht="32.25" customHeight="1"/>
    <row r="42417" ht="32.25" customHeight="1"/>
    <row r="42419" ht="32.25" customHeight="1"/>
    <row r="42421" ht="32.25" customHeight="1"/>
    <row r="42423" ht="32.25" customHeight="1"/>
    <row r="42425" ht="32.25" customHeight="1"/>
    <row r="42427" ht="32.25" customHeight="1"/>
    <row r="42429" ht="32.25" customHeight="1"/>
    <row r="42431" ht="32.25" customHeight="1"/>
    <row r="42433" ht="32.25" customHeight="1"/>
    <row r="42435" ht="32.25" customHeight="1"/>
    <row r="42437" ht="32.25" customHeight="1"/>
    <row r="42439" ht="32.25" customHeight="1"/>
    <row r="42441" ht="32.25" customHeight="1"/>
    <row r="42443" ht="32.25" customHeight="1"/>
    <row r="42445" ht="32.25" customHeight="1"/>
    <row r="42447" ht="32.25" customHeight="1"/>
    <row r="42449" ht="32.25" customHeight="1"/>
    <row r="42451" ht="32.25" customHeight="1"/>
    <row r="42453" ht="32.25" customHeight="1"/>
    <row r="42455" ht="32.25" customHeight="1"/>
    <row r="42457" ht="32.25" customHeight="1"/>
    <row r="42459" ht="32.25" customHeight="1"/>
    <row r="42461" ht="32.25" customHeight="1"/>
    <row r="42463" ht="32.25" customHeight="1"/>
    <row r="42465" ht="32.25" customHeight="1"/>
    <row r="42467" ht="32.25" customHeight="1"/>
    <row r="42469" ht="32.25" customHeight="1"/>
    <row r="42471" ht="32.25" customHeight="1"/>
    <row r="42473" ht="32.25" customHeight="1"/>
    <row r="42475" ht="32.25" customHeight="1"/>
    <row r="42477" ht="32.25" customHeight="1"/>
    <row r="42479" ht="32.25" customHeight="1"/>
    <row r="42481" ht="32.25" customHeight="1"/>
    <row r="42483" ht="32.25" customHeight="1"/>
    <row r="42485" ht="32.25" customHeight="1"/>
    <row r="42487" ht="32.25" customHeight="1"/>
    <row r="42489" ht="32.25" customHeight="1"/>
    <row r="42491" ht="32.25" customHeight="1"/>
    <row r="42493" ht="32.25" customHeight="1"/>
    <row r="42495" ht="32.25" customHeight="1"/>
    <row r="42497" ht="32.25" customHeight="1"/>
    <row r="42499" ht="32.25" customHeight="1"/>
    <row r="42501" ht="32.25" customHeight="1"/>
    <row r="42503" ht="32.25" customHeight="1"/>
    <row r="42505" ht="32.25" customHeight="1"/>
    <row r="42507" ht="32.25" customHeight="1"/>
    <row r="42509" ht="32.25" customHeight="1"/>
    <row r="42511" ht="32.25" customHeight="1"/>
    <row r="42513" ht="32.25" customHeight="1"/>
    <row r="42515" ht="32.25" customHeight="1"/>
    <row r="42517" ht="32.25" customHeight="1"/>
    <row r="42519" ht="32.25" customHeight="1"/>
    <row r="42521" ht="32.25" customHeight="1"/>
    <row r="42523" ht="32.25" customHeight="1"/>
    <row r="42525" ht="32.25" customHeight="1"/>
    <row r="42527" ht="32.25" customHeight="1"/>
    <row r="42529" ht="32.25" customHeight="1"/>
    <row r="42531" ht="32.25" customHeight="1"/>
    <row r="42533" ht="32.25" customHeight="1"/>
    <row r="42535" ht="32.25" customHeight="1"/>
    <row r="42537" ht="32.25" customHeight="1"/>
    <row r="42539" ht="32.25" customHeight="1"/>
    <row r="42541" ht="32.25" customHeight="1"/>
    <row r="42543" ht="32.25" customHeight="1"/>
    <row r="42545" ht="32.25" customHeight="1"/>
    <row r="42547" ht="32.25" customHeight="1"/>
    <row r="42549" ht="32.25" customHeight="1"/>
    <row r="42551" ht="32.25" customHeight="1"/>
    <row r="42553" ht="32.25" customHeight="1"/>
    <row r="42555" ht="32.25" customHeight="1"/>
    <row r="42557" ht="32.25" customHeight="1"/>
    <row r="42559" ht="32.25" customHeight="1"/>
    <row r="42561" ht="32.25" customHeight="1"/>
    <row r="42563" ht="32.25" customHeight="1"/>
    <row r="42565" ht="32.25" customHeight="1"/>
    <row r="42567" ht="32.25" customHeight="1"/>
    <row r="42569" ht="32.25" customHeight="1"/>
    <row r="42571" ht="32.25" customHeight="1"/>
    <row r="42573" ht="32.25" customHeight="1"/>
    <row r="42575" ht="32.25" customHeight="1"/>
    <row r="42577" ht="32.25" customHeight="1"/>
    <row r="42579" ht="32.25" customHeight="1"/>
    <row r="42581" ht="32.25" customHeight="1"/>
    <row r="42583" ht="32.25" customHeight="1"/>
    <row r="42585" ht="32.25" customHeight="1"/>
    <row r="42587" ht="32.25" customHeight="1"/>
    <row r="42589" ht="32.25" customHeight="1"/>
    <row r="42591" ht="32.25" customHeight="1"/>
    <row r="42593" ht="32.25" customHeight="1"/>
    <row r="42595" ht="32.25" customHeight="1"/>
    <row r="42597" ht="32.25" customHeight="1"/>
    <row r="42599" ht="32.25" customHeight="1"/>
    <row r="42601" ht="32.25" customHeight="1"/>
    <row r="42603" ht="32.25" customHeight="1"/>
    <row r="42605" ht="32.25" customHeight="1"/>
    <row r="42607" ht="32.25" customHeight="1"/>
    <row r="42609" ht="32.25" customHeight="1"/>
    <row r="42611" ht="32.25" customHeight="1"/>
    <row r="42613" ht="32.25" customHeight="1"/>
    <row r="42615" ht="32.25" customHeight="1"/>
    <row r="42617" ht="32.25" customHeight="1"/>
    <row r="42619" ht="32.25" customHeight="1"/>
    <row r="42621" ht="32.25" customHeight="1"/>
    <row r="42623" ht="32.25" customHeight="1"/>
    <row r="42625" ht="32.25" customHeight="1"/>
    <row r="42627" ht="32.25" customHeight="1"/>
    <row r="42629" ht="32.25" customHeight="1"/>
    <row r="42631" ht="32.25" customHeight="1"/>
    <row r="42633" ht="32.25" customHeight="1"/>
    <row r="42635" ht="32.25" customHeight="1"/>
    <row r="42637" ht="32.25" customHeight="1"/>
    <row r="42639" ht="32.25" customHeight="1"/>
    <row r="42641" ht="32.25" customHeight="1"/>
    <row r="42643" ht="32.25" customHeight="1"/>
    <row r="42645" ht="32.25" customHeight="1"/>
    <row r="42647" ht="32.25" customHeight="1"/>
    <row r="42649" ht="32.25" customHeight="1"/>
    <row r="42651" ht="32.25" customHeight="1"/>
    <row r="42653" ht="32.25" customHeight="1"/>
    <row r="42655" ht="32.25" customHeight="1"/>
    <row r="42657" ht="32.25" customHeight="1"/>
    <row r="42659" ht="32.25" customHeight="1"/>
    <row r="42661" ht="32.25" customHeight="1"/>
    <row r="42663" ht="32.25" customHeight="1"/>
    <row r="42665" ht="32.25" customHeight="1"/>
    <row r="42667" ht="32.25" customHeight="1"/>
    <row r="42669" ht="32.25" customHeight="1"/>
    <row r="42671" ht="32.25" customHeight="1"/>
    <row r="42673" ht="32.25" customHeight="1"/>
    <row r="42675" ht="32.25" customHeight="1"/>
    <row r="42677" ht="32.25" customHeight="1"/>
    <row r="42679" ht="32.25" customHeight="1"/>
    <row r="42681" ht="32.25" customHeight="1"/>
    <row r="42683" ht="32.25" customHeight="1"/>
    <row r="42685" ht="32.25" customHeight="1"/>
    <row r="42687" ht="32.25" customHeight="1"/>
    <row r="42689" ht="32.25" customHeight="1"/>
    <row r="42691" ht="32.25" customHeight="1"/>
    <row r="42693" ht="32.25" customHeight="1"/>
    <row r="42695" ht="32.25" customHeight="1"/>
    <row r="42697" ht="32.25" customHeight="1"/>
    <row r="42699" ht="32.25" customHeight="1"/>
    <row r="42701" ht="32.25" customHeight="1"/>
    <row r="42703" ht="32.25" customHeight="1"/>
    <row r="42705" ht="32.25" customHeight="1"/>
    <row r="42707" ht="32.25" customHeight="1"/>
    <row r="42709" ht="32.25" customHeight="1"/>
    <row r="42711" ht="32.25" customHeight="1"/>
    <row r="42713" ht="32.25" customHeight="1"/>
    <row r="42715" ht="32.25" customHeight="1"/>
    <row r="42717" ht="32.25" customHeight="1"/>
    <row r="42719" ht="32.25" customHeight="1"/>
    <row r="42721" ht="32.25" customHeight="1"/>
    <row r="42723" ht="32.25" customHeight="1"/>
    <row r="42725" ht="32.25" customHeight="1"/>
    <row r="42727" ht="32.25" customHeight="1"/>
    <row r="42729" ht="32.25" customHeight="1"/>
    <row r="42731" ht="32.25" customHeight="1"/>
    <row r="42733" ht="32.25" customHeight="1"/>
    <row r="42735" ht="32.25" customHeight="1"/>
    <row r="42737" ht="32.25" customHeight="1"/>
    <row r="42739" ht="32.25" customHeight="1"/>
    <row r="42741" ht="32.25" customHeight="1"/>
    <row r="42743" ht="32.25" customHeight="1"/>
    <row r="42745" ht="32.25" customHeight="1"/>
    <row r="42747" ht="32.25" customHeight="1"/>
    <row r="42749" ht="32.25" customHeight="1"/>
    <row r="42751" ht="32.25" customHeight="1"/>
    <row r="42753" ht="32.25" customHeight="1"/>
    <row r="42755" ht="32.25" customHeight="1"/>
    <row r="42757" ht="32.25" customHeight="1"/>
    <row r="42759" ht="32.25" customHeight="1"/>
    <row r="42761" ht="32.25" customHeight="1"/>
    <row r="42763" ht="32.25" customHeight="1"/>
    <row r="42765" ht="32.25" customHeight="1"/>
    <row r="42767" ht="32.25" customHeight="1"/>
    <row r="42769" ht="32.25" customHeight="1"/>
    <row r="42771" ht="32.25" customHeight="1"/>
    <row r="42773" ht="32.25" customHeight="1"/>
    <row r="42775" ht="32.25" customHeight="1"/>
    <row r="42777" ht="32.25" customHeight="1"/>
    <row r="42779" ht="32.25" customHeight="1"/>
    <row r="42781" ht="32.25" customHeight="1"/>
    <row r="42783" ht="32.25" customHeight="1"/>
    <row r="42785" ht="32.25" customHeight="1"/>
    <row r="42787" ht="32.25" customHeight="1"/>
    <row r="42789" ht="32.25" customHeight="1"/>
    <row r="42791" ht="32.25" customHeight="1"/>
    <row r="42793" ht="32.25" customHeight="1"/>
    <row r="42795" ht="32.25" customHeight="1"/>
    <row r="42797" ht="32.25" customHeight="1"/>
    <row r="42799" ht="32.25" customHeight="1"/>
    <row r="42801" ht="32.25" customHeight="1"/>
    <row r="42803" ht="32.25" customHeight="1"/>
    <row r="42805" ht="32.25" customHeight="1"/>
    <row r="42807" ht="32.25" customHeight="1"/>
    <row r="42809" ht="32.25" customHeight="1"/>
    <row r="42811" ht="32.25" customHeight="1"/>
    <row r="42813" ht="32.25" customHeight="1"/>
    <row r="42815" ht="32.25" customHeight="1"/>
    <row r="42817" ht="32.25" customHeight="1"/>
    <row r="42819" ht="32.25" customHeight="1"/>
    <row r="42821" ht="32.25" customHeight="1"/>
    <row r="42823" ht="32.25" customHeight="1"/>
    <row r="42825" ht="32.25" customHeight="1"/>
    <row r="42827" ht="32.25" customHeight="1"/>
    <row r="42829" ht="32.25" customHeight="1"/>
    <row r="42831" ht="32.25" customHeight="1"/>
    <row r="42833" ht="32.25" customHeight="1"/>
    <row r="42835" ht="32.25" customHeight="1"/>
    <row r="42837" ht="32.25" customHeight="1"/>
    <row r="42839" ht="32.25" customHeight="1"/>
    <row r="42841" ht="32.25" customHeight="1"/>
    <row r="42843" ht="32.25" customHeight="1"/>
    <row r="42845" ht="32.25" customHeight="1"/>
    <row r="42847" ht="32.25" customHeight="1"/>
    <row r="42849" ht="32.25" customHeight="1"/>
    <row r="42851" ht="32.25" customHeight="1"/>
    <row r="42853" ht="32.25" customHeight="1"/>
    <row r="42855" ht="32.25" customHeight="1"/>
    <row r="42857" ht="32.25" customHeight="1"/>
    <row r="42859" ht="32.25" customHeight="1"/>
    <row r="42861" ht="32.25" customHeight="1"/>
    <row r="42863" ht="32.25" customHeight="1"/>
    <row r="42865" ht="32.25" customHeight="1"/>
    <row r="42867" ht="32.25" customHeight="1"/>
    <row r="42869" ht="32.25" customHeight="1"/>
    <row r="42871" ht="32.25" customHeight="1"/>
    <row r="42873" ht="32.25" customHeight="1"/>
    <row r="42875" ht="32.25" customHeight="1"/>
    <row r="42877" ht="32.25" customHeight="1"/>
    <row r="42879" ht="32.25" customHeight="1"/>
    <row r="42881" ht="32.25" customHeight="1"/>
    <row r="42883" ht="32.25" customHeight="1"/>
    <row r="42885" ht="32.25" customHeight="1"/>
    <row r="42887" ht="32.25" customHeight="1"/>
    <row r="42889" ht="32.25" customHeight="1"/>
    <row r="42891" ht="32.25" customHeight="1"/>
    <row r="42893" ht="32.25" customHeight="1"/>
    <row r="42895" ht="32.25" customHeight="1"/>
    <row r="42897" ht="32.25" customHeight="1"/>
    <row r="42899" ht="32.25" customHeight="1"/>
    <row r="42901" ht="32.25" customHeight="1"/>
    <row r="42903" ht="32.25" customHeight="1"/>
    <row r="42905" ht="32.25" customHeight="1"/>
    <row r="42907" ht="32.25" customHeight="1"/>
    <row r="42909" ht="32.25" customHeight="1"/>
    <row r="42911" ht="32.25" customHeight="1"/>
    <row r="42913" ht="32.25" customHeight="1"/>
    <row r="42915" ht="32.25" customHeight="1"/>
    <row r="42917" ht="32.25" customHeight="1"/>
    <row r="42919" ht="32.25" customHeight="1"/>
    <row r="42921" ht="32.25" customHeight="1"/>
    <row r="42923" ht="32.25" customHeight="1"/>
    <row r="42925" ht="32.25" customHeight="1"/>
    <row r="42927" ht="32.25" customHeight="1"/>
    <row r="42929" ht="32.25" customHeight="1"/>
    <row r="42931" ht="32.25" customHeight="1"/>
    <row r="42933" ht="32.25" customHeight="1"/>
    <row r="42935" ht="32.25" customHeight="1"/>
    <row r="42937" ht="32.25" customHeight="1"/>
    <row r="42939" ht="32.25" customHeight="1"/>
    <row r="42941" ht="32.25" customHeight="1"/>
    <row r="42943" ht="32.25" customHeight="1"/>
    <row r="42945" ht="32.25" customHeight="1"/>
    <row r="42947" ht="32.25" customHeight="1"/>
    <row r="42949" ht="32.25" customHeight="1"/>
    <row r="42951" ht="32.25" customHeight="1"/>
    <row r="42953" ht="32.25" customHeight="1"/>
    <row r="42955" ht="32.25" customHeight="1"/>
    <row r="42957" ht="32.25" customHeight="1"/>
    <row r="42959" ht="32.25" customHeight="1"/>
    <row r="42961" ht="32.25" customHeight="1"/>
    <row r="42963" ht="32.25" customHeight="1"/>
    <row r="42965" ht="32.25" customHeight="1"/>
    <row r="42967" ht="32.25" customHeight="1"/>
    <row r="42969" ht="32.25" customHeight="1"/>
    <row r="42971" ht="32.25" customHeight="1"/>
    <row r="42973" ht="32.25" customHeight="1"/>
    <row r="42975" ht="32.25" customHeight="1"/>
    <row r="42977" ht="32.25" customHeight="1"/>
    <row r="42979" ht="32.25" customHeight="1"/>
    <row r="42981" ht="32.25" customHeight="1"/>
    <row r="42983" ht="32.25" customHeight="1"/>
    <row r="42985" ht="32.25" customHeight="1"/>
    <row r="42987" ht="32.25" customHeight="1"/>
    <row r="42989" ht="32.25" customHeight="1"/>
    <row r="42991" ht="32.25" customHeight="1"/>
    <row r="42993" ht="32.25" customHeight="1"/>
    <row r="42995" ht="32.25" customHeight="1"/>
    <row r="42997" ht="32.25" customHeight="1"/>
    <row r="42999" ht="32.25" customHeight="1"/>
    <row r="43001" ht="32.25" customHeight="1"/>
    <row r="43003" ht="32.25" customHeight="1"/>
    <row r="43005" ht="32.25" customHeight="1"/>
    <row r="43007" ht="32.25" customHeight="1"/>
    <row r="43009" ht="32.25" customHeight="1"/>
    <row r="43011" ht="32.25" customHeight="1"/>
    <row r="43013" ht="32.25" customHeight="1"/>
    <row r="43015" ht="32.25" customHeight="1"/>
    <row r="43017" ht="32.25" customHeight="1"/>
    <row r="43019" ht="32.25" customHeight="1"/>
    <row r="43021" ht="32.25" customHeight="1"/>
    <row r="43023" ht="32.25" customHeight="1"/>
    <row r="43025" ht="32.25" customHeight="1"/>
    <row r="43027" ht="32.25" customHeight="1"/>
    <row r="43029" ht="32.25" customHeight="1"/>
    <row r="43031" ht="32.25" customHeight="1"/>
    <row r="43033" ht="32.25" customHeight="1"/>
    <row r="43035" ht="32.25" customHeight="1"/>
    <row r="43037" ht="32.25" customHeight="1"/>
    <row r="43039" ht="32.25" customHeight="1"/>
    <row r="43041" ht="32.25" customHeight="1"/>
    <row r="43043" ht="32.25" customHeight="1"/>
    <row r="43045" ht="32.25" customHeight="1"/>
    <row r="43047" ht="32.25" customHeight="1"/>
    <row r="43049" ht="32.25" customHeight="1"/>
    <row r="43051" ht="32.25" customHeight="1"/>
    <row r="43053" ht="32.25" customHeight="1"/>
    <row r="43055" ht="32.25" customHeight="1"/>
    <row r="43057" ht="32.25" customHeight="1"/>
    <row r="43059" ht="32.25" customHeight="1"/>
    <row r="43061" ht="32.25" customHeight="1"/>
    <row r="43063" ht="32.25" customHeight="1"/>
    <row r="43065" ht="32.25" customHeight="1"/>
    <row r="43067" ht="32.25" customHeight="1"/>
    <row r="43069" ht="32.25" customHeight="1"/>
    <row r="43071" ht="32.25" customHeight="1"/>
    <row r="43073" ht="32.25" customHeight="1"/>
    <row r="43075" ht="32.25" customHeight="1"/>
    <row r="43077" ht="32.25" customHeight="1"/>
    <row r="43079" ht="32.25" customHeight="1"/>
    <row r="43081" ht="32.25" customHeight="1"/>
    <row r="43083" ht="32.25" customHeight="1"/>
    <row r="43085" ht="32.25" customHeight="1"/>
    <row r="43087" ht="32.25" customHeight="1"/>
    <row r="43089" ht="32.25" customHeight="1"/>
    <row r="43091" ht="32.25" customHeight="1"/>
    <row r="43093" ht="32.25" customHeight="1"/>
    <row r="43095" ht="32.25" customHeight="1"/>
    <row r="43097" ht="32.25" customHeight="1"/>
    <row r="43099" ht="32.25" customHeight="1"/>
    <row r="43101" ht="32.25" customHeight="1"/>
    <row r="43103" ht="32.25" customHeight="1"/>
    <row r="43105" ht="32.25" customHeight="1"/>
    <row r="43107" ht="32.25" customHeight="1"/>
    <row r="43109" ht="32.25" customHeight="1"/>
    <row r="43111" ht="32.25" customHeight="1"/>
    <row r="43113" ht="32.25" customHeight="1"/>
    <row r="43115" ht="32.25" customHeight="1"/>
    <row r="43117" ht="32.25" customHeight="1"/>
    <row r="43119" ht="32.25" customHeight="1"/>
    <row r="43121" ht="32.25" customHeight="1"/>
    <row r="43123" ht="32.25" customHeight="1"/>
    <row r="43125" ht="32.25" customHeight="1"/>
    <row r="43127" ht="32.25" customHeight="1"/>
    <row r="43129" ht="32.25" customHeight="1"/>
    <row r="43131" ht="32.25" customHeight="1"/>
    <row r="43133" ht="32.25" customHeight="1"/>
    <row r="43135" ht="32.25" customHeight="1"/>
    <row r="43137" ht="32.25" customHeight="1"/>
    <row r="43139" ht="32.25" customHeight="1"/>
    <row r="43141" ht="32.25" customHeight="1"/>
    <row r="43143" ht="32.25" customHeight="1"/>
    <row r="43145" ht="32.25" customHeight="1"/>
    <row r="43147" ht="32.25" customHeight="1"/>
    <row r="43149" ht="32.25" customHeight="1"/>
    <row r="43151" ht="32.25" customHeight="1"/>
    <row r="43153" ht="32.25" customHeight="1"/>
    <row r="43155" ht="32.25" customHeight="1"/>
    <row r="43157" ht="32.25" customHeight="1"/>
    <row r="43159" ht="32.25" customHeight="1"/>
    <row r="43161" ht="32.25" customHeight="1"/>
    <row r="43163" ht="32.25" customHeight="1"/>
    <row r="43165" ht="32.25" customHeight="1"/>
    <row r="43167" ht="32.25" customHeight="1"/>
    <row r="43169" ht="32.25" customHeight="1"/>
    <row r="43171" ht="32.25" customHeight="1"/>
    <row r="43173" ht="32.25" customHeight="1"/>
    <row r="43175" ht="32.25" customHeight="1"/>
    <row r="43177" ht="32.25" customHeight="1"/>
    <row r="43179" ht="32.25" customHeight="1"/>
    <row r="43181" ht="32.25" customHeight="1"/>
    <row r="43183" ht="32.25" customHeight="1"/>
    <row r="43185" ht="32.25" customHeight="1"/>
    <row r="43187" ht="32.25" customHeight="1"/>
    <row r="43189" ht="32.25" customHeight="1"/>
    <row r="43191" ht="32.25" customHeight="1"/>
    <row r="43193" ht="32.25" customHeight="1"/>
    <row r="43195" ht="32.25" customHeight="1"/>
    <row r="43197" ht="32.25" customHeight="1"/>
    <row r="43199" ht="32.25" customHeight="1"/>
    <row r="43201" ht="32.25" customHeight="1"/>
    <row r="43203" ht="32.25" customHeight="1"/>
    <row r="43205" ht="32.25" customHeight="1"/>
    <row r="43207" ht="32.25" customHeight="1"/>
    <row r="43209" ht="32.25" customHeight="1"/>
    <row r="43211" ht="32.25" customHeight="1"/>
    <row r="43213" ht="32.25" customHeight="1"/>
    <row r="43215" ht="32.25" customHeight="1"/>
    <row r="43217" ht="32.25" customHeight="1"/>
    <row r="43219" ht="32.25" customHeight="1"/>
    <row r="43221" ht="32.25" customHeight="1"/>
    <row r="43223" ht="32.25" customHeight="1"/>
    <row r="43225" ht="32.25" customHeight="1"/>
    <row r="43227" ht="32.25" customHeight="1"/>
    <row r="43229" ht="32.25" customHeight="1"/>
    <row r="43231" ht="32.25" customHeight="1"/>
    <row r="43233" ht="32.25" customHeight="1"/>
    <row r="43235" ht="32.25" customHeight="1"/>
    <row r="43237" ht="32.25" customHeight="1"/>
    <row r="43239" ht="32.25" customHeight="1"/>
    <row r="43241" ht="32.25" customHeight="1"/>
    <row r="43243" ht="32.25" customHeight="1"/>
    <row r="43245" ht="32.25" customHeight="1"/>
    <row r="43247" ht="32.25" customHeight="1"/>
    <row r="43249" ht="32.25" customHeight="1"/>
    <row r="43251" ht="32.25" customHeight="1"/>
    <row r="43253" ht="32.25" customHeight="1"/>
    <row r="43255" ht="32.25" customHeight="1"/>
    <row r="43257" ht="32.25" customHeight="1"/>
    <row r="43259" ht="32.25" customHeight="1"/>
    <row r="43261" ht="32.25" customHeight="1"/>
    <row r="43263" ht="32.25" customHeight="1"/>
    <row r="43265" ht="32.25" customHeight="1"/>
    <row r="43267" ht="32.25" customHeight="1"/>
    <row r="43269" ht="32.25" customHeight="1"/>
    <row r="43271" ht="32.25" customHeight="1"/>
    <row r="43273" ht="32.25" customHeight="1"/>
    <row r="43275" ht="32.25" customHeight="1"/>
    <row r="43277" ht="32.25" customHeight="1"/>
    <row r="43279" ht="32.25" customHeight="1"/>
    <row r="43281" ht="32.25" customHeight="1"/>
    <row r="43283" ht="32.25" customHeight="1"/>
    <row r="43285" ht="32.25" customHeight="1"/>
    <row r="43287" ht="32.25" customHeight="1"/>
    <row r="43289" ht="32.25" customHeight="1"/>
    <row r="43291" ht="32.25" customHeight="1"/>
    <row r="43293" ht="32.25" customHeight="1"/>
    <row r="43295" ht="32.25" customHeight="1"/>
    <row r="43297" ht="32.25" customHeight="1"/>
    <row r="43299" ht="32.25" customHeight="1"/>
    <row r="43301" ht="32.25" customHeight="1"/>
    <row r="43303" ht="32.25" customHeight="1"/>
    <row r="43305" ht="32.25" customHeight="1"/>
    <row r="43307" ht="32.25" customHeight="1"/>
    <row r="43309" ht="32.25" customHeight="1"/>
    <row r="43311" ht="32.25" customHeight="1"/>
    <row r="43313" ht="32.25" customHeight="1"/>
    <row r="43315" ht="32.25" customHeight="1"/>
    <row r="43317" ht="32.25" customHeight="1"/>
    <row r="43319" ht="32.25" customHeight="1"/>
    <row r="43321" ht="32.25" customHeight="1"/>
    <row r="43323" ht="32.25" customHeight="1"/>
    <row r="43325" ht="32.25" customHeight="1"/>
    <row r="43327" ht="32.25" customHeight="1"/>
    <row r="43329" ht="32.25" customHeight="1"/>
    <row r="43331" ht="32.25" customHeight="1"/>
    <row r="43333" ht="32.25" customHeight="1"/>
    <row r="43335" ht="32.25" customHeight="1"/>
    <row r="43337" ht="32.25" customHeight="1"/>
    <row r="43339" ht="32.25" customHeight="1"/>
    <row r="43341" ht="32.25" customHeight="1"/>
    <row r="43343" ht="32.25" customHeight="1"/>
    <row r="43345" ht="32.25" customHeight="1"/>
    <row r="43347" ht="32.25" customHeight="1"/>
    <row r="43349" ht="32.25" customHeight="1"/>
    <row r="43351" ht="32.25" customHeight="1"/>
    <row r="43353" ht="32.25" customHeight="1"/>
    <row r="43355" ht="32.25" customHeight="1"/>
    <row r="43357" ht="32.25" customHeight="1"/>
    <row r="43359" ht="32.25" customHeight="1"/>
    <row r="43361" ht="32.25" customHeight="1"/>
    <row r="43363" ht="32.25" customHeight="1"/>
    <row r="43365" ht="32.25" customHeight="1"/>
    <row r="43367" ht="32.25" customHeight="1"/>
    <row r="43369" ht="32.25" customHeight="1"/>
    <row r="43371" ht="32.25" customHeight="1"/>
    <row r="43373" ht="32.25" customHeight="1"/>
    <row r="43375" ht="32.25" customHeight="1"/>
    <row r="43377" ht="32.25" customHeight="1"/>
    <row r="43379" ht="32.25" customHeight="1"/>
    <row r="43381" ht="32.25" customHeight="1"/>
    <row r="43383" ht="32.25" customHeight="1"/>
    <row r="43385" ht="32.25" customHeight="1"/>
    <row r="43387" ht="32.25" customHeight="1"/>
    <row r="43389" ht="32.25" customHeight="1"/>
    <row r="43391" ht="32.25" customHeight="1"/>
    <row r="43393" ht="32.25" customHeight="1"/>
    <row r="43395" ht="32.25" customHeight="1"/>
    <row r="43397" ht="32.25" customHeight="1"/>
    <row r="43399" ht="32.25" customHeight="1"/>
    <row r="43401" ht="32.25" customHeight="1"/>
    <row r="43403" ht="32.25" customHeight="1"/>
    <row r="43405" ht="32.25" customHeight="1"/>
    <row r="43407" ht="32.25" customHeight="1"/>
    <row r="43409" ht="32.25" customHeight="1"/>
    <row r="43411" ht="32.25" customHeight="1"/>
    <row r="43413" ht="32.25" customHeight="1"/>
    <row r="43415" ht="32.25" customHeight="1"/>
    <row r="43417" ht="32.25" customHeight="1"/>
    <row r="43419" ht="32.25" customHeight="1"/>
    <row r="43421" ht="32.25" customHeight="1"/>
    <row r="43423" ht="32.25" customHeight="1"/>
    <row r="43425" ht="32.25" customHeight="1"/>
    <row r="43427" ht="32.25" customHeight="1"/>
    <row r="43429" ht="32.25" customHeight="1"/>
    <row r="43431" ht="32.25" customHeight="1"/>
    <row r="43433" ht="32.25" customHeight="1"/>
    <row r="43435" ht="32.25" customHeight="1"/>
    <row r="43437" ht="32.25" customHeight="1"/>
    <row r="43439" ht="32.25" customHeight="1"/>
    <row r="43441" ht="32.25" customHeight="1"/>
    <row r="43443" ht="32.25" customHeight="1"/>
    <row r="43445" ht="32.25" customHeight="1"/>
    <row r="43447" ht="32.25" customHeight="1"/>
    <row r="43449" ht="32.25" customHeight="1"/>
    <row r="43451" ht="32.25" customHeight="1"/>
    <row r="43453" ht="32.25" customHeight="1"/>
    <row r="43455" ht="32.25" customHeight="1"/>
    <row r="43457" ht="32.25" customHeight="1"/>
    <row r="43459" ht="32.25" customHeight="1"/>
    <row r="43461" ht="32.25" customHeight="1"/>
    <row r="43463" ht="32.25" customHeight="1"/>
    <row r="43465" ht="32.25" customHeight="1"/>
    <row r="43467" ht="32.25" customHeight="1"/>
    <row r="43469" ht="32.25" customHeight="1"/>
    <row r="43471" ht="32.25" customHeight="1"/>
    <row r="43473" ht="32.25" customHeight="1"/>
    <row r="43475" ht="32.25" customHeight="1"/>
    <row r="43477" ht="32.25" customHeight="1"/>
    <row r="43479" ht="32.25" customHeight="1"/>
    <row r="43481" ht="32.25" customHeight="1"/>
    <row r="43483" ht="32.25" customHeight="1"/>
    <row r="43485" ht="32.25" customHeight="1"/>
    <row r="43487" ht="32.25" customHeight="1"/>
    <row r="43489" ht="32.25" customHeight="1"/>
    <row r="43491" ht="32.25" customHeight="1"/>
    <row r="43493" ht="32.25" customHeight="1"/>
    <row r="43495" ht="32.25" customHeight="1"/>
    <row r="43497" ht="32.25" customHeight="1"/>
    <row r="43499" ht="32.25" customHeight="1"/>
    <row r="43501" ht="32.25" customHeight="1"/>
    <row r="43503" ht="32.25" customHeight="1"/>
    <row r="43505" ht="32.25" customHeight="1"/>
    <row r="43507" ht="32.25" customHeight="1"/>
    <row r="43509" ht="32.25" customHeight="1"/>
    <row r="43511" ht="32.25" customHeight="1"/>
    <row r="43513" ht="32.25" customHeight="1"/>
    <row r="43515" ht="32.25" customHeight="1"/>
    <row r="43517" ht="32.25" customHeight="1"/>
    <row r="43519" ht="32.25" customHeight="1"/>
    <row r="43521" ht="32.25" customHeight="1"/>
    <row r="43523" ht="32.25" customHeight="1"/>
    <row r="43525" ht="32.25" customHeight="1"/>
    <row r="43527" ht="32.25" customHeight="1"/>
    <row r="43529" ht="32.25" customHeight="1"/>
    <row r="43531" ht="32.25" customHeight="1"/>
    <row r="43533" ht="32.25" customHeight="1"/>
    <row r="43535" ht="32.25" customHeight="1"/>
    <row r="43537" ht="32.25" customHeight="1"/>
    <row r="43539" ht="32.25" customHeight="1"/>
    <row r="43541" ht="32.25" customHeight="1"/>
    <row r="43543" ht="32.25" customHeight="1"/>
    <row r="43545" ht="32.25" customHeight="1"/>
    <row r="43547" ht="32.25" customHeight="1"/>
    <row r="43549" ht="32.25" customHeight="1"/>
    <row r="43551" ht="32.25" customHeight="1"/>
    <row r="43553" ht="32.25" customHeight="1"/>
    <row r="43555" ht="32.25" customHeight="1"/>
    <row r="43557" ht="32.25" customHeight="1"/>
    <row r="43559" ht="32.25" customHeight="1"/>
    <row r="43561" ht="32.25" customHeight="1"/>
    <row r="43563" ht="32.25" customHeight="1"/>
    <row r="43565" ht="32.25" customHeight="1"/>
    <row r="43567" ht="32.25" customHeight="1"/>
    <row r="43569" ht="32.25" customHeight="1"/>
    <row r="43571" ht="32.25" customHeight="1"/>
    <row r="43573" ht="32.25" customHeight="1"/>
    <row r="43575" ht="32.25" customHeight="1"/>
    <row r="43577" ht="32.25" customHeight="1"/>
    <row r="43579" ht="32.25" customHeight="1"/>
    <row r="43581" ht="32.25" customHeight="1"/>
    <row r="43583" ht="32.25" customHeight="1"/>
    <row r="43585" ht="32.25" customHeight="1"/>
    <row r="43587" ht="32.25" customHeight="1"/>
    <row r="43589" ht="32.25" customHeight="1"/>
    <row r="43591" ht="32.25" customHeight="1"/>
    <row r="43593" ht="32.25" customHeight="1"/>
    <row r="43595" ht="32.25" customHeight="1"/>
    <row r="43597" ht="32.25" customHeight="1"/>
    <row r="43599" ht="32.25" customHeight="1"/>
    <row r="43601" ht="32.25" customHeight="1"/>
    <row r="43603" ht="32.25" customHeight="1"/>
    <row r="43605" ht="32.25" customHeight="1"/>
    <row r="43607" ht="32.25" customHeight="1"/>
    <row r="43609" ht="32.25" customHeight="1"/>
    <row r="43611" ht="32.25" customHeight="1"/>
    <row r="43613" ht="32.25" customHeight="1"/>
    <row r="43615" ht="32.25" customHeight="1"/>
    <row r="43617" ht="32.25" customHeight="1"/>
    <row r="43619" ht="32.25" customHeight="1"/>
    <row r="43621" ht="32.25" customHeight="1"/>
    <row r="43623" ht="32.25" customHeight="1"/>
    <row r="43625" ht="32.25" customHeight="1"/>
    <row r="43627" ht="32.25" customHeight="1"/>
    <row r="43629" ht="32.25" customHeight="1"/>
    <row r="43631" ht="32.25" customHeight="1"/>
    <row r="43633" ht="32.25" customHeight="1"/>
    <row r="43635" ht="32.25" customHeight="1"/>
    <row r="43637" ht="32.25" customHeight="1"/>
    <row r="43639" ht="32.25" customHeight="1"/>
    <row r="43641" ht="32.25" customHeight="1"/>
    <row r="43643" ht="32.25" customHeight="1"/>
    <row r="43645" ht="32.25" customHeight="1"/>
    <row r="43647" ht="32.25" customHeight="1"/>
    <row r="43649" ht="32.25" customHeight="1"/>
    <row r="43651" ht="32.25" customHeight="1"/>
    <row r="43653" ht="32.25" customHeight="1"/>
    <row r="43655" ht="32.25" customHeight="1"/>
    <row r="43657" ht="32.25" customHeight="1"/>
    <row r="43659" ht="32.25" customHeight="1"/>
    <row r="43661" ht="32.25" customHeight="1"/>
    <row r="43663" ht="32.25" customHeight="1"/>
    <row r="43665" ht="32.25" customHeight="1"/>
    <row r="43667" ht="32.25" customHeight="1"/>
    <row r="43669" ht="32.25" customHeight="1"/>
    <row r="43671" ht="32.25" customHeight="1"/>
    <row r="43673" ht="32.25" customHeight="1"/>
    <row r="43675" ht="32.25" customHeight="1"/>
    <row r="43677" ht="32.25" customHeight="1"/>
    <row r="43679" ht="32.25" customHeight="1"/>
    <row r="43681" ht="32.25" customHeight="1"/>
    <row r="43683" ht="32.25" customHeight="1"/>
    <row r="43685" ht="32.25" customHeight="1"/>
    <row r="43687" ht="32.25" customHeight="1"/>
    <row r="43689" ht="32.25" customHeight="1"/>
    <row r="43691" ht="32.25" customHeight="1"/>
    <row r="43693" ht="32.25" customHeight="1"/>
    <row r="43695" ht="32.25" customHeight="1"/>
    <row r="43697" ht="32.25" customHeight="1"/>
    <row r="43699" ht="32.25" customHeight="1"/>
    <row r="43701" ht="32.25" customHeight="1"/>
    <row r="43703" ht="32.25" customHeight="1"/>
    <row r="43705" ht="32.25" customHeight="1"/>
    <row r="43707" ht="32.25" customHeight="1"/>
    <row r="43709" ht="32.25" customHeight="1"/>
    <row r="43711" ht="32.25" customHeight="1"/>
    <row r="43713" ht="32.25" customHeight="1"/>
    <row r="43715" ht="32.25" customHeight="1"/>
    <row r="43717" ht="32.25" customHeight="1"/>
    <row r="43719" ht="32.25" customHeight="1"/>
    <row r="43721" ht="32.25" customHeight="1"/>
    <row r="43723" ht="32.25" customHeight="1"/>
    <row r="43725" ht="32.25" customHeight="1"/>
    <row r="43727" ht="32.25" customHeight="1"/>
    <row r="43729" ht="32.25" customHeight="1"/>
    <row r="43731" ht="32.25" customHeight="1"/>
    <row r="43733" ht="32.25" customHeight="1"/>
    <row r="43735" ht="32.25" customHeight="1"/>
    <row r="43737" ht="32.25" customHeight="1"/>
    <row r="43739" ht="32.25" customHeight="1"/>
    <row r="43741" ht="32.25" customHeight="1"/>
    <row r="43743" ht="32.25" customHeight="1"/>
    <row r="43745" ht="32.25" customHeight="1"/>
    <row r="43747" ht="32.25" customHeight="1"/>
    <row r="43749" ht="32.25" customHeight="1"/>
    <row r="43751" ht="32.25" customHeight="1"/>
    <row r="43753" ht="32.25" customHeight="1"/>
    <row r="43755" ht="32.25" customHeight="1"/>
    <row r="43757" ht="32.25" customHeight="1"/>
    <row r="43759" ht="32.25" customHeight="1"/>
    <row r="43761" ht="32.25" customHeight="1"/>
    <row r="43763" ht="32.25" customHeight="1"/>
    <row r="43765" ht="32.25" customHeight="1"/>
    <row r="43767" ht="32.25" customHeight="1"/>
    <row r="43769" ht="32.25" customHeight="1"/>
    <row r="43771" ht="32.25" customHeight="1"/>
    <row r="43773" ht="32.25" customHeight="1"/>
    <row r="43775" ht="32.25" customHeight="1"/>
    <row r="43777" ht="32.25" customHeight="1"/>
    <row r="43779" ht="32.25" customHeight="1"/>
    <row r="43781" ht="32.25" customHeight="1"/>
    <row r="43783" ht="32.25" customHeight="1"/>
    <row r="43785" ht="32.25" customHeight="1"/>
    <row r="43787" ht="32.25" customHeight="1"/>
    <row r="43789" ht="32.25" customHeight="1"/>
    <row r="43791" ht="32.25" customHeight="1"/>
    <row r="43793" ht="32.25" customHeight="1"/>
    <row r="43795" ht="32.25" customHeight="1"/>
    <row r="43797" ht="32.25" customHeight="1"/>
    <row r="43799" ht="32.25" customHeight="1"/>
    <row r="43801" ht="32.25" customHeight="1"/>
    <row r="43803" ht="32.25" customHeight="1"/>
    <row r="43805" ht="32.25" customHeight="1"/>
    <row r="43807" ht="32.25" customHeight="1"/>
    <row r="43809" ht="32.25" customHeight="1"/>
    <row r="43811" ht="32.25" customHeight="1"/>
    <row r="43813" ht="32.25" customHeight="1"/>
    <row r="43815" ht="32.25" customHeight="1"/>
    <row r="43817" ht="32.25" customHeight="1"/>
    <row r="43819" ht="32.25" customHeight="1"/>
    <row r="43821" ht="32.25" customHeight="1"/>
    <row r="43823" ht="32.25" customHeight="1"/>
    <row r="43825" ht="32.25" customHeight="1"/>
    <row r="43827" ht="32.25" customHeight="1"/>
    <row r="43829" ht="32.25" customHeight="1"/>
    <row r="43831" ht="32.25" customHeight="1"/>
    <row r="43833" ht="32.25" customHeight="1"/>
    <row r="43835" ht="32.25" customHeight="1"/>
    <row r="43837" ht="32.25" customHeight="1"/>
    <row r="43839" ht="32.25" customHeight="1"/>
    <row r="43841" ht="32.25" customHeight="1"/>
    <row r="43843" ht="32.25" customHeight="1"/>
    <row r="43845" ht="32.25" customHeight="1"/>
    <row r="43847" ht="32.25" customHeight="1"/>
    <row r="43849" ht="32.25" customHeight="1"/>
    <row r="43851" ht="32.25" customHeight="1"/>
    <row r="43853" ht="32.25" customHeight="1"/>
    <row r="43855" ht="32.25" customHeight="1"/>
    <row r="43857" ht="32.25" customHeight="1"/>
    <row r="43859" ht="32.25" customHeight="1"/>
    <row r="43861" ht="32.25" customHeight="1"/>
    <row r="43863" ht="32.25" customHeight="1"/>
    <row r="43865" ht="32.25" customHeight="1"/>
    <row r="43867" ht="32.25" customHeight="1"/>
    <row r="43869" ht="32.25" customHeight="1"/>
    <row r="43871" ht="32.25" customHeight="1"/>
    <row r="43873" ht="32.25" customHeight="1"/>
    <row r="43875" ht="32.25" customHeight="1"/>
    <row r="43877" ht="32.25" customHeight="1"/>
    <row r="43879" ht="32.25" customHeight="1"/>
    <row r="43881" ht="32.25" customHeight="1"/>
    <row r="43883" ht="32.25" customHeight="1"/>
    <row r="43885" ht="32.25" customHeight="1"/>
    <row r="43887" ht="32.25" customHeight="1"/>
    <row r="43889" ht="32.25" customHeight="1"/>
    <row r="43891" ht="32.25" customHeight="1"/>
    <row r="43893" ht="32.25" customHeight="1"/>
    <row r="43895" ht="32.25" customHeight="1"/>
    <row r="43897" ht="32.25" customHeight="1"/>
    <row r="43899" ht="32.25" customHeight="1"/>
    <row r="43901" ht="32.25" customHeight="1"/>
    <row r="43903" ht="32.25" customHeight="1"/>
    <row r="43905" ht="32.25" customHeight="1"/>
    <row r="43907" ht="32.25" customHeight="1"/>
    <row r="43909" ht="32.25" customHeight="1"/>
    <row r="43911" ht="32.25" customHeight="1"/>
    <row r="43913" ht="32.25" customHeight="1"/>
    <row r="43915" ht="32.25" customHeight="1"/>
    <row r="43917" ht="32.25" customHeight="1"/>
    <row r="43919" ht="32.25" customHeight="1"/>
    <row r="43921" ht="32.25" customHeight="1"/>
    <row r="43923" ht="32.25" customHeight="1"/>
    <row r="43925" ht="32.25" customHeight="1"/>
    <row r="43927" ht="32.25" customHeight="1"/>
    <row r="43929" ht="32.25" customHeight="1"/>
    <row r="43931" ht="32.25" customHeight="1"/>
    <row r="43933" ht="32.25" customHeight="1"/>
    <row r="43935" ht="32.25" customHeight="1"/>
    <row r="43937" ht="32.25" customHeight="1"/>
    <row r="43939" ht="32.25" customHeight="1"/>
    <row r="43941" ht="32.25" customHeight="1"/>
    <row r="43943" ht="32.25" customHeight="1"/>
    <row r="43945" ht="32.25" customHeight="1"/>
    <row r="43947" ht="32.25" customHeight="1"/>
    <row r="43949" ht="32.25" customHeight="1"/>
    <row r="43951" ht="32.25" customHeight="1"/>
    <row r="43953" ht="32.25" customHeight="1"/>
    <row r="43955" ht="32.25" customHeight="1"/>
    <row r="43957" ht="32.25" customHeight="1"/>
    <row r="43959" ht="32.25" customHeight="1"/>
    <row r="43961" ht="32.25" customHeight="1"/>
    <row r="43963" ht="32.25" customHeight="1"/>
    <row r="43965" ht="32.25" customHeight="1"/>
    <row r="43967" ht="32.25" customHeight="1"/>
    <row r="43969" ht="32.25" customHeight="1"/>
    <row r="43971" ht="32.25" customHeight="1"/>
    <row r="43973" ht="32.25" customHeight="1"/>
    <row r="43975" ht="32.25" customHeight="1"/>
    <row r="43977" ht="32.25" customHeight="1"/>
    <row r="43979" ht="32.25" customHeight="1"/>
    <row r="43981" ht="32.25" customHeight="1"/>
    <row r="43983" ht="32.25" customHeight="1"/>
    <row r="43985" ht="32.25" customHeight="1"/>
    <row r="43987" ht="32.25" customHeight="1"/>
    <row r="43989" ht="32.25" customHeight="1"/>
    <row r="43991" ht="32.25" customHeight="1"/>
    <row r="43993" ht="32.25" customHeight="1"/>
    <row r="43995" ht="32.25" customHeight="1"/>
    <row r="43997" ht="32.25" customHeight="1"/>
    <row r="43999" ht="32.25" customHeight="1"/>
    <row r="44001" ht="32.25" customHeight="1"/>
    <row r="44003" ht="32.25" customHeight="1"/>
    <row r="44005" ht="32.25" customHeight="1"/>
    <row r="44007" ht="32.25" customHeight="1"/>
    <row r="44009" ht="32.25" customHeight="1"/>
    <row r="44011" ht="32.25" customHeight="1"/>
    <row r="44013" ht="32.25" customHeight="1"/>
    <row r="44015" ht="32.25" customHeight="1"/>
    <row r="44017" ht="32.25" customHeight="1"/>
    <row r="44019" ht="32.25" customHeight="1"/>
    <row r="44021" ht="32.25" customHeight="1"/>
    <row r="44023" ht="32.25" customHeight="1"/>
    <row r="44025" ht="32.25" customHeight="1"/>
    <row r="44027" ht="32.25" customHeight="1"/>
    <row r="44029" ht="32.25" customHeight="1"/>
    <row r="44031" ht="32.25" customHeight="1"/>
    <row r="44033" ht="32.25" customHeight="1"/>
    <row r="44035" ht="32.25" customHeight="1"/>
    <row r="44037" ht="32.25" customHeight="1"/>
    <row r="44039" ht="32.25" customHeight="1"/>
    <row r="44041" ht="32.25" customHeight="1"/>
    <row r="44043" ht="32.25" customHeight="1"/>
    <row r="44045" ht="32.25" customHeight="1"/>
    <row r="44047" ht="32.25" customHeight="1"/>
    <row r="44049" ht="32.25" customHeight="1"/>
    <row r="44051" ht="32.25" customHeight="1"/>
    <row r="44053" ht="32.25" customHeight="1"/>
    <row r="44055" ht="32.25" customHeight="1"/>
    <row r="44057" ht="32.25" customHeight="1"/>
    <row r="44059" ht="32.25" customHeight="1"/>
    <row r="44061" ht="32.25" customHeight="1"/>
    <row r="44063" ht="32.25" customHeight="1"/>
    <row r="44065" ht="32.25" customHeight="1"/>
    <row r="44067" ht="32.25" customHeight="1"/>
    <row r="44069" ht="32.25" customHeight="1"/>
    <row r="44071" ht="32.25" customHeight="1"/>
    <row r="44073" ht="32.25" customHeight="1"/>
    <row r="44075" ht="32.25" customHeight="1"/>
    <row r="44077" ht="32.25" customHeight="1"/>
    <row r="44079" ht="32.25" customHeight="1"/>
    <row r="44081" ht="32.25" customHeight="1"/>
    <row r="44083" ht="32.25" customHeight="1"/>
    <row r="44085" ht="32.25" customHeight="1"/>
    <row r="44087" ht="32.25" customHeight="1"/>
    <row r="44089" ht="32.25" customHeight="1"/>
    <row r="44091" ht="32.25" customHeight="1"/>
    <row r="44093" ht="32.25" customHeight="1"/>
    <row r="44095" ht="32.25" customHeight="1"/>
    <row r="44097" ht="32.25" customHeight="1"/>
    <row r="44099" ht="32.25" customHeight="1"/>
    <row r="44101" ht="32.25" customHeight="1"/>
    <row r="44103" ht="32.25" customHeight="1"/>
    <row r="44105" ht="32.25" customHeight="1"/>
    <row r="44107" ht="32.25" customHeight="1"/>
    <row r="44109" ht="32.25" customHeight="1"/>
    <row r="44111" ht="32.25" customHeight="1"/>
    <row r="44113" ht="32.25" customHeight="1"/>
    <row r="44115" ht="32.25" customHeight="1"/>
    <row r="44117" ht="32.25" customHeight="1"/>
    <row r="44119" ht="32.25" customHeight="1"/>
    <row r="44121" ht="32.25" customHeight="1"/>
    <row r="44123" ht="32.25" customHeight="1"/>
    <row r="44125" ht="32.25" customHeight="1"/>
    <row r="44127" ht="32.25" customHeight="1"/>
    <row r="44129" ht="32.25" customHeight="1"/>
    <row r="44131" ht="32.25" customHeight="1"/>
    <row r="44133" ht="32.25" customHeight="1"/>
    <row r="44135" ht="32.25" customHeight="1"/>
    <row r="44137" ht="32.25" customHeight="1"/>
    <row r="44139" ht="32.25" customHeight="1"/>
    <row r="44141" ht="32.25" customHeight="1"/>
    <row r="44143" ht="32.25" customHeight="1"/>
    <row r="44145" ht="32.25" customHeight="1"/>
    <row r="44147" ht="32.25" customHeight="1"/>
    <row r="44149" ht="32.25" customHeight="1"/>
    <row r="44151" ht="32.25" customHeight="1"/>
    <row r="44153" ht="32.25" customHeight="1"/>
    <row r="44155" ht="32.25" customHeight="1"/>
    <row r="44157" ht="32.25" customHeight="1"/>
    <row r="44159" ht="32.25" customHeight="1"/>
    <row r="44161" ht="32.25" customHeight="1"/>
    <row r="44163" ht="32.25" customHeight="1"/>
    <row r="44165" ht="32.25" customHeight="1"/>
    <row r="44167" ht="32.25" customHeight="1"/>
    <row r="44169" ht="32.25" customHeight="1"/>
    <row r="44171" ht="32.25" customHeight="1"/>
    <row r="44173" ht="32.25" customHeight="1"/>
    <row r="44175" ht="32.25" customHeight="1"/>
    <row r="44177" ht="32.25" customHeight="1"/>
    <row r="44179" ht="32.25" customHeight="1"/>
    <row r="44181" ht="32.25" customHeight="1"/>
    <row r="44183" ht="32.25" customHeight="1"/>
    <row r="44185" ht="32.25" customHeight="1"/>
    <row r="44187" ht="32.25" customHeight="1"/>
    <row r="44189" ht="32.25" customHeight="1"/>
    <row r="44191" ht="32.25" customHeight="1"/>
    <row r="44193" ht="32.25" customHeight="1"/>
    <row r="44195" ht="32.25" customHeight="1"/>
    <row r="44197" ht="32.25" customHeight="1"/>
    <row r="44199" ht="32.25" customHeight="1"/>
    <row r="44201" ht="32.25" customHeight="1"/>
    <row r="44203" ht="32.25" customHeight="1"/>
    <row r="44205" ht="32.25" customHeight="1"/>
    <row r="44207" ht="32.25" customHeight="1"/>
    <row r="44209" ht="32.25" customHeight="1"/>
    <row r="44211" ht="32.25" customHeight="1"/>
    <row r="44213" ht="32.25" customHeight="1"/>
    <row r="44215" ht="32.25" customHeight="1"/>
    <row r="44217" ht="32.25" customHeight="1"/>
    <row r="44219" ht="32.25" customHeight="1"/>
    <row r="44221" ht="32.25" customHeight="1"/>
    <row r="44223" ht="32.25" customHeight="1"/>
    <row r="44225" ht="32.25" customHeight="1"/>
    <row r="44227" ht="32.25" customHeight="1"/>
    <row r="44229" ht="32.25" customHeight="1"/>
    <row r="44231" ht="32.25" customHeight="1"/>
    <row r="44233" ht="32.25" customHeight="1"/>
    <row r="44235" ht="32.25" customHeight="1"/>
    <row r="44237" ht="32.25" customHeight="1"/>
    <row r="44239" ht="32.25" customHeight="1"/>
    <row r="44241" ht="32.25" customHeight="1"/>
    <row r="44243" ht="32.25" customHeight="1"/>
    <row r="44245" ht="32.25" customHeight="1"/>
    <row r="44247" ht="32.25" customHeight="1"/>
    <row r="44249" ht="32.25" customHeight="1"/>
    <row r="44251" ht="32.25" customHeight="1"/>
    <row r="44253" ht="32.25" customHeight="1"/>
    <row r="44255" ht="32.25" customHeight="1"/>
    <row r="44257" ht="32.25" customHeight="1"/>
    <row r="44259" ht="32.25" customHeight="1"/>
    <row r="44261" ht="32.25" customHeight="1"/>
    <row r="44263" ht="32.25" customHeight="1"/>
    <row r="44265" ht="32.25" customHeight="1"/>
    <row r="44267" ht="32.25" customHeight="1"/>
    <row r="44269" ht="32.25" customHeight="1"/>
    <row r="44271" ht="32.25" customHeight="1"/>
    <row r="44273" ht="32.25" customHeight="1"/>
    <row r="44275" ht="32.25" customHeight="1"/>
    <row r="44277" ht="32.25" customHeight="1"/>
    <row r="44279" ht="32.25" customHeight="1"/>
    <row r="44281" ht="32.25" customHeight="1"/>
    <row r="44283" ht="32.25" customHeight="1"/>
    <row r="44285" ht="32.25" customHeight="1"/>
    <row r="44287" ht="32.25" customHeight="1"/>
    <row r="44289" ht="32.25" customHeight="1"/>
    <row r="44291" ht="32.25" customHeight="1"/>
    <row r="44293" ht="32.25" customHeight="1"/>
    <row r="44295" ht="32.25" customHeight="1"/>
    <row r="44297" ht="32.25" customHeight="1"/>
    <row r="44299" ht="32.25" customHeight="1"/>
    <row r="44301" ht="32.25" customHeight="1"/>
    <row r="44303" ht="32.25" customHeight="1"/>
    <row r="44305" ht="32.25" customHeight="1"/>
    <row r="44307" ht="32.25" customHeight="1"/>
    <row r="44309" ht="32.25" customHeight="1"/>
    <row r="44311" ht="32.25" customHeight="1"/>
    <row r="44313" ht="32.25" customHeight="1"/>
    <row r="44315" ht="32.25" customHeight="1"/>
    <row r="44317" ht="32.25" customHeight="1"/>
    <row r="44319" ht="32.25" customHeight="1"/>
    <row r="44321" ht="32.25" customHeight="1"/>
    <row r="44323" ht="32.25" customHeight="1"/>
    <row r="44325" ht="32.25" customHeight="1"/>
    <row r="44327" ht="32.25" customHeight="1"/>
    <row r="44329" ht="32.25" customHeight="1"/>
    <row r="44331" ht="32.25" customHeight="1"/>
    <row r="44333" ht="32.25" customHeight="1"/>
    <row r="44335" ht="32.25" customHeight="1"/>
    <row r="44337" ht="32.25" customHeight="1"/>
    <row r="44339" ht="32.25" customHeight="1"/>
    <row r="44341" ht="32.25" customHeight="1"/>
    <row r="44343" ht="32.25" customHeight="1"/>
    <row r="44345" ht="32.25" customHeight="1"/>
    <row r="44347" ht="32.25" customHeight="1"/>
    <row r="44349" ht="32.25" customHeight="1"/>
    <row r="44351" ht="32.25" customHeight="1"/>
    <row r="44353" ht="32.25" customHeight="1"/>
    <row r="44355" ht="32.25" customHeight="1"/>
    <row r="44357" ht="32.25" customHeight="1"/>
    <row r="44359" ht="32.25" customHeight="1"/>
    <row r="44361" ht="32.25" customHeight="1"/>
    <row r="44363" ht="32.25" customHeight="1"/>
    <row r="44365" ht="32.25" customHeight="1"/>
    <row r="44367" ht="32.25" customHeight="1"/>
    <row r="44369" ht="32.25" customHeight="1"/>
    <row r="44371" ht="32.25" customHeight="1"/>
    <row r="44373" ht="32.25" customHeight="1"/>
    <row r="44375" ht="32.25" customHeight="1"/>
    <row r="44377" ht="32.25" customHeight="1"/>
    <row r="44379" ht="32.25" customHeight="1"/>
    <row r="44381" ht="32.25" customHeight="1"/>
    <row r="44383" ht="32.25" customHeight="1"/>
    <row r="44385" ht="32.25" customHeight="1"/>
    <row r="44387" ht="32.25" customHeight="1"/>
    <row r="44389" ht="32.25" customHeight="1"/>
    <row r="44391" ht="32.25" customHeight="1"/>
    <row r="44393" ht="32.25" customHeight="1"/>
    <row r="44395" ht="32.25" customHeight="1"/>
    <row r="44397" ht="32.25" customHeight="1"/>
    <row r="44399" ht="32.25" customHeight="1"/>
    <row r="44401" ht="32.25" customHeight="1"/>
    <row r="44403" ht="32.25" customHeight="1"/>
    <row r="44405" ht="32.25" customHeight="1"/>
    <row r="44407" ht="32.25" customHeight="1"/>
    <row r="44409" ht="32.25" customHeight="1"/>
    <row r="44411" ht="32.25" customHeight="1"/>
    <row r="44413" ht="32.25" customHeight="1"/>
    <row r="44415" ht="32.25" customHeight="1"/>
    <row r="44417" ht="32.25" customHeight="1"/>
    <row r="44419" ht="32.25" customHeight="1"/>
    <row r="44421" ht="32.25" customHeight="1"/>
    <row r="44423" ht="32.25" customHeight="1"/>
    <row r="44425" ht="32.25" customHeight="1"/>
    <row r="44427" ht="32.25" customHeight="1"/>
    <row r="44429" ht="32.25" customHeight="1"/>
    <row r="44431" ht="32.25" customHeight="1"/>
    <row r="44433" ht="32.25" customHeight="1"/>
    <row r="44435" ht="32.25" customHeight="1"/>
    <row r="44437" ht="32.25" customHeight="1"/>
    <row r="44439" ht="32.25" customHeight="1"/>
    <row r="44441" ht="32.25" customHeight="1"/>
    <row r="44443" ht="32.25" customHeight="1"/>
    <row r="44445" ht="32.25" customHeight="1"/>
    <row r="44447" ht="32.25" customHeight="1"/>
    <row r="44449" ht="32.25" customHeight="1"/>
    <row r="44451" ht="32.25" customHeight="1"/>
    <row r="44453" ht="32.25" customHeight="1"/>
    <row r="44455" ht="32.25" customHeight="1"/>
    <row r="44457" ht="32.25" customHeight="1"/>
    <row r="44459" ht="32.25" customHeight="1"/>
    <row r="44461" ht="32.25" customHeight="1"/>
    <row r="44463" ht="32.25" customHeight="1"/>
    <row r="44465" ht="32.25" customHeight="1"/>
    <row r="44467" ht="32.25" customHeight="1"/>
    <row r="44469" ht="32.25" customHeight="1"/>
    <row r="44471" ht="32.25" customHeight="1"/>
    <row r="44473" ht="32.25" customHeight="1"/>
    <row r="44475" ht="32.25" customHeight="1"/>
    <row r="44477" ht="32.25" customHeight="1"/>
    <row r="44479" ht="32.25" customHeight="1"/>
    <row r="44481" ht="32.25" customHeight="1"/>
    <row r="44483" ht="32.25" customHeight="1"/>
    <row r="44485" ht="32.25" customHeight="1"/>
    <row r="44487" ht="32.25" customHeight="1"/>
    <row r="44489" ht="32.25" customHeight="1"/>
    <row r="44491" ht="32.25" customHeight="1"/>
    <row r="44493" ht="32.25" customHeight="1"/>
    <row r="44495" ht="32.25" customHeight="1"/>
    <row r="44497" ht="32.25" customHeight="1"/>
    <row r="44499" ht="32.25" customHeight="1"/>
    <row r="44501" ht="32.25" customHeight="1"/>
    <row r="44503" ht="32.25" customHeight="1"/>
    <row r="44505" ht="32.25" customHeight="1"/>
    <row r="44507" ht="32.25" customHeight="1"/>
    <row r="44509" ht="32.25" customHeight="1"/>
    <row r="44511" ht="32.25" customHeight="1"/>
    <row r="44513" ht="32.25" customHeight="1"/>
    <row r="44515" ht="32.25" customHeight="1"/>
    <row r="44517" ht="32.25" customHeight="1"/>
    <row r="44519" ht="32.25" customHeight="1"/>
    <row r="44521" ht="32.25" customHeight="1"/>
    <row r="44523" ht="32.25" customHeight="1"/>
    <row r="44525" ht="32.25" customHeight="1"/>
    <row r="44527" ht="32.25" customHeight="1"/>
    <row r="44529" ht="32.25" customHeight="1"/>
    <row r="44531" ht="32.25" customHeight="1"/>
    <row r="44533" ht="32.25" customHeight="1"/>
    <row r="44535" ht="32.25" customHeight="1"/>
    <row r="44537" ht="32.25" customHeight="1"/>
    <row r="44539" ht="32.25" customHeight="1"/>
    <row r="44541" ht="32.25" customHeight="1"/>
    <row r="44543" ht="32.25" customHeight="1"/>
    <row r="44545" ht="32.25" customHeight="1"/>
    <row r="44547" ht="32.25" customHeight="1"/>
    <row r="44549" ht="32.25" customHeight="1"/>
    <row r="44551" ht="32.25" customHeight="1"/>
    <row r="44553" ht="32.25" customHeight="1"/>
    <row r="44555" ht="32.25" customHeight="1"/>
    <row r="44557" ht="32.25" customHeight="1"/>
    <row r="44559" ht="32.25" customHeight="1"/>
    <row r="44561" ht="32.25" customHeight="1"/>
    <row r="44563" ht="32.25" customHeight="1"/>
    <row r="44565" ht="32.25" customHeight="1"/>
    <row r="44567" ht="32.25" customHeight="1"/>
    <row r="44569" ht="32.25" customHeight="1"/>
    <row r="44571" ht="32.25" customHeight="1"/>
    <row r="44573" ht="32.25" customHeight="1"/>
    <row r="44575" ht="32.25" customHeight="1"/>
    <row r="44577" ht="32.25" customHeight="1"/>
    <row r="44579" ht="32.25" customHeight="1"/>
    <row r="44581" ht="32.25" customHeight="1"/>
    <row r="44583" ht="32.25" customHeight="1"/>
    <row r="44585" ht="32.25" customHeight="1"/>
    <row r="44587" ht="32.25" customHeight="1"/>
    <row r="44589" ht="32.25" customHeight="1"/>
    <row r="44591" ht="32.25" customHeight="1"/>
    <row r="44593" ht="32.25" customHeight="1"/>
    <row r="44595" ht="32.25" customHeight="1"/>
    <row r="44597" ht="32.25" customHeight="1"/>
    <row r="44599" ht="32.25" customHeight="1"/>
    <row r="44601" ht="32.25" customHeight="1"/>
    <row r="44603" ht="32.25" customHeight="1"/>
    <row r="44605" ht="32.25" customHeight="1"/>
    <row r="44607" ht="32.25" customHeight="1"/>
    <row r="44609" ht="32.25" customHeight="1"/>
    <row r="44611" ht="32.25" customHeight="1"/>
    <row r="44613" ht="32.25" customHeight="1"/>
    <row r="44615" ht="32.25" customHeight="1"/>
    <row r="44617" ht="32.25" customHeight="1"/>
    <row r="44619" ht="32.25" customHeight="1"/>
    <row r="44621" ht="32.25" customHeight="1"/>
    <row r="44623" ht="32.25" customHeight="1"/>
    <row r="44625" ht="32.25" customHeight="1"/>
    <row r="44627" ht="32.25" customHeight="1"/>
    <row r="44629" ht="32.25" customHeight="1"/>
    <row r="44631" ht="32.25" customHeight="1"/>
    <row r="44633" ht="32.25" customHeight="1"/>
    <row r="44635" ht="32.25" customHeight="1"/>
    <row r="44637" ht="32.25" customHeight="1"/>
    <row r="44639" ht="32.25" customHeight="1"/>
    <row r="44641" ht="32.25" customHeight="1"/>
    <row r="44643" ht="32.25" customHeight="1"/>
    <row r="44645" ht="32.25" customHeight="1"/>
    <row r="44647" ht="32.25" customHeight="1"/>
    <row r="44649" ht="32.25" customHeight="1"/>
    <row r="44651" ht="32.25" customHeight="1"/>
    <row r="44653" ht="32.25" customHeight="1"/>
    <row r="44655" ht="32.25" customHeight="1"/>
    <row r="44657" ht="32.25" customHeight="1"/>
    <row r="44659" ht="32.25" customHeight="1"/>
    <row r="44661" ht="32.25" customHeight="1"/>
    <row r="44663" ht="32.25" customHeight="1"/>
    <row r="44665" ht="32.25" customHeight="1"/>
    <row r="44667" ht="32.25" customHeight="1"/>
    <row r="44669" ht="32.25" customHeight="1"/>
    <row r="44671" ht="32.25" customHeight="1"/>
    <row r="44673" ht="32.25" customHeight="1"/>
    <row r="44675" ht="32.25" customHeight="1"/>
    <row r="44677" ht="32.25" customHeight="1"/>
    <row r="44679" ht="32.25" customHeight="1"/>
    <row r="44681" ht="32.25" customHeight="1"/>
    <row r="44683" ht="32.25" customHeight="1"/>
    <row r="44685" ht="32.25" customHeight="1"/>
    <row r="44687" ht="32.25" customHeight="1"/>
    <row r="44689" ht="32.25" customHeight="1"/>
    <row r="44691" ht="32.25" customHeight="1"/>
    <row r="44693" ht="32.25" customHeight="1"/>
    <row r="44695" ht="32.25" customHeight="1"/>
    <row r="44697" ht="32.25" customHeight="1"/>
    <row r="44699" ht="32.25" customHeight="1"/>
    <row r="44701" ht="32.25" customHeight="1"/>
    <row r="44703" ht="32.25" customHeight="1"/>
    <row r="44705" ht="32.25" customHeight="1"/>
    <row r="44707" ht="32.25" customHeight="1"/>
    <row r="44709" ht="32.25" customHeight="1"/>
    <row r="44711" ht="32.25" customHeight="1"/>
    <row r="44713" ht="32.25" customHeight="1"/>
    <row r="44715" ht="32.25" customHeight="1"/>
    <row r="44717" ht="32.25" customHeight="1"/>
    <row r="44719" ht="32.25" customHeight="1"/>
    <row r="44721" ht="32.25" customHeight="1"/>
    <row r="44723" ht="32.25" customHeight="1"/>
    <row r="44725" ht="32.25" customHeight="1"/>
    <row r="44727" ht="32.25" customHeight="1"/>
    <row r="44729" ht="32.25" customHeight="1"/>
    <row r="44731" ht="32.25" customHeight="1"/>
    <row r="44733" ht="32.25" customHeight="1"/>
    <row r="44735" ht="32.25" customHeight="1"/>
    <row r="44737" ht="32.25" customHeight="1"/>
    <row r="44739" ht="32.25" customHeight="1"/>
    <row r="44741" ht="32.25" customHeight="1"/>
    <row r="44743" ht="32.25" customHeight="1"/>
    <row r="44745" ht="32.25" customHeight="1"/>
    <row r="44747" ht="32.25" customHeight="1"/>
    <row r="44749" ht="32.25" customHeight="1"/>
    <row r="44751" ht="32.25" customHeight="1"/>
    <row r="44753" ht="32.25" customHeight="1"/>
    <row r="44755" ht="32.25" customHeight="1"/>
    <row r="44757" ht="32.25" customHeight="1"/>
    <row r="44759" ht="32.25" customHeight="1"/>
    <row r="44761" ht="32.25" customHeight="1"/>
    <row r="44763" ht="32.25" customHeight="1"/>
    <row r="44765" ht="32.25" customHeight="1"/>
    <row r="44767" ht="32.25" customHeight="1"/>
    <row r="44769" ht="32.25" customHeight="1"/>
    <row r="44771" ht="32.25" customHeight="1"/>
    <row r="44773" ht="32.25" customHeight="1"/>
    <row r="44775" ht="32.25" customHeight="1"/>
    <row r="44777" ht="32.25" customHeight="1"/>
    <row r="44779" ht="32.25" customHeight="1"/>
    <row r="44781" ht="32.25" customHeight="1"/>
    <row r="44783" ht="32.25" customHeight="1"/>
    <row r="44785" ht="32.25" customHeight="1"/>
    <row r="44787" ht="32.25" customHeight="1"/>
    <row r="44789" ht="32.25" customHeight="1"/>
    <row r="44791" ht="32.25" customHeight="1"/>
    <row r="44793" ht="32.25" customHeight="1"/>
    <row r="44795" ht="32.25" customHeight="1"/>
    <row r="44797" ht="32.25" customHeight="1"/>
    <row r="44799" ht="32.25" customHeight="1"/>
    <row r="44801" ht="32.25" customHeight="1"/>
    <row r="44803" ht="32.25" customHeight="1"/>
    <row r="44805" ht="32.25" customHeight="1"/>
    <row r="44807" ht="32.25" customHeight="1"/>
    <row r="44809" ht="32.25" customHeight="1"/>
    <row r="44811" ht="32.25" customHeight="1"/>
    <row r="44813" ht="32.25" customHeight="1"/>
    <row r="44815" ht="32.25" customHeight="1"/>
    <row r="44817" ht="32.25" customHeight="1"/>
    <row r="44819" ht="32.25" customHeight="1"/>
    <row r="44821" ht="32.25" customHeight="1"/>
    <row r="44823" ht="32.25" customHeight="1"/>
    <row r="44825" ht="32.25" customHeight="1"/>
    <row r="44827" ht="32.25" customHeight="1"/>
    <row r="44829" ht="32.25" customHeight="1"/>
    <row r="44831" ht="32.25" customHeight="1"/>
    <row r="44833" ht="32.25" customHeight="1"/>
    <row r="44835" ht="32.25" customHeight="1"/>
    <row r="44837" ht="32.25" customHeight="1"/>
    <row r="44839" ht="32.25" customHeight="1"/>
    <row r="44841" ht="32.25" customHeight="1"/>
    <row r="44843" ht="32.25" customHeight="1"/>
    <row r="44845" ht="32.25" customHeight="1"/>
    <row r="44847" ht="32.25" customHeight="1"/>
    <row r="44849" ht="32.25" customHeight="1"/>
    <row r="44851" ht="32.25" customHeight="1"/>
    <row r="44853" ht="32.25" customHeight="1"/>
    <row r="44855" ht="32.25" customHeight="1"/>
    <row r="44857" ht="32.25" customHeight="1"/>
    <row r="44859" ht="32.25" customHeight="1"/>
    <row r="44861" ht="32.25" customHeight="1"/>
    <row r="44863" ht="32.25" customHeight="1"/>
    <row r="44865" ht="32.25" customHeight="1"/>
    <row r="44867" ht="32.25" customHeight="1"/>
    <row r="44869" ht="32.25" customHeight="1"/>
    <row r="44871" ht="32.25" customHeight="1"/>
    <row r="44873" ht="32.25" customHeight="1"/>
    <row r="44875" ht="32.25" customHeight="1"/>
    <row r="44877" ht="32.25" customHeight="1"/>
    <row r="44879" ht="32.25" customHeight="1"/>
    <row r="44881" ht="32.25" customHeight="1"/>
    <row r="44883" ht="32.25" customHeight="1"/>
    <row r="44885" ht="32.25" customHeight="1"/>
    <row r="44887" ht="32.25" customHeight="1"/>
    <row r="44889" ht="32.25" customHeight="1"/>
    <row r="44891" ht="32.25" customHeight="1"/>
    <row r="44893" ht="32.25" customHeight="1"/>
    <row r="44895" ht="32.25" customHeight="1"/>
    <row r="44897" ht="32.25" customHeight="1"/>
    <row r="44899" ht="32.25" customHeight="1"/>
    <row r="44901" ht="32.25" customHeight="1"/>
    <row r="44903" ht="32.25" customHeight="1"/>
    <row r="44905" ht="32.25" customHeight="1"/>
    <row r="44907" ht="32.25" customHeight="1"/>
    <row r="44909" ht="32.25" customHeight="1"/>
    <row r="44911" ht="32.25" customHeight="1"/>
    <row r="44913" ht="32.25" customHeight="1"/>
    <row r="44915" ht="32.25" customHeight="1"/>
    <row r="44917" ht="32.25" customHeight="1"/>
    <row r="44919" ht="32.25" customHeight="1"/>
    <row r="44921" ht="32.25" customHeight="1"/>
    <row r="44923" ht="32.25" customHeight="1"/>
    <row r="44925" ht="32.25" customHeight="1"/>
    <row r="44927" ht="32.25" customHeight="1"/>
    <row r="44929" ht="32.25" customHeight="1"/>
    <row r="44931" ht="32.25" customHeight="1"/>
    <row r="44933" ht="32.25" customHeight="1"/>
    <row r="44935" ht="32.25" customHeight="1"/>
    <row r="44937" ht="32.25" customHeight="1"/>
    <row r="44939" ht="32.25" customHeight="1"/>
    <row r="44941" ht="32.25" customHeight="1"/>
    <row r="44943" ht="32.25" customHeight="1"/>
    <row r="44945" ht="32.25" customHeight="1"/>
    <row r="44947" ht="32.25" customHeight="1"/>
    <row r="44949" ht="32.25" customHeight="1"/>
    <row r="44951" ht="32.25" customHeight="1"/>
    <row r="44953" ht="32.25" customHeight="1"/>
    <row r="44955" ht="32.25" customHeight="1"/>
    <row r="44957" ht="32.25" customHeight="1"/>
    <row r="44959" ht="32.25" customHeight="1"/>
    <row r="44961" ht="32.25" customHeight="1"/>
    <row r="44963" ht="32.25" customHeight="1"/>
    <row r="44965" ht="32.25" customHeight="1"/>
    <row r="44967" ht="32.25" customHeight="1"/>
    <row r="44969" ht="32.25" customHeight="1"/>
    <row r="44971" ht="32.25" customHeight="1"/>
    <row r="44973" ht="32.25" customHeight="1"/>
    <row r="44975" ht="32.25" customHeight="1"/>
    <row r="44977" ht="32.25" customHeight="1"/>
    <row r="44979" ht="32.25" customHeight="1"/>
    <row r="44981" ht="32.25" customHeight="1"/>
    <row r="44983" ht="32.25" customHeight="1"/>
    <row r="44985" ht="32.25" customHeight="1"/>
    <row r="44987" ht="32.25" customHeight="1"/>
    <row r="44989" ht="32.25" customHeight="1"/>
    <row r="44991" ht="32.25" customHeight="1"/>
    <row r="44993" ht="32.25" customHeight="1"/>
    <row r="44995" ht="32.25" customHeight="1"/>
    <row r="44997" ht="32.25" customHeight="1"/>
    <row r="44999" ht="32.25" customHeight="1"/>
    <row r="45001" ht="32.25" customHeight="1"/>
    <row r="45003" ht="32.25" customHeight="1"/>
    <row r="45005" ht="32.25" customHeight="1"/>
    <row r="45007" ht="32.25" customHeight="1"/>
    <row r="45009" ht="32.25" customHeight="1"/>
    <row r="45011" ht="32.25" customHeight="1"/>
    <row r="45013" ht="32.25" customHeight="1"/>
    <row r="45015" ht="32.25" customHeight="1"/>
    <row r="45017" ht="32.25" customHeight="1"/>
    <row r="45019" ht="32.25" customHeight="1"/>
    <row r="45021" ht="32.25" customHeight="1"/>
    <row r="45023" ht="32.25" customHeight="1"/>
    <row r="45025" ht="32.25" customHeight="1"/>
    <row r="45027" ht="32.25" customHeight="1"/>
    <row r="45029" ht="32.25" customHeight="1"/>
    <row r="45031" ht="32.25" customHeight="1"/>
    <row r="45033" ht="32.25" customHeight="1"/>
    <row r="45035" ht="32.25" customHeight="1"/>
    <row r="45037" ht="32.25" customHeight="1"/>
    <row r="45039" ht="32.25" customHeight="1"/>
    <row r="45041" ht="32.25" customHeight="1"/>
    <row r="45043" ht="32.25" customHeight="1"/>
    <row r="45045" ht="32.25" customHeight="1"/>
    <row r="45047" ht="32.25" customHeight="1"/>
    <row r="45049" ht="32.25" customHeight="1"/>
    <row r="45051" ht="32.25" customHeight="1"/>
    <row r="45053" ht="32.25" customHeight="1"/>
    <row r="45055" ht="32.25" customHeight="1"/>
    <row r="45057" ht="32.25" customHeight="1"/>
    <row r="45059" ht="32.25" customHeight="1"/>
    <row r="45061" ht="32.25" customHeight="1"/>
    <row r="45063" ht="32.25" customHeight="1"/>
    <row r="45065" ht="32.25" customHeight="1"/>
    <row r="45067" ht="32.25" customHeight="1"/>
    <row r="45069" ht="32.25" customHeight="1"/>
    <row r="45071" ht="32.25" customHeight="1"/>
    <row r="45073" ht="32.25" customHeight="1"/>
    <row r="45075" ht="32.25" customHeight="1"/>
    <row r="45077" ht="32.25" customHeight="1"/>
    <row r="45079" ht="32.25" customHeight="1"/>
    <row r="45081" ht="32.25" customHeight="1"/>
    <row r="45083" ht="32.25" customHeight="1"/>
    <row r="45085" ht="32.25" customHeight="1"/>
    <row r="45087" ht="32.25" customHeight="1"/>
    <row r="45089" ht="32.25" customHeight="1"/>
    <row r="45091" ht="32.25" customHeight="1"/>
    <row r="45093" ht="32.25" customHeight="1"/>
    <row r="45095" ht="32.25" customHeight="1"/>
    <row r="45097" ht="32.25" customHeight="1"/>
    <row r="45099" ht="32.25" customHeight="1"/>
    <row r="45101" ht="32.25" customHeight="1"/>
    <row r="45103" ht="32.25" customHeight="1"/>
    <row r="45105" ht="32.25" customHeight="1"/>
    <row r="45107" ht="32.25" customHeight="1"/>
    <row r="45109" ht="32.25" customHeight="1"/>
    <row r="45111" ht="32.25" customHeight="1"/>
    <row r="45113" ht="32.25" customHeight="1"/>
    <row r="45115" ht="32.25" customHeight="1"/>
    <row r="45117" ht="32.25" customHeight="1"/>
    <row r="45119" ht="32.25" customHeight="1"/>
    <row r="45121" ht="32.25" customHeight="1"/>
    <row r="45123" ht="32.25" customHeight="1"/>
    <row r="45125" ht="32.25" customHeight="1"/>
    <row r="45127" ht="32.25" customHeight="1"/>
    <row r="45129" ht="32.25" customHeight="1"/>
    <row r="45131" ht="32.25" customHeight="1"/>
    <row r="45133" ht="32.25" customHeight="1"/>
    <row r="45135" ht="32.25" customHeight="1"/>
    <row r="45137" ht="32.25" customHeight="1"/>
    <row r="45139" ht="32.25" customHeight="1"/>
    <row r="45141" ht="32.25" customHeight="1"/>
    <row r="45143" ht="32.25" customHeight="1"/>
    <row r="45145" ht="32.25" customHeight="1"/>
    <row r="45147" ht="32.25" customHeight="1"/>
    <row r="45149" ht="32.25" customHeight="1"/>
    <row r="45151" ht="32.25" customHeight="1"/>
    <row r="45153" ht="32.25" customHeight="1"/>
    <row r="45155" ht="32.25" customHeight="1"/>
    <row r="45157" ht="32.25" customHeight="1"/>
    <row r="45159" ht="32.25" customHeight="1"/>
    <row r="45161" ht="32.25" customHeight="1"/>
    <row r="45163" ht="32.25" customHeight="1"/>
    <row r="45165" ht="32.25" customHeight="1"/>
    <row r="45167" ht="32.25" customHeight="1"/>
    <row r="45169" ht="32.25" customHeight="1"/>
    <row r="45171" ht="32.25" customHeight="1"/>
    <row r="45173" ht="32.25" customHeight="1"/>
    <row r="45175" ht="32.25" customHeight="1"/>
    <row r="45177" ht="32.25" customHeight="1"/>
    <row r="45179" ht="32.25" customHeight="1"/>
    <row r="45181" ht="32.25" customHeight="1"/>
    <row r="45183" ht="32.25" customHeight="1"/>
    <row r="45185" ht="32.25" customHeight="1"/>
    <row r="45187" ht="32.25" customHeight="1"/>
    <row r="45189" ht="32.25" customHeight="1"/>
    <row r="45191" ht="32.25" customHeight="1"/>
    <row r="45193" ht="32.25" customHeight="1"/>
    <row r="45195" ht="32.25" customHeight="1"/>
    <row r="45197" ht="32.25" customHeight="1"/>
    <row r="45199" ht="32.25" customHeight="1"/>
    <row r="45201" ht="32.25" customHeight="1"/>
    <row r="45203" ht="32.25" customHeight="1"/>
    <row r="45205" ht="32.25" customHeight="1"/>
    <row r="45207" ht="32.25" customHeight="1"/>
    <row r="45209" ht="32.25" customHeight="1"/>
    <row r="45211" ht="32.25" customHeight="1"/>
    <row r="45213" ht="32.25" customHeight="1"/>
    <row r="45215" ht="32.25" customHeight="1"/>
    <row r="45217" ht="32.25" customHeight="1"/>
    <row r="45219" ht="32.25" customHeight="1"/>
    <row r="45221" ht="32.25" customHeight="1"/>
    <row r="45223" ht="32.25" customHeight="1"/>
    <row r="45225" ht="32.25" customHeight="1"/>
    <row r="45227" ht="32.25" customHeight="1"/>
    <row r="45229" ht="32.25" customHeight="1"/>
    <row r="45231" ht="32.25" customHeight="1"/>
    <row r="45233" ht="32.25" customHeight="1"/>
    <row r="45235" ht="32.25" customHeight="1"/>
    <row r="45237" ht="32.25" customHeight="1"/>
    <row r="45239" ht="32.25" customHeight="1"/>
    <row r="45241" ht="32.25" customHeight="1"/>
    <row r="45243" ht="32.25" customHeight="1"/>
    <row r="45245" ht="32.25" customHeight="1"/>
    <row r="45247" ht="32.25" customHeight="1"/>
    <row r="45249" ht="32.25" customHeight="1"/>
    <row r="45251" ht="32.25" customHeight="1"/>
    <row r="45253" ht="32.25" customHeight="1"/>
    <row r="45255" ht="32.25" customHeight="1"/>
    <row r="45257" ht="32.25" customHeight="1"/>
    <row r="45259" ht="32.25" customHeight="1"/>
    <row r="45261" ht="32.25" customHeight="1"/>
    <row r="45263" ht="32.25" customHeight="1"/>
    <row r="45265" ht="32.25" customHeight="1"/>
    <row r="45267" ht="32.25" customHeight="1"/>
    <row r="45269" ht="32.25" customHeight="1"/>
    <row r="45271" ht="32.25" customHeight="1"/>
    <row r="45273" ht="32.25" customHeight="1"/>
    <row r="45275" ht="32.25" customHeight="1"/>
    <row r="45277" ht="32.25" customHeight="1"/>
    <row r="45279" ht="32.25" customHeight="1"/>
    <row r="45281" ht="32.25" customHeight="1"/>
    <row r="45283" ht="32.25" customHeight="1"/>
    <row r="45285" ht="32.25" customHeight="1"/>
    <row r="45287" ht="32.25" customHeight="1"/>
    <row r="45289" ht="32.25" customHeight="1"/>
    <row r="45291" ht="32.25" customHeight="1"/>
    <row r="45293" ht="32.25" customHeight="1"/>
    <row r="45295" ht="32.25" customHeight="1"/>
    <row r="45297" ht="32.25" customHeight="1"/>
    <row r="45299" ht="32.25" customHeight="1"/>
    <row r="45301" ht="32.25" customHeight="1"/>
    <row r="45303" ht="32.25" customHeight="1"/>
    <row r="45305" ht="32.25" customHeight="1"/>
    <row r="45307" ht="32.25" customHeight="1"/>
    <row r="45309" ht="32.25" customHeight="1"/>
    <row r="45311" ht="32.25" customHeight="1"/>
    <row r="45313" ht="32.25" customHeight="1"/>
    <row r="45315" ht="32.25" customHeight="1"/>
    <row r="45317" ht="32.25" customHeight="1"/>
    <row r="45319" ht="32.25" customHeight="1"/>
    <row r="45321" ht="32.25" customHeight="1"/>
    <row r="45323" ht="32.25" customHeight="1"/>
    <row r="45325" ht="32.25" customHeight="1"/>
    <row r="45327" ht="32.25" customHeight="1"/>
    <row r="45329" ht="32.25" customHeight="1"/>
    <row r="45331" ht="32.25" customHeight="1"/>
    <row r="45333" ht="32.25" customHeight="1"/>
    <row r="45335" ht="32.25" customHeight="1"/>
    <row r="45337" ht="32.25" customHeight="1"/>
    <row r="45339" ht="32.25" customHeight="1"/>
    <row r="45341" ht="32.25" customHeight="1"/>
    <row r="45343" ht="32.25" customHeight="1"/>
    <row r="45345" ht="32.25" customHeight="1"/>
    <row r="45347" ht="32.25" customHeight="1"/>
    <row r="45349" ht="32.25" customHeight="1"/>
    <row r="45351" ht="32.25" customHeight="1"/>
    <row r="45353" ht="32.25" customHeight="1"/>
    <row r="45355" ht="32.25" customHeight="1"/>
    <row r="45357" ht="32.25" customHeight="1"/>
    <row r="45359" ht="32.25" customHeight="1"/>
    <row r="45361" ht="32.25" customHeight="1"/>
    <row r="45363" ht="32.25" customHeight="1"/>
    <row r="45365" ht="32.25" customHeight="1"/>
    <row r="45367" ht="32.25" customHeight="1"/>
    <row r="45369" ht="32.25" customHeight="1"/>
    <row r="45371" ht="32.25" customHeight="1"/>
    <row r="45373" ht="32.25" customHeight="1"/>
    <row r="45375" ht="32.25" customHeight="1"/>
    <row r="45377" ht="32.25" customHeight="1"/>
    <row r="45379" ht="32.25" customHeight="1"/>
    <row r="45381" ht="32.25" customHeight="1"/>
    <row r="45383" ht="32.25" customHeight="1"/>
    <row r="45385" ht="32.25" customHeight="1"/>
    <row r="45387" ht="32.25" customHeight="1"/>
    <row r="45389" ht="32.25" customHeight="1"/>
    <row r="45391" ht="32.25" customHeight="1"/>
    <row r="45393" ht="32.25" customHeight="1"/>
    <row r="45395" ht="32.25" customHeight="1"/>
    <row r="45397" ht="32.25" customHeight="1"/>
    <row r="45399" ht="32.25" customHeight="1"/>
    <row r="45401" ht="32.25" customHeight="1"/>
    <row r="45403" ht="32.25" customHeight="1"/>
    <row r="45405" ht="32.25" customHeight="1"/>
    <row r="45407" ht="32.25" customHeight="1"/>
    <row r="45409" ht="32.25" customHeight="1"/>
    <row r="45411" ht="32.25" customHeight="1"/>
    <row r="45413" ht="32.25" customHeight="1"/>
    <row r="45415" ht="32.25" customHeight="1"/>
    <row r="45417" ht="32.25" customHeight="1"/>
    <row r="45419" ht="32.25" customHeight="1"/>
    <row r="45421" ht="32.25" customHeight="1"/>
    <row r="45423" ht="32.25" customHeight="1"/>
    <row r="45425" ht="32.25" customHeight="1"/>
    <row r="45427" ht="32.25" customHeight="1"/>
    <row r="45429" ht="32.25" customHeight="1"/>
    <row r="45431" ht="32.25" customHeight="1"/>
    <row r="45433" ht="32.25" customHeight="1"/>
    <row r="45435" ht="32.25" customHeight="1"/>
    <row r="45437" ht="32.25" customHeight="1"/>
    <row r="45439" ht="32.25" customHeight="1"/>
    <row r="45441" ht="32.25" customHeight="1"/>
    <row r="45443" ht="32.25" customHeight="1"/>
    <row r="45445" ht="32.25" customHeight="1"/>
    <row r="45447" ht="32.25" customHeight="1"/>
    <row r="45449" ht="32.25" customHeight="1"/>
    <row r="45451" ht="32.25" customHeight="1"/>
    <row r="45453" ht="32.25" customHeight="1"/>
    <row r="45455" ht="32.25" customHeight="1"/>
    <row r="45457" ht="32.25" customHeight="1"/>
    <row r="45459" ht="32.25" customHeight="1"/>
    <row r="45461" ht="32.25" customHeight="1"/>
    <row r="45463" ht="32.25" customHeight="1"/>
    <row r="45465" ht="32.25" customHeight="1"/>
    <row r="45467" ht="32.25" customHeight="1"/>
    <row r="45469" ht="32.25" customHeight="1"/>
    <row r="45471" ht="32.25" customHeight="1"/>
    <row r="45473" ht="32.25" customHeight="1"/>
    <row r="45475" ht="32.25" customHeight="1"/>
    <row r="45477" ht="32.25" customHeight="1"/>
    <row r="45479" ht="32.25" customHeight="1"/>
    <row r="45481" ht="32.25" customHeight="1"/>
    <row r="45483" ht="32.25" customHeight="1"/>
    <row r="45485" ht="32.25" customHeight="1"/>
    <row r="45487" ht="32.25" customHeight="1"/>
    <row r="45489" ht="32.25" customHeight="1"/>
    <row r="45491" ht="32.25" customHeight="1"/>
    <row r="45493" ht="32.25" customHeight="1"/>
    <row r="45495" ht="32.25" customHeight="1"/>
    <row r="45497" ht="32.25" customHeight="1"/>
    <row r="45499" ht="32.25" customHeight="1"/>
    <row r="45501" ht="32.25" customHeight="1"/>
    <row r="45503" ht="32.25" customHeight="1"/>
    <row r="45505" ht="32.25" customHeight="1"/>
    <row r="45507" ht="32.25" customHeight="1"/>
    <row r="45509" ht="32.25" customHeight="1"/>
    <row r="45511" ht="32.25" customHeight="1"/>
    <row r="45513" ht="32.25" customHeight="1"/>
    <row r="45515" ht="32.25" customHeight="1"/>
    <row r="45517" ht="32.25" customHeight="1"/>
    <row r="45519" ht="32.25" customHeight="1"/>
    <row r="45521" ht="32.25" customHeight="1"/>
    <row r="45523" ht="32.25" customHeight="1"/>
    <row r="45525" ht="32.25" customHeight="1"/>
    <row r="45527" ht="32.25" customHeight="1"/>
    <row r="45529" ht="32.25" customHeight="1"/>
    <row r="45531" ht="32.25" customHeight="1"/>
    <row r="45533" ht="32.25" customHeight="1"/>
    <row r="45535" ht="32.25" customHeight="1"/>
    <row r="45537" ht="32.25" customHeight="1"/>
    <row r="45539" ht="32.25" customHeight="1"/>
    <row r="45541" ht="32.25" customHeight="1"/>
    <row r="45543" ht="32.25" customHeight="1"/>
    <row r="45545" ht="32.25" customHeight="1"/>
    <row r="45547" ht="32.25" customHeight="1"/>
    <row r="45549" ht="32.25" customHeight="1"/>
    <row r="45551" ht="32.25" customHeight="1"/>
    <row r="45553" ht="32.25" customHeight="1"/>
    <row r="45555" ht="32.25" customHeight="1"/>
    <row r="45557" ht="32.25" customHeight="1"/>
    <row r="45559" ht="32.25" customHeight="1"/>
    <row r="45561" ht="32.25" customHeight="1"/>
    <row r="45563" ht="32.25" customHeight="1"/>
    <row r="45565" ht="32.25" customHeight="1"/>
    <row r="45567" ht="32.25" customHeight="1"/>
    <row r="45569" ht="32.25" customHeight="1"/>
    <row r="45571" ht="32.25" customHeight="1"/>
    <row r="45573" ht="32.25" customHeight="1"/>
    <row r="45575" ht="32.25" customHeight="1"/>
    <row r="45577" ht="32.25" customHeight="1"/>
    <row r="45579" ht="32.25" customHeight="1"/>
    <row r="45581" ht="32.25" customHeight="1"/>
    <row r="45583" ht="32.25" customHeight="1"/>
    <row r="45585" ht="32.25" customHeight="1"/>
    <row r="45587" ht="32.25" customHeight="1"/>
    <row r="45589" ht="32.25" customHeight="1"/>
    <row r="45591" ht="32.25" customHeight="1"/>
    <row r="45593" ht="32.25" customHeight="1"/>
    <row r="45595" ht="32.25" customHeight="1"/>
    <row r="45597" ht="32.25" customHeight="1"/>
    <row r="45599" ht="32.25" customHeight="1"/>
    <row r="45601" ht="32.25" customHeight="1"/>
    <row r="45603" ht="32.25" customHeight="1"/>
    <row r="45605" ht="32.25" customHeight="1"/>
    <row r="45607" ht="32.25" customHeight="1"/>
    <row r="45609" ht="32.25" customHeight="1"/>
    <row r="45611" ht="32.25" customHeight="1"/>
    <row r="45613" ht="32.25" customHeight="1"/>
    <row r="45615" ht="32.25" customHeight="1"/>
    <row r="45617" ht="32.25" customHeight="1"/>
    <row r="45619" ht="32.25" customHeight="1"/>
    <row r="45621" ht="32.25" customHeight="1"/>
    <row r="45623" ht="32.25" customHeight="1"/>
    <row r="45625" ht="32.25" customHeight="1"/>
    <row r="45627" ht="32.25" customHeight="1"/>
    <row r="45629" ht="32.25" customHeight="1"/>
    <row r="45631" ht="32.25" customHeight="1"/>
    <row r="45633" ht="32.25" customHeight="1"/>
    <row r="45635" ht="32.25" customHeight="1"/>
    <row r="45637" ht="32.25" customHeight="1"/>
    <row r="45639" ht="32.25" customHeight="1"/>
    <row r="45641" ht="32.25" customHeight="1"/>
    <row r="45643" ht="32.25" customHeight="1"/>
    <row r="45645" ht="32.25" customHeight="1"/>
    <row r="45647" ht="32.25" customHeight="1"/>
    <row r="45649" ht="32.25" customHeight="1"/>
    <row r="45651" ht="32.25" customHeight="1"/>
    <row r="45653" ht="32.25" customHeight="1"/>
    <row r="45655" ht="32.25" customHeight="1"/>
    <row r="45657" ht="32.25" customHeight="1"/>
    <row r="45659" ht="32.25" customHeight="1"/>
    <row r="45661" ht="32.25" customHeight="1"/>
    <row r="45663" ht="32.25" customHeight="1"/>
    <row r="45665" ht="32.25" customHeight="1"/>
    <row r="45667" ht="32.25" customHeight="1"/>
    <row r="45669" ht="32.25" customHeight="1"/>
    <row r="45671" ht="32.25" customHeight="1"/>
    <row r="45673" ht="32.25" customHeight="1"/>
    <row r="45675" ht="32.25" customHeight="1"/>
    <row r="45677" ht="32.25" customHeight="1"/>
    <row r="45679" ht="32.25" customHeight="1"/>
    <row r="45681" ht="32.25" customHeight="1"/>
    <row r="45683" ht="32.25" customHeight="1"/>
    <row r="45685" ht="32.25" customHeight="1"/>
    <row r="45687" ht="32.25" customHeight="1"/>
    <row r="45689" ht="32.25" customHeight="1"/>
    <row r="45691" ht="32.25" customHeight="1"/>
    <row r="45693" ht="32.25" customHeight="1"/>
    <row r="45695" ht="32.25" customHeight="1"/>
    <row r="45697" ht="32.25" customHeight="1"/>
    <row r="45699" ht="32.25" customHeight="1"/>
    <row r="45701" ht="32.25" customHeight="1"/>
    <row r="45703" ht="32.25" customHeight="1"/>
    <row r="45705" ht="32.25" customHeight="1"/>
    <row r="45707" ht="32.25" customHeight="1"/>
    <row r="45709" ht="32.25" customHeight="1"/>
    <row r="45711" ht="32.25" customHeight="1"/>
    <row r="45713" ht="32.25" customHeight="1"/>
    <row r="45715" ht="32.25" customHeight="1"/>
    <row r="45717" ht="32.25" customHeight="1"/>
    <row r="45719" ht="32.25" customHeight="1"/>
    <row r="45721" ht="32.25" customHeight="1"/>
    <row r="45723" ht="32.25" customHeight="1"/>
    <row r="45725" ht="32.25" customHeight="1"/>
    <row r="45727" ht="32.25" customHeight="1"/>
    <row r="45729" ht="32.25" customHeight="1"/>
    <row r="45731" ht="32.25" customHeight="1"/>
    <row r="45733" ht="32.25" customHeight="1"/>
    <row r="45735" ht="32.25" customHeight="1"/>
    <row r="45737" ht="32.25" customHeight="1"/>
    <row r="45739" ht="32.25" customHeight="1"/>
    <row r="45741" ht="32.25" customHeight="1"/>
    <row r="45743" ht="32.25" customHeight="1"/>
    <row r="45745" ht="32.25" customHeight="1"/>
    <row r="45747" ht="32.25" customHeight="1"/>
    <row r="45749" ht="32.25" customHeight="1"/>
    <row r="45751" ht="32.25" customHeight="1"/>
    <row r="45753" ht="32.25" customHeight="1"/>
    <row r="45755" ht="32.25" customHeight="1"/>
    <row r="45757" ht="32.25" customHeight="1"/>
    <row r="45759" ht="32.25" customHeight="1"/>
    <row r="45761" ht="32.25" customHeight="1"/>
    <row r="45763" ht="32.25" customHeight="1"/>
    <row r="45765" ht="32.25" customHeight="1"/>
    <row r="45767" ht="32.25" customHeight="1"/>
    <row r="45769" ht="32.25" customHeight="1"/>
    <row r="45771" ht="32.25" customHeight="1"/>
    <row r="45773" ht="32.25" customHeight="1"/>
    <row r="45775" ht="32.25" customHeight="1"/>
    <row r="45777" ht="32.25" customHeight="1"/>
    <row r="45779" ht="32.25" customHeight="1"/>
    <row r="45781" ht="32.25" customHeight="1"/>
    <row r="45783" ht="32.25" customHeight="1"/>
    <row r="45785" ht="32.25" customHeight="1"/>
    <row r="45787" ht="32.25" customHeight="1"/>
    <row r="45789" ht="32.25" customHeight="1"/>
    <row r="45791" ht="32.25" customHeight="1"/>
    <row r="45793" ht="32.25" customHeight="1"/>
    <row r="45795" ht="32.25" customHeight="1"/>
    <row r="45797" ht="32.25" customHeight="1"/>
    <row r="45799" ht="32.25" customHeight="1"/>
    <row r="45801" ht="32.25" customHeight="1"/>
    <row r="45803" ht="32.25" customHeight="1"/>
    <row r="45805" ht="32.25" customHeight="1"/>
    <row r="45807" ht="32.25" customHeight="1"/>
    <row r="45809" ht="32.25" customHeight="1"/>
    <row r="45811" ht="32.25" customHeight="1"/>
    <row r="45813" ht="32.25" customHeight="1"/>
    <row r="45815" ht="32.25" customHeight="1"/>
    <row r="45817" ht="32.25" customHeight="1"/>
    <row r="45819" ht="32.25" customHeight="1"/>
    <row r="45821" ht="32.25" customHeight="1"/>
    <row r="45823" ht="32.25" customHeight="1"/>
    <row r="45825" ht="32.25" customHeight="1"/>
    <row r="45827" ht="32.25" customHeight="1"/>
    <row r="45829" ht="32.25" customHeight="1"/>
    <row r="45831" ht="32.25" customHeight="1"/>
    <row r="45833" ht="32.25" customHeight="1"/>
    <row r="45835" ht="32.25" customHeight="1"/>
    <row r="45837" ht="32.25" customHeight="1"/>
    <row r="45839" ht="32.25" customHeight="1"/>
    <row r="45841" ht="32.25" customHeight="1"/>
    <row r="45843" ht="32.25" customHeight="1"/>
    <row r="45845" ht="32.25" customHeight="1"/>
    <row r="45847" ht="32.25" customHeight="1"/>
    <row r="45849" ht="32.25" customHeight="1"/>
    <row r="45851" ht="32.25" customHeight="1"/>
    <row r="45853" ht="32.25" customHeight="1"/>
    <row r="45855" ht="32.25" customHeight="1"/>
    <row r="45857" ht="32.25" customHeight="1"/>
    <row r="45859" ht="32.25" customHeight="1"/>
    <row r="45861" ht="32.25" customHeight="1"/>
    <row r="45863" ht="32.25" customHeight="1"/>
    <row r="45865" ht="32.25" customHeight="1"/>
    <row r="45867" ht="32.25" customHeight="1"/>
    <row r="45869" ht="32.25" customHeight="1"/>
    <row r="45871" ht="32.25" customHeight="1"/>
    <row r="45873" ht="32.25" customHeight="1"/>
    <row r="45875" ht="32.25" customHeight="1"/>
    <row r="45877" ht="32.25" customHeight="1"/>
    <row r="45879" ht="32.25" customHeight="1"/>
    <row r="45881" ht="32.25" customHeight="1"/>
    <row r="45883" ht="32.25" customHeight="1"/>
    <row r="45885" ht="32.25" customHeight="1"/>
    <row r="45887" ht="32.25" customHeight="1"/>
    <row r="45889" ht="32.25" customHeight="1"/>
    <row r="45891" ht="32.25" customHeight="1"/>
    <row r="45893" ht="32.25" customHeight="1"/>
    <row r="45895" ht="32.25" customHeight="1"/>
    <row r="45897" ht="32.25" customHeight="1"/>
    <row r="45899" ht="32.25" customHeight="1"/>
    <row r="45901" ht="32.25" customHeight="1"/>
    <row r="45903" ht="32.25" customHeight="1"/>
    <row r="45905" ht="32.25" customHeight="1"/>
    <row r="45907" ht="32.25" customHeight="1"/>
    <row r="45909" ht="32.25" customHeight="1"/>
    <row r="45911" ht="32.25" customHeight="1"/>
    <row r="45913" ht="32.25" customHeight="1"/>
    <row r="45915" ht="32.25" customHeight="1"/>
    <row r="45917" ht="32.25" customHeight="1"/>
    <row r="45919" ht="32.25" customHeight="1"/>
    <row r="45921" ht="32.25" customHeight="1"/>
    <row r="45923" ht="32.25" customHeight="1"/>
    <row r="45925" ht="32.25" customHeight="1"/>
    <row r="45927" ht="32.25" customHeight="1"/>
    <row r="45929" ht="32.25" customHeight="1"/>
    <row r="45931" ht="32.25" customHeight="1"/>
    <row r="45933" ht="32.25" customHeight="1"/>
    <row r="45935" ht="32.25" customHeight="1"/>
    <row r="45937" ht="32.25" customHeight="1"/>
    <row r="45939" ht="32.25" customHeight="1"/>
    <row r="45941" ht="32.25" customHeight="1"/>
    <row r="45943" ht="32.25" customHeight="1"/>
    <row r="45945" ht="32.25" customHeight="1"/>
    <row r="45947" ht="32.25" customHeight="1"/>
    <row r="45949" ht="32.25" customHeight="1"/>
    <row r="45951" ht="32.25" customHeight="1"/>
    <row r="45953" ht="32.25" customHeight="1"/>
    <row r="45955" ht="32.25" customHeight="1"/>
    <row r="45957" ht="32.25" customHeight="1"/>
    <row r="45959" ht="32.25" customHeight="1"/>
    <row r="45961" ht="32.25" customHeight="1"/>
    <row r="45963" ht="32.25" customHeight="1"/>
    <row r="45965" ht="32.25" customHeight="1"/>
    <row r="45967" ht="32.25" customHeight="1"/>
    <row r="45969" ht="32.25" customHeight="1"/>
    <row r="45971" ht="32.25" customHeight="1"/>
    <row r="45973" ht="32.25" customHeight="1"/>
    <row r="45975" ht="32.25" customHeight="1"/>
    <row r="45977" ht="32.25" customHeight="1"/>
    <row r="45979" ht="32.25" customHeight="1"/>
    <row r="45981" ht="32.25" customHeight="1"/>
    <row r="45983" ht="32.25" customHeight="1"/>
    <row r="45985" ht="32.25" customHeight="1"/>
    <row r="45987" ht="32.25" customHeight="1"/>
    <row r="45989" ht="32.25" customHeight="1"/>
    <row r="45991" ht="32.25" customHeight="1"/>
    <row r="45993" ht="32.25" customHeight="1"/>
    <row r="45995" ht="32.25" customHeight="1"/>
    <row r="45997" ht="32.25" customHeight="1"/>
    <row r="45999" ht="32.25" customHeight="1"/>
    <row r="46001" ht="32.25" customHeight="1"/>
    <row r="46003" ht="32.25" customHeight="1"/>
    <row r="46005" ht="32.25" customHeight="1"/>
    <row r="46007" ht="32.25" customHeight="1"/>
    <row r="46009" ht="32.25" customHeight="1"/>
    <row r="46011" ht="32.25" customHeight="1"/>
    <row r="46013" ht="32.25" customHeight="1"/>
    <row r="46015" ht="32.25" customHeight="1"/>
    <row r="46017" ht="32.25" customHeight="1"/>
    <row r="46019" ht="32.25" customHeight="1"/>
    <row r="46021" ht="32.25" customHeight="1"/>
    <row r="46023" ht="32.25" customHeight="1"/>
    <row r="46025" ht="32.25" customHeight="1"/>
    <row r="46027" ht="32.25" customHeight="1"/>
    <row r="46029" ht="32.25" customHeight="1"/>
    <row r="46031" ht="32.25" customHeight="1"/>
    <row r="46033" ht="32.25" customHeight="1"/>
    <row r="46035" ht="32.25" customHeight="1"/>
    <row r="46037" ht="32.25" customHeight="1"/>
    <row r="46039" ht="32.25" customHeight="1"/>
    <row r="46041" ht="32.25" customHeight="1"/>
    <row r="46043" ht="32.25" customHeight="1"/>
    <row r="46045" ht="32.25" customHeight="1"/>
    <row r="46047" ht="32.25" customHeight="1"/>
    <row r="46049" ht="32.25" customHeight="1"/>
    <row r="46051" ht="32.25" customHeight="1"/>
    <row r="46053" ht="32.25" customHeight="1"/>
    <row r="46055" ht="32.25" customHeight="1"/>
    <row r="46057" ht="32.25" customHeight="1"/>
    <row r="46059" ht="32.25" customHeight="1"/>
    <row r="46061" ht="32.25" customHeight="1"/>
    <row r="46063" ht="32.25" customHeight="1"/>
    <row r="46065" ht="32.25" customHeight="1"/>
    <row r="46067" ht="32.25" customHeight="1"/>
    <row r="46069" ht="32.25" customHeight="1"/>
    <row r="46071" ht="32.25" customHeight="1"/>
    <row r="46073" ht="32.25" customHeight="1"/>
    <row r="46075" ht="32.25" customHeight="1"/>
    <row r="46077" ht="32.25" customHeight="1"/>
    <row r="46079" ht="32.25" customHeight="1"/>
    <row r="46081" ht="32.25" customHeight="1"/>
    <row r="46083" ht="32.25" customHeight="1"/>
    <row r="46085" ht="32.25" customHeight="1"/>
    <row r="46087" ht="32.25" customHeight="1"/>
    <row r="46089" ht="32.25" customHeight="1"/>
    <row r="46091" ht="32.25" customHeight="1"/>
    <row r="46093" ht="32.25" customHeight="1"/>
    <row r="46095" ht="32.25" customHeight="1"/>
    <row r="46097" ht="32.25" customHeight="1"/>
    <row r="46099" ht="32.25" customHeight="1"/>
    <row r="46101" ht="32.25" customHeight="1"/>
    <row r="46103" ht="32.25" customHeight="1"/>
    <row r="46105" ht="32.25" customHeight="1"/>
    <row r="46107" ht="32.25" customHeight="1"/>
    <row r="46109" ht="32.25" customHeight="1"/>
    <row r="46111" ht="32.25" customHeight="1"/>
    <row r="46113" ht="32.25" customHeight="1"/>
    <row r="46115" ht="32.25" customHeight="1"/>
    <row r="46117" ht="32.25" customHeight="1"/>
    <row r="46119" ht="32.25" customHeight="1"/>
    <row r="46121" ht="32.25" customHeight="1"/>
    <row r="46123" ht="32.25" customHeight="1"/>
    <row r="46125" ht="32.25" customHeight="1"/>
    <row r="46127" ht="32.25" customHeight="1"/>
    <row r="46129" ht="32.25" customHeight="1"/>
    <row r="46131" ht="32.25" customHeight="1"/>
    <row r="46133" ht="32.25" customHeight="1"/>
    <row r="46135" ht="32.25" customHeight="1"/>
    <row r="46137" ht="32.25" customHeight="1"/>
    <row r="46139" ht="32.25" customHeight="1"/>
    <row r="46141" ht="32.25" customHeight="1"/>
    <row r="46143" ht="32.25" customHeight="1"/>
    <row r="46145" ht="32.25" customHeight="1"/>
    <row r="46147" ht="32.25" customHeight="1"/>
    <row r="46149" ht="32.25" customHeight="1"/>
    <row r="46151" ht="32.25" customHeight="1"/>
    <row r="46153" ht="32.25" customHeight="1"/>
    <row r="46155" ht="32.25" customHeight="1"/>
    <row r="46157" ht="32.25" customHeight="1"/>
    <row r="46159" ht="32.25" customHeight="1"/>
    <row r="46161" ht="32.25" customHeight="1"/>
    <row r="46163" ht="32.25" customHeight="1"/>
    <row r="46165" ht="32.25" customHeight="1"/>
    <row r="46167" ht="32.25" customHeight="1"/>
    <row r="46169" ht="32.25" customHeight="1"/>
    <row r="46171" ht="32.25" customHeight="1"/>
    <row r="46173" ht="32.25" customHeight="1"/>
    <row r="46175" ht="32.25" customHeight="1"/>
    <row r="46177" ht="32.25" customHeight="1"/>
    <row r="46179" ht="32.25" customHeight="1"/>
    <row r="46181" ht="32.25" customHeight="1"/>
    <row r="46183" ht="32.25" customHeight="1"/>
    <row r="46185" ht="32.25" customHeight="1"/>
    <row r="46187" ht="32.25" customHeight="1"/>
    <row r="46189" ht="32.25" customHeight="1"/>
    <row r="46191" ht="32.25" customHeight="1"/>
    <row r="46193" ht="32.25" customHeight="1"/>
    <row r="46195" ht="32.25" customHeight="1"/>
    <row r="46197" ht="32.25" customHeight="1"/>
    <row r="46199" ht="32.25" customHeight="1"/>
    <row r="46201" ht="32.25" customHeight="1"/>
    <row r="46203" ht="32.25" customHeight="1"/>
    <row r="46205" ht="32.25" customHeight="1"/>
    <row r="46207" ht="32.25" customHeight="1"/>
    <row r="46209" ht="32.25" customHeight="1"/>
    <row r="46211" ht="32.25" customHeight="1"/>
    <row r="46213" ht="32.25" customHeight="1"/>
    <row r="46215" ht="32.25" customHeight="1"/>
    <row r="46217" ht="32.25" customHeight="1"/>
    <row r="46219" ht="32.25" customHeight="1"/>
    <row r="46221" ht="32.25" customHeight="1"/>
    <row r="46223" ht="32.25" customHeight="1"/>
    <row r="46225" ht="32.25" customHeight="1"/>
    <row r="46227" ht="32.25" customHeight="1"/>
    <row r="46229" ht="32.25" customHeight="1"/>
    <row r="46231" ht="32.25" customHeight="1"/>
    <row r="46233" ht="32.25" customHeight="1"/>
    <row r="46235" ht="32.25" customHeight="1"/>
    <row r="46237" ht="32.25" customHeight="1"/>
    <row r="46239" ht="32.25" customHeight="1"/>
    <row r="46241" ht="32.25" customHeight="1"/>
    <row r="46243" ht="32.25" customHeight="1"/>
    <row r="46245" ht="32.25" customHeight="1"/>
    <row r="46247" ht="32.25" customHeight="1"/>
    <row r="46249" ht="32.25" customHeight="1"/>
    <row r="46251" ht="32.25" customHeight="1"/>
    <row r="46253" ht="32.25" customHeight="1"/>
    <row r="46255" ht="32.25" customHeight="1"/>
    <row r="46257" ht="32.25" customHeight="1"/>
    <row r="46259" ht="32.25" customHeight="1"/>
    <row r="46261" ht="32.25" customHeight="1"/>
    <row r="46263" ht="32.25" customHeight="1"/>
    <row r="46265" ht="32.25" customHeight="1"/>
    <row r="46267" ht="32.25" customHeight="1"/>
    <row r="46269" ht="32.25" customHeight="1"/>
    <row r="46271" ht="32.25" customHeight="1"/>
    <row r="46273" ht="32.25" customHeight="1"/>
    <row r="46275" ht="32.25" customHeight="1"/>
    <row r="46277" ht="32.25" customHeight="1"/>
    <row r="46279" ht="32.25" customHeight="1"/>
    <row r="46281" ht="32.25" customHeight="1"/>
    <row r="46283" ht="32.25" customHeight="1"/>
    <row r="46285" ht="32.25" customHeight="1"/>
    <row r="46287" ht="32.25" customHeight="1"/>
    <row r="46289" ht="32.25" customHeight="1"/>
    <row r="46291" ht="32.25" customHeight="1"/>
    <row r="46293" ht="32.25" customHeight="1"/>
    <row r="46295" ht="32.25" customHeight="1"/>
    <row r="46297" ht="32.25" customHeight="1"/>
    <row r="46299" ht="32.25" customHeight="1"/>
    <row r="46301" ht="32.25" customHeight="1"/>
    <row r="46303" ht="32.25" customHeight="1"/>
    <row r="46305" ht="32.25" customHeight="1"/>
    <row r="46307" ht="32.25" customHeight="1"/>
    <row r="46309" ht="32.25" customHeight="1"/>
    <row r="46311" ht="32.25" customHeight="1"/>
    <row r="46313" ht="32.25" customHeight="1"/>
    <row r="46315" ht="32.25" customHeight="1"/>
    <row r="46317" ht="32.25" customHeight="1"/>
    <row r="46319" ht="32.25" customHeight="1"/>
    <row r="46321" ht="32.25" customHeight="1"/>
    <row r="46323" ht="32.25" customHeight="1"/>
    <row r="46325" ht="32.25" customHeight="1"/>
    <row r="46327" ht="32.25" customHeight="1"/>
    <row r="46329" ht="32.25" customHeight="1"/>
    <row r="46331" ht="32.25" customHeight="1"/>
    <row r="46333" ht="32.25" customHeight="1"/>
    <row r="46335" ht="32.25" customHeight="1"/>
    <row r="46337" ht="32.25" customHeight="1"/>
    <row r="46339" ht="32.25" customHeight="1"/>
    <row r="46341" ht="32.25" customHeight="1"/>
    <row r="46343" ht="32.25" customHeight="1"/>
    <row r="46345" ht="32.25" customHeight="1"/>
    <row r="46347" ht="32.25" customHeight="1"/>
    <row r="46349" ht="32.25" customHeight="1"/>
    <row r="46351" ht="32.25" customHeight="1"/>
    <row r="46353" ht="32.25" customHeight="1"/>
    <row r="46355" ht="32.25" customHeight="1"/>
    <row r="46357" ht="32.25" customHeight="1"/>
    <row r="46359" ht="32.25" customHeight="1"/>
    <row r="46361" ht="32.25" customHeight="1"/>
    <row r="46363" ht="32.25" customHeight="1"/>
    <row r="46365" ht="32.25" customHeight="1"/>
    <row r="46367" ht="32.25" customHeight="1"/>
    <row r="46369" ht="32.25" customHeight="1"/>
    <row r="46371" ht="32.25" customHeight="1"/>
    <row r="46373" ht="32.25" customHeight="1"/>
    <row r="46375" ht="32.25" customHeight="1"/>
    <row r="46377" ht="32.25" customHeight="1"/>
    <row r="46379" ht="32.25" customHeight="1"/>
    <row r="46381" ht="32.25" customHeight="1"/>
    <row r="46383" ht="32.25" customHeight="1"/>
    <row r="46385" ht="32.25" customHeight="1"/>
    <row r="46387" ht="32.25" customHeight="1"/>
    <row r="46389" ht="32.25" customHeight="1"/>
    <row r="46391" ht="32.25" customHeight="1"/>
    <row r="46393" ht="32.25" customHeight="1"/>
    <row r="46395" ht="32.25" customHeight="1"/>
    <row r="46397" ht="32.25" customHeight="1"/>
    <row r="46399" ht="32.25" customHeight="1"/>
    <row r="46401" ht="32.25" customHeight="1"/>
    <row r="46403" ht="32.25" customHeight="1"/>
    <row r="46405" ht="32.25" customHeight="1"/>
    <row r="46407" ht="32.25" customHeight="1"/>
    <row r="46409" ht="32.25" customHeight="1"/>
    <row r="46411" ht="32.25" customHeight="1"/>
    <row r="46413" ht="32.25" customHeight="1"/>
    <row r="46415" ht="32.25" customHeight="1"/>
    <row r="46417" ht="32.25" customHeight="1"/>
    <row r="46419" ht="32.25" customHeight="1"/>
    <row r="46421" ht="32.25" customHeight="1"/>
    <row r="46423" ht="32.25" customHeight="1"/>
    <row r="46425" ht="32.25" customHeight="1"/>
    <row r="46427" ht="32.25" customHeight="1"/>
    <row r="46429" ht="32.25" customHeight="1"/>
    <row r="46431" ht="32.25" customHeight="1"/>
    <row r="46433" ht="32.25" customHeight="1"/>
    <row r="46435" ht="32.25" customHeight="1"/>
    <row r="46437" ht="32.25" customHeight="1"/>
    <row r="46439" ht="32.25" customHeight="1"/>
    <row r="46441" ht="32.25" customHeight="1"/>
    <row r="46443" ht="32.25" customHeight="1"/>
    <row r="46445" ht="32.25" customHeight="1"/>
    <row r="46447" ht="32.25" customHeight="1"/>
    <row r="46449" ht="32.25" customHeight="1"/>
    <row r="46451" ht="32.25" customHeight="1"/>
    <row r="46453" ht="32.25" customHeight="1"/>
    <row r="46455" ht="32.25" customHeight="1"/>
    <row r="46457" ht="32.25" customHeight="1"/>
    <row r="46459" ht="32.25" customHeight="1"/>
    <row r="46461" ht="32.25" customHeight="1"/>
    <row r="46463" ht="32.25" customHeight="1"/>
    <row r="46465" ht="32.25" customHeight="1"/>
    <row r="46467" ht="32.25" customHeight="1"/>
    <row r="46469" ht="32.25" customHeight="1"/>
    <row r="46471" ht="32.25" customHeight="1"/>
    <row r="46473" ht="32.25" customHeight="1"/>
    <row r="46475" ht="32.25" customHeight="1"/>
    <row r="46477" ht="32.25" customHeight="1"/>
    <row r="46479" ht="32.25" customHeight="1"/>
    <row r="46481" ht="32.25" customHeight="1"/>
    <row r="46483" ht="32.25" customHeight="1"/>
    <row r="46485" ht="32.25" customHeight="1"/>
    <row r="46487" ht="32.25" customHeight="1"/>
    <row r="46489" ht="32.25" customHeight="1"/>
    <row r="46491" ht="32.25" customHeight="1"/>
    <row r="46493" ht="32.25" customHeight="1"/>
    <row r="46495" ht="32.25" customHeight="1"/>
    <row r="46497" ht="32.25" customHeight="1"/>
    <row r="46499" ht="32.25" customHeight="1"/>
    <row r="46501" ht="32.25" customHeight="1"/>
    <row r="46503" ht="32.25" customHeight="1"/>
    <row r="46505" ht="32.25" customHeight="1"/>
    <row r="46507" ht="32.25" customHeight="1"/>
    <row r="46509" ht="32.25" customHeight="1"/>
    <row r="46511" ht="32.25" customHeight="1"/>
    <row r="46513" ht="32.25" customHeight="1"/>
    <row r="46515" ht="32.25" customHeight="1"/>
    <row r="46517" ht="32.25" customHeight="1"/>
    <row r="46519" ht="32.25" customHeight="1"/>
    <row r="46521" ht="32.25" customHeight="1"/>
    <row r="46523" ht="32.25" customHeight="1"/>
    <row r="46525" ht="32.25" customHeight="1"/>
    <row r="46527" ht="32.25" customHeight="1"/>
    <row r="46529" ht="32.25" customHeight="1"/>
    <row r="46531" ht="32.25" customHeight="1"/>
    <row r="46533" ht="32.25" customHeight="1"/>
    <row r="46535" ht="32.25" customHeight="1"/>
    <row r="46537" ht="32.25" customHeight="1"/>
    <row r="46539" ht="32.25" customHeight="1"/>
    <row r="46541" ht="32.25" customHeight="1"/>
    <row r="46543" ht="32.25" customHeight="1"/>
    <row r="46545" ht="32.25" customHeight="1"/>
    <row r="46547" ht="32.25" customHeight="1"/>
    <row r="46549" ht="32.25" customHeight="1"/>
    <row r="46551" ht="32.25" customHeight="1"/>
    <row r="46553" ht="32.25" customHeight="1"/>
    <row r="46555" ht="32.25" customHeight="1"/>
    <row r="46557" ht="32.25" customHeight="1"/>
    <row r="46559" ht="32.25" customHeight="1"/>
    <row r="46561" ht="32.25" customHeight="1"/>
    <row r="46563" ht="32.25" customHeight="1"/>
    <row r="46565" ht="32.25" customHeight="1"/>
    <row r="46567" ht="32.25" customHeight="1"/>
    <row r="46569" ht="32.25" customHeight="1"/>
    <row r="46571" ht="32.25" customHeight="1"/>
    <row r="46573" ht="32.25" customHeight="1"/>
    <row r="46575" ht="32.25" customHeight="1"/>
    <row r="46577" ht="32.25" customHeight="1"/>
    <row r="46579" ht="32.25" customHeight="1"/>
    <row r="46581" ht="32.25" customHeight="1"/>
    <row r="46583" ht="32.25" customHeight="1"/>
    <row r="46585" ht="32.25" customHeight="1"/>
    <row r="46587" ht="32.25" customHeight="1"/>
    <row r="46589" ht="32.25" customHeight="1"/>
    <row r="46591" ht="32.25" customHeight="1"/>
    <row r="46593" ht="32.25" customHeight="1"/>
    <row r="46595" ht="32.25" customHeight="1"/>
    <row r="46597" ht="32.25" customHeight="1"/>
    <row r="46599" ht="32.25" customHeight="1"/>
    <row r="46601" ht="32.25" customHeight="1"/>
    <row r="46603" ht="32.25" customHeight="1"/>
    <row r="46605" ht="32.25" customHeight="1"/>
    <row r="46607" ht="32.25" customHeight="1"/>
    <row r="46609" ht="32.25" customHeight="1"/>
    <row r="46611" ht="32.25" customHeight="1"/>
    <row r="46613" ht="32.25" customHeight="1"/>
    <row r="46615" ht="32.25" customHeight="1"/>
    <row r="46617" ht="32.25" customHeight="1"/>
    <row r="46619" ht="32.25" customHeight="1"/>
    <row r="46621" ht="32.25" customHeight="1"/>
    <row r="46623" ht="32.25" customHeight="1"/>
    <row r="46625" ht="32.25" customHeight="1"/>
    <row r="46627" ht="32.25" customHeight="1"/>
    <row r="46629" ht="32.25" customHeight="1"/>
    <row r="46631" ht="32.25" customHeight="1"/>
    <row r="46633" ht="32.25" customHeight="1"/>
    <row r="46635" ht="32.25" customHeight="1"/>
    <row r="46637" ht="32.25" customHeight="1"/>
    <row r="46639" ht="32.25" customHeight="1"/>
    <row r="46641" ht="32.25" customHeight="1"/>
    <row r="46643" ht="32.25" customHeight="1"/>
    <row r="46645" ht="32.25" customHeight="1"/>
    <row r="46647" ht="32.25" customHeight="1"/>
    <row r="46649" ht="32.25" customHeight="1"/>
    <row r="46651" ht="32.25" customHeight="1"/>
    <row r="46653" ht="32.25" customHeight="1"/>
    <row r="46655" ht="32.25" customHeight="1"/>
    <row r="46657" ht="32.25" customHeight="1"/>
    <row r="46659" ht="32.25" customHeight="1"/>
    <row r="46661" ht="32.25" customHeight="1"/>
    <row r="46663" ht="32.25" customHeight="1"/>
    <row r="46665" ht="32.25" customHeight="1"/>
    <row r="46667" ht="32.25" customHeight="1"/>
    <row r="46669" ht="32.25" customHeight="1"/>
    <row r="46671" ht="32.25" customHeight="1"/>
    <row r="46673" ht="32.25" customHeight="1"/>
    <row r="46675" ht="32.25" customHeight="1"/>
    <row r="46677" ht="32.25" customHeight="1"/>
    <row r="46679" ht="32.25" customHeight="1"/>
    <row r="46681" ht="32.25" customHeight="1"/>
    <row r="46683" ht="32.25" customHeight="1"/>
    <row r="46685" ht="32.25" customHeight="1"/>
    <row r="46687" ht="32.25" customHeight="1"/>
    <row r="46689" ht="32.25" customHeight="1"/>
    <row r="46691" ht="32.25" customHeight="1"/>
    <row r="46693" ht="32.25" customHeight="1"/>
    <row r="46695" ht="32.25" customHeight="1"/>
    <row r="46697" ht="32.25" customHeight="1"/>
    <row r="46699" ht="32.25" customHeight="1"/>
    <row r="46701" ht="32.25" customHeight="1"/>
    <row r="46703" ht="32.25" customHeight="1"/>
    <row r="46705" ht="32.25" customHeight="1"/>
    <row r="46707" ht="32.25" customHeight="1"/>
    <row r="46709" ht="32.25" customHeight="1"/>
    <row r="46711" ht="32.25" customHeight="1"/>
    <row r="46713" ht="32.25" customHeight="1"/>
    <row r="46715" ht="32.25" customHeight="1"/>
    <row r="46717" ht="32.25" customHeight="1"/>
    <row r="46719" ht="32.25" customHeight="1"/>
    <row r="46721" ht="32.25" customHeight="1"/>
    <row r="46723" ht="32.25" customHeight="1"/>
    <row r="46725" ht="32.25" customHeight="1"/>
    <row r="46727" ht="32.25" customHeight="1"/>
    <row r="46729" ht="32.25" customHeight="1"/>
    <row r="46731" ht="32.25" customHeight="1"/>
    <row r="46733" ht="32.25" customHeight="1"/>
    <row r="46735" ht="32.25" customHeight="1"/>
    <row r="46737" ht="32.25" customHeight="1"/>
    <row r="46739" ht="32.25" customHeight="1"/>
    <row r="46741" ht="32.25" customHeight="1"/>
    <row r="46743" ht="32.25" customHeight="1"/>
    <row r="46745" ht="32.25" customHeight="1"/>
    <row r="46747" ht="32.25" customHeight="1"/>
    <row r="46749" ht="32.25" customHeight="1"/>
    <row r="46751" ht="32.25" customHeight="1"/>
    <row r="46753" ht="32.25" customHeight="1"/>
    <row r="46755" ht="32.25" customHeight="1"/>
    <row r="46757" ht="32.25" customHeight="1"/>
    <row r="46759" ht="32.25" customHeight="1"/>
    <row r="46761" ht="32.25" customHeight="1"/>
    <row r="46763" ht="32.25" customHeight="1"/>
    <row r="46765" ht="32.25" customHeight="1"/>
    <row r="46767" ht="32.25" customHeight="1"/>
    <row r="46769" ht="32.25" customHeight="1"/>
    <row r="46771" ht="32.25" customHeight="1"/>
    <row r="46773" ht="32.25" customHeight="1"/>
    <row r="46775" ht="32.25" customHeight="1"/>
    <row r="46777" ht="32.25" customHeight="1"/>
    <row r="46779" ht="32.25" customHeight="1"/>
    <row r="46781" ht="32.25" customHeight="1"/>
    <row r="46783" ht="32.25" customHeight="1"/>
    <row r="46785" ht="32.25" customHeight="1"/>
    <row r="46787" ht="32.25" customHeight="1"/>
    <row r="46789" ht="32.25" customHeight="1"/>
    <row r="46791" ht="32.25" customHeight="1"/>
    <row r="46793" ht="32.25" customHeight="1"/>
    <row r="46795" ht="32.25" customHeight="1"/>
    <row r="46797" ht="32.25" customHeight="1"/>
    <row r="46799" ht="32.25" customHeight="1"/>
    <row r="46801" ht="32.25" customHeight="1"/>
    <row r="46803" ht="32.25" customHeight="1"/>
    <row r="46805" ht="32.25" customHeight="1"/>
    <row r="46807" ht="32.25" customHeight="1"/>
    <row r="46809" ht="32.25" customHeight="1"/>
    <row r="46811" ht="32.25" customHeight="1"/>
    <row r="46813" ht="32.25" customHeight="1"/>
    <row r="46815" ht="32.25" customHeight="1"/>
    <row r="46817" ht="32.25" customHeight="1"/>
    <row r="46819" ht="32.25" customHeight="1"/>
    <row r="46821" ht="32.25" customHeight="1"/>
    <row r="46823" ht="32.25" customHeight="1"/>
    <row r="46825" ht="32.25" customHeight="1"/>
    <row r="46827" ht="32.25" customHeight="1"/>
    <row r="46829" ht="32.25" customHeight="1"/>
    <row r="46831" ht="32.25" customHeight="1"/>
    <row r="46833" ht="32.25" customHeight="1"/>
    <row r="46835" ht="32.25" customHeight="1"/>
    <row r="46837" ht="32.25" customHeight="1"/>
    <row r="46839" ht="32.25" customHeight="1"/>
    <row r="46841" ht="32.25" customHeight="1"/>
    <row r="46843" ht="32.25" customHeight="1"/>
    <row r="46845" ht="32.25" customHeight="1"/>
    <row r="46847" ht="32.25" customHeight="1"/>
    <row r="46849" ht="32.25" customHeight="1"/>
    <row r="46851" ht="32.25" customHeight="1"/>
    <row r="46853" ht="32.25" customHeight="1"/>
    <row r="46855" ht="32.25" customHeight="1"/>
    <row r="46857" ht="32.25" customHeight="1"/>
    <row r="46859" ht="32.25" customHeight="1"/>
    <row r="46861" ht="32.25" customHeight="1"/>
    <row r="46863" ht="32.25" customHeight="1"/>
    <row r="46865" ht="32.25" customHeight="1"/>
    <row r="46867" ht="32.25" customHeight="1"/>
    <row r="46869" ht="32.25" customHeight="1"/>
    <row r="46871" ht="32.25" customHeight="1"/>
    <row r="46873" ht="32.25" customHeight="1"/>
    <row r="46875" ht="32.25" customHeight="1"/>
    <row r="46877" ht="32.25" customHeight="1"/>
    <row r="46879" ht="32.25" customHeight="1"/>
    <row r="46881" ht="32.25" customHeight="1"/>
    <row r="46883" ht="32.25" customHeight="1"/>
    <row r="46885" ht="32.25" customHeight="1"/>
    <row r="46887" ht="32.25" customHeight="1"/>
    <row r="46889" ht="32.25" customHeight="1"/>
    <row r="46891" ht="32.25" customHeight="1"/>
    <row r="46893" ht="32.25" customHeight="1"/>
    <row r="46895" ht="32.25" customHeight="1"/>
    <row r="46897" ht="32.25" customHeight="1"/>
    <row r="46899" ht="32.25" customHeight="1"/>
    <row r="46901" ht="32.25" customHeight="1"/>
    <row r="46903" ht="32.25" customHeight="1"/>
    <row r="46905" ht="32.25" customHeight="1"/>
    <row r="46907" ht="32.25" customHeight="1"/>
    <row r="46909" ht="32.25" customHeight="1"/>
    <row r="46911" ht="32.25" customHeight="1"/>
    <row r="46913" ht="32.25" customHeight="1"/>
    <row r="46915" ht="32.25" customHeight="1"/>
    <row r="46917" ht="32.25" customHeight="1"/>
    <row r="46919" ht="32.25" customHeight="1"/>
    <row r="46921" ht="32.25" customHeight="1"/>
    <row r="46923" ht="32.25" customHeight="1"/>
    <row r="46925" ht="32.25" customHeight="1"/>
    <row r="46927" ht="32.25" customHeight="1"/>
    <row r="46929" ht="32.25" customHeight="1"/>
    <row r="46931" ht="32.25" customHeight="1"/>
    <row r="46933" ht="32.25" customHeight="1"/>
    <row r="46935" ht="32.25" customHeight="1"/>
    <row r="46937" ht="32.25" customHeight="1"/>
    <row r="46939" ht="32.25" customHeight="1"/>
    <row r="46941" ht="32.25" customHeight="1"/>
    <row r="46943" ht="32.25" customHeight="1"/>
    <row r="46945" ht="32.25" customHeight="1"/>
    <row r="46947" ht="32.25" customHeight="1"/>
    <row r="46949" ht="32.25" customHeight="1"/>
    <row r="46951" ht="32.25" customHeight="1"/>
    <row r="46953" ht="32.25" customHeight="1"/>
    <row r="46955" ht="32.25" customHeight="1"/>
    <row r="46957" ht="32.25" customHeight="1"/>
    <row r="46959" ht="32.25" customHeight="1"/>
    <row r="46961" ht="32.25" customHeight="1"/>
    <row r="46963" ht="32.25" customHeight="1"/>
    <row r="46965" ht="32.25" customHeight="1"/>
    <row r="46967" ht="32.25" customHeight="1"/>
    <row r="46969" ht="32.25" customHeight="1"/>
    <row r="46971" ht="32.25" customHeight="1"/>
    <row r="46973" ht="32.25" customHeight="1"/>
    <row r="46975" ht="32.25" customHeight="1"/>
    <row r="46977" ht="32.25" customHeight="1"/>
    <row r="46979" ht="32.25" customHeight="1"/>
    <row r="46981" ht="32.25" customHeight="1"/>
    <row r="46983" ht="32.25" customHeight="1"/>
    <row r="46985" ht="32.25" customHeight="1"/>
    <row r="46987" ht="32.25" customHeight="1"/>
    <row r="46989" ht="32.25" customHeight="1"/>
    <row r="46991" ht="32.25" customHeight="1"/>
    <row r="46993" ht="32.25" customHeight="1"/>
    <row r="46995" ht="32.25" customHeight="1"/>
    <row r="46997" ht="32.25" customHeight="1"/>
    <row r="46999" ht="32.25" customHeight="1"/>
    <row r="47001" ht="32.25" customHeight="1"/>
    <row r="47003" ht="32.25" customHeight="1"/>
    <row r="47005" ht="32.25" customHeight="1"/>
    <row r="47007" ht="32.25" customHeight="1"/>
    <row r="47009" ht="32.25" customHeight="1"/>
    <row r="47011" ht="32.25" customHeight="1"/>
    <row r="47013" ht="32.25" customHeight="1"/>
    <row r="47015" ht="32.25" customHeight="1"/>
    <row r="47017" ht="32.25" customHeight="1"/>
    <row r="47019" ht="32.25" customHeight="1"/>
    <row r="47021" ht="32.25" customHeight="1"/>
    <row r="47023" ht="32.25" customHeight="1"/>
    <row r="47025" ht="32.25" customHeight="1"/>
    <row r="47027" ht="32.25" customHeight="1"/>
    <row r="47029" ht="32.25" customHeight="1"/>
    <row r="47031" ht="32.25" customHeight="1"/>
    <row r="47033" ht="32.25" customHeight="1"/>
    <row r="47035" ht="32.25" customHeight="1"/>
    <row r="47037" ht="32.25" customHeight="1"/>
    <row r="47039" ht="32.25" customHeight="1"/>
    <row r="47041" ht="32.25" customHeight="1"/>
    <row r="47043" ht="32.25" customHeight="1"/>
    <row r="47045" ht="32.25" customHeight="1"/>
    <row r="47047" ht="32.25" customHeight="1"/>
    <row r="47049" ht="32.25" customHeight="1"/>
    <row r="47051" ht="32.25" customHeight="1"/>
    <row r="47053" ht="32.25" customHeight="1"/>
    <row r="47055" ht="32.25" customHeight="1"/>
    <row r="47057" ht="32.25" customHeight="1"/>
    <row r="47059" ht="32.25" customHeight="1"/>
    <row r="47061" ht="32.25" customHeight="1"/>
    <row r="47063" ht="32.25" customHeight="1"/>
    <row r="47065" ht="32.25" customHeight="1"/>
    <row r="47067" ht="32.25" customHeight="1"/>
    <row r="47069" ht="32.25" customHeight="1"/>
    <row r="47071" ht="32.25" customHeight="1"/>
    <row r="47073" ht="32.25" customHeight="1"/>
    <row r="47075" ht="32.25" customHeight="1"/>
    <row r="47077" ht="32.25" customHeight="1"/>
    <row r="47079" ht="32.25" customHeight="1"/>
    <row r="47081" ht="32.25" customHeight="1"/>
    <row r="47083" ht="32.25" customHeight="1"/>
    <row r="47085" ht="32.25" customHeight="1"/>
    <row r="47087" ht="32.25" customHeight="1"/>
    <row r="47089" ht="32.25" customHeight="1"/>
    <row r="47091" ht="32.25" customHeight="1"/>
    <row r="47093" ht="32.25" customHeight="1"/>
    <row r="47095" ht="32.25" customHeight="1"/>
    <row r="47097" ht="32.25" customHeight="1"/>
    <row r="47099" ht="32.25" customHeight="1"/>
    <row r="47101" ht="32.25" customHeight="1"/>
    <row r="47103" ht="32.25" customHeight="1"/>
    <row r="47105" ht="32.25" customHeight="1"/>
    <row r="47107" ht="32.25" customHeight="1"/>
    <row r="47109" ht="32.25" customHeight="1"/>
    <row r="47111" ht="32.25" customHeight="1"/>
    <row r="47113" ht="32.25" customHeight="1"/>
    <row r="47115" ht="32.25" customHeight="1"/>
    <row r="47117" ht="32.25" customHeight="1"/>
    <row r="47119" ht="32.25" customHeight="1"/>
    <row r="47121" ht="32.25" customHeight="1"/>
    <row r="47123" ht="32.25" customHeight="1"/>
    <row r="47125" ht="32.25" customHeight="1"/>
    <row r="47127" ht="32.25" customHeight="1"/>
    <row r="47129" ht="32.25" customHeight="1"/>
    <row r="47131" ht="32.25" customHeight="1"/>
    <row r="47133" ht="32.25" customHeight="1"/>
    <row r="47135" ht="32.25" customHeight="1"/>
    <row r="47137" ht="32.25" customHeight="1"/>
    <row r="47139" ht="32.25" customHeight="1"/>
    <row r="47141" ht="32.25" customHeight="1"/>
    <row r="47143" ht="32.25" customHeight="1"/>
    <row r="47145" ht="32.25" customHeight="1"/>
    <row r="47147" ht="32.25" customHeight="1"/>
    <row r="47149" ht="32.25" customHeight="1"/>
    <row r="47151" ht="32.25" customHeight="1"/>
    <row r="47153" ht="32.25" customHeight="1"/>
    <row r="47155" ht="32.25" customHeight="1"/>
    <row r="47157" ht="32.25" customHeight="1"/>
    <row r="47159" ht="32.25" customHeight="1"/>
    <row r="47161" ht="32.25" customHeight="1"/>
    <row r="47163" ht="32.25" customHeight="1"/>
    <row r="47165" ht="32.25" customHeight="1"/>
    <row r="47167" ht="32.25" customHeight="1"/>
    <row r="47169" ht="32.25" customHeight="1"/>
    <row r="47171" ht="32.25" customHeight="1"/>
    <row r="47173" ht="32.25" customHeight="1"/>
    <row r="47175" ht="32.25" customHeight="1"/>
    <row r="47177" ht="32.25" customHeight="1"/>
    <row r="47179" ht="32.25" customHeight="1"/>
    <row r="47181" ht="32.25" customHeight="1"/>
    <row r="47183" ht="32.25" customHeight="1"/>
    <row r="47185" ht="32.25" customHeight="1"/>
    <row r="47187" ht="32.25" customHeight="1"/>
    <row r="47189" ht="32.25" customHeight="1"/>
    <row r="47191" ht="32.25" customHeight="1"/>
    <row r="47193" ht="32.25" customHeight="1"/>
    <row r="47195" ht="32.25" customHeight="1"/>
    <row r="47197" ht="32.25" customHeight="1"/>
    <row r="47199" ht="32.25" customHeight="1"/>
    <row r="47201" ht="32.25" customHeight="1"/>
    <row r="47203" ht="32.25" customHeight="1"/>
    <row r="47205" ht="32.25" customHeight="1"/>
    <row r="47207" ht="32.25" customHeight="1"/>
    <row r="47209" ht="32.25" customHeight="1"/>
    <row r="47211" ht="32.25" customHeight="1"/>
    <row r="47213" ht="32.25" customHeight="1"/>
    <row r="47215" ht="32.25" customHeight="1"/>
    <row r="47217" ht="32.25" customHeight="1"/>
    <row r="47219" ht="32.25" customHeight="1"/>
    <row r="47221" ht="32.25" customHeight="1"/>
    <row r="47223" ht="32.25" customHeight="1"/>
    <row r="47225" ht="32.25" customHeight="1"/>
    <row r="47227" ht="32.25" customHeight="1"/>
    <row r="47229" ht="32.25" customHeight="1"/>
    <row r="47231" ht="32.25" customHeight="1"/>
    <row r="47233" ht="32.25" customHeight="1"/>
    <row r="47235" ht="32.25" customHeight="1"/>
    <row r="47237" ht="32.25" customHeight="1"/>
    <row r="47239" ht="32.25" customHeight="1"/>
    <row r="47241" ht="32.25" customHeight="1"/>
    <row r="47243" ht="32.25" customHeight="1"/>
    <row r="47245" ht="32.25" customHeight="1"/>
    <row r="47247" ht="32.25" customHeight="1"/>
    <row r="47249" ht="32.25" customHeight="1"/>
    <row r="47251" ht="32.25" customHeight="1"/>
    <row r="47253" ht="32.25" customHeight="1"/>
    <row r="47255" ht="32.25" customHeight="1"/>
    <row r="47257" ht="32.25" customHeight="1"/>
    <row r="47259" ht="32.25" customHeight="1"/>
    <row r="47261" ht="32.25" customHeight="1"/>
    <row r="47263" ht="32.25" customHeight="1"/>
    <row r="47265" ht="32.25" customHeight="1"/>
    <row r="47267" ht="32.25" customHeight="1"/>
    <row r="47269" ht="32.25" customHeight="1"/>
    <row r="47271" ht="32.25" customHeight="1"/>
    <row r="47273" ht="32.25" customHeight="1"/>
    <row r="47275" ht="32.25" customHeight="1"/>
    <row r="47277" ht="32.25" customHeight="1"/>
    <row r="47279" ht="32.25" customHeight="1"/>
    <row r="47281" ht="32.25" customHeight="1"/>
    <row r="47283" ht="32.25" customHeight="1"/>
    <row r="47285" ht="32.25" customHeight="1"/>
    <row r="47287" ht="32.25" customHeight="1"/>
    <row r="47289" ht="32.25" customHeight="1"/>
    <row r="47291" ht="32.25" customHeight="1"/>
    <row r="47293" ht="32.25" customHeight="1"/>
    <row r="47295" ht="32.25" customHeight="1"/>
    <row r="47297" ht="32.25" customHeight="1"/>
    <row r="47299" ht="32.25" customHeight="1"/>
    <row r="47301" ht="32.25" customHeight="1"/>
    <row r="47303" ht="32.25" customHeight="1"/>
    <row r="47305" ht="32.25" customHeight="1"/>
    <row r="47307" ht="32.25" customHeight="1"/>
    <row r="47309" ht="32.25" customHeight="1"/>
    <row r="47311" ht="32.25" customHeight="1"/>
    <row r="47313" ht="32.25" customHeight="1"/>
    <row r="47315" ht="32.25" customHeight="1"/>
    <row r="47317" ht="32.25" customHeight="1"/>
    <row r="47319" ht="32.25" customHeight="1"/>
    <row r="47321" ht="32.25" customHeight="1"/>
    <row r="47323" ht="32.25" customHeight="1"/>
    <row r="47325" ht="32.25" customHeight="1"/>
    <row r="47327" ht="32.25" customHeight="1"/>
    <row r="47329" ht="32.25" customHeight="1"/>
    <row r="47331" ht="32.25" customHeight="1"/>
    <row r="47333" ht="32.25" customHeight="1"/>
    <row r="47335" ht="32.25" customHeight="1"/>
    <row r="47337" ht="32.25" customHeight="1"/>
    <row r="47339" ht="32.25" customHeight="1"/>
    <row r="47341" ht="32.25" customHeight="1"/>
    <row r="47343" ht="32.25" customHeight="1"/>
    <row r="47345" ht="32.25" customHeight="1"/>
    <row r="47347" ht="32.25" customHeight="1"/>
    <row r="47349" ht="32.25" customHeight="1"/>
    <row r="47351" ht="32.25" customHeight="1"/>
    <row r="47353" ht="32.25" customHeight="1"/>
    <row r="47355" ht="32.25" customHeight="1"/>
    <row r="47357" ht="32.25" customHeight="1"/>
    <row r="47359" ht="32.25" customHeight="1"/>
    <row r="47361" ht="32.25" customHeight="1"/>
    <row r="47363" ht="32.25" customHeight="1"/>
    <row r="47365" ht="32.25" customHeight="1"/>
    <row r="47367" ht="32.25" customHeight="1"/>
    <row r="47369" ht="32.25" customHeight="1"/>
    <row r="47371" ht="32.25" customHeight="1"/>
    <row r="47373" ht="32.25" customHeight="1"/>
    <row r="47375" ht="32.25" customHeight="1"/>
    <row r="47377" ht="32.25" customHeight="1"/>
    <row r="47379" ht="32.25" customHeight="1"/>
    <row r="47381" ht="32.25" customHeight="1"/>
    <row r="47383" ht="32.25" customHeight="1"/>
    <row r="47385" ht="32.25" customHeight="1"/>
    <row r="47387" ht="32.25" customHeight="1"/>
    <row r="47389" ht="32.25" customHeight="1"/>
    <row r="47391" ht="32.25" customHeight="1"/>
    <row r="47393" ht="32.25" customHeight="1"/>
    <row r="47395" ht="32.25" customHeight="1"/>
    <row r="47397" ht="32.25" customHeight="1"/>
    <row r="47399" ht="32.25" customHeight="1"/>
    <row r="47401" ht="32.25" customHeight="1"/>
    <row r="47403" ht="32.25" customHeight="1"/>
    <row r="47405" ht="32.25" customHeight="1"/>
    <row r="47407" ht="32.25" customHeight="1"/>
    <row r="47409" ht="32.25" customHeight="1"/>
    <row r="47411" ht="32.25" customHeight="1"/>
    <row r="47413" ht="32.25" customHeight="1"/>
    <row r="47415" ht="32.25" customHeight="1"/>
    <row r="47417" ht="32.25" customHeight="1"/>
    <row r="47419" ht="32.25" customHeight="1"/>
    <row r="47421" ht="32.25" customHeight="1"/>
    <row r="47423" ht="32.25" customHeight="1"/>
    <row r="47425" ht="32.25" customHeight="1"/>
    <row r="47427" ht="32.25" customHeight="1"/>
    <row r="47429" ht="32.25" customHeight="1"/>
    <row r="47431" ht="32.25" customHeight="1"/>
    <row r="47433" ht="32.25" customHeight="1"/>
    <row r="47435" ht="32.25" customHeight="1"/>
    <row r="47437" ht="32.25" customHeight="1"/>
    <row r="47439" ht="32.25" customHeight="1"/>
    <row r="47441" ht="32.25" customHeight="1"/>
    <row r="47443" ht="32.25" customHeight="1"/>
    <row r="47445" ht="32.25" customHeight="1"/>
    <row r="47447" ht="32.25" customHeight="1"/>
    <row r="47449" ht="32.25" customHeight="1"/>
    <row r="47451" ht="32.25" customHeight="1"/>
    <row r="47453" ht="32.25" customHeight="1"/>
    <row r="47455" ht="32.25" customHeight="1"/>
    <row r="47457" ht="32.25" customHeight="1"/>
    <row r="47459" ht="32.25" customHeight="1"/>
    <row r="47461" ht="32.25" customHeight="1"/>
    <row r="47463" ht="32.25" customHeight="1"/>
    <row r="47465" ht="32.25" customHeight="1"/>
    <row r="47467" ht="32.25" customHeight="1"/>
    <row r="47469" ht="32.25" customHeight="1"/>
    <row r="47471" ht="32.25" customHeight="1"/>
    <row r="47473" ht="32.25" customHeight="1"/>
    <row r="47475" ht="32.25" customHeight="1"/>
    <row r="47477" ht="32.25" customHeight="1"/>
    <row r="47479" ht="32.25" customHeight="1"/>
    <row r="47481" ht="32.25" customHeight="1"/>
    <row r="47483" ht="32.25" customHeight="1"/>
    <row r="47485" ht="32.25" customHeight="1"/>
    <row r="47487" ht="32.25" customHeight="1"/>
    <row r="47489" ht="32.25" customHeight="1"/>
    <row r="47491" ht="32.25" customHeight="1"/>
    <row r="47493" ht="32.25" customHeight="1"/>
    <row r="47495" ht="32.25" customHeight="1"/>
    <row r="47497" ht="32.25" customHeight="1"/>
    <row r="47499" ht="32.25" customHeight="1"/>
    <row r="47501" ht="32.25" customHeight="1"/>
    <row r="47503" ht="32.25" customHeight="1"/>
    <row r="47505" ht="32.25" customHeight="1"/>
    <row r="47507" ht="32.25" customHeight="1"/>
    <row r="47509" ht="32.25" customHeight="1"/>
    <row r="47511" ht="32.25" customHeight="1"/>
    <row r="47513" ht="32.25" customHeight="1"/>
    <row r="47515" ht="32.25" customHeight="1"/>
    <row r="47517" ht="32.25" customHeight="1"/>
    <row r="47519" ht="32.25" customHeight="1"/>
    <row r="47521" ht="32.25" customHeight="1"/>
    <row r="47523" ht="32.25" customHeight="1"/>
    <row r="47525" ht="32.25" customHeight="1"/>
    <row r="47527" ht="32.25" customHeight="1"/>
    <row r="47529" ht="32.25" customHeight="1"/>
    <row r="47531" ht="32.25" customHeight="1"/>
    <row r="47533" ht="32.25" customHeight="1"/>
    <row r="47535" ht="32.25" customHeight="1"/>
    <row r="47537" ht="32.25" customHeight="1"/>
    <row r="47539" ht="32.25" customHeight="1"/>
    <row r="47541" ht="32.25" customHeight="1"/>
    <row r="47543" ht="32.25" customHeight="1"/>
    <row r="47545" ht="32.25" customHeight="1"/>
    <row r="47547" ht="32.25" customHeight="1"/>
    <row r="47549" ht="32.25" customHeight="1"/>
    <row r="47551" ht="32.25" customHeight="1"/>
    <row r="47553" ht="32.25" customHeight="1"/>
    <row r="47555" ht="32.25" customHeight="1"/>
    <row r="47557" ht="32.25" customHeight="1"/>
    <row r="47559" ht="32.25" customHeight="1"/>
    <row r="47561" ht="32.25" customHeight="1"/>
    <row r="47563" ht="32.25" customHeight="1"/>
    <row r="47565" ht="32.25" customHeight="1"/>
    <row r="47567" ht="32.25" customHeight="1"/>
    <row r="47569" ht="32.25" customHeight="1"/>
    <row r="47571" ht="32.25" customHeight="1"/>
    <row r="47573" ht="32.25" customHeight="1"/>
    <row r="47575" ht="32.25" customHeight="1"/>
    <row r="47577" ht="32.25" customHeight="1"/>
    <row r="47579" ht="32.25" customHeight="1"/>
    <row r="47581" ht="32.25" customHeight="1"/>
    <row r="47583" ht="32.25" customHeight="1"/>
    <row r="47585" ht="32.25" customHeight="1"/>
    <row r="47587" ht="32.25" customHeight="1"/>
    <row r="47589" ht="32.25" customHeight="1"/>
    <row r="47591" ht="32.25" customHeight="1"/>
    <row r="47593" ht="32.25" customHeight="1"/>
    <row r="47595" ht="32.25" customHeight="1"/>
    <row r="47597" ht="32.25" customHeight="1"/>
    <row r="47599" ht="32.25" customHeight="1"/>
    <row r="47601" ht="32.25" customHeight="1"/>
    <row r="47603" ht="32.25" customHeight="1"/>
    <row r="47605" ht="32.25" customHeight="1"/>
    <row r="47607" ht="32.25" customHeight="1"/>
    <row r="47609" ht="32.25" customHeight="1"/>
    <row r="47611" ht="32.25" customHeight="1"/>
    <row r="47613" ht="32.25" customHeight="1"/>
    <row r="47615" ht="32.25" customHeight="1"/>
    <row r="47617" ht="32.25" customHeight="1"/>
    <row r="47619" ht="32.25" customHeight="1"/>
    <row r="47621" ht="32.25" customHeight="1"/>
    <row r="47623" ht="32.25" customHeight="1"/>
    <row r="47625" ht="32.25" customHeight="1"/>
    <row r="47627" ht="32.25" customHeight="1"/>
    <row r="47629" ht="32.25" customHeight="1"/>
    <row r="47631" ht="32.25" customHeight="1"/>
    <row r="47633" ht="32.25" customHeight="1"/>
    <row r="47635" ht="32.25" customHeight="1"/>
    <row r="47637" ht="32.25" customHeight="1"/>
    <row r="47639" ht="32.25" customHeight="1"/>
    <row r="47641" ht="32.25" customHeight="1"/>
    <row r="47643" ht="32.25" customHeight="1"/>
    <row r="47645" ht="32.25" customHeight="1"/>
    <row r="47647" ht="32.25" customHeight="1"/>
    <row r="47649" ht="32.25" customHeight="1"/>
    <row r="47651" ht="32.25" customHeight="1"/>
    <row r="47653" ht="32.25" customHeight="1"/>
    <row r="47655" ht="32.25" customHeight="1"/>
    <row r="47657" ht="32.25" customHeight="1"/>
    <row r="47659" ht="32.25" customHeight="1"/>
    <row r="47661" ht="32.25" customHeight="1"/>
    <row r="47663" ht="32.25" customHeight="1"/>
    <row r="47665" ht="32.25" customHeight="1"/>
    <row r="47667" ht="32.25" customHeight="1"/>
    <row r="47669" ht="32.25" customHeight="1"/>
    <row r="47671" ht="32.25" customHeight="1"/>
    <row r="47673" ht="32.25" customHeight="1"/>
    <row r="47675" ht="32.25" customHeight="1"/>
    <row r="47677" ht="32.25" customHeight="1"/>
    <row r="47679" ht="32.25" customHeight="1"/>
    <row r="47681" ht="32.25" customHeight="1"/>
    <row r="47683" ht="32.25" customHeight="1"/>
    <row r="47685" ht="32.25" customHeight="1"/>
    <row r="47687" ht="32.25" customHeight="1"/>
    <row r="47689" ht="32.25" customHeight="1"/>
    <row r="47691" ht="32.25" customHeight="1"/>
    <row r="47693" ht="32.25" customHeight="1"/>
    <row r="47695" ht="32.25" customHeight="1"/>
    <row r="47697" ht="32.25" customHeight="1"/>
    <row r="47699" ht="32.25" customHeight="1"/>
    <row r="47701" ht="32.25" customHeight="1"/>
    <row r="47703" ht="32.25" customHeight="1"/>
    <row r="47705" ht="32.25" customHeight="1"/>
    <row r="47707" ht="32.25" customHeight="1"/>
    <row r="47709" ht="32.25" customHeight="1"/>
    <row r="47711" ht="32.25" customHeight="1"/>
    <row r="47713" ht="32.25" customHeight="1"/>
    <row r="47715" ht="32.25" customHeight="1"/>
    <row r="47717" ht="32.25" customHeight="1"/>
    <row r="47719" ht="32.25" customHeight="1"/>
    <row r="47721" ht="32.25" customHeight="1"/>
    <row r="47723" ht="32.25" customHeight="1"/>
    <row r="47725" ht="32.25" customHeight="1"/>
    <row r="47727" ht="32.25" customHeight="1"/>
    <row r="47729" ht="32.25" customHeight="1"/>
    <row r="47731" ht="32.25" customHeight="1"/>
    <row r="47733" ht="32.25" customHeight="1"/>
    <row r="47735" ht="32.25" customHeight="1"/>
    <row r="47737" ht="32.25" customHeight="1"/>
    <row r="47739" ht="32.25" customHeight="1"/>
    <row r="47741" ht="32.25" customHeight="1"/>
    <row r="47743" ht="32.25" customHeight="1"/>
    <row r="47745" ht="32.25" customHeight="1"/>
    <row r="47747" ht="32.25" customHeight="1"/>
    <row r="47749" ht="32.25" customHeight="1"/>
    <row r="47751" ht="32.25" customHeight="1"/>
    <row r="47753" ht="32.25" customHeight="1"/>
    <row r="47755" ht="32.25" customHeight="1"/>
    <row r="47757" ht="32.25" customHeight="1"/>
    <row r="47759" ht="32.25" customHeight="1"/>
    <row r="47761" ht="32.25" customHeight="1"/>
    <row r="47763" ht="32.25" customHeight="1"/>
    <row r="47765" ht="32.25" customHeight="1"/>
    <row r="47767" ht="32.25" customHeight="1"/>
    <row r="47769" ht="32.25" customHeight="1"/>
    <row r="47771" ht="32.25" customHeight="1"/>
    <row r="47773" ht="32.25" customHeight="1"/>
    <row r="47775" ht="32.25" customHeight="1"/>
    <row r="47777" ht="32.25" customHeight="1"/>
    <row r="47779" ht="32.25" customHeight="1"/>
    <row r="47781" ht="32.25" customHeight="1"/>
    <row r="47783" ht="32.25" customHeight="1"/>
    <row r="47785" ht="32.25" customHeight="1"/>
    <row r="47787" ht="32.25" customHeight="1"/>
    <row r="47789" ht="32.25" customHeight="1"/>
    <row r="47791" ht="32.25" customHeight="1"/>
    <row r="47793" ht="32.25" customHeight="1"/>
    <row r="47795" ht="32.25" customHeight="1"/>
    <row r="47797" ht="32.25" customHeight="1"/>
    <row r="47799" ht="32.25" customHeight="1"/>
    <row r="47801" ht="32.25" customHeight="1"/>
    <row r="47803" ht="32.25" customHeight="1"/>
    <row r="47805" ht="32.25" customHeight="1"/>
    <row r="47807" ht="32.25" customHeight="1"/>
    <row r="47809" ht="32.25" customHeight="1"/>
    <row r="47811" ht="32.25" customHeight="1"/>
    <row r="47813" ht="32.25" customHeight="1"/>
    <row r="47815" ht="32.25" customHeight="1"/>
    <row r="47817" ht="32.25" customHeight="1"/>
    <row r="47819" ht="32.25" customHeight="1"/>
    <row r="47821" ht="32.25" customHeight="1"/>
    <row r="47823" ht="32.25" customHeight="1"/>
    <row r="47825" ht="32.25" customHeight="1"/>
    <row r="47827" ht="32.25" customHeight="1"/>
    <row r="47829" ht="32.25" customHeight="1"/>
    <row r="47831" ht="32.25" customHeight="1"/>
    <row r="47833" ht="32.25" customHeight="1"/>
    <row r="47835" ht="32.25" customHeight="1"/>
    <row r="47837" ht="32.25" customHeight="1"/>
    <row r="47839" ht="32.25" customHeight="1"/>
    <row r="47841" ht="32.25" customHeight="1"/>
    <row r="47843" ht="32.25" customHeight="1"/>
    <row r="47845" ht="32.25" customHeight="1"/>
    <row r="47847" ht="32.25" customHeight="1"/>
    <row r="47849" ht="32.25" customHeight="1"/>
    <row r="47851" ht="32.25" customHeight="1"/>
    <row r="47853" ht="32.25" customHeight="1"/>
    <row r="47855" ht="32.25" customHeight="1"/>
    <row r="47857" ht="32.25" customHeight="1"/>
    <row r="47859" ht="32.25" customHeight="1"/>
    <row r="47861" ht="32.25" customHeight="1"/>
    <row r="47863" ht="32.25" customHeight="1"/>
    <row r="47865" ht="32.25" customHeight="1"/>
    <row r="47867" ht="32.25" customHeight="1"/>
    <row r="47869" ht="32.25" customHeight="1"/>
    <row r="47871" ht="32.25" customHeight="1"/>
    <row r="47873" ht="32.25" customHeight="1"/>
    <row r="47875" ht="32.25" customHeight="1"/>
    <row r="47877" ht="32.25" customHeight="1"/>
    <row r="47879" ht="32.25" customHeight="1"/>
    <row r="47881" ht="32.25" customHeight="1"/>
    <row r="47883" ht="32.25" customHeight="1"/>
    <row r="47885" ht="32.25" customHeight="1"/>
    <row r="47887" ht="32.25" customHeight="1"/>
    <row r="47889" ht="32.25" customHeight="1"/>
    <row r="47891" ht="32.25" customHeight="1"/>
    <row r="47893" ht="32.25" customHeight="1"/>
    <row r="47895" ht="32.25" customHeight="1"/>
    <row r="47897" ht="32.25" customHeight="1"/>
    <row r="47899" ht="32.25" customHeight="1"/>
    <row r="47901" ht="32.25" customHeight="1"/>
    <row r="47903" ht="32.25" customHeight="1"/>
    <row r="47905" ht="32.25" customHeight="1"/>
    <row r="47907" ht="32.25" customHeight="1"/>
    <row r="47909" ht="32.25" customHeight="1"/>
    <row r="47911" ht="32.25" customHeight="1"/>
    <row r="47913" ht="32.25" customHeight="1"/>
    <row r="47915" ht="32.25" customHeight="1"/>
    <row r="47917" ht="32.25" customHeight="1"/>
    <row r="47919" ht="32.25" customHeight="1"/>
    <row r="47921" ht="32.25" customHeight="1"/>
    <row r="47923" ht="32.25" customHeight="1"/>
    <row r="47925" ht="32.25" customHeight="1"/>
    <row r="47927" ht="32.25" customHeight="1"/>
    <row r="47929" ht="32.25" customHeight="1"/>
    <row r="47931" ht="32.25" customHeight="1"/>
    <row r="47933" ht="32.25" customHeight="1"/>
    <row r="47935" ht="32.25" customHeight="1"/>
    <row r="47937" ht="32.25" customHeight="1"/>
    <row r="47939" ht="32.25" customHeight="1"/>
    <row r="47941" ht="32.25" customHeight="1"/>
    <row r="47943" ht="32.25" customHeight="1"/>
    <row r="47945" ht="32.25" customHeight="1"/>
    <row r="47947" ht="32.25" customHeight="1"/>
    <row r="47949" ht="32.25" customHeight="1"/>
    <row r="47951" ht="32.25" customHeight="1"/>
    <row r="47953" ht="32.25" customHeight="1"/>
    <row r="47955" ht="32.25" customHeight="1"/>
    <row r="47957" ht="32.25" customHeight="1"/>
    <row r="47959" ht="32.25" customHeight="1"/>
    <row r="47961" ht="32.25" customHeight="1"/>
    <row r="47963" ht="32.25" customHeight="1"/>
    <row r="47965" ht="32.25" customHeight="1"/>
    <row r="47967" ht="32.25" customHeight="1"/>
    <row r="47969" ht="32.25" customHeight="1"/>
    <row r="47971" ht="32.25" customHeight="1"/>
    <row r="47973" ht="32.25" customHeight="1"/>
    <row r="47975" ht="32.25" customHeight="1"/>
    <row r="47977" ht="32.25" customHeight="1"/>
    <row r="47979" ht="32.25" customHeight="1"/>
    <row r="47981" ht="32.25" customHeight="1"/>
    <row r="47983" ht="32.25" customHeight="1"/>
    <row r="47985" ht="32.25" customHeight="1"/>
    <row r="47987" ht="32.25" customHeight="1"/>
    <row r="47989" ht="32.25" customHeight="1"/>
    <row r="47991" ht="32.25" customHeight="1"/>
    <row r="47993" ht="32.25" customHeight="1"/>
    <row r="47995" ht="32.25" customHeight="1"/>
    <row r="47997" ht="32.25" customHeight="1"/>
    <row r="47999" ht="32.25" customHeight="1"/>
    <row r="48001" ht="32.25" customHeight="1"/>
    <row r="48003" ht="32.25" customHeight="1"/>
    <row r="48005" ht="32.25" customHeight="1"/>
    <row r="48007" ht="32.25" customHeight="1"/>
    <row r="48009" ht="32.25" customHeight="1"/>
    <row r="48011" ht="32.25" customHeight="1"/>
    <row r="48013" ht="32.25" customHeight="1"/>
    <row r="48015" ht="32.25" customHeight="1"/>
    <row r="48017" ht="32.25" customHeight="1"/>
    <row r="48019" ht="32.25" customHeight="1"/>
    <row r="48021" ht="32.25" customHeight="1"/>
    <row r="48023" ht="32.25" customHeight="1"/>
    <row r="48025" ht="32.25" customHeight="1"/>
    <row r="48027" ht="32.25" customHeight="1"/>
    <row r="48029" ht="32.25" customHeight="1"/>
    <row r="48031" ht="32.25" customHeight="1"/>
    <row r="48033" ht="32.25" customHeight="1"/>
    <row r="48035" ht="32.25" customHeight="1"/>
    <row r="48037" ht="32.25" customHeight="1"/>
    <row r="48039" ht="32.25" customHeight="1"/>
    <row r="48041" ht="32.25" customHeight="1"/>
    <row r="48043" ht="32.25" customHeight="1"/>
    <row r="48045" ht="32.25" customHeight="1"/>
    <row r="48047" ht="32.25" customHeight="1"/>
    <row r="48049" ht="32.25" customHeight="1"/>
    <row r="48051" ht="32.25" customHeight="1"/>
    <row r="48053" ht="32.25" customHeight="1"/>
    <row r="48055" ht="32.25" customHeight="1"/>
    <row r="48057" ht="32.25" customHeight="1"/>
    <row r="48059" ht="32.25" customHeight="1"/>
    <row r="48061" ht="32.25" customHeight="1"/>
    <row r="48063" ht="32.25" customHeight="1"/>
    <row r="48065" ht="32.25" customHeight="1"/>
    <row r="48067" ht="32.25" customHeight="1"/>
    <row r="48069" ht="32.25" customHeight="1"/>
    <row r="48071" ht="32.25" customHeight="1"/>
    <row r="48073" ht="32.25" customHeight="1"/>
    <row r="48075" ht="32.25" customHeight="1"/>
    <row r="48077" ht="32.25" customHeight="1"/>
    <row r="48079" ht="32.25" customHeight="1"/>
    <row r="48081" ht="32.25" customHeight="1"/>
    <row r="48083" ht="32.25" customHeight="1"/>
    <row r="48085" ht="32.25" customHeight="1"/>
    <row r="48087" ht="32.25" customHeight="1"/>
    <row r="48089" ht="32.25" customHeight="1"/>
    <row r="48091" ht="32.25" customHeight="1"/>
    <row r="48093" ht="32.25" customHeight="1"/>
    <row r="48095" ht="32.25" customHeight="1"/>
    <row r="48097" ht="32.25" customHeight="1"/>
    <row r="48099" ht="32.25" customHeight="1"/>
    <row r="48101" ht="32.25" customHeight="1"/>
    <row r="48103" ht="32.25" customHeight="1"/>
    <row r="48105" ht="32.25" customHeight="1"/>
    <row r="48107" ht="32.25" customHeight="1"/>
    <row r="48109" ht="32.25" customHeight="1"/>
    <row r="48111" ht="32.25" customHeight="1"/>
    <row r="48113" ht="32.25" customHeight="1"/>
    <row r="48115" ht="32.25" customHeight="1"/>
    <row r="48117" ht="32.25" customHeight="1"/>
    <row r="48119" ht="32.25" customHeight="1"/>
    <row r="48121" ht="32.25" customHeight="1"/>
    <row r="48123" ht="32.25" customHeight="1"/>
    <row r="48125" ht="32.25" customHeight="1"/>
    <row r="48127" ht="32.25" customHeight="1"/>
    <row r="48129" ht="32.25" customHeight="1"/>
    <row r="48131" ht="32.25" customHeight="1"/>
    <row r="48133" ht="32.25" customHeight="1"/>
    <row r="48135" ht="32.25" customHeight="1"/>
    <row r="48137" ht="32.25" customHeight="1"/>
    <row r="48139" ht="32.25" customHeight="1"/>
    <row r="48141" ht="32.25" customHeight="1"/>
    <row r="48143" ht="32.25" customHeight="1"/>
    <row r="48145" ht="32.25" customHeight="1"/>
    <row r="48147" ht="32.25" customHeight="1"/>
    <row r="48149" ht="32.25" customHeight="1"/>
    <row r="48151" ht="32.25" customHeight="1"/>
    <row r="48153" ht="32.25" customHeight="1"/>
    <row r="48155" ht="32.25" customHeight="1"/>
    <row r="48157" ht="32.25" customHeight="1"/>
    <row r="48159" ht="32.25" customHeight="1"/>
    <row r="48161" ht="32.25" customHeight="1"/>
    <row r="48163" ht="32.25" customHeight="1"/>
    <row r="48165" ht="32.25" customHeight="1"/>
    <row r="48167" ht="32.25" customHeight="1"/>
    <row r="48169" ht="32.25" customHeight="1"/>
    <row r="48171" ht="32.25" customHeight="1"/>
    <row r="48173" ht="32.25" customHeight="1"/>
    <row r="48175" ht="32.25" customHeight="1"/>
    <row r="48177" ht="32.25" customHeight="1"/>
    <row r="48179" ht="32.25" customHeight="1"/>
    <row r="48181" ht="32.25" customHeight="1"/>
    <row r="48183" ht="32.25" customHeight="1"/>
    <row r="48185" ht="32.25" customHeight="1"/>
    <row r="48187" ht="32.25" customHeight="1"/>
    <row r="48189" ht="32.25" customHeight="1"/>
    <row r="48191" ht="32.25" customHeight="1"/>
    <row r="48193" ht="32.25" customHeight="1"/>
    <row r="48195" ht="32.25" customHeight="1"/>
    <row r="48197" ht="32.25" customHeight="1"/>
    <row r="48199" ht="32.25" customHeight="1"/>
    <row r="48201" ht="32.25" customHeight="1"/>
    <row r="48203" ht="32.25" customHeight="1"/>
    <row r="48205" ht="32.25" customHeight="1"/>
    <row r="48207" ht="32.25" customHeight="1"/>
    <row r="48209" ht="32.25" customHeight="1"/>
    <row r="48211" ht="32.25" customHeight="1"/>
    <row r="48213" ht="32.25" customHeight="1"/>
    <row r="48215" ht="32.25" customHeight="1"/>
    <row r="48217" ht="32.25" customHeight="1"/>
    <row r="48219" ht="32.25" customHeight="1"/>
    <row r="48221" ht="32.25" customHeight="1"/>
    <row r="48223" ht="32.25" customHeight="1"/>
    <row r="48225" ht="32.25" customHeight="1"/>
    <row r="48227" ht="32.25" customHeight="1"/>
    <row r="48229" ht="32.25" customHeight="1"/>
    <row r="48231" ht="32.25" customHeight="1"/>
    <row r="48233" ht="32.25" customHeight="1"/>
    <row r="48235" ht="32.25" customHeight="1"/>
    <row r="48237" ht="32.25" customHeight="1"/>
    <row r="48239" ht="32.25" customHeight="1"/>
    <row r="48241" ht="32.25" customHeight="1"/>
    <row r="48243" ht="32.25" customHeight="1"/>
    <row r="48245" ht="32.25" customHeight="1"/>
    <row r="48247" ht="32.25" customHeight="1"/>
    <row r="48249" ht="32.25" customHeight="1"/>
    <row r="48251" ht="32.25" customHeight="1"/>
    <row r="48253" ht="32.25" customHeight="1"/>
    <row r="48255" ht="32.25" customHeight="1"/>
    <row r="48257" ht="32.25" customHeight="1"/>
    <row r="48259" ht="32.25" customHeight="1"/>
    <row r="48261" ht="32.25" customHeight="1"/>
    <row r="48263" ht="32.25" customHeight="1"/>
    <row r="48265" ht="32.25" customHeight="1"/>
    <row r="48267" ht="32.25" customHeight="1"/>
    <row r="48269" ht="32.25" customHeight="1"/>
    <row r="48271" ht="32.25" customHeight="1"/>
    <row r="48273" ht="32.25" customHeight="1"/>
    <row r="48275" ht="32.25" customHeight="1"/>
    <row r="48277" ht="32.25" customHeight="1"/>
    <row r="48279" ht="32.25" customHeight="1"/>
    <row r="48281" ht="32.25" customHeight="1"/>
    <row r="48283" ht="32.25" customHeight="1"/>
    <row r="48285" ht="32.25" customHeight="1"/>
    <row r="48287" ht="32.25" customHeight="1"/>
    <row r="48289" ht="32.25" customHeight="1"/>
    <row r="48291" ht="32.25" customHeight="1"/>
    <row r="48293" ht="32.25" customHeight="1"/>
    <row r="48295" ht="32.25" customHeight="1"/>
    <row r="48297" ht="32.25" customHeight="1"/>
    <row r="48299" ht="32.25" customHeight="1"/>
    <row r="48301" ht="32.25" customHeight="1"/>
    <row r="48303" ht="32.25" customHeight="1"/>
    <row r="48305" ht="32.25" customHeight="1"/>
    <row r="48307" ht="32.25" customHeight="1"/>
    <row r="48309" ht="32.25" customHeight="1"/>
    <row r="48311" ht="32.25" customHeight="1"/>
    <row r="48313" ht="32.25" customHeight="1"/>
    <row r="48315" ht="32.25" customHeight="1"/>
    <row r="48317" ht="32.25" customHeight="1"/>
    <row r="48319" ht="32.25" customHeight="1"/>
    <row r="48321" ht="32.25" customHeight="1"/>
    <row r="48323" ht="32.25" customHeight="1"/>
    <row r="48325" ht="32.25" customHeight="1"/>
    <row r="48327" ht="32.25" customHeight="1"/>
    <row r="48329" ht="32.25" customHeight="1"/>
    <row r="48331" ht="32.25" customHeight="1"/>
    <row r="48333" ht="32.25" customHeight="1"/>
    <row r="48335" ht="32.25" customHeight="1"/>
    <row r="48337" ht="32.25" customHeight="1"/>
    <row r="48339" ht="32.25" customHeight="1"/>
    <row r="48341" ht="32.25" customHeight="1"/>
    <row r="48343" ht="32.25" customHeight="1"/>
    <row r="48345" ht="32.25" customHeight="1"/>
    <row r="48347" ht="32.25" customHeight="1"/>
    <row r="48349" ht="32.25" customHeight="1"/>
    <row r="48351" ht="32.25" customHeight="1"/>
    <row r="48353" ht="32.25" customHeight="1"/>
    <row r="48355" ht="32.25" customHeight="1"/>
    <row r="48357" ht="32.25" customHeight="1"/>
    <row r="48359" ht="32.25" customHeight="1"/>
    <row r="48361" ht="32.25" customHeight="1"/>
    <row r="48363" ht="32.25" customHeight="1"/>
    <row r="48365" ht="32.25" customHeight="1"/>
    <row r="48367" ht="32.25" customHeight="1"/>
    <row r="48369" ht="32.25" customHeight="1"/>
    <row r="48371" ht="32.25" customHeight="1"/>
    <row r="48373" ht="32.25" customHeight="1"/>
    <row r="48375" ht="32.25" customHeight="1"/>
    <row r="48377" ht="32.25" customHeight="1"/>
    <row r="48379" ht="32.25" customHeight="1"/>
    <row r="48381" ht="32.25" customHeight="1"/>
    <row r="48383" ht="32.25" customHeight="1"/>
    <row r="48385" ht="32.25" customHeight="1"/>
    <row r="48387" ht="32.25" customHeight="1"/>
    <row r="48389" ht="32.25" customHeight="1"/>
    <row r="48391" ht="32.25" customHeight="1"/>
    <row r="48393" ht="32.25" customHeight="1"/>
    <row r="48395" ht="32.25" customHeight="1"/>
    <row r="48397" ht="32.25" customHeight="1"/>
    <row r="48399" ht="32.25" customHeight="1"/>
    <row r="48401" ht="32.25" customHeight="1"/>
    <row r="48403" ht="32.25" customHeight="1"/>
    <row r="48405" ht="32.25" customHeight="1"/>
    <row r="48407" ht="32.25" customHeight="1"/>
    <row r="48409" ht="32.25" customHeight="1"/>
    <row r="48411" ht="32.25" customHeight="1"/>
    <row r="48413" ht="32.25" customHeight="1"/>
    <row r="48415" ht="32.25" customHeight="1"/>
    <row r="48417" ht="32.25" customHeight="1"/>
    <row r="48419" ht="32.25" customHeight="1"/>
    <row r="48421" ht="32.25" customHeight="1"/>
    <row r="48423" ht="32.25" customHeight="1"/>
    <row r="48425" ht="32.25" customHeight="1"/>
    <row r="48427" ht="32.25" customHeight="1"/>
    <row r="48429" ht="32.25" customHeight="1"/>
    <row r="48431" ht="32.25" customHeight="1"/>
    <row r="48433" ht="32.25" customHeight="1"/>
    <row r="48435" ht="32.25" customHeight="1"/>
    <row r="48437" ht="32.25" customHeight="1"/>
    <row r="48439" ht="32.25" customHeight="1"/>
    <row r="48441" ht="32.25" customHeight="1"/>
    <row r="48443" ht="32.25" customHeight="1"/>
    <row r="48445" ht="32.25" customHeight="1"/>
    <row r="48447" ht="32.25" customHeight="1"/>
    <row r="48449" ht="32.25" customHeight="1"/>
    <row r="48451" ht="32.25" customHeight="1"/>
    <row r="48453" ht="32.25" customHeight="1"/>
    <row r="48455" ht="32.25" customHeight="1"/>
    <row r="48457" ht="32.25" customHeight="1"/>
    <row r="48459" ht="32.25" customHeight="1"/>
    <row r="48461" ht="32.25" customHeight="1"/>
    <row r="48463" ht="32.25" customHeight="1"/>
    <row r="48465" ht="32.25" customHeight="1"/>
    <row r="48467" ht="32.25" customHeight="1"/>
    <row r="48469" ht="32.25" customHeight="1"/>
    <row r="48471" ht="32.25" customHeight="1"/>
    <row r="48473" ht="32.25" customHeight="1"/>
    <row r="48475" ht="32.25" customHeight="1"/>
    <row r="48477" ht="32.25" customHeight="1"/>
    <row r="48479" ht="32.25" customHeight="1"/>
    <row r="48481" ht="32.25" customHeight="1"/>
    <row r="48483" ht="32.25" customHeight="1"/>
    <row r="48485" ht="32.25" customHeight="1"/>
    <row r="48487" ht="32.25" customHeight="1"/>
    <row r="48489" ht="32.25" customHeight="1"/>
    <row r="48491" ht="32.25" customHeight="1"/>
    <row r="48493" ht="32.25" customHeight="1"/>
    <row r="48495" ht="32.25" customHeight="1"/>
    <row r="48497" ht="32.25" customHeight="1"/>
    <row r="48499" ht="32.25" customHeight="1"/>
    <row r="48501" ht="32.25" customHeight="1"/>
    <row r="48503" ht="32.25" customHeight="1"/>
    <row r="48505" ht="32.25" customHeight="1"/>
    <row r="48507" ht="32.25" customHeight="1"/>
    <row r="48509" ht="32.25" customHeight="1"/>
    <row r="48511" ht="32.25" customHeight="1"/>
    <row r="48513" ht="32.25" customHeight="1"/>
    <row r="48515" ht="32.25" customHeight="1"/>
    <row r="48517" ht="32.25" customHeight="1"/>
    <row r="48519" ht="32.25" customHeight="1"/>
    <row r="48521" ht="32.25" customHeight="1"/>
    <row r="48523" ht="32.25" customHeight="1"/>
    <row r="48525" ht="32.25" customHeight="1"/>
    <row r="48527" ht="32.25" customHeight="1"/>
    <row r="48529" ht="32.25" customHeight="1"/>
    <row r="48531" ht="32.25" customHeight="1"/>
    <row r="48533" ht="32.25" customHeight="1"/>
    <row r="48535" ht="32.25" customHeight="1"/>
    <row r="48537" ht="32.25" customHeight="1"/>
    <row r="48539" ht="32.25" customHeight="1"/>
    <row r="48541" ht="32.25" customHeight="1"/>
    <row r="48543" ht="32.25" customHeight="1"/>
    <row r="48545" ht="32.25" customHeight="1"/>
    <row r="48547" ht="32.25" customHeight="1"/>
    <row r="48549" ht="32.25" customHeight="1"/>
    <row r="48551" ht="32.25" customHeight="1"/>
    <row r="48553" ht="32.25" customHeight="1"/>
    <row r="48555" ht="32.25" customHeight="1"/>
    <row r="48557" ht="32.25" customHeight="1"/>
    <row r="48559" ht="32.25" customHeight="1"/>
    <row r="48561" ht="32.25" customHeight="1"/>
    <row r="48563" ht="32.25" customHeight="1"/>
    <row r="48565" ht="32.25" customHeight="1"/>
    <row r="48567" ht="32.25" customHeight="1"/>
    <row r="48569" ht="32.25" customHeight="1"/>
    <row r="48571" ht="32.25" customHeight="1"/>
    <row r="48573" ht="32.25" customHeight="1"/>
    <row r="48575" ht="32.25" customHeight="1"/>
    <row r="48577" ht="32.25" customHeight="1"/>
    <row r="48579" ht="32.25" customHeight="1"/>
    <row r="48581" ht="32.25" customHeight="1"/>
    <row r="48583" ht="32.25" customHeight="1"/>
    <row r="48585" ht="32.25" customHeight="1"/>
    <row r="48587" ht="32.25" customHeight="1"/>
    <row r="48589" ht="32.25" customHeight="1"/>
    <row r="48591" ht="32.25" customHeight="1"/>
    <row r="48593" ht="32.25" customHeight="1"/>
    <row r="48595" ht="32.25" customHeight="1"/>
    <row r="48597" ht="32.25" customHeight="1"/>
    <row r="48599" ht="32.25" customHeight="1"/>
    <row r="48601" ht="32.25" customHeight="1"/>
    <row r="48603" ht="32.25" customHeight="1"/>
    <row r="48605" ht="32.25" customHeight="1"/>
    <row r="48607" ht="32.25" customHeight="1"/>
    <row r="48609" ht="32.25" customHeight="1"/>
    <row r="48611" ht="32.25" customHeight="1"/>
    <row r="48613" ht="32.25" customHeight="1"/>
    <row r="48615" ht="32.25" customHeight="1"/>
    <row r="48617" ht="32.25" customHeight="1"/>
    <row r="48619" ht="32.25" customHeight="1"/>
    <row r="48621" ht="32.25" customHeight="1"/>
    <row r="48623" ht="32.25" customHeight="1"/>
    <row r="48625" ht="32.25" customHeight="1"/>
    <row r="48627" ht="32.25" customHeight="1"/>
    <row r="48629" ht="32.25" customHeight="1"/>
    <row r="48631" ht="32.25" customHeight="1"/>
    <row r="48633" ht="32.25" customHeight="1"/>
    <row r="48635" ht="32.25" customHeight="1"/>
    <row r="48637" ht="32.25" customHeight="1"/>
    <row r="48639" ht="32.25" customHeight="1"/>
    <row r="48641" ht="32.25" customHeight="1"/>
    <row r="48643" ht="32.25" customHeight="1"/>
    <row r="48645" ht="32.25" customHeight="1"/>
    <row r="48647" ht="32.25" customHeight="1"/>
    <row r="48649" ht="32.25" customHeight="1"/>
    <row r="48651" ht="32.25" customHeight="1"/>
    <row r="48653" ht="32.25" customHeight="1"/>
    <row r="48655" ht="32.25" customHeight="1"/>
    <row r="48657" ht="32.25" customHeight="1"/>
    <row r="48659" ht="32.25" customHeight="1"/>
    <row r="48661" ht="32.25" customHeight="1"/>
    <row r="48663" ht="32.25" customHeight="1"/>
    <row r="48665" ht="32.25" customHeight="1"/>
    <row r="48667" ht="32.25" customHeight="1"/>
    <row r="48669" ht="32.25" customHeight="1"/>
    <row r="48671" ht="32.25" customHeight="1"/>
    <row r="48673" ht="32.25" customHeight="1"/>
    <row r="48675" ht="32.25" customHeight="1"/>
    <row r="48677" ht="32.25" customHeight="1"/>
    <row r="48679" ht="32.25" customHeight="1"/>
    <row r="48681" ht="32.25" customHeight="1"/>
    <row r="48683" ht="32.25" customHeight="1"/>
    <row r="48685" ht="32.25" customHeight="1"/>
    <row r="48687" ht="32.25" customHeight="1"/>
    <row r="48689" ht="32.25" customHeight="1"/>
    <row r="48691" ht="32.25" customHeight="1"/>
    <row r="48693" ht="32.25" customHeight="1"/>
    <row r="48695" ht="32.25" customHeight="1"/>
    <row r="48697" ht="32.25" customHeight="1"/>
    <row r="48699" ht="32.25" customHeight="1"/>
    <row r="48701" ht="32.25" customHeight="1"/>
    <row r="48703" ht="32.25" customHeight="1"/>
    <row r="48705" ht="32.25" customHeight="1"/>
    <row r="48707" ht="32.25" customHeight="1"/>
    <row r="48709" ht="32.25" customHeight="1"/>
    <row r="48711" ht="32.25" customHeight="1"/>
    <row r="48713" ht="32.25" customHeight="1"/>
    <row r="48715" ht="32.25" customHeight="1"/>
    <row r="48717" ht="32.25" customHeight="1"/>
    <row r="48719" ht="32.25" customHeight="1"/>
    <row r="48721" ht="32.25" customHeight="1"/>
    <row r="48723" ht="32.25" customHeight="1"/>
    <row r="48725" ht="32.25" customHeight="1"/>
    <row r="48727" ht="32.25" customHeight="1"/>
    <row r="48729" ht="32.25" customHeight="1"/>
    <row r="48731" ht="32.25" customHeight="1"/>
    <row r="48733" ht="32.25" customHeight="1"/>
    <row r="48735" ht="32.25" customHeight="1"/>
    <row r="48737" ht="32.25" customHeight="1"/>
    <row r="48739" ht="32.25" customHeight="1"/>
    <row r="48741" ht="32.25" customHeight="1"/>
    <row r="48743" ht="32.25" customHeight="1"/>
    <row r="48745" ht="32.25" customHeight="1"/>
    <row r="48747" ht="32.25" customHeight="1"/>
    <row r="48749" ht="32.25" customHeight="1"/>
    <row r="48751" ht="32.25" customHeight="1"/>
    <row r="48753" ht="32.25" customHeight="1"/>
    <row r="48755" ht="32.25" customHeight="1"/>
    <row r="48757" ht="32.25" customHeight="1"/>
    <row r="48759" ht="32.25" customHeight="1"/>
    <row r="48761" ht="32.25" customHeight="1"/>
    <row r="48763" ht="32.25" customHeight="1"/>
    <row r="48765" ht="32.25" customHeight="1"/>
    <row r="48767" ht="32.25" customHeight="1"/>
    <row r="48769" ht="32.25" customHeight="1"/>
    <row r="48771" ht="32.25" customHeight="1"/>
    <row r="48773" ht="32.25" customHeight="1"/>
    <row r="48775" ht="32.25" customHeight="1"/>
    <row r="48777" ht="32.25" customHeight="1"/>
    <row r="48779" ht="32.25" customHeight="1"/>
    <row r="48781" ht="32.25" customHeight="1"/>
    <row r="48783" ht="32.25" customHeight="1"/>
    <row r="48785" ht="32.25" customHeight="1"/>
    <row r="48787" ht="32.25" customHeight="1"/>
    <row r="48789" ht="32.25" customHeight="1"/>
    <row r="48791" ht="32.25" customHeight="1"/>
    <row r="48793" ht="32.25" customHeight="1"/>
    <row r="48795" ht="32.25" customHeight="1"/>
    <row r="48797" ht="32.25" customHeight="1"/>
    <row r="48799" ht="32.25" customHeight="1"/>
    <row r="48801" ht="32.25" customHeight="1"/>
    <row r="48803" ht="32.25" customHeight="1"/>
    <row r="48805" ht="32.25" customHeight="1"/>
    <row r="48807" ht="32.25" customHeight="1"/>
    <row r="48809" ht="32.25" customHeight="1"/>
    <row r="48811" ht="32.25" customHeight="1"/>
    <row r="48813" ht="32.25" customHeight="1"/>
    <row r="48815" ht="32.25" customHeight="1"/>
    <row r="48817" ht="32.25" customHeight="1"/>
    <row r="48819" ht="32.25" customHeight="1"/>
    <row r="48821" ht="32.25" customHeight="1"/>
    <row r="48823" ht="32.25" customHeight="1"/>
    <row r="48825" ht="32.25" customHeight="1"/>
    <row r="48827" ht="32.25" customHeight="1"/>
    <row r="48829" ht="32.25" customHeight="1"/>
    <row r="48831" ht="32.25" customHeight="1"/>
    <row r="48833" ht="32.25" customHeight="1"/>
    <row r="48835" ht="32.25" customHeight="1"/>
    <row r="48837" ht="32.25" customHeight="1"/>
    <row r="48839" ht="32.25" customHeight="1"/>
    <row r="48841" ht="32.25" customHeight="1"/>
    <row r="48843" ht="32.25" customHeight="1"/>
    <row r="48845" ht="32.25" customHeight="1"/>
    <row r="48847" ht="32.25" customHeight="1"/>
    <row r="48849" ht="32.25" customHeight="1"/>
    <row r="48851" ht="32.25" customHeight="1"/>
    <row r="48853" ht="32.25" customHeight="1"/>
    <row r="48855" ht="32.25" customHeight="1"/>
    <row r="48857" ht="32.25" customHeight="1"/>
    <row r="48859" ht="32.25" customHeight="1"/>
    <row r="48861" ht="32.25" customHeight="1"/>
    <row r="48863" ht="32.25" customHeight="1"/>
    <row r="48865" ht="32.25" customHeight="1"/>
    <row r="48867" ht="32.25" customHeight="1"/>
    <row r="48869" ht="32.25" customHeight="1"/>
    <row r="48871" ht="32.25" customHeight="1"/>
    <row r="48873" ht="32.25" customHeight="1"/>
    <row r="48875" ht="32.25" customHeight="1"/>
    <row r="48877" ht="32.25" customHeight="1"/>
    <row r="48879" ht="32.25" customHeight="1"/>
    <row r="48881" ht="32.25" customHeight="1"/>
    <row r="48883" ht="32.25" customHeight="1"/>
    <row r="48885" ht="32.25" customHeight="1"/>
    <row r="48887" ht="32.25" customHeight="1"/>
    <row r="48889" ht="32.25" customHeight="1"/>
    <row r="48891" ht="32.25" customHeight="1"/>
    <row r="48893" ht="32.25" customHeight="1"/>
    <row r="48895" ht="32.25" customHeight="1"/>
    <row r="48897" ht="32.25" customHeight="1"/>
    <row r="48899" ht="32.25" customHeight="1"/>
    <row r="48901" ht="32.25" customHeight="1"/>
    <row r="48903" ht="32.25" customHeight="1"/>
    <row r="48905" ht="32.25" customHeight="1"/>
    <row r="48907" ht="32.25" customHeight="1"/>
    <row r="48909" ht="32.25" customHeight="1"/>
    <row r="48911" ht="32.25" customHeight="1"/>
    <row r="48913" ht="32.25" customHeight="1"/>
    <row r="48915" ht="32.25" customHeight="1"/>
    <row r="48917" ht="32.25" customHeight="1"/>
    <row r="48919" ht="32.25" customHeight="1"/>
    <row r="48921" ht="32.25" customHeight="1"/>
    <row r="48923" ht="32.25" customHeight="1"/>
    <row r="48925" ht="32.25" customHeight="1"/>
    <row r="48927" ht="32.25" customHeight="1"/>
    <row r="48929" ht="32.25" customHeight="1"/>
    <row r="48931" ht="32.25" customHeight="1"/>
    <row r="48933" ht="32.25" customHeight="1"/>
    <row r="48935" ht="32.25" customHeight="1"/>
    <row r="48937" ht="32.25" customHeight="1"/>
    <row r="48939" ht="32.25" customHeight="1"/>
    <row r="48941" ht="32.25" customHeight="1"/>
    <row r="48943" ht="32.25" customHeight="1"/>
    <row r="48945" ht="32.25" customHeight="1"/>
    <row r="48947" ht="32.25" customHeight="1"/>
    <row r="48949" ht="32.25" customHeight="1"/>
    <row r="48951" ht="32.25" customHeight="1"/>
    <row r="48953" ht="32.25" customHeight="1"/>
    <row r="48955" ht="32.25" customHeight="1"/>
    <row r="48957" ht="32.25" customHeight="1"/>
    <row r="48959" ht="32.25" customHeight="1"/>
    <row r="48961" ht="32.25" customHeight="1"/>
    <row r="48963" ht="32.25" customHeight="1"/>
    <row r="48965" ht="32.25" customHeight="1"/>
    <row r="48967" ht="32.25" customHeight="1"/>
    <row r="48969" ht="32.25" customHeight="1"/>
    <row r="48971" ht="32.25" customHeight="1"/>
    <row r="48973" ht="32.25" customHeight="1"/>
    <row r="48975" ht="32.25" customHeight="1"/>
    <row r="48977" ht="32.25" customHeight="1"/>
    <row r="48979" ht="32.25" customHeight="1"/>
    <row r="48981" ht="32.25" customHeight="1"/>
    <row r="48983" ht="32.25" customHeight="1"/>
    <row r="48985" ht="32.25" customHeight="1"/>
    <row r="48987" ht="32.25" customHeight="1"/>
    <row r="48989" ht="32.25" customHeight="1"/>
    <row r="48991" ht="32.25" customHeight="1"/>
    <row r="48993" ht="32.25" customHeight="1"/>
    <row r="48995" ht="32.25" customHeight="1"/>
    <row r="48997" ht="32.25" customHeight="1"/>
    <row r="48999" ht="32.25" customHeight="1"/>
    <row r="49001" ht="32.25" customHeight="1"/>
    <row r="49003" ht="32.25" customHeight="1"/>
    <row r="49005" ht="32.25" customHeight="1"/>
    <row r="49007" ht="32.25" customHeight="1"/>
    <row r="49009" ht="32.25" customHeight="1"/>
    <row r="49011" ht="32.25" customHeight="1"/>
    <row r="49013" ht="32.25" customHeight="1"/>
    <row r="49015" ht="32.25" customHeight="1"/>
    <row r="49017" ht="32.25" customHeight="1"/>
    <row r="49019" ht="32.25" customHeight="1"/>
    <row r="49021" ht="32.25" customHeight="1"/>
    <row r="49023" ht="32.25" customHeight="1"/>
    <row r="49025" ht="32.25" customHeight="1"/>
    <row r="49027" ht="32.25" customHeight="1"/>
    <row r="49029" ht="32.25" customHeight="1"/>
    <row r="49031" ht="32.25" customHeight="1"/>
    <row r="49033" ht="32.25" customHeight="1"/>
    <row r="49035" ht="32.25" customHeight="1"/>
    <row r="49037" ht="32.25" customHeight="1"/>
    <row r="49039" ht="32.25" customHeight="1"/>
    <row r="49041" ht="32.25" customHeight="1"/>
    <row r="49043" ht="32.25" customHeight="1"/>
    <row r="49045" ht="32.25" customHeight="1"/>
    <row r="49047" ht="32.25" customHeight="1"/>
    <row r="49049" ht="32.25" customHeight="1"/>
    <row r="49051" ht="32.25" customHeight="1"/>
    <row r="49053" ht="32.25" customHeight="1"/>
    <row r="49055" ht="32.25" customHeight="1"/>
    <row r="49057" ht="32.25" customHeight="1"/>
    <row r="49059" ht="32.25" customHeight="1"/>
    <row r="49061" ht="32.25" customHeight="1"/>
    <row r="49063" ht="32.25" customHeight="1"/>
    <row r="49065" ht="32.25" customHeight="1"/>
    <row r="49067" ht="32.25" customHeight="1"/>
    <row r="49069" ht="32.25" customHeight="1"/>
    <row r="49071" ht="32.25" customHeight="1"/>
    <row r="49073" ht="32.25" customHeight="1"/>
    <row r="49075" ht="32.25" customHeight="1"/>
    <row r="49077" ht="32.25" customHeight="1"/>
    <row r="49079" ht="32.25" customHeight="1"/>
    <row r="49081" ht="32.25" customHeight="1"/>
    <row r="49083" ht="32.25" customHeight="1"/>
    <row r="49085" ht="32.25" customHeight="1"/>
    <row r="49087" ht="32.25" customHeight="1"/>
    <row r="49089" ht="32.25" customHeight="1"/>
    <row r="49091" ht="32.25" customHeight="1"/>
    <row r="49093" ht="32.25" customHeight="1"/>
    <row r="49095" ht="32.25" customHeight="1"/>
    <row r="49097" ht="32.25" customHeight="1"/>
    <row r="49099" ht="32.25" customHeight="1"/>
    <row r="49101" ht="32.25" customHeight="1"/>
    <row r="49103" ht="32.25" customHeight="1"/>
    <row r="49105" ht="32.25" customHeight="1"/>
    <row r="49107" ht="32.25" customHeight="1"/>
    <row r="49109" ht="32.25" customHeight="1"/>
    <row r="49111" ht="32.25" customHeight="1"/>
    <row r="49113" ht="32.25" customHeight="1"/>
    <row r="49115" ht="32.25" customHeight="1"/>
    <row r="49117" ht="32.25" customHeight="1"/>
    <row r="49119" ht="32.25" customHeight="1"/>
    <row r="49121" ht="32.25" customHeight="1"/>
    <row r="49123" ht="32.25" customHeight="1"/>
    <row r="49125" ht="32.25" customHeight="1"/>
    <row r="49127" ht="32.25" customHeight="1"/>
    <row r="49129" ht="32.25" customHeight="1"/>
    <row r="49131" ht="32.25" customHeight="1"/>
    <row r="49133" ht="32.25" customHeight="1"/>
    <row r="49135" ht="32.25" customHeight="1"/>
    <row r="49137" ht="32.25" customHeight="1"/>
    <row r="49139" ht="32.25" customHeight="1"/>
    <row r="49141" ht="32.25" customHeight="1"/>
    <row r="49143" ht="32.25" customHeight="1"/>
    <row r="49145" ht="32.25" customHeight="1"/>
    <row r="49147" ht="32.25" customHeight="1"/>
    <row r="49149" ht="32.25" customHeight="1"/>
    <row r="49151" ht="32.25" customHeight="1"/>
    <row r="49153" ht="32.25" customHeight="1"/>
    <row r="49155" ht="32.25" customHeight="1"/>
    <row r="49157" ht="32.25" customHeight="1"/>
    <row r="49159" ht="32.25" customHeight="1"/>
    <row r="49161" ht="32.25" customHeight="1"/>
    <row r="49163" ht="32.25" customHeight="1"/>
    <row r="49165" ht="32.25" customHeight="1"/>
    <row r="49167" ht="32.25" customHeight="1"/>
    <row r="49169" ht="32.25" customHeight="1"/>
    <row r="49171" ht="32.25" customHeight="1"/>
    <row r="49173" ht="32.25" customHeight="1"/>
    <row r="49175" ht="32.25" customHeight="1"/>
    <row r="49177" ht="32.25" customHeight="1"/>
    <row r="49179" ht="32.25" customHeight="1"/>
    <row r="49181" ht="32.25" customHeight="1"/>
    <row r="49183" ht="32.25" customHeight="1"/>
    <row r="49185" ht="32.25" customHeight="1"/>
    <row r="49187" ht="32.25" customHeight="1"/>
    <row r="49189" ht="32.25" customHeight="1"/>
    <row r="49191" ht="32.25" customHeight="1"/>
    <row r="49193" ht="32.25" customHeight="1"/>
    <row r="49195" ht="32.25" customHeight="1"/>
    <row r="49197" ht="32.25" customHeight="1"/>
    <row r="49199" ht="32.25" customHeight="1"/>
    <row r="49201" ht="32.25" customHeight="1"/>
    <row r="49203" ht="32.25" customHeight="1"/>
    <row r="49205" ht="32.25" customHeight="1"/>
    <row r="49207" ht="32.25" customHeight="1"/>
    <row r="49209" ht="32.25" customHeight="1"/>
    <row r="49211" ht="32.25" customHeight="1"/>
    <row r="49213" ht="32.25" customHeight="1"/>
    <row r="49215" ht="32.25" customHeight="1"/>
    <row r="49217" ht="32.25" customHeight="1"/>
    <row r="49219" ht="32.25" customHeight="1"/>
    <row r="49221" ht="32.25" customHeight="1"/>
    <row r="49223" ht="32.25" customHeight="1"/>
    <row r="49225" ht="32.25" customHeight="1"/>
    <row r="49227" ht="32.25" customHeight="1"/>
    <row r="49229" ht="32.25" customHeight="1"/>
    <row r="49231" ht="32.25" customHeight="1"/>
    <row r="49233" ht="32.25" customHeight="1"/>
    <row r="49235" ht="32.25" customHeight="1"/>
    <row r="49237" ht="32.25" customHeight="1"/>
    <row r="49239" ht="32.25" customHeight="1"/>
    <row r="49241" ht="32.25" customHeight="1"/>
    <row r="49243" ht="32.25" customHeight="1"/>
    <row r="49245" ht="32.25" customHeight="1"/>
    <row r="49247" ht="32.25" customHeight="1"/>
    <row r="49249" ht="32.25" customHeight="1"/>
    <row r="49251" ht="32.25" customHeight="1"/>
    <row r="49253" ht="32.25" customHeight="1"/>
    <row r="49255" ht="32.25" customHeight="1"/>
    <row r="49257" ht="32.25" customHeight="1"/>
    <row r="49259" ht="32.25" customHeight="1"/>
    <row r="49261" ht="32.25" customHeight="1"/>
    <row r="49263" ht="32.25" customHeight="1"/>
    <row r="49265" ht="32.25" customHeight="1"/>
    <row r="49267" ht="32.25" customHeight="1"/>
    <row r="49269" ht="32.25" customHeight="1"/>
    <row r="49271" ht="32.25" customHeight="1"/>
    <row r="49273" ht="32.25" customHeight="1"/>
    <row r="49275" ht="32.25" customHeight="1"/>
    <row r="49277" ht="32.25" customHeight="1"/>
    <row r="49279" ht="32.25" customHeight="1"/>
    <row r="49281" ht="32.25" customHeight="1"/>
    <row r="49283" ht="32.25" customHeight="1"/>
    <row r="49285" ht="32.25" customHeight="1"/>
    <row r="49287" ht="32.25" customHeight="1"/>
    <row r="49289" ht="32.25" customHeight="1"/>
    <row r="49291" ht="32.25" customHeight="1"/>
    <row r="49293" ht="32.25" customHeight="1"/>
    <row r="49295" ht="32.25" customHeight="1"/>
    <row r="49297" ht="32.25" customHeight="1"/>
    <row r="49299" ht="32.25" customHeight="1"/>
    <row r="49301" ht="32.25" customHeight="1"/>
    <row r="49303" ht="32.25" customHeight="1"/>
    <row r="49305" ht="32.25" customHeight="1"/>
    <row r="49307" ht="32.25" customHeight="1"/>
    <row r="49309" ht="32.25" customHeight="1"/>
    <row r="49311" ht="32.25" customHeight="1"/>
    <row r="49313" ht="32.25" customHeight="1"/>
    <row r="49315" ht="32.25" customHeight="1"/>
    <row r="49317" ht="32.25" customHeight="1"/>
    <row r="49319" ht="32.25" customHeight="1"/>
    <row r="49321" ht="32.25" customHeight="1"/>
    <row r="49323" ht="32.25" customHeight="1"/>
    <row r="49325" ht="32.25" customHeight="1"/>
    <row r="49327" ht="32.25" customHeight="1"/>
    <row r="49329" ht="32.25" customHeight="1"/>
    <row r="49331" ht="32.25" customHeight="1"/>
    <row r="49333" ht="32.25" customHeight="1"/>
    <row r="49335" ht="32.25" customHeight="1"/>
    <row r="49337" ht="32.25" customHeight="1"/>
    <row r="49339" ht="32.25" customHeight="1"/>
    <row r="49341" ht="32.25" customHeight="1"/>
    <row r="49343" ht="32.25" customHeight="1"/>
    <row r="49345" ht="32.25" customHeight="1"/>
    <row r="49347" ht="32.25" customHeight="1"/>
    <row r="49349" ht="32.25" customHeight="1"/>
    <row r="49351" ht="32.25" customHeight="1"/>
    <row r="49353" ht="32.25" customHeight="1"/>
    <row r="49355" ht="32.25" customHeight="1"/>
    <row r="49357" ht="32.25" customHeight="1"/>
    <row r="49359" ht="32.25" customHeight="1"/>
    <row r="49361" ht="32.25" customHeight="1"/>
    <row r="49363" ht="32.25" customHeight="1"/>
    <row r="49365" ht="32.25" customHeight="1"/>
    <row r="49367" ht="32.25" customHeight="1"/>
    <row r="49369" ht="32.25" customHeight="1"/>
    <row r="49371" ht="32.25" customHeight="1"/>
    <row r="49373" ht="32.25" customHeight="1"/>
    <row r="49375" ht="32.25" customHeight="1"/>
    <row r="49377" ht="32.25" customHeight="1"/>
    <row r="49379" ht="32.25" customHeight="1"/>
    <row r="49381" ht="32.25" customHeight="1"/>
    <row r="49383" ht="32.25" customHeight="1"/>
    <row r="49385" ht="32.25" customHeight="1"/>
    <row r="49387" ht="32.25" customHeight="1"/>
    <row r="49389" ht="32.25" customHeight="1"/>
    <row r="49391" ht="32.25" customHeight="1"/>
    <row r="49393" ht="32.25" customHeight="1"/>
    <row r="49395" ht="32.25" customHeight="1"/>
    <row r="49397" ht="32.25" customHeight="1"/>
    <row r="49399" ht="32.25" customHeight="1"/>
    <row r="49401" ht="32.25" customHeight="1"/>
    <row r="49403" ht="32.25" customHeight="1"/>
    <row r="49405" ht="32.25" customHeight="1"/>
    <row r="49407" ht="32.25" customHeight="1"/>
    <row r="49409" ht="32.25" customHeight="1"/>
    <row r="49411" ht="32.25" customHeight="1"/>
    <row r="49413" ht="32.25" customHeight="1"/>
    <row r="49415" ht="32.25" customHeight="1"/>
    <row r="49417" ht="32.25" customHeight="1"/>
    <row r="49419" ht="32.25" customHeight="1"/>
    <row r="49421" ht="32.25" customHeight="1"/>
    <row r="49423" ht="32.25" customHeight="1"/>
    <row r="49425" ht="32.25" customHeight="1"/>
    <row r="49427" ht="32.25" customHeight="1"/>
    <row r="49429" ht="32.25" customHeight="1"/>
    <row r="49431" ht="32.25" customHeight="1"/>
    <row r="49433" ht="32.25" customHeight="1"/>
    <row r="49435" ht="32.25" customHeight="1"/>
    <row r="49437" ht="32.25" customHeight="1"/>
    <row r="49439" ht="32.25" customHeight="1"/>
    <row r="49441" ht="32.25" customHeight="1"/>
    <row r="49443" ht="32.25" customHeight="1"/>
    <row r="49445" ht="32.25" customHeight="1"/>
    <row r="49447" ht="32.25" customHeight="1"/>
    <row r="49449" ht="32.25" customHeight="1"/>
    <row r="49451" ht="32.25" customHeight="1"/>
    <row r="49453" ht="32.25" customHeight="1"/>
    <row r="49455" ht="32.25" customHeight="1"/>
    <row r="49457" ht="32.25" customHeight="1"/>
    <row r="49459" ht="32.25" customHeight="1"/>
    <row r="49461" ht="32.25" customHeight="1"/>
    <row r="49463" ht="32.25" customHeight="1"/>
    <row r="49465" ht="32.25" customHeight="1"/>
    <row r="49467" ht="32.25" customHeight="1"/>
    <row r="49469" ht="32.25" customHeight="1"/>
    <row r="49471" ht="32.25" customHeight="1"/>
    <row r="49473" ht="32.25" customHeight="1"/>
    <row r="49475" ht="32.25" customHeight="1"/>
    <row r="49477" ht="32.25" customHeight="1"/>
    <row r="49479" ht="32.25" customHeight="1"/>
    <row r="49481" ht="32.25" customHeight="1"/>
    <row r="49483" ht="32.25" customHeight="1"/>
    <row r="49485" ht="32.25" customHeight="1"/>
    <row r="49487" ht="32.25" customHeight="1"/>
    <row r="49489" ht="32.25" customHeight="1"/>
    <row r="49491" ht="32.25" customHeight="1"/>
    <row r="49493" ht="32.25" customHeight="1"/>
    <row r="49495" ht="32.25" customHeight="1"/>
    <row r="49497" ht="32.25" customHeight="1"/>
    <row r="49499" ht="32.25" customHeight="1"/>
    <row r="49501" ht="32.25" customHeight="1"/>
    <row r="49503" ht="32.25" customHeight="1"/>
    <row r="49505" ht="32.25" customHeight="1"/>
    <row r="49507" ht="32.25" customHeight="1"/>
    <row r="49509" ht="32.25" customHeight="1"/>
    <row r="49511" ht="32.25" customHeight="1"/>
    <row r="49513" ht="32.25" customHeight="1"/>
    <row r="49515" ht="32.25" customHeight="1"/>
    <row r="49517" ht="32.25" customHeight="1"/>
    <row r="49519" ht="32.25" customHeight="1"/>
    <row r="49521" ht="32.25" customHeight="1"/>
    <row r="49523" ht="32.25" customHeight="1"/>
    <row r="49525" ht="32.25" customHeight="1"/>
    <row r="49527" ht="32.25" customHeight="1"/>
    <row r="49529" ht="32.25" customHeight="1"/>
    <row r="49531" ht="32.25" customHeight="1"/>
    <row r="49533" ht="32.25" customHeight="1"/>
    <row r="49535" ht="32.25" customHeight="1"/>
    <row r="49537" ht="32.25" customHeight="1"/>
    <row r="49539" ht="32.25" customHeight="1"/>
    <row r="49541" ht="32.25" customHeight="1"/>
    <row r="49543" ht="32.25" customHeight="1"/>
    <row r="49545" ht="32.25" customHeight="1"/>
    <row r="49547" ht="32.25" customHeight="1"/>
    <row r="49549" ht="32.25" customHeight="1"/>
    <row r="49551" ht="32.25" customHeight="1"/>
    <row r="49553" ht="32.25" customHeight="1"/>
    <row r="49555" ht="32.25" customHeight="1"/>
    <row r="49557" ht="32.25" customHeight="1"/>
    <row r="49559" ht="32.25" customHeight="1"/>
    <row r="49561" ht="32.25" customHeight="1"/>
    <row r="49563" ht="32.25" customHeight="1"/>
    <row r="49565" ht="32.25" customHeight="1"/>
    <row r="49567" ht="32.25" customHeight="1"/>
    <row r="49569" ht="32.25" customHeight="1"/>
    <row r="49571" ht="32.25" customHeight="1"/>
    <row r="49573" ht="32.25" customHeight="1"/>
    <row r="49575" ht="32.25" customHeight="1"/>
    <row r="49577" ht="32.25" customHeight="1"/>
    <row r="49579" ht="32.25" customHeight="1"/>
    <row r="49581" ht="32.25" customHeight="1"/>
    <row r="49583" ht="32.25" customHeight="1"/>
    <row r="49585" ht="32.25" customHeight="1"/>
    <row r="49587" ht="32.25" customHeight="1"/>
    <row r="49589" ht="32.25" customHeight="1"/>
    <row r="49591" ht="32.25" customHeight="1"/>
    <row r="49593" ht="32.25" customHeight="1"/>
    <row r="49595" ht="32.25" customHeight="1"/>
    <row r="49597" ht="32.25" customHeight="1"/>
    <row r="49599" ht="32.25" customHeight="1"/>
    <row r="49601" ht="32.25" customHeight="1"/>
    <row r="49603" ht="32.25" customHeight="1"/>
    <row r="49605" ht="32.25" customHeight="1"/>
    <row r="49607" ht="32.25" customHeight="1"/>
    <row r="49609" ht="32.25" customHeight="1"/>
    <row r="49611" ht="32.25" customHeight="1"/>
    <row r="49613" ht="32.25" customHeight="1"/>
    <row r="49615" ht="32.25" customHeight="1"/>
    <row r="49617" ht="32.25" customHeight="1"/>
    <row r="49619" ht="32.25" customHeight="1"/>
    <row r="49621" ht="32.25" customHeight="1"/>
    <row r="49623" ht="32.25" customHeight="1"/>
    <row r="49625" ht="32.25" customHeight="1"/>
    <row r="49627" ht="32.25" customHeight="1"/>
    <row r="49629" ht="32.25" customHeight="1"/>
    <row r="49631" ht="32.25" customHeight="1"/>
    <row r="49633" ht="32.25" customHeight="1"/>
    <row r="49635" ht="32.25" customHeight="1"/>
    <row r="49637" ht="32.25" customHeight="1"/>
    <row r="49639" ht="32.25" customHeight="1"/>
    <row r="49641" ht="32.25" customHeight="1"/>
    <row r="49643" ht="32.25" customHeight="1"/>
    <row r="49645" ht="32.25" customHeight="1"/>
    <row r="49647" ht="32.25" customHeight="1"/>
    <row r="49649" ht="32.25" customHeight="1"/>
    <row r="49651" ht="32.25" customHeight="1"/>
    <row r="49653" ht="32.25" customHeight="1"/>
    <row r="49655" ht="32.25" customHeight="1"/>
    <row r="49657" ht="32.25" customHeight="1"/>
    <row r="49659" ht="32.25" customHeight="1"/>
    <row r="49661" ht="32.25" customHeight="1"/>
    <row r="49663" ht="32.25" customHeight="1"/>
    <row r="49665" ht="32.25" customHeight="1"/>
    <row r="49667" ht="32.25" customHeight="1"/>
    <row r="49669" ht="32.25" customHeight="1"/>
    <row r="49671" ht="32.25" customHeight="1"/>
    <row r="49673" ht="32.25" customHeight="1"/>
    <row r="49675" ht="32.25" customHeight="1"/>
    <row r="49677" ht="32.25" customHeight="1"/>
    <row r="49679" ht="32.25" customHeight="1"/>
    <row r="49681" ht="32.25" customHeight="1"/>
    <row r="49683" ht="32.25" customHeight="1"/>
    <row r="49685" ht="32.25" customHeight="1"/>
    <row r="49687" ht="32.25" customHeight="1"/>
    <row r="49689" ht="32.25" customHeight="1"/>
    <row r="49691" ht="32.25" customHeight="1"/>
    <row r="49693" ht="32.25" customHeight="1"/>
    <row r="49695" ht="32.25" customHeight="1"/>
    <row r="49697" ht="32.25" customHeight="1"/>
    <row r="49699" ht="32.25" customHeight="1"/>
    <row r="49701" ht="32.25" customHeight="1"/>
    <row r="49703" ht="32.25" customHeight="1"/>
    <row r="49705" ht="32.25" customHeight="1"/>
    <row r="49707" ht="32.25" customHeight="1"/>
    <row r="49709" ht="32.25" customHeight="1"/>
    <row r="49711" ht="32.25" customHeight="1"/>
    <row r="49713" ht="32.25" customHeight="1"/>
    <row r="49715" ht="32.25" customHeight="1"/>
    <row r="49717" ht="32.25" customHeight="1"/>
    <row r="49719" ht="32.25" customHeight="1"/>
    <row r="49721" ht="32.25" customHeight="1"/>
    <row r="49723" ht="32.25" customHeight="1"/>
    <row r="49725" ht="32.25" customHeight="1"/>
    <row r="49727" ht="32.25" customHeight="1"/>
    <row r="49729" ht="32.25" customHeight="1"/>
    <row r="49731" ht="32.25" customHeight="1"/>
    <row r="49733" ht="32.25" customHeight="1"/>
    <row r="49735" ht="32.25" customHeight="1"/>
    <row r="49737" ht="32.25" customHeight="1"/>
    <row r="49739" ht="32.25" customHeight="1"/>
    <row r="49741" ht="32.25" customHeight="1"/>
    <row r="49743" ht="32.25" customHeight="1"/>
    <row r="49745" ht="32.25" customHeight="1"/>
    <row r="49747" ht="32.25" customHeight="1"/>
    <row r="49749" ht="32.25" customHeight="1"/>
    <row r="49751" ht="32.25" customHeight="1"/>
    <row r="49753" ht="32.25" customHeight="1"/>
    <row r="49755" ht="32.25" customHeight="1"/>
    <row r="49757" ht="32.25" customHeight="1"/>
    <row r="49759" ht="32.25" customHeight="1"/>
    <row r="49761" ht="32.25" customHeight="1"/>
    <row r="49763" ht="32.25" customHeight="1"/>
    <row r="49765" ht="32.25" customHeight="1"/>
    <row r="49767" ht="32.25" customHeight="1"/>
    <row r="49769" ht="32.25" customHeight="1"/>
    <row r="49771" ht="32.25" customHeight="1"/>
    <row r="49773" ht="32.25" customHeight="1"/>
    <row r="49775" ht="32.25" customHeight="1"/>
    <row r="49777" ht="32.25" customHeight="1"/>
    <row r="49779" ht="32.25" customHeight="1"/>
    <row r="49781" ht="32.25" customHeight="1"/>
    <row r="49783" ht="32.25" customHeight="1"/>
    <row r="49785" ht="32.25" customHeight="1"/>
    <row r="49787" ht="32.25" customHeight="1"/>
    <row r="49789" ht="32.25" customHeight="1"/>
    <row r="49791" ht="32.25" customHeight="1"/>
    <row r="49793" ht="32.25" customHeight="1"/>
    <row r="49795" ht="32.25" customHeight="1"/>
    <row r="49797" ht="32.25" customHeight="1"/>
    <row r="49799" ht="32.25" customHeight="1"/>
    <row r="49801" ht="32.25" customHeight="1"/>
    <row r="49803" ht="32.25" customHeight="1"/>
    <row r="49805" ht="32.25" customHeight="1"/>
    <row r="49807" ht="32.25" customHeight="1"/>
    <row r="49809" ht="32.25" customHeight="1"/>
    <row r="49811" ht="32.25" customHeight="1"/>
    <row r="49813" ht="32.25" customHeight="1"/>
    <row r="49815" ht="32.25" customHeight="1"/>
    <row r="49817" ht="32.25" customHeight="1"/>
    <row r="49819" ht="32.25" customHeight="1"/>
    <row r="49821" ht="32.25" customHeight="1"/>
    <row r="49823" ht="32.25" customHeight="1"/>
    <row r="49825" ht="32.25" customHeight="1"/>
    <row r="49827" ht="32.25" customHeight="1"/>
    <row r="49829" ht="32.25" customHeight="1"/>
    <row r="49831" ht="32.25" customHeight="1"/>
    <row r="49833" ht="32.25" customHeight="1"/>
    <row r="49835" ht="32.25" customHeight="1"/>
    <row r="49837" ht="32.25" customHeight="1"/>
    <row r="49839" ht="32.25" customHeight="1"/>
    <row r="49841" ht="32.25" customHeight="1"/>
    <row r="49843" ht="32.25" customHeight="1"/>
    <row r="49845" ht="32.25" customHeight="1"/>
    <row r="49847" ht="32.25" customHeight="1"/>
    <row r="49849" ht="32.25" customHeight="1"/>
    <row r="49851" ht="32.25" customHeight="1"/>
    <row r="49853" ht="32.25" customHeight="1"/>
    <row r="49855" ht="32.25" customHeight="1"/>
    <row r="49857" ht="32.25" customHeight="1"/>
    <row r="49859" ht="32.25" customHeight="1"/>
    <row r="49861" ht="32.25" customHeight="1"/>
    <row r="49863" ht="32.25" customHeight="1"/>
    <row r="49865" ht="32.25" customHeight="1"/>
    <row r="49867" ht="32.25" customHeight="1"/>
    <row r="49869" ht="32.25" customHeight="1"/>
    <row r="49871" ht="32.25" customHeight="1"/>
    <row r="49873" ht="32.25" customHeight="1"/>
    <row r="49875" ht="32.25" customHeight="1"/>
    <row r="49877" ht="32.25" customHeight="1"/>
    <row r="49879" ht="32.25" customHeight="1"/>
    <row r="49881" ht="32.25" customHeight="1"/>
    <row r="49883" ht="32.25" customHeight="1"/>
    <row r="49885" ht="32.25" customHeight="1"/>
    <row r="49887" ht="32.25" customHeight="1"/>
    <row r="49889" ht="32.25" customHeight="1"/>
    <row r="49891" ht="32.25" customHeight="1"/>
    <row r="49893" ht="32.25" customHeight="1"/>
    <row r="49895" ht="32.25" customHeight="1"/>
    <row r="49897" ht="32.25" customHeight="1"/>
    <row r="49899" ht="32.25" customHeight="1"/>
    <row r="49901" ht="32.25" customHeight="1"/>
    <row r="49903" ht="32.25" customHeight="1"/>
    <row r="49905" ht="32.25" customHeight="1"/>
    <row r="49907" ht="32.25" customHeight="1"/>
    <row r="49909" ht="32.25" customHeight="1"/>
    <row r="49911" ht="32.25" customHeight="1"/>
    <row r="49913" ht="32.25" customHeight="1"/>
    <row r="49915" ht="32.25" customHeight="1"/>
    <row r="49917" ht="32.25" customHeight="1"/>
    <row r="49919" ht="32.25" customHeight="1"/>
    <row r="49921" ht="32.25" customHeight="1"/>
    <row r="49923" ht="32.25" customHeight="1"/>
    <row r="49925" ht="32.25" customHeight="1"/>
    <row r="49927" ht="32.25" customHeight="1"/>
    <row r="49929" ht="32.25" customHeight="1"/>
    <row r="49931" ht="32.25" customHeight="1"/>
    <row r="49933" ht="32.25" customHeight="1"/>
    <row r="49935" ht="32.25" customHeight="1"/>
    <row r="49937" ht="32.25" customHeight="1"/>
    <row r="49939" ht="32.25" customHeight="1"/>
    <row r="49941" ht="32.25" customHeight="1"/>
    <row r="49943" ht="32.25" customHeight="1"/>
    <row r="49945" ht="32.25" customHeight="1"/>
    <row r="49947" ht="32.25" customHeight="1"/>
    <row r="49949" ht="32.25" customHeight="1"/>
    <row r="49951" ht="32.25" customHeight="1"/>
    <row r="49953" ht="32.25" customHeight="1"/>
    <row r="49955" ht="32.25" customHeight="1"/>
    <row r="49957" ht="32.25" customHeight="1"/>
    <row r="49959" ht="32.25" customHeight="1"/>
    <row r="49961" ht="32.25" customHeight="1"/>
    <row r="49963" ht="32.25" customHeight="1"/>
    <row r="49965" ht="32.25" customHeight="1"/>
    <row r="49967" ht="32.25" customHeight="1"/>
    <row r="49969" ht="32.25" customHeight="1"/>
    <row r="49971" ht="32.25" customHeight="1"/>
    <row r="49973" ht="32.25" customHeight="1"/>
    <row r="49975" ht="32.25" customHeight="1"/>
    <row r="49977" ht="32.25" customHeight="1"/>
    <row r="49979" ht="32.25" customHeight="1"/>
    <row r="49981" ht="32.25" customHeight="1"/>
    <row r="49983" ht="32.25" customHeight="1"/>
    <row r="49985" ht="32.25" customHeight="1"/>
    <row r="49987" ht="32.25" customHeight="1"/>
    <row r="49989" ht="32.25" customHeight="1"/>
    <row r="49991" ht="32.25" customHeight="1"/>
    <row r="49993" ht="32.25" customHeight="1"/>
    <row r="49995" ht="32.25" customHeight="1"/>
    <row r="49997" ht="32.25" customHeight="1"/>
    <row r="49999" ht="32.25" customHeight="1"/>
    <row r="50001" ht="32.25" customHeight="1"/>
    <row r="50003" ht="32.25" customHeight="1"/>
    <row r="50005" ht="32.25" customHeight="1"/>
    <row r="50007" ht="32.25" customHeight="1"/>
    <row r="50009" ht="32.25" customHeight="1"/>
    <row r="50011" ht="32.25" customHeight="1"/>
    <row r="50013" ht="32.25" customHeight="1"/>
    <row r="50015" ht="32.25" customHeight="1"/>
    <row r="50017" ht="32.25" customHeight="1"/>
    <row r="50019" ht="32.25" customHeight="1"/>
    <row r="50021" ht="32.25" customHeight="1"/>
    <row r="50023" ht="32.25" customHeight="1"/>
    <row r="50025" ht="32.25" customHeight="1"/>
    <row r="50027" ht="32.25" customHeight="1"/>
    <row r="50029" ht="32.25" customHeight="1"/>
    <row r="50031" ht="32.25" customHeight="1"/>
    <row r="50033" ht="32.25" customHeight="1"/>
    <row r="50035" ht="32.25" customHeight="1"/>
    <row r="50037" ht="32.25" customHeight="1"/>
    <row r="50039" ht="32.25" customHeight="1"/>
    <row r="50041" ht="32.25" customHeight="1"/>
    <row r="50043" ht="32.25" customHeight="1"/>
    <row r="50045" ht="32.25" customHeight="1"/>
    <row r="50047" ht="32.25" customHeight="1"/>
    <row r="50049" ht="32.25" customHeight="1"/>
    <row r="50051" ht="32.25" customHeight="1"/>
    <row r="50053" ht="32.25" customHeight="1"/>
    <row r="50055" ht="32.25" customHeight="1"/>
    <row r="50057" ht="32.25" customHeight="1"/>
    <row r="50059" ht="32.25" customHeight="1"/>
    <row r="50061" ht="32.25" customHeight="1"/>
    <row r="50063" ht="32.25" customHeight="1"/>
    <row r="50065" ht="32.25" customHeight="1"/>
    <row r="50067" ht="32.25" customHeight="1"/>
    <row r="50069" ht="32.25" customHeight="1"/>
    <row r="50071" ht="32.25" customHeight="1"/>
    <row r="50073" ht="32.25" customHeight="1"/>
    <row r="50075" ht="32.25" customHeight="1"/>
    <row r="50077" ht="32.25" customHeight="1"/>
    <row r="50079" ht="32.25" customHeight="1"/>
    <row r="50081" ht="32.25" customHeight="1"/>
    <row r="50083" ht="32.25" customHeight="1"/>
    <row r="50085" ht="32.25" customHeight="1"/>
    <row r="50087" ht="32.25" customHeight="1"/>
    <row r="50089" ht="32.25" customHeight="1"/>
    <row r="50091" ht="32.25" customHeight="1"/>
    <row r="50093" ht="32.25" customHeight="1"/>
    <row r="50095" ht="32.25" customHeight="1"/>
    <row r="50097" ht="32.25" customHeight="1"/>
    <row r="50099" ht="32.25" customHeight="1"/>
    <row r="50101" ht="32.25" customHeight="1"/>
    <row r="50103" ht="32.25" customHeight="1"/>
    <row r="50105" ht="32.25" customHeight="1"/>
    <row r="50107" ht="32.25" customHeight="1"/>
    <row r="50109" ht="32.25" customHeight="1"/>
    <row r="50111" ht="32.25" customHeight="1"/>
    <row r="50113" ht="32.25" customHeight="1"/>
    <row r="50115" ht="32.25" customHeight="1"/>
    <row r="50117" ht="32.25" customHeight="1"/>
    <row r="50119" ht="32.25" customHeight="1"/>
    <row r="50121" ht="32.25" customHeight="1"/>
    <row r="50123" ht="32.25" customHeight="1"/>
    <row r="50125" ht="32.25" customHeight="1"/>
    <row r="50127" ht="32.25" customHeight="1"/>
    <row r="50129" ht="32.25" customHeight="1"/>
    <row r="50131" ht="32.25" customHeight="1"/>
    <row r="50133" ht="32.25" customHeight="1"/>
    <row r="50135" ht="32.25" customHeight="1"/>
    <row r="50137" ht="32.25" customHeight="1"/>
    <row r="50139" ht="32.25" customHeight="1"/>
    <row r="50141" ht="32.25" customHeight="1"/>
    <row r="50143" ht="32.25" customHeight="1"/>
    <row r="50145" ht="32.25" customHeight="1"/>
    <row r="50147" ht="32.25" customHeight="1"/>
    <row r="50149" ht="32.25" customHeight="1"/>
    <row r="50151" ht="32.25" customHeight="1"/>
    <row r="50153" ht="32.25" customHeight="1"/>
    <row r="50155" ht="32.25" customHeight="1"/>
    <row r="50157" ht="32.25" customHeight="1"/>
    <row r="50159" ht="32.25" customHeight="1"/>
    <row r="50161" ht="32.25" customHeight="1"/>
    <row r="50163" ht="32.25" customHeight="1"/>
    <row r="50165" ht="32.25" customHeight="1"/>
    <row r="50167" ht="32.25" customHeight="1"/>
    <row r="50169" ht="32.25" customHeight="1"/>
    <row r="50171" ht="32.25" customHeight="1"/>
    <row r="50173" ht="32.25" customHeight="1"/>
    <row r="50175" ht="32.25" customHeight="1"/>
    <row r="50177" ht="32.25" customHeight="1"/>
    <row r="50179" ht="32.25" customHeight="1"/>
    <row r="50181" ht="32.25" customHeight="1"/>
    <row r="50183" ht="32.25" customHeight="1"/>
    <row r="50185" ht="32.25" customHeight="1"/>
    <row r="50187" ht="32.25" customHeight="1"/>
    <row r="50189" ht="32.25" customHeight="1"/>
    <row r="50191" ht="32.25" customHeight="1"/>
    <row r="50193" ht="32.25" customHeight="1"/>
    <row r="50195" ht="32.25" customHeight="1"/>
    <row r="50197" ht="32.25" customHeight="1"/>
    <row r="50199" ht="32.25" customHeight="1"/>
    <row r="50201" ht="32.25" customHeight="1"/>
    <row r="50203" ht="32.25" customHeight="1"/>
    <row r="50205" ht="32.25" customHeight="1"/>
    <row r="50207" ht="32.25" customHeight="1"/>
    <row r="50209" ht="32.25" customHeight="1"/>
    <row r="50211" ht="32.25" customHeight="1"/>
    <row r="50213" ht="32.25" customHeight="1"/>
    <row r="50215" ht="32.25" customHeight="1"/>
    <row r="50217" ht="32.25" customHeight="1"/>
    <row r="50219" ht="32.25" customHeight="1"/>
    <row r="50221" ht="32.25" customHeight="1"/>
    <row r="50223" ht="32.25" customHeight="1"/>
    <row r="50225" ht="32.25" customHeight="1"/>
    <row r="50227" ht="32.25" customHeight="1"/>
    <row r="50229" ht="32.25" customHeight="1"/>
    <row r="50231" ht="32.25" customHeight="1"/>
    <row r="50233" ht="32.25" customHeight="1"/>
    <row r="50235" ht="32.25" customHeight="1"/>
    <row r="50237" ht="32.25" customHeight="1"/>
    <row r="50239" ht="32.25" customHeight="1"/>
    <row r="50241" ht="32.25" customHeight="1"/>
    <row r="50243" ht="32.25" customHeight="1"/>
    <row r="50245" ht="32.25" customHeight="1"/>
    <row r="50247" ht="32.25" customHeight="1"/>
    <row r="50249" ht="32.25" customHeight="1"/>
    <row r="50251" ht="32.25" customHeight="1"/>
    <row r="50253" ht="32.25" customHeight="1"/>
    <row r="50255" ht="32.25" customHeight="1"/>
    <row r="50257" ht="32.25" customHeight="1"/>
    <row r="50259" ht="32.25" customHeight="1"/>
    <row r="50261" ht="32.25" customHeight="1"/>
    <row r="50263" ht="32.25" customHeight="1"/>
    <row r="50265" ht="32.25" customHeight="1"/>
    <row r="50267" ht="32.25" customHeight="1"/>
    <row r="50269" ht="32.25" customHeight="1"/>
    <row r="50271" ht="32.25" customHeight="1"/>
    <row r="50273" ht="32.25" customHeight="1"/>
    <row r="50275" ht="32.25" customHeight="1"/>
    <row r="50277" ht="32.25" customHeight="1"/>
    <row r="50279" ht="32.25" customHeight="1"/>
    <row r="50281" ht="32.25" customHeight="1"/>
    <row r="50283" ht="32.25" customHeight="1"/>
    <row r="50285" ht="32.25" customHeight="1"/>
    <row r="50287" ht="32.25" customHeight="1"/>
    <row r="50289" ht="32.25" customHeight="1"/>
    <row r="50291" ht="32.25" customHeight="1"/>
    <row r="50293" ht="32.25" customHeight="1"/>
    <row r="50295" ht="32.25" customHeight="1"/>
    <row r="50297" ht="32.25" customHeight="1"/>
    <row r="50299" ht="32.25" customHeight="1"/>
    <row r="50301" ht="32.25" customHeight="1"/>
    <row r="50303" ht="32.25" customHeight="1"/>
    <row r="50305" ht="32.25" customHeight="1"/>
    <row r="50307" ht="32.25" customHeight="1"/>
    <row r="50309" ht="32.25" customHeight="1"/>
    <row r="50311" ht="32.25" customHeight="1"/>
    <row r="50313" ht="32.25" customHeight="1"/>
    <row r="50315" ht="32.25" customHeight="1"/>
    <row r="50317" ht="32.25" customHeight="1"/>
    <row r="50319" ht="32.25" customHeight="1"/>
    <row r="50321" ht="32.25" customHeight="1"/>
    <row r="50323" ht="32.25" customHeight="1"/>
    <row r="50325" ht="32.25" customHeight="1"/>
    <row r="50327" ht="32.25" customHeight="1"/>
    <row r="50329" ht="32.25" customHeight="1"/>
    <row r="50331" ht="32.25" customHeight="1"/>
    <row r="50333" ht="32.25" customHeight="1"/>
    <row r="50335" ht="32.25" customHeight="1"/>
    <row r="50337" ht="32.25" customHeight="1"/>
    <row r="50339" ht="32.25" customHeight="1"/>
    <row r="50341" ht="32.25" customHeight="1"/>
    <row r="50343" ht="32.25" customHeight="1"/>
    <row r="50345" ht="32.25" customHeight="1"/>
    <row r="50347" ht="32.25" customHeight="1"/>
    <row r="50349" ht="32.25" customHeight="1"/>
    <row r="50351" ht="32.25" customHeight="1"/>
    <row r="50353" ht="32.25" customHeight="1"/>
    <row r="50355" ht="32.25" customHeight="1"/>
    <row r="50357" ht="32.25" customHeight="1"/>
    <row r="50359" ht="32.25" customHeight="1"/>
    <row r="50361" ht="32.25" customHeight="1"/>
    <row r="50363" ht="32.25" customHeight="1"/>
    <row r="50365" ht="32.25" customHeight="1"/>
    <row r="50367" ht="32.25" customHeight="1"/>
    <row r="50369" ht="32.25" customHeight="1"/>
    <row r="50371" ht="32.25" customHeight="1"/>
    <row r="50373" ht="32.25" customHeight="1"/>
    <row r="50375" ht="32.25" customHeight="1"/>
    <row r="50377" ht="32.25" customHeight="1"/>
    <row r="50379" ht="32.25" customHeight="1"/>
    <row r="50381" ht="32.25" customHeight="1"/>
    <row r="50383" ht="32.25" customHeight="1"/>
    <row r="50385" ht="32.25" customHeight="1"/>
    <row r="50387" ht="32.25" customHeight="1"/>
    <row r="50389" ht="32.25" customHeight="1"/>
    <row r="50391" ht="32.25" customHeight="1"/>
    <row r="50393" ht="32.25" customHeight="1"/>
    <row r="50395" ht="32.25" customHeight="1"/>
    <row r="50397" ht="32.25" customHeight="1"/>
    <row r="50399" ht="32.25" customHeight="1"/>
    <row r="50401" ht="32.25" customHeight="1"/>
    <row r="50403" ht="32.25" customHeight="1"/>
    <row r="50405" ht="32.25" customHeight="1"/>
    <row r="50407" ht="32.25" customHeight="1"/>
    <row r="50409" ht="32.25" customHeight="1"/>
    <row r="50411" ht="32.25" customHeight="1"/>
    <row r="50413" ht="32.25" customHeight="1"/>
    <row r="50415" ht="32.25" customHeight="1"/>
    <row r="50417" ht="32.25" customHeight="1"/>
    <row r="50419" ht="32.25" customHeight="1"/>
    <row r="50421" ht="32.25" customHeight="1"/>
    <row r="50423" ht="32.25" customHeight="1"/>
    <row r="50425" ht="32.25" customHeight="1"/>
    <row r="50427" ht="32.25" customHeight="1"/>
    <row r="50429" ht="32.25" customHeight="1"/>
    <row r="50431" ht="32.25" customHeight="1"/>
    <row r="50433" ht="32.25" customHeight="1"/>
    <row r="50435" ht="32.25" customHeight="1"/>
    <row r="50437" ht="32.25" customHeight="1"/>
    <row r="50439" ht="32.25" customHeight="1"/>
    <row r="50441" ht="32.25" customHeight="1"/>
    <row r="50443" ht="32.25" customHeight="1"/>
    <row r="50445" ht="32.25" customHeight="1"/>
    <row r="50447" ht="32.25" customHeight="1"/>
    <row r="50449" ht="32.25" customHeight="1"/>
    <row r="50451" ht="32.25" customHeight="1"/>
    <row r="50453" ht="32.25" customHeight="1"/>
    <row r="50455" ht="32.25" customHeight="1"/>
    <row r="50457" ht="32.25" customHeight="1"/>
    <row r="50459" ht="32.25" customHeight="1"/>
    <row r="50461" ht="32.25" customHeight="1"/>
    <row r="50463" ht="32.25" customHeight="1"/>
    <row r="50465" ht="32.25" customHeight="1"/>
    <row r="50467" ht="32.25" customHeight="1"/>
    <row r="50469" ht="32.25" customHeight="1"/>
    <row r="50471" ht="32.25" customHeight="1"/>
    <row r="50473" ht="32.25" customHeight="1"/>
    <row r="50475" ht="32.25" customHeight="1"/>
    <row r="50477" ht="32.25" customHeight="1"/>
    <row r="50479" ht="32.25" customHeight="1"/>
    <row r="50481" ht="32.25" customHeight="1"/>
    <row r="50483" ht="32.25" customHeight="1"/>
    <row r="50485" ht="32.25" customHeight="1"/>
    <row r="50487" ht="32.25" customHeight="1"/>
    <row r="50489" ht="32.25" customHeight="1"/>
    <row r="50491" ht="32.25" customHeight="1"/>
    <row r="50493" ht="32.25" customHeight="1"/>
    <row r="50495" ht="32.25" customHeight="1"/>
    <row r="50497" ht="32.25" customHeight="1"/>
    <row r="50499" ht="32.25" customHeight="1"/>
    <row r="50501" ht="32.25" customHeight="1"/>
    <row r="50503" ht="32.25" customHeight="1"/>
    <row r="50505" ht="32.25" customHeight="1"/>
    <row r="50507" ht="32.25" customHeight="1"/>
    <row r="50509" ht="32.25" customHeight="1"/>
    <row r="50511" ht="32.25" customHeight="1"/>
    <row r="50513" ht="32.25" customHeight="1"/>
    <row r="50515" ht="32.25" customHeight="1"/>
    <row r="50517" ht="32.25" customHeight="1"/>
    <row r="50519" ht="32.25" customHeight="1"/>
    <row r="50521" ht="32.25" customHeight="1"/>
    <row r="50523" ht="32.25" customHeight="1"/>
    <row r="50525" ht="32.25" customHeight="1"/>
    <row r="50527" ht="32.25" customHeight="1"/>
    <row r="50529" ht="32.25" customHeight="1"/>
    <row r="50531" ht="32.25" customHeight="1"/>
    <row r="50533" ht="32.25" customHeight="1"/>
    <row r="50535" ht="32.25" customHeight="1"/>
    <row r="50537" ht="32.25" customHeight="1"/>
    <row r="50539" ht="32.25" customHeight="1"/>
    <row r="50541" ht="32.25" customHeight="1"/>
    <row r="50543" ht="32.25" customHeight="1"/>
    <row r="50545" ht="32.25" customHeight="1"/>
    <row r="50547" ht="32.25" customHeight="1"/>
    <row r="50549" ht="32.25" customHeight="1"/>
    <row r="50551" ht="32.25" customHeight="1"/>
    <row r="50553" ht="32.25" customHeight="1"/>
    <row r="50555" ht="32.25" customHeight="1"/>
    <row r="50557" ht="32.25" customHeight="1"/>
    <row r="50559" ht="32.25" customHeight="1"/>
    <row r="50561" ht="32.25" customHeight="1"/>
    <row r="50563" ht="32.25" customHeight="1"/>
    <row r="50565" ht="32.25" customHeight="1"/>
    <row r="50567" ht="32.25" customHeight="1"/>
    <row r="50569" ht="32.25" customHeight="1"/>
    <row r="50571" ht="32.25" customHeight="1"/>
    <row r="50573" ht="32.25" customHeight="1"/>
    <row r="50575" ht="32.25" customHeight="1"/>
    <row r="50577" ht="32.25" customHeight="1"/>
    <row r="50579" ht="32.25" customHeight="1"/>
    <row r="50581" ht="32.25" customHeight="1"/>
    <row r="50583" ht="32.25" customHeight="1"/>
    <row r="50585" ht="32.25" customHeight="1"/>
    <row r="50587" ht="32.25" customHeight="1"/>
    <row r="50589" ht="32.25" customHeight="1"/>
    <row r="50591" ht="32.25" customHeight="1"/>
    <row r="50593" ht="32.25" customHeight="1"/>
    <row r="50595" ht="32.25" customHeight="1"/>
    <row r="50597" ht="32.25" customHeight="1"/>
    <row r="50599" ht="32.25" customHeight="1"/>
    <row r="50601" ht="32.25" customHeight="1"/>
    <row r="50603" ht="32.25" customHeight="1"/>
    <row r="50605" ht="32.25" customHeight="1"/>
    <row r="50607" ht="32.25" customHeight="1"/>
    <row r="50609" ht="32.25" customHeight="1"/>
    <row r="50611" ht="32.25" customHeight="1"/>
    <row r="50613" ht="32.25" customHeight="1"/>
    <row r="50615" ht="32.25" customHeight="1"/>
    <row r="50617" ht="32.25" customHeight="1"/>
    <row r="50619" ht="32.25" customHeight="1"/>
    <row r="50621" ht="32.25" customHeight="1"/>
    <row r="50623" ht="32.25" customHeight="1"/>
    <row r="50625" ht="32.25" customHeight="1"/>
    <row r="50627" ht="32.25" customHeight="1"/>
    <row r="50629" ht="32.25" customHeight="1"/>
    <row r="50631" ht="32.25" customHeight="1"/>
    <row r="50633" ht="32.25" customHeight="1"/>
    <row r="50635" ht="32.25" customHeight="1"/>
    <row r="50637" ht="32.25" customHeight="1"/>
    <row r="50639" ht="32.25" customHeight="1"/>
    <row r="50641" ht="32.25" customHeight="1"/>
    <row r="50643" ht="32.25" customHeight="1"/>
    <row r="50645" ht="32.25" customHeight="1"/>
    <row r="50647" ht="32.25" customHeight="1"/>
    <row r="50649" ht="32.25" customHeight="1"/>
    <row r="50651" ht="32.25" customHeight="1"/>
    <row r="50653" ht="32.25" customHeight="1"/>
    <row r="50655" ht="32.25" customHeight="1"/>
    <row r="50657" ht="32.25" customHeight="1"/>
    <row r="50659" ht="32.25" customHeight="1"/>
    <row r="50661" ht="32.25" customHeight="1"/>
    <row r="50663" ht="32.25" customHeight="1"/>
    <row r="50665" ht="32.25" customHeight="1"/>
    <row r="50667" ht="32.25" customHeight="1"/>
    <row r="50669" ht="32.25" customHeight="1"/>
    <row r="50671" ht="32.25" customHeight="1"/>
    <row r="50673" ht="32.25" customHeight="1"/>
    <row r="50675" ht="32.25" customHeight="1"/>
    <row r="50677" ht="32.25" customHeight="1"/>
    <row r="50679" ht="32.25" customHeight="1"/>
    <row r="50681" ht="32.25" customHeight="1"/>
    <row r="50683" ht="32.25" customHeight="1"/>
    <row r="50685" ht="32.25" customHeight="1"/>
    <row r="50687" ht="32.25" customHeight="1"/>
    <row r="50689" ht="32.25" customHeight="1"/>
    <row r="50691" ht="32.25" customHeight="1"/>
    <row r="50693" ht="32.25" customHeight="1"/>
    <row r="50695" ht="32.25" customHeight="1"/>
    <row r="50697" ht="32.25" customHeight="1"/>
    <row r="50699" ht="32.25" customHeight="1"/>
    <row r="50701" ht="32.25" customHeight="1"/>
    <row r="50703" ht="32.25" customHeight="1"/>
    <row r="50705" ht="32.25" customHeight="1"/>
    <row r="50707" ht="32.25" customHeight="1"/>
    <row r="50709" ht="32.25" customHeight="1"/>
    <row r="50711" ht="32.25" customHeight="1"/>
    <row r="50713" ht="32.25" customHeight="1"/>
    <row r="50715" ht="32.25" customHeight="1"/>
    <row r="50717" ht="32.25" customHeight="1"/>
    <row r="50719" ht="32.25" customHeight="1"/>
    <row r="50721" ht="32.25" customHeight="1"/>
    <row r="50723" ht="32.25" customHeight="1"/>
    <row r="50725" ht="32.25" customHeight="1"/>
    <row r="50727" ht="32.25" customHeight="1"/>
    <row r="50729" ht="32.25" customHeight="1"/>
    <row r="50731" ht="32.25" customHeight="1"/>
    <row r="50733" ht="32.25" customHeight="1"/>
    <row r="50735" ht="32.25" customHeight="1"/>
    <row r="50737" ht="32.25" customHeight="1"/>
    <row r="50739" ht="32.25" customHeight="1"/>
    <row r="50741" ht="32.25" customHeight="1"/>
    <row r="50743" ht="32.25" customHeight="1"/>
    <row r="50745" ht="32.25" customHeight="1"/>
    <row r="50747" ht="32.25" customHeight="1"/>
    <row r="50749" ht="32.25" customHeight="1"/>
    <row r="50751" ht="32.25" customHeight="1"/>
    <row r="50753" ht="32.25" customHeight="1"/>
    <row r="50755" ht="32.25" customHeight="1"/>
    <row r="50757" ht="32.25" customHeight="1"/>
    <row r="50759" ht="32.25" customHeight="1"/>
    <row r="50761" ht="32.25" customHeight="1"/>
    <row r="50763" ht="32.25" customHeight="1"/>
    <row r="50765" ht="32.25" customHeight="1"/>
    <row r="50767" ht="32.25" customHeight="1"/>
    <row r="50769" ht="32.25" customHeight="1"/>
    <row r="50771" ht="32.25" customHeight="1"/>
    <row r="50773" ht="32.25" customHeight="1"/>
    <row r="50775" ht="32.25" customHeight="1"/>
    <row r="50777" ht="32.25" customHeight="1"/>
    <row r="50779" ht="32.25" customHeight="1"/>
    <row r="50781" ht="32.25" customHeight="1"/>
    <row r="50783" ht="32.25" customHeight="1"/>
    <row r="50785" ht="32.25" customHeight="1"/>
    <row r="50787" ht="32.25" customHeight="1"/>
    <row r="50789" ht="32.25" customHeight="1"/>
    <row r="50791" ht="32.25" customHeight="1"/>
    <row r="50793" ht="32.25" customHeight="1"/>
    <row r="50795" ht="32.25" customHeight="1"/>
    <row r="50797" ht="32.25" customHeight="1"/>
    <row r="50799" ht="32.25" customHeight="1"/>
    <row r="50801" ht="32.25" customHeight="1"/>
    <row r="50803" ht="32.25" customHeight="1"/>
    <row r="50805" ht="32.25" customHeight="1"/>
    <row r="50807" ht="32.25" customHeight="1"/>
    <row r="50809" ht="32.25" customHeight="1"/>
    <row r="50811" ht="32.25" customHeight="1"/>
    <row r="50813" ht="32.25" customHeight="1"/>
    <row r="50815" ht="32.25" customHeight="1"/>
    <row r="50817" ht="32.25" customHeight="1"/>
    <row r="50819" ht="32.25" customHeight="1"/>
    <row r="50821" ht="32.25" customHeight="1"/>
    <row r="50823" ht="32.25" customHeight="1"/>
    <row r="50825" ht="32.25" customHeight="1"/>
    <row r="50827" ht="32.25" customHeight="1"/>
    <row r="50829" ht="32.25" customHeight="1"/>
    <row r="50831" ht="32.25" customHeight="1"/>
    <row r="50833" ht="32.25" customHeight="1"/>
    <row r="50835" ht="32.25" customHeight="1"/>
    <row r="50837" ht="32.25" customHeight="1"/>
    <row r="50839" ht="32.25" customHeight="1"/>
    <row r="50841" ht="32.25" customHeight="1"/>
    <row r="50843" ht="32.25" customHeight="1"/>
    <row r="50845" ht="32.25" customHeight="1"/>
    <row r="50847" ht="32.25" customHeight="1"/>
    <row r="50849" ht="32.25" customHeight="1"/>
    <row r="50851" ht="32.25" customHeight="1"/>
    <row r="50853" ht="32.25" customHeight="1"/>
    <row r="50855" ht="32.25" customHeight="1"/>
    <row r="50857" ht="32.25" customHeight="1"/>
    <row r="50859" ht="32.25" customHeight="1"/>
    <row r="50861" ht="32.25" customHeight="1"/>
    <row r="50863" ht="32.25" customHeight="1"/>
    <row r="50865" ht="32.25" customHeight="1"/>
    <row r="50867" ht="32.25" customHeight="1"/>
    <row r="50869" ht="32.25" customHeight="1"/>
    <row r="50871" ht="32.25" customHeight="1"/>
    <row r="50873" ht="32.25" customHeight="1"/>
    <row r="50875" ht="32.25" customHeight="1"/>
    <row r="50877" ht="32.25" customHeight="1"/>
    <row r="50879" ht="32.25" customHeight="1"/>
    <row r="50881" ht="32.25" customHeight="1"/>
    <row r="50883" ht="32.25" customHeight="1"/>
    <row r="50885" ht="32.25" customHeight="1"/>
    <row r="50887" ht="32.25" customHeight="1"/>
    <row r="50889" ht="32.25" customHeight="1"/>
    <row r="50891" ht="32.25" customHeight="1"/>
    <row r="50893" ht="32.25" customHeight="1"/>
    <row r="50895" ht="32.25" customHeight="1"/>
    <row r="50897" ht="32.25" customHeight="1"/>
    <row r="50899" ht="32.25" customHeight="1"/>
    <row r="50901" ht="32.25" customHeight="1"/>
    <row r="50903" ht="32.25" customHeight="1"/>
    <row r="50905" ht="32.25" customHeight="1"/>
    <row r="50907" ht="32.25" customHeight="1"/>
    <row r="50909" ht="32.25" customHeight="1"/>
    <row r="50911" ht="32.25" customHeight="1"/>
    <row r="50913" ht="32.25" customHeight="1"/>
    <row r="50915" ht="32.25" customHeight="1"/>
    <row r="50917" ht="32.25" customHeight="1"/>
    <row r="50919" ht="32.25" customHeight="1"/>
    <row r="50921" ht="32.25" customHeight="1"/>
    <row r="50923" ht="32.25" customHeight="1"/>
    <row r="50925" ht="32.25" customHeight="1"/>
    <row r="50927" ht="32.25" customHeight="1"/>
    <row r="50929" ht="32.25" customHeight="1"/>
    <row r="50931" ht="32.25" customHeight="1"/>
    <row r="50933" ht="32.25" customHeight="1"/>
    <row r="50935" ht="32.25" customHeight="1"/>
    <row r="50937" ht="32.25" customHeight="1"/>
    <row r="50939" ht="32.25" customHeight="1"/>
    <row r="50941" ht="32.25" customHeight="1"/>
    <row r="50943" ht="32.25" customHeight="1"/>
    <row r="50945" ht="32.25" customHeight="1"/>
    <row r="50947" ht="32.25" customHeight="1"/>
    <row r="50949" ht="32.25" customHeight="1"/>
    <row r="50951" ht="32.25" customHeight="1"/>
    <row r="50953" ht="32.25" customHeight="1"/>
    <row r="50955" ht="32.25" customHeight="1"/>
    <row r="50957" ht="32.25" customHeight="1"/>
    <row r="50959" ht="32.25" customHeight="1"/>
    <row r="50961" ht="32.25" customHeight="1"/>
    <row r="50963" ht="32.25" customHeight="1"/>
    <row r="50965" ht="32.25" customHeight="1"/>
    <row r="50967" ht="32.25" customHeight="1"/>
    <row r="50969" ht="32.25" customHeight="1"/>
    <row r="50971" ht="32.25" customHeight="1"/>
    <row r="50973" ht="32.25" customHeight="1"/>
    <row r="50975" ht="32.25" customHeight="1"/>
    <row r="50977" ht="32.25" customHeight="1"/>
    <row r="50979" ht="32.25" customHeight="1"/>
    <row r="50981" ht="32.25" customHeight="1"/>
    <row r="50983" ht="32.25" customHeight="1"/>
    <row r="50985" ht="32.25" customHeight="1"/>
    <row r="50987" ht="32.25" customHeight="1"/>
    <row r="50989" ht="32.25" customHeight="1"/>
    <row r="50991" ht="32.25" customHeight="1"/>
    <row r="50993" ht="32.25" customHeight="1"/>
    <row r="50995" ht="32.25" customHeight="1"/>
    <row r="50997" ht="32.25" customHeight="1"/>
    <row r="50999" ht="32.25" customHeight="1"/>
    <row r="51001" ht="32.25" customHeight="1"/>
    <row r="51003" ht="32.25" customHeight="1"/>
    <row r="51005" ht="32.25" customHeight="1"/>
    <row r="51007" ht="32.25" customHeight="1"/>
    <row r="51009" ht="32.25" customHeight="1"/>
    <row r="51011" ht="32.25" customHeight="1"/>
    <row r="51013" ht="32.25" customHeight="1"/>
    <row r="51015" ht="32.25" customHeight="1"/>
    <row r="51017" ht="32.25" customHeight="1"/>
    <row r="51019" ht="32.25" customHeight="1"/>
    <row r="51021" ht="32.25" customHeight="1"/>
    <row r="51023" ht="32.25" customHeight="1"/>
    <row r="51025" ht="32.25" customHeight="1"/>
    <row r="51027" ht="32.25" customHeight="1"/>
    <row r="51029" ht="32.25" customHeight="1"/>
    <row r="51031" ht="32.25" customHeight="1"/>
    <row r="51033" ht="32.25" customHeight="1"/>
    <row r="51035" ht="32.25" customHeight="1"/>
    <row r="51037" ht="32.25" customHeight="1"/>
    <row r="51039" ht="32.25" customHeight="1"/>
    <row r="51041" ht="32.25" customHeight="1"/>
    <row r="51043" ht="32.25" customHeight="1"/>
    <row r="51045" ht="32.25" customHeight="1"/>
    <row r="51047" ht="32.25" customHeight="1"/>
    <row r="51049" ht="32.25" customHeight="1"/>
    <row r="51051" ht="32.25" customHeight="1"/>
    <row r="51053" ht="32.25" customHeight="1"/>
    <row r="51055" ht="32.25" customHeight="1"/>
    <row r="51057" ht="32.25" customHeight="1"/>
    <row r="51059" ht="32.25" customHeight="1"/>
    <row r="51061" ht="32.25" customHeight="1"/>
    <row r="51063" ht="32.25" customHeight="1"/>
    <row r="51065" ht="32.25" customHeight="1"/>
    <row r="51067" ht="32.25" customHeight="1"/>
    <row r="51069" ht="32.25" customHeight="1"/>
    <row r="51071" ht="32.25" customHeight="1"/>
    <row r="51073" ht="32.25" customHeight="1"/>
    <row r="51075" ht="32.25" customHeight="1"/>
    <row r="51077" ht="32.25" customHeight="1"/>
    <row r="51079" ht="32.25" customHeight="1"/>
    <row r="51081" ht="32.25" customHeight="1"/>
    <row r="51083" ht="32.25" customHeight="1"/>
    <row r="51085" ht="32.25" customHeight="1"/>
    <row r="51087" ht="32.25" customHeight="1"/>
    <row r="51089" ht="32.25" customHeight="1"/>
    <row r="51091" ht="32.25" customHeight="1"/>
    <row r="51093" ht="32.25" customHeight="1"/>
    <row r="51095" ht="32.25" customHeight="1"/>
    <row r="51097" ht="32.25" customHeight="1"/>
    <row r="51099" ht="32.25" customHeight="1"/>
    <row r="51101" ht="32.25" customHeight="1"/>
    <row r="51103" ht="32.25" customHeight="1"/>
    <row r="51105" ht="32.25" customHeight="1"/>
    <row r="51107" ht="32.25" customHeight="1"/>
    <row r="51109" ht="32.25" customHeight="1"/>
    <row r="51111" ht="32.25" customHeight="1"/>
    <row r="51113" ht="32.25" customHeight="1"/>
    <row r="51115" ht="32.25" customHeight="1"/>
    <row r="51117" ht="32.25" customHeight="1"/>
    <row r="51119" ht="32.25" customHeight="1"/>
    <row r="51121" ht="32.25" customHeight="1"/>
    <row r="51123" ht="32.25" customHeight="1"/>
    <row r="51125" ht="32.25" customHeight="1"/>
    <row r="51127" ht="32.25" customHeight="1"/>
    <row r="51129" ht="32.25" customHeight="1"/>
    <row r="51131" ht="32.25" customHeight="1"/>
    <row r="51133" ht="32.25" customHeight="1"/>
    <row r="51135" ht="32.25" customHeight="1"/>
    <row r="51137" ht="32.25" customHeight="1"/>
    <row r="51139" ht="32.25" customHeight="1"/>
    <row r="51141" ht="32.25" customHeight="1"/>
    <row r="51143" ht="32.25" customHeight="1"/>
    <row r="51145" ht="32.25" customHeight="1"/>
    <row r="51147" ht="32.25" customHeight="1"/>
    <row r="51149" ht="32.25" customHeight="1"/>
    <row r="51151" ht="32.25" customHeight="1"/>
    <row r="51153" ht="32.25" customHeight="1"/>
    <row r="51155" ht="32.25" customHeight="1"/>
    <row r="51157" ht="32.25" customHeight="1"/>
    <row r="51159" ht="32.25" customHeight="1"/>
    <row r="51161" ht="32.25" customHeight="1"/>
    <row r="51163" ht="32.25" customHeight="1"/>
    <row r="51165" ht="32.25" customHeight="1"/>
    <row r="51167" ht="32.25" customHeight="1"/>
    <row r="51169" ht="32.25" customHeight="1"/>
    <row r="51171" ht="32.25" customHeight="1"/>
    <row r="51173" ht="32.25" customHeight="1"/>
    <row r="51175" ht="32.25" customHeight="1"/>
    <row r="51177" ht="32.25" customHeight="1"/>
    <row r="51179" ht="32.25" customHeight="1"/>
    <row r="51181" ht="32.25" customHeight="1"/>
    <row r="51183" ht="32.25" customHeight="1"/>
    <row r="51185" ht="32.25" customHeight="1"/>
    <row r="51187" ht="32.25" customHeight="1"/>
    <row r="51189" ht="32.25" customHeight="1"/>
    <row r="51191" ht="32.25" customHeight="1"/>
    <row r="51193" ht="32.25" customHeight="1"/>
    <row r="51195" ht="32.25" customHeight="1"/>
    <row r="51197" ht="32.25" customHeight="1"/>
    <row r="51199" ht="32.25" customHeight="1"/>
    <row r="51201" ht="32.25" customHeight="1"/>
    <row r="51203" ht="32.25" customHeight="1"/>
    <row r="51205" ht="32.25" customHeight="1"/>
    <row r="51207" ht="32.25" customHeight="1"/>
    <row r="51209" ht="32.25" customHeight="1"/>
    <row r="51211" ht="32.25" customHeight="1"/>
    <row r="51213" ht="32.25" customHeight="1"/>
    <row r="51215" ht="32.25" customHeight="1"/>
    <row r="51217" ht="32.25" customHeight="1"/>
    <row r="51219" ht="32.25" customHeight="1"/>
    <row r="51221" ht="32.25" customHeight="1"/>
    <row r="51223" ht="32.25" customHeight="1"/>
    <row r="51225" ht="32.25" customHeight="1"/>
    <row r="51227" ht="32.25" customHeight="1"/>
    <row r="51229" ht="32.25" customHeight="1"/>
    <row r="51231" ht="32.25" customHeight="1"/>
    <row r="51233" ht="32.25" customHeight="1"/>
    <row r="51235" ht="32.25" customHeight="1"/>
    <row r="51237" ht="32.25" customHeight="1"/>
    <row r="51239" ht="32.25" customHeight="1"/>
    <row r="51241" ht="32.25" customHeight="1"/>
    <row r="51243" ht="32.25" customHeight="1"/>
    <row r="51245" ht="32.25" customHeight="1"/>
    <row r="51247" ht="32.25" customHeight="1"/>
    <row r="51249" ht="32.25" customHeight="1"/>
    <row r="51251" ht="32.25" customHeight="1"/>
    <row r="51253" ht="32.25" customHeight="1"/>
    <row r="51255" ht="32.25" customHeight="1"/>
    <row r="51257" ht="32.25" customHeight="1"/>
    <row r="51259" ht="32.25" customHeight="1"/>
    <row r="51261" ht="32.25" customHeight="1"/>
    <row r="51263" ht="32.25" customHeight="1"/>
    <row r="51265" ht="32.25" customHeight="1"/>
    <row r="51267" ht="32.25" customHeight="1"/>
    <row r="51269" ht="32.25" customHeight="1"/>
    <row r="51271" ht="32.25" customHeight="1"/>
    <row r="51273" ht="32.25" customHeight="1"/>
    <row r="51275" ht="32.25" customHeight="1"/>
    <row r="51277" ht="32.25" customHeight="1"/>
    <row r="51279" ht="32.25" customHeight="1"/>
    <row r="51281" ht="32.25" customHeight="1"/>
    <row r="51283" ht="32.25" customHeight="1"/>
    <row r="51285" ht="32.25" customHeight="1"/>
    <row r="51287" ht="32.25" customHeight="1"/>
    <row r="51289" ht="32.25" customHeight="1"/>
    <row r="51291" ht="32.25" customHeight="1"/>
    <row r="51293" ht="32.25" customHeight="1"/>
    <row r="51295" ht="32.25" customHeight="1"/>
    <row r="51297" ht="32.25" customHeight="1"/>
    <row r="51299" ht="32.25" customHeight="1"/>
    <row r="51301" ht="32.25" customHeight="1"/>
    <row r="51303" ht="32.25" customHeight="1"/>
    <row r="51305" ht="32.25" customHeight="1"/>
    <row r="51307" ht="32.25" customHeight="1"/>
    <row r="51309" ht="32.25" customHeight="1"/>
    <row r="51311" ht="32.25" customHeight="1"/>
    <row r="51313" ht="32.25" customHeight="1"/>
    <row r="51315" ht="32.25" customHeight="1"/>
    <row r="51317" ht="32.25" customHeight="1"/>
    <row r="51319" ht="32.25" customHeight="1"/>
    <row r="51321" ht="32.25" customHeight="1"/>
    <row r="51323" ht="32.25" customHeight="1"/>
    <row r="51325" ht="32.25" customHeight="1"/>
    <row r="51327" ht="32.25" customHeight="1"/>
    <row r="51329" ht="32.25" customHeight="1"/>
    <row r="51331" ht="32.25" customHeight="1"/>
    <row r="51333" ht="32.25" customHeight="1"/>
    <row r="51335" ht="32.25" customHeight="1"/>
    <row r="51337" ht="32.25" customHeight="1"/>
    <row r="51339" ht="32.25" customHeight="1"/>
    <row r="51341" ht="32.25" customHeight="1"/>
    <row r="51343" ht="32.25" customHeight="1"/>
    <row r="51345" ht="32.25" customHeight="1"/>
    <row r="51347" ht="32.25" customHeight="1"/>
    <row r="51349" ht="32.25" customHeight="1"/>
    <row r="51351" ht="32.25" customHeight="1"/>
    <row r="51353" ht="32.25" customHeight="1"/>
    <row r="51355" ht="32.25" customHeight="1"/>
    <row r="51357" ht="32.25" customHeight="1"/>
    <row r="51359" ht="32.25" customHeight="1"/>
    <row r="51361" ht="32.25" customHeight="1"/>
    <row r="51363" ht="32.25" customHeight="1"/>
    <row r="51365" ht="32.25" customHeight="1"/>
    <row r="51367" ht="32.25" customHeight="1"/>
    <row r="51369" ht="32.25" customHeight="1"/>
    <row r="51371" ht="32.25" customHeight="1"/>
    <row r="51373" ht="32.25" customHeight="1"/>
    <row r="51375" ht="32.25" customHeight="1"/>
    <row r="51377" ht="32.25" customHeight="1"/>
    <row r="51379" ht="32.25" customHeight="1"/>
    <row r="51381" ht="32.25" customHeight="1"/>
    <row r="51383" ht="32.25" customHeight="1"/>
    <row r="51385" ht="32.25" customHeight="1"/>
    <row r="51387" ht="32.25" customHeight="1"/>
    <row r="51389" ht="32.25" customHeight="1"/>
    <row r="51391" ht="32.25" customHeight="1"/>
    <row r="51393" ht="32.25" customHeight="1"/>
    <row r="51395" ht="32.25" customHeight="1"/>
    <row r="51397" ht="32.25" customHeight="1"/>
    <row r="51399" ht="32.25" customHeight="1"/>
    <row r="51401" ht="32.25" customHeight="1"/>
    <row r="51403" ht="32.25" customHeight="1"/>
    <row r="51405" ht="32.25" customHeight="1"/>
    <row r="51407" ht="32.25" customHeight="1"/>
    <row r="51409" ht="32.25" customHeight="1"/>
    <row r="51411" ht="32.25" customHeight="1"/>
    <row r="51413" ht="32.25" customHeight="1"/>
    <row r="51415" ht="32.25" customHeight="1"/>
    <row r="51417" ht="32.25" customHeight="1"/>
    <row r="51419" ht="32.25" customHeight="1"/>
    <row r="51421" ht="32.25" customHeight="1"/>
    <row r="51423" ht="32.25" customHeight="1"/>
    <row r="51425" ht="32.25" customHeight="1"/>
    <row r="51427" ht="32.25" customHeight="1"/>
    <row r="51429" ht="32.25" customHeight="1"/>
    <row r="51431" ht="32.25" customHeight="1"/>
    <row r="51433" ht="32.25" customHeight="1"/>
    <row r="51435" ht="32.25" customHeight="1"/>
    <row r="51437" ht="32.25" customHeight="1"/>
    <row r="51439" ht="32.25" customHeight="1"/>
    <row r="51441" ht="32.25" customHeight="1"/>
    <row r="51443" ht="32.25" customHeight="1"/>
    <row r="51445" ht="32.25" customHeight="1"/>
    <row r="51447" ht="32.25" customHeight="1"/>
    <row r="51449" ht="32.25" customHeight="1"/>
    <row r="51451" ht="32.25" customHeight="1"/>
    <row r="51453" ht="32.25" customHeight="1"/>
    <row r="51455" ht="32.25" customHeight="1"/>
    <row r="51457" ht="32.25" customHeight="1"/>
    <row r="51459" ht="32.25" customHeight="1"/>
    <row r="51461" ht="32.25" customHeight="1"/>
    <row r="51463" ht="32.25" customHeight="1"/>
    <row r="51465" ht="32.25" customHeight="1"/>
    <row r="51467" ht="32.25" customHeight="1"/>
    <row r="51469" ht="32.25" customHeight="1"/>
    <row r="51471" ht="32.25" customHeight="1"/>
    <row r="51473" ht="32.25" customHeight="1"/>
    <row r="51475" ht="32.25" customHeight="1"/>
    <row r="51477" ht="32.25" customHeight="1"/>
    <row r="51479" ht="32.25" customHeight="1"/>
    <row r="51481" ht="32.25" customHeight="1"/>
    <row r="51483" ht="32.25" customHeight="1"/>
    <row r="51485" ht="32.25" customHeight="1"/>
    <row r="51487" ht="32.25" customHeight="1"/>
    <row r="51489" ht="32.25" customHeight="1"/>
    <row r="51491" ht="32.25" customHeight="1"/>
    <row r="51493" ht="32.25" customHeight="1"/>
    <row r="51495" ht="32.25" customHeight="1"/>
    <row r="51497" ht="32.25" customHeight="1"/>
    <row r="51499" ht="32.25" customHeight="1"/>
    <row r="51501" ht="32.25" customHeight="1"/>
    <row r="51503" ht="32.25" customHeight="1"/>
    <row r="51505" ht="32.25" customHeight="1"/>
    <row r="51507" ht="32.25" customHeight="1"/>
    <row r="51509" ht="32.25" customHeight="1"/>
    <row r="51511" ht="32.25" customHeight="1"/>
    <row r="51513" ht="32.25" customHeight="1"/>
    <row r="51515" ht="32.25" customHeight="1"/>
    <row r="51517" ht="32.25" customHeight="1"/>
    <row r="51519" ht="32.25" customHeight="1"/>
    <row r="51521" ht="32.25" customHeight="1"/>
    <row r="51523" ht="32.25" customHeight="1"/>
    <row r="51525" ht="32.25" customHeight="1"/>
    <row r="51527" ht="32.25" customHeight="1"/>
    <row r="51529" ht="32.25" customHeight="1"/>
    <row r="51531" ht="32.25" customHeight="1"/>
    <row r="51533" ht="32.25" customHeight="1"/>
    <row r="51535" ht="32.25" customHeight="1"/>
    <row r="51537" ht="32.25" customHeight="1"/>
    <row r="51539" ht="32.25" customHeight="1"/>
    <row r="51541" ht="32.25" customHeight="1"/>
    <row r="51543" ht="32.25" customHeight="1"/>
    <row r="51545" ht="32.25" customHeight="1"/>
    <row r="51547" ht="32.25" customHeight="1"/>
    <row r="51549" ht="32.25" customHeight="1"/>
    <row r="51551" ht="32.25" customHeight="1"/>
    <row r="51553" ht="32.25" customHeight="1"/>
    <row r="51555" ht="32.25" customHeight="1"/>
    <row r="51557" ht="32.25" customHeight="1"/>
    <row r="51559" ht="32.25" customHeight="1"/>
    <row r="51561" ht="32.25" customHeight="1"/>
    <row r="51563" ht="32.25" customHeight="1"/>
    <row r="51565" ht="32.25" customHeight="1"/>
    <row r="51567" ht="32.25" customHeight="1"/>
    <row r="51569" ht="32.25" customHeight="1"/>
    <row r="51571" ht="32.25" customHeight="1"/>
    <row r="51573" ht="32.25" customHeight="1"/>
    <row r="51575" ht="32.25" customHeight="1"/>
    <row r="51577" ht="32.25" customHeight="1"/>
    <row r="51579" ht="32.25" customHeight="1"/>
    <row r="51581" ht="32.25" customHeight="1"/>
    <row r="51583" ht="32.25" customHeight="1"/>
    <row r="51585" ht="32.25" customHeight="1"/>
    <row r="51587" ht="32.25" customHeight="1"/>
    <row r="51589" ht="32.25" customHeight="1"/>
    <row r="51591" ht="32.25" customHeight="1"/>
    <row r="51593" ht="32.25" customHeight="1"/>
    <row r="51595" ht="32.25" customHeight="1"/>
    <row r="51597" ht="32.25" customHeight="1"/>
    <row r="51599" ht="32.25" customHeight="1"/>
    <row r="51601" ht="32.25" customHeight="1"/>
    <row r="51603" ht="32.25" customHeight="1"/>
    <row r="51605" ht="32.25" customHeight="1"/>
    <row r="51607" ht="32.25" customHeight="1"/>
    <row r="51609" ht="32.25" customHeight="1"/>
    <row r="51611" ht="32.25" customHeight="1"/>
    <row r="51613" ht="32.25" customHeight="1"/>
    <row r="51615" ht="32.25" customHeight="1"/>
    <row r="51617" ht="32.25" customHeight="1"/>
    <row r="51619" ht="32.25" customHeight="1"/>
    <row r="51621" ht="32.25" customHeight="1"/>
    <row r="51623" ht="32.25" customHeight="1"/>
    <row r="51625" ht="32.25" customHeight="1"/>
    <row r="51627" ht="32.25" customHeight="1"/>
    <row r="51629" ht="32.25" customHeight="1"/>
    <row r="51631" ht="32.25" customHeight="1"/>
    <row r="51633" ht="32.25" customHeight="1"/>
    <row r="51635" ht="32.25" customHeight="1"/>
    <row r="51637" ht="32.25" customHeight="1"/>
    <row r="51639" ht="32.25" customHeight="1"/>
    <row r="51641" ht="32.25" customHeight="1"/>
    <row r="51643" ht="32.25" customHeight="1"/>
    <row r="51645" ht="32.25" customHeight="1"/>
    <row r="51647" ht="32.25" customHeight="1"/>
    <row r="51649" ht="32.25" customHeight="1"/>
    <row r="51651" ht="32.25" customHeight="1"/>
    <row r="51653" ht="32.25" customHeight="1"/>
    <row r="51655" ht="32.25" customHeight="1"/>
    <row r="51657" ht="32.25" customHeight="1"/>
    <row r="51659" ht="32.25" customHeight="1"/>
    <row r="51661" ht="32.25" customHeight="1"/>
    <row r="51663" ht="32.25" customHeight="1"/>
    <row r="51665" ht="32.25" customHeight="1"/>
    <row r="51667" ht="32.25" customHeight="1"/>
    <row r="51669" ht="32.25" customHeight="1"/>
    <row r="51671" ht="32.25" customHeight="1"/>
    <row r="51673" ht="32.25" customHeight="1"/>
    <row r="51675" ht="32.25" customHeight="1"/>
    <row r="51677" ht="32.25" customHeight="1"/>
    <row r="51679" ht="32.25" customHeight="1"/>
    <row r="51681" ht="32.25" customHeight="1"/>
    <row r="51683" ht="32.25" customHeight="1"/>
    <row r="51685" ht="32.25" customHeight="1"/>
    <row r="51687" ht="32.25" customHeight="1"/>
    <row r="51689" ht="32.25" customHeight="1"/>
    <row r="51691" ht="32.25" customHeight="1"/>
    <row r="51693" ht="32.25" customHeight="1"/>
    <row r="51695" ht="32.25" customHeight="1"/>
    <row r="51697" ht="32.25" customHeight="1"/>
    <row r="51699" ht="32.25" customHeight="1"/>
    <row r="51701" ht="32.25" customHeight="1"/>
    <row r="51703" ht="32.25" customHeight="1"/>
    <row r="51705" ht="32.25" customHeight="1"/>
    <row r="51707" ht="32.25" customHeight="1"/>
    <row r="51709" ht="32.25" customHeight="1"/>
    <row r="51711" ht="32.25" customHeight="1"/>
    <row r="51713" ht="32.25" customHeight="1"/>
    <row r="51715" ht="32.25" customHeight="1"/>
    <row r="51717" ht="32.25" customHeight="1"/>
    <row r="51719" ht="32.25" customHeight="1"/>
    <row r="51721" ht="32.25" customHeight="1"/>
    <row r="51723" ht="32.25" customHeight="1"/>
    <row r="51725" ht="32.25" customHeight="1"/>
    <row r="51727" ht="32.25" customHeight="1"/>
    <row r="51729" ht="32.25" customHeight="1"/>
    <row r="51731" ht="32.25" customHeight="1"/>
    <row r="51733" ht="32.25" customHeight="1"/>
    <row r="51735" ht="32.25" customHeight="1"/>
    <row r="51737" ht="32.25" customHeight="1"/>
    <row r="51739" ht="32.25" customHeight="1"/>
    <row r="51741" ht="32.25" customHeight="1"/>
    <row r="51743" ht="32.25" customHeight="1"/>
    <row r="51745" ht="32.25" customHeight="1"/>
    <row r="51747" ht="32.25" customHeight="1"/>
    <row r="51749" ht="32.25" customHeight="1"/>
    <row r="51751" ht="32.25" customHeight="1"/>
    <row r="51753" ht="32.25" customHeight="1"/>
    <row r="51755" ht="32.25" customHeight="1"/>
    <row r="51757" ht="32.25" customHeight="1"/>
    <row r="51759" ht="32.25" customHeight="1"/>
    <row r="51761" ht="32.25" customHeight="1"/>
    <row r="51763" ht="32.25" customHeight="1"/>
    <row r="51765" ht="32.25" customHeight="1"/>
    <row r="51767" ht="32.25" customHeight="1"/>
    <row r="51769" ht="32.25" customHeight="1"/>
    <row r="51771" ht="32.25" customHeight="1"/>
    <row r="51773" ht="32.25" customHeight="1"/>
    <row r="51775" ht="32.25" customHeight="1"/>
    <row r="51777" ht="32.25" customHeight="1"/>
    <row r="51779" ht="32.25" customHeight="1"/>
    <row r="51781" ht="32.25" customHeight="1"/>
    <row r="51783" ht="32.25" customHeight="1"/>
    <row r="51785" ht="32.25" customHeight="1"/>
    <row r="51787" ht="32.25" customHeight="1"/>
    <row r="51789" ht="32.25" customHeight="1"/>
    <row r="51791" ht="32.25" customHeight="1"/>
    <row r="51793" ht="32.25" customHeight="1"/>
    <row r="51795" ht="32.25" customHeight="1"/>
    <row r="51797" ht="32.25" customHeight="1"/>
    <row r="51799" ht="32.25" customHeight="1"/>
    <row r="51801" ht="32.25" customHeight="1"/>
    <row r="51803" ht="32.25" customHeight="1"/>
    <row r="51805" ht="32.25" customHeight="1"/>
    <row r="51807" ht="32.25" customHeight="1"/>
    <row r="51809" ht="32.25" customHeight="1"/>
    <row r="51811" ht="32.25" customHeight="1"/>
    <row r="51813" ht="32.25" customHeight="1"/>
    <row r="51815" ht="32.25" customHeight="1"/>
    <row r="51817" ht="32.25" customHeight="1"/>
    <row r="51819" ht="32.25" customHeight="1"/>
    <row r="51821" ht="32.25" customHeight="1"/>
    <row r="51823" ht="32.25" customHeight="1"/>
    <row r="51825" ht="32.25" customHeight="1"/>
    <row r="51827" ht="32.25" customHeight="1"/>
    <row r="51829" ht="32.25" customHeight="1"/>
    <row r="51831" ht="32.25" customHeight="1"/>
    <row r="51833" ht="32.25" customHeight="1"/>
    <row r="51835" ht="32.25" customHeight="1"/>
    <row r="51837" ht="32.25" customHeight="1"/>
    <row r="51839" ht="32.25" customHeight="1"/>
    <row r="51841" ht="32.25" customHeight="1"/>
    <row r="51843" ht="32.25" customHeight="1"/>
    <row r="51845" ht="32.25" customHeight="1"/>
    <row r="51847" ht="32.25" customHeight="1"/>
    <row r="51849" ht="32.25" customHeight="1"/>
    <row r="51851" ht="32.25" customHeight="1"/>
    <row r="51853" ht="32.25" customHeight="1"/>
    <row r="51855" ht="32.25" customHeight="1"/>
    <row r="51857" ht="32.25" customHeight="1"/>
    <row r="51859" ht="32.25" customHeight="1"/>
    <row r="51861" ht="32.25" customHeight="1"/>
    <row r="51863" ht="32.25" customHeight="1"/>
    <row r="51865" ht="32.25" customHeight="1"/>
    <row r="51867" ht="32.25" customHeight="1"/>
    <row r="51869" ht="32.25" customHeight="1"/>
    <row r="51871" ht="32.25" customHeight="1"/>
    <row r="51873" ht="32.25" customHeight="1"/>
    <row r="51875" ht="32.25" customHeight="1"/>
    <row r="51877" ht="32.25" customHeight="1"/>
    <row r="51879" ht="32.25" customHeight="1"/>
    <row r="51881" ht="32.25" customHeight="1"/>
    <row r="51883" ht="32.25" customHeight="1"/>
    <row r="51885" ht="32.25" customHeight="1"/>
    <row r="51887" ht="32.25" customHeight="1"/>
    <row r="51889" ht="32.25" customHeight="1"/>
    <row r="51891" ht="32.25" customHeight="1"/>
    <row r="51893" ht="32.25" customHeight="1"/>
    <row r="51895" ht="32.25" customHeight="1"/>
    <row r="51897" ht="32.25" customHeight="1"/>
    <row r="51899" ht="32.25" customHeight="1"/>
    <row r="51901" ht="32.25" customHeight="1"/>
    <row r="51903" ht="32.25" customHeight="1"/>
    <row r="51905" ht="32.25" customHeight="1"/>
    <row r="51907" ht="32.25" customHeight="1"/>
    <row r="51909" ht="32.25" customHeight="1"/>
    <row r="51911" ht="32.25" customHeight="1"/>
    <row r="51913" ht="32.25" customHeight="1"/>
    <row r="51915" ht="32.25" customHeight="1"/>
    <row r="51917" ht="32.25" customHeight="1"/>
    <row r="51919" ht="32.25" customHeight="1"/>
    <row r="51921" ht="32.25" customHeight="1"/>
    <row r="51923" ht="32.25" customHeight="1"/>
    <row r="51925" ht="32.25" customHeight="1"/>
    <row r="51927" ht="32.25" customHeight="1"/>
    <row r="51929" ht="32.25" customHeight="1"/>
    <row r="51931" ht="32.25" customHeight="1"/>
    <row r="51933" ht="32.25" customHeight="1"/>
    <row r="51935" ht="32.25" customHeight="1"/>
    <row r="51937" ht="32.25" customHeight="1"/>
    <row r="51939" ht="32.25" customHeight="1"/>
    <row r="51941" ht="32.25" customHeight="1"/>
    <row r="51943" ht="32.25" customHeight="1"/>
    <row r="51945" ht="32.25" customHeight="1"/>
    <row r="51947" ht="32.25" customHeight="1"/>
    <row r="51949" ht="32.25" customHeight="1"/>
    <row r="51951" ht="32.25" customHeight="1"/>
    <row r="51953" ht="32.25" customHeight="1"/>
    <row r="51955" ht="32.25" customHeight="1"/>
    <row r="51957" ht="32.25" customHeight="1"/>
    <row r="51959" ht="32.25" customHeight="1"/>
    <row r="51961" ht="32.25" customHeight="1"/>
    <row r="51963" ht="32.25" customHeight="1"/>
    <row r="51965" ht="32.25" customHeight="1"/>
    <row r="51967" ht="32.25" customHeight="1"/>
    <row r="51969" ht="32.25" customHeight="1"/>
    <row r="51971" ht="32.25" customHeight="1"/>
    <row r="51973" ht="32.25" customHeight="1"/>
    <row r="51975" ht="32.25" customHeight="1"/>
    <row r="51977" ht="32.25" customHeight="1"/>
    <row r="51979" ht="32.25" customHeight="1"/>
    <row r="51981" ht="32.25" customHeight="1"/>
    <row r="51983" ht="32.25" customHeight="1"/>
    <row r="51985" ht="32.25" customHeight="1"/>
    <row r="51987" ht="32.25" customHeight="1"/>
    <row r="51989" ht="32.25" customHeight="1"/>
    <row r="51991" ht="32.25" customHeight="1"/>
    <row r="51993" ht="32.25" customHeight="1"/>
    <row r="51995" ht="32.25" customHeight="1"/>
    <row r="51997" ht="32.25" customHeight="1"/>
    <row r="51999" ht="32.25" customHeight="1"/>
    <row r="52001" ht="32.25" customHeight="1"/>
    <row r="52003" ht="32.25" customHeight="1"/>
    <row r="52005" ht="32.25" customHeight="1"/>
    <row r="52007" ht="32.25" customHeight="1"/>
    <row r="52009" ht="32.25" customHeight="1"/>
    <row r="52011" ht="32.25" customHeight="1"/>
    <row r="52013" ht="32.25" customHeight="1"/>
    <row r="52015" ht="32.25" customHeight="1"/>
    <row r="52017" ht="32.25" customHeight="1"/>
    <row r="52019" ht="32.25" customHeight="1"/>
    <row r="52021" ht="32.25" customHeight="1"/>
    <row r="52023" ht="32.25" customHeight="1"/>
    <row r="52025" ht="32.25" customHeight="1"/>
    <row r="52027" ht="32.25" customHeight="1"/>
    <row r="52029" ht="32.25" customHeight="1"/>
    <row r="52031" ht="32.25" customHeight="1"/>
    <row r="52033" ht="32.25" customHeight="1"/>
    <row r="52035" ht="32.25" customHeight="1"/>
    <row r="52037" ht="32.25" customHeight="1"/>
    <row r="52039" ht="32.25" customHeight="1"/>
    <row r="52041" ht="32.25" customHeight="1"/>
    <row r="52043" ht="32.25" customHeight="1"/>
    <row r="52045" ht="32.25" customHeight="1"/>
    <row r="52047" ht="32.25" customHeight="1"/>
    <row r="52049" ht="32.25" customHeight="1"/>
    <row r="52051" ht="32.25" customHeight="1"/>
    <row r="52053" ht="32.25" customHeight="1"/>
    <row r="52055" ht="32.25" customHeight="1"/>
    <row r="52057" ht="32.25" customHeight="1"/>
    <row r="52059" ht="32.25" customHeight="1"/>
    <row r="52061" ht="32.25" customHeight="1"/>
    <row r="52063" ht="32.25" customHeight="1"/>
    <row r="52065" ht="32.25" customHeight="1"/>
    <row r="52067" ht="32.25" customHeight="1"/>
    <row r="52069" ht="32.25" customHeight="1"/>
    <row r="52071" ht="32.25" customHeight="1"/>
    <row r="52073" ht="32.25" customHeight="1"/>
    <row r="52075" ht="32.25" customHeight="1"/>
    <row r="52077" ht="32.25" customHeight="1"/>
    <row r="52079" ht="32.25" customHeight="1"/>
    <row r="52081" ht="32.25" customHeight="1"/>
    <row r="52083" ht="32.25" customHeight="1"/>
    <row r="52085" ht="32.25" customHeight="1"/>
    <row r="52087" ht="32.25" customHeight="1"/>
    <row r="52089" ht="32.25" customHeight="1"/>
    <row r="52091" ht="32.25" customHeight="1"/>
    <row r="52093" ht="32.25" customHeight="1"/>
    <row r="52095" ht="32.25" customHeight="1"/>
    <row r="52097" ht="32.25" customHeight="1"/>
    <row r="52099" ht="32.25" customHeight="1"/>
    <row r="52101" ht="32.25" customHeight="1"/>
    <row r="52103" ht="32.25" customHeight="1"/>
    <row r="52105" ht="32.25" customHeight="1"/>
    <row r="52107" ht="32.25" customHeight="1"/>
    <row r="52109" ht="32.25" customHeight="1"/>
    <row r="52111" ht="32.25" customHeight="1"/>
    <row r="52113" ht="32.25" customHeight="1"/>
    <row r="52115" ht="32.25" customHeight="1"/>
    <row r="52117" ht="32.25" customHeight="1"/>
    <row r="52119" ht="32.25" customHeight="1"/>
    <row r="52121" ht="32.25" customHeight="1"/>
    <row r="52123" ht="32.25" customHeight="1"/>
    <row r="52125" ht="32.25" customHeight="1"/>
    <row r="52127" ht="32.25" customHeight="1"/>
    <row r="52129" ht="32.25" customHeight="1"/>
    <row r="52131" ht="32.25" customHeight="1"/>
    <row r="52133" ht="32.25" customHeight="1"/>
    <row r="52135" ht="32.25" customHeight="1"/>
    <row r="52137" ht="32.25" customHeight="1"/>
    <row r="52139" ht="32.25" customHeight="1"/>
    <row r="52141" ht="32.25" customHeight="1"/>
    <row r="52143" ht="32.25" customHeight="1"/>
    <row r="52145" ht="32.25" customHeight="1"/>
    <row r="52147" ht="32.25" customHeight="1"/>
    <row r="52149" ht="32.25" customHeight="1"/>
    <row r="52151" ht="32.25" customHeight="1"/>
    <row r="52153" ht="32.25" customHeight="1"/>
    <row r="52155" ht="32.25" customHeight="1"/>
    <row r="52157" ht="32.25" customHeight="1"/>
    <row r="52159" ht="32.25" customHeight="1"/>
    <row r="52161" ht="32.25" customHeight="1"/>
    <row r="52163" ht="32.25" customHeight="1"/>
    <row r="52165" ht="32.25" customHeight="1"/>
    <row r="52167" ht="32.25" customHeight="1"/>
    <row r="52169" ht="32.25" customHeight="1"/>
    <row r="52171" ht="32.25" customHeight="1"/>
    <row r="52173" ht="32.25" customHeight="1"/>
    <row r="52175" ht="32.25" customHeight="1"/>
    <row r="52177" ht="32.25" customHeight="1"/>
    <row r="52179" ht="32.25" customHeight="1"/>
    <row r="52181" ht="32.25" customHeight="1"/>
    <row r="52183" ht="32.25" customHeight="1"/>
    <row r="52185" ht="32.25" customHeight="1"/>
    <row r="52187" ht="32.25" customHeight="1"/>
    <row r="52189" ht="32.25" customHeight="1"/>
    <row r="52191" ht="32.25" customHeight="1"/>
    <row r="52193" ht="32.25" customHeight="1"/>
    <row r="52195" ht="32.25" customHeight="1"/>
    <row r="52197" ht="32.25" customHeight="1"/>
    <row r="52199" ht="32.25" customHeight="1"/>
    <row r="52201" ht="32.25" customHeight="1"/>
    <row r="52203" ht="32.25" customHeight="1"/>
    <row r="52205" ht="32.25" customHeight="1"/>
    <row r="52207" ht="32.25" customHeight="1"/>
    <row r="52209" ht="32.25" customHeight="1"/>
    <row r="52211" ht="32.25" customHeight="1"/>
    <row r="52213" ht="32.25" customHeight="1"/>
    <row r="52215" ht="32.25" customHeight="1"/>
    <row r="52217" ht="32.25" customHeight="1"/>
    <row r="52219" ht="32.25" customHeight="1"/>
    <row r="52221" ht="32.25" customHeight="1"/>
    <row r="52223" ht="32.25" customHeight="1"/>
    <row r="52225" ht="32.25" customHeight="1"/>
    <row r="52227" ht="32.25" customHeight="1"/>
    <row r="52229" ht="32.25" customHeight="1"/>
    <row r="52231" ht="32.25" customHeight="1"/>
    <row r="52233" ht="32.25" customHeight="1"/>
    <row r="52235" ht="32.25" customHeight="1"/>
    <row r="52237" ht="32.25" customHeight="1"/>
    <row r="52239" ht="32.25" customHeight="1"/>
    <row r="52241" ht="32.25" customHeight="1"/>
    <row r="52243" ht="32.25" customHeight="1"/>
    <row r="52245" ht="32.25" customHeight="1"/>
    <row r="52247" ht="32.25" customHeight="1"/>
    <row r="52249" ht="32.25" customHeight="1"/>
    <row r="52251" ht="32.25" customHeight="1"/>
    <row r="52253" ht="32.25" customHeight="1"/>
    <row r="52255" ht="32.25" customHeight="1"/>
    <row r="52257" ht="32.25" customHeight="1"/>
    <row r="52259" ht="32.25" customHeight="1"/>
    <row r="52261" ht="32.25" customHeight="1"/>
    <row r="52263" ht="32.25" customHeight="1"/>
    <row r="52265" ht="32.25" customHeight="1"/>
    <row r="52267" ht="32.25" customHeight="1"/>
    <row r="52269" ht="32.25" customHeight="1"/>
    <row r="52271" ht="32.25" customHeight="1"/>
    <row r="52273" ht="32.25" customHeight="1"/>
    <row r="52275" ht="32.25" customHeight="1"/>
    <row r="52277" ht="32.25" customHeight="1"/>
    <row r="52279" ht="32.25" customHeight="1"/>
    <row r="52281" ht="32.25" customHeight="1"/>
    <row r="52283" ht="32.25" customHeight="1"/>
    <row r="52285" ht="32.25" customHeight="1"/>
    <row r="52287" ht="32.25" customHeight="1"/>
    <row r="52289" ht="32.25" customHeight="1"/>
    <row r="52291" ht="32.25" customHeight="1"/>
    <row r="52293" ht="32.25" customHeight="1"/>
    <row r="52295" ht="32.25" customHeight="1"/>
    <row r="52297" ht="32.25" customHeight="1"/>
    <row r="52299" ht="32.25" customHeight="1"/>
    <row r="52301" ht="32.25" customHeight="1"/>
    <row r="52303" ht="32.25" customHeight="1"/>
    <row r="52305" ht="32.25" customHeight="1"/>
    <row r="52307" ht="32.25" customHeight="1"/>
    <row r="52309" ht="32.25" customHeight="1"/>
    <row r="52311" ht="32.25" customHeight="1"/>
    <row r="52313" ht="32.25" customHeight="1"/>
    <row r="52315" ht="32.25" customHeight="1"/>
    <row r="52317" ht="32.25" customHeight="1"/>
    <row r="52319" ht="32.25" customHeight="1"/>
    <row r="52321" ht="32.25" customHeight="1"/>
    <row r="52323" ht="32.25" customHeight="1"/>
    <row r="52325" ht="32.25" customHeight="1"/>
    <row r="52327" ht="32.25" customHeight="1"/>
    <row r="52329" ht="32.25" customHeight="1"/>
    <row r="52331" ht="32.25" customHeight="1"/>
    <row r="52333" ht="32.25" customHeight="1"/>
    <row r="52335" ht="32.25" customHeight="1"/>
    <row r="52337" ht="32.25" customHeight="1"/>
    <row r="52339" ht="32.25" customHeight="1"/>
    <row r="52341" ht="32.25" customHeight="1"/>
    <row r="52343" ht="32.25" customHeight="1"/>
    <row r="52345" ht="32.25" customHeight="1"/>
    <row r="52347" ht="32.25" customHeight="1"/>
    <row r="52349" ht="32.25" customHeight="1"/>
    <row r="52351" ht="32.25" customHeight="1"/>
    <row r="52353" ht="32.25" customHeight="1"/>
    <row r="52355" ht="32.25" customHeight="1"/>
    <row r="52357" ht="32.25" customHeight="1"/>
    <row r="52359" ht="32.25" customHeight="1"/>
    <row r="52361" ht="32.25" customHeight="1"/>
    <row r="52363" ht="32.25" customHeight="1"/>
    <row r="52365" ht="32.25" customHeight="1"/>
    <row r="52367" ht="32.25" customHeight="1"/>
    <row r="52369" ht="32.25" customHeight="1"/>
    <row r="52371" ht="32.25" customHeight="1"/>
    <row r="52373" ht="32.25" customHeight="1"/>
    <row r="52375" ht="32.25" customHeight="1"/>
    <row r="52377" ht="32.25" customHeight="1"/>
    <row r="52379" ht="32.25" customHeight="1"/>
    <row r="52381" ht="32.25" customHeight="1"/>
    <row r="52383" ht="32.25" customHeight="1"/>
    <row r="52385" ht="32.25" customHeight="1"/>
    <row r="52387" ht="32.25" customHeight="1"/>
    <row r="52389" ht="32.25" customHeight="1"/>
    <row r="52391" ht="32.25" customHeight="1"/>
    <row r="52393" ht="32.25" customHeight="1"/>
    <row r="52395" ht="32.25" customHeight="1"/>
    <row r="52397" ht="32.25" customHeight="1"/>
    <row r="52399" ht="32.25" customHeight="1"/>
    <row r="52401" ht="32.25" customHeight="1"/>
    <row r="52403" ht="32.25" customHeight="1"/>
    <row r="52405" ht="32.25" customHeight="1"/>
    <row r="52407" ht="32.25" customHeight="1"/>
    <row r="52409" ht="32.25" customHeight="1"/>
    <row r="52411" ht="32.25" customHeight="1"/>
    <row r="52413" ht="32.25" customHeight="1"/>
    <row r="52415" ht="32.25" customHeight="1"/>
    <row r="52417" ht="32.25" customHeight="1"/>
    <row r="52419" ht="32.25" customHeight="1"/>
    <row r="52421" ht="32.25" customHeight="1"/>
    <row r="52423" ht="32.25" customHeight="1"/>
    <row r="52425" ht="32.25" customHeight="1"/>
    <row r="52427" ht="32.25" customHeight="1"/>
    <row r="52429" ht="32.25" customHeight="1"/>
    <row r="52431" ht="32.25" customHeight="1"/>
    <row r="52433" ht="32.25" customHeight="1"/>
    <row r="52435" ht="32.25" customHeight="1"/>
    <row r="52437" ht="32.25" customHeight="1"/>
    <row r="52439" ht="32.25" customHeight="1"/>
    <row r="52441" ht="32.25" customHeight="1"/>
    <row r="52443" ht="32.25" customHeight="1"/>
    <row r="52445" ht="32.25" customHeight="1"/>
    <row r="52447" ht="32.25" customHeight="1"/>
    <row r="52449" ht="32.25" customHeight="1"/>
    <row r="52451" ht="32.25" customHeight="1"/>
    <row r="52453" ht="32.25" customHeight="1"/>
    <row r="52455" ht="32.25" customHeight="1"/>
    <row r="52457" ht="32.25" customHeight="1"/>
    <row r="52459" ht="32.25" customHeight="1"/>
    <row r="52461" ht="32.25" customHeight="1"/>
    <row r="52463" ht="32.25" customHeight="1"/>
    <row r="52465" ht="32.25" customHeight="1"/>
    <row r="52467" ht="32.25" customHeight="1"/>
    <row r="52469" ht="32.25" customHeight="1"/>
    <row r="52471" ht="32.25" customHeight="1"/>
    <row r="52473" ht="32.25" customHeight="1"/>
    <row r="52475" ht="32.25" customHeight="1"/>
    <row r="52477" ht="32.25" customHeight="1"/>
    <row r="52479" ht="32.25" customHeight="1"/>
    <row r="52481" ht="32.25" customHeight="1"/>
    <row r="52483" ht="32.25" customHeight="1"/>
    <row r="52485" ht="32.25" customHeight="1"/>
    <row r="52487" ht="32.25" customHeight="1"/>
    <row r="52489" ht="32.25" customHeight="1"/>
    <row r="52491" ht="32.25" customHeight="1"/>
    <row r="52493" ht="32.25" customHeight="1"/>
    <row r="52495" ht="32.25" customHeight="1"/>
    <row r="52497" ht="32.25" customHeight="1"/>
    <row r="52499" ht="32.25" customHeight="1"/>
    <row r="52501" ht="32.25" customHeight="1"/>
    <row r="52503" ht="32.25" customHeight="1"/>
    <row r="52505" ht="32.25" customHeight="1"/>
    <row r="52507" ht="32.25" customHeight="1"/>
    <row r="52509" ht="32.25" customHeight="1"/>
    <row r="52511" ht="32.25" customHeight="1"/>
    <row r="52513" ht="32.25" customHeight="1"/>
    <row r="52515" ht="32.25" customHeight="1"/>
    <row r="52517" ht="32.25" customHeight="1"/>
    <row r="52519" ht="32.25" customHeight="1"/>
    <row r="52521" ht="32.25" customHeight="1"/>
    <row r="52523" ht="32.25" customHeight="1"/>
    <row r="52525" ht="32.25" customHeight="1"/>
    <row r="52527" ht="32.25" customHeight="1"/>
    <row r="52529" ht="32.25" customHeight="1"/>
    <row r="52531" ht="32.25" customHeight="1"/>
    <row r="52533" ht="32.25" customHeight="1"/>
    <row r="52535" ht="32.25" customHeight="1"/>
    <row r="52537" ht="32.25" customHeight="1"/>
    <row r="52539" ht="32.25" customHeight="1"/>
    <row r="52541" ht="32.25" customHeight="1"/>
    <row r="52543" ht="32.25" customHeight="1"/>
    <row r="52545" ht="32.25" customHeight="1"/>
    <row r="52547" ht="32.25" customHeight="1"/>
    <row r="52549" ht="32.25" customHeight="1"/>
    <row r="52551" ht="32.25" customHeight="1"/>
    <row r="52553" ht="32.25" customHeight="1"/>
    <row r="52555" ht="32.25" customHeight="1"/>
    <row r="52557" ht="32.25" customHeight="1"/>
    <row r="52559" ht="32.25" customHeight="1"/>
    <row r="52561" ht="32.25" customHeight="1"/>
    <row r="52563" ht="32.25" customHeight="1"/>
    <row r="52565" ht="32.25" customHeight="1"/>
    <row r="52567" ht="32.25" customHeight="1"/>
    <row r="52569" ht="32.25" customHeight="1"/>
    <row r="52571" ht="32.25" customHeight="1"/>
    <row r="52573" ht="32.25" customHeight="1"/>
    <row r="52575" ht="32.25" customHeight="1"/>
    <row r="52577" ht="32.25" customHeight="1"/>
    <row r="52579" ht="32.25" customHeight="1"/>
    <row r="52581" ht="32.25" customHeight="1"/>
    <row r="52583" ht="32.25" customHeight="1"/>
    <row r="52585" ht="32.25" customHeight="1"/>
    <row r="52587" ht="32.25" customHeight="1"/>
    <row r="52589" ht="32.25" customHeight="1"/>
    <row r="52591" ht="32.25" customHeight="1"/>
    <row r="52593" ht="32.25" customHeight="1"/>
    <row r="52595" ht="32.25" customHeight="1"/>
    <row r="52597" ht="32.25" customHeight="1"/>
    <row r="52599" ht="32.25" customHeight="1"/>
    <row r="52601" ht="32.25" customHeight="1"/>
    <row r="52603" ht="32.25" customHeight="1"/>
    <row r="52605" ht="32.25" customHeight="1"/>
    <row r="52607" ht="32.25" customHeight="1"/>
    <row r="52609" ht="32.25" customHeight="1"/>
    <row r="52611" ht="32.25" customHeight="1"/>
    <row r="52613" ht="32.25" customHeight="1"/>
    <row r="52615" ht="32.25" customHeight="1"/>
    <row r="52617" ht="32.25" customHeight="1"/>
    <row r="52619" ht="32.25" customHeight="1"/>
    <row r="52621" ht="32.25" customHeight="1"/>
    <row r="52623" ht="32.25" customHeight="1"/>
    <row r="52625" ht="32.25" customHeight="1"/>
    <row r="52627" ht="32.25" customHeight="1"/>
    <row r="52629" ht="32.25" customHeight="1"/>
    <row r="52631" ht="32.25" customHeight="1"/>
    <row r="52633" ht="32.25" customHeight="1"/>
    <row r="52635" ht="32.25" customHeight="1"/>
    <row r="52637" ht="32.25" customHeight="1"/>
    <row r="52639" ht="32.25" customHeight="1"/>
    <row r="52641" ht="32.25" customHeight="1"/>
    <row r="52643" ht="32.25" customHeight="1"/>
    <row r="52645" ht="32.25" customHeight="1"/>
    <row r="52647" ht="32.25" customHeight="1"/>
    <row r="52649" ht="32.25" customHeight="1"/>
    <row r="52651" ht="32.25" customHeight="1"/>
    <row r="52653" ht="32.25" customHeight="1"/>
    <row r="52655" ht="32.25" customHeight="1"/>
    <row r="52657" ht="32.25" customHeight="1"/>
    <row r="52659" ht="32.25" customHeight="1"/>
    <row r="52661" ht="32.25" customHeight="1"/>
    <row r="52663" ht="32.25" customHeight="1"/>
    <row r="52665" ht="32.25" customHeight="1"/>
    <row r="52667" ht="32.25" customHeight="1"/>
    <row r="52669" ht="32.25" customHeight="1"/>
    <row r="52671" ht="32.25" customHeight="1"/>
    <row r="52673" ht="32.25" customHeight="1"/>
    <row r="52675" ht="32.25" customHeight="1"/>
    <row r="52677" ht="32.25" customHeight="1"/>
    <row r="52679" ht="32.25" customHeight="1"/>
    <row r="52681" ht="32.25" customHeight="1"/>
    <row r="52683" ht="32.25" customHeight="1"/>
    <row r="52685" ht="32.25" customHeight="1"/>
    <row r="52687" ht="32.25" customHeight="1"/>
    <row r="52689" ht="32.25" customHeight="1"/>
    <row r="52691" ht="32.25" customHeight="1"/>
    <row r="52693" ht="32.25" customHeight="1"/>
    <row r="52695" ht="32.25" customHeight="1"/>
    <row r="52697" ht="32.25" customHeight="1"/>
    <row r="52699" ht="32.25" customHeight="1"/>
    <row r="52701" ht="32.25" customHeight="1"/>
    <row r="52703" ht="32.25" customHeight="1"/>
    <row r="52705" ht="32.25" customHeight="1"/>
    <row r="52707" ht="32.25" customHeight="1"/>
    <row r="52709" ht="32.25" customHeight="1"/>
    <row r="52711" ht="32.25" customHeight="1"/>
    <row r="52713" ht="32.25" customHeight="1"/>
    <row r="52715" ht="32.25" customHeight="1"/>
    <row r="52717" ht="32.25" customHeight="1"/>
    <row r="52719" ht="32.25" customHeight="1"/>
    <row r="52721" ht="32.25" customHeight="1"/>
    <row r="52723" ht="32.25" customHeight="1"/>
    <row r="52725" ht="32.25" customHeight="1"/>
    <row r="52727" ht="32.25" customHeight="1"/>
    <row r="52729" ht="32.25" customHeight="1"/>
    <row r="52731" ht="32.25" customHeight="1"/>
    <row r="52733" ht="32.25" customHeight="1"/>
    <row r="52735" ht="32.25" customHeight="1"/>
    <row r="52737" ht="32.25" customHeight="1"/>
    <row r="52739" ht="32.25" customHeight="1"/>
    <row r="52741" ht="32.25" customHeight="1"/>
    <row r="52743" ht="32.25" customHeight="1"/>
    <row r="52745" ht="32.25" customHeight="1"/>
    <row r="52747" ht="32.25" customHeight="1"/>
    <row r="52749" ht="32.25" customHeight="1"/>
    <row r="52751" ht="32.25" customHeight="1"/>
    <row r="52753" ht="32.25" customHeight="1"/>
    <row r="52755" ht="32.25" customHeight="1"/>
    <row r="52757" ht="32.25" customHeight="1"/>
    <row r="52759" ht="32.25" customHeight="1"/>
    <row r="52761" ht="32.25" customHeight="1"/>
    <row r="52763" ht="32.25" customHeight="1"/>
    <row r="52765" ht="32.25" customHeight="1"/>
    <row r="52767" ht="32.25" customHeight="1"/>
    <row r="52769" ht="32.25" customHeight="1"/>
    <row r="52771" ht="32.25" customHeight="1"/>
    <row r="52773" ht="32.25" customHeight="1"/>
    <row r="52775" ht="32.25" customHeight="1"/>
    <row r="52777" ht="32.25" customHeight="1"/>
    <row r="52779" ht="32.25" customHeight="1"/>
    <row r="52781" ht="32.25" customHeight="1"/>
    <row r="52783" ht="32.25" customHeight="1"/>
    <row r="52785" ht="32.25" customHeight="1"/>
    <row r="52787" ht="32.25" customHeight="1"/>
    <row r="52789" ht="32.25" customHeight="1"/>
    <row r="52791" ht="32.25" customHeight="1"/>
    <row r="52793" ht="32.25" customHeight="1"/>
    <row r="52795" ht="32.25" customHeight="1"/>
    <row r="52797" ht="32.25" customHeight="1"/>
    <row r="52799" ht="32.25" customHeight="1"/>
    <row r="52801" ht="32.25" customHeight="1"/>
    <row r="52803" ht="32.25" customHeight="1"/>
    <row r="52805" ht="32.25" customHeight="1"/>
    <row r="52807" ht="32.25" customHeight="1"/>
    <row r="52809" ht="32.25" customHeight="1"/>
    <row r="52811" ht="32.25" customHeight="1"/>
    <row r="52813" ht="32.25" customHeight="1"/>
    <row r="52815" ht="32.25" customHeight="1"/>
    <row r="52817" ht="32.25" customHeight="1"/>
    <row r="52819" ht="32.25" customHeight="1"/>
    <row r="52821" ht="32.25" customHeight="1"/>
    <row r="52823" ht="32.25" customHeight="1"/>
    <row r="52825" ht="32.25" customHeight="1"/>
    <row r="52827" ht="32.25" customHeight="1"/>
    <row r="52829" ht="32.25" customHeight="1"/>
    <row r="52831" ht="32.25" customHeight="1"/>
    <row r="52833" ht="32.25" customHeight="1"/>
    <row r="52835" ht="32.25" customHeight="1"/>
    <row r="52837" ht="32.25" customHeight="1"/>
    <row r="52839" ht="32.25" customHeight="1"/>
    <row r="52841" ht="32.25" customHeight="1"/>
    <row r="52843" ht="32.25" customHeight="1"/>
    <row r="52845" ht="32.25" customHeight="1"/>
    <row r="52847" ht="32.25" customHeight="1"/>
    <row r="52849" ht="32.25" customHeight="1"/>
    <row r="52851" ht="32.25" customHeight="1"/>
    <row r="52853" ht="32.25" customHeight="1"/>
    <row r="52855" ht="32.25" customHeight="1"/>
    <row r="52857" ht="32.25" customHeight="1"/>
    <row r="52859" ht="32.25" customHeight="1"/>
    <row r="52861" ht="32.25" customHeight="1"/>
    <row r="52863" ht="32.25" customHeight="1"/>
    <row r="52865" ht="32.25" customHeight="1"/>
    <row r="52867" ht="32.25" customHeight="1"/>
    <row r="52869" ht="32.25" customHeight="1"/>
    <row r="52871" ht="32.25" customHeight="1"/>
    <row r="52873" ht="32.25" customHeight="1"/>
    <row r="52875" ht="32.25" customHeight="1"/>
    <row r="52877" ht="32.25" customHeight="1"/>
    <row r="52879" ht="32.25" customHeight="1"/>
    <row r="52881" ht="32.25" customHeight="1"/>
    <row r="52883" ht="32.25" customHeight="1"/>
    <row r="52885" ht="32.25" customHeight="1"/>
    <row r="52887" ht="32.25" customHeight="1"/>
    <row r="52889" ht="32.25" customHeight="1"/>
    <row r="52891" ht="32.25" customHeight="1"/>
    <row r="52893" ht="32.25" customHeight="1"/>
    <row r="52895" ht="32.25" customHeight="1"/>
    <row r="52897" ht="32.25" customHeight="1"/>
    <row r="52899" ht="32.25" customHeight="1"/>
    <row r="52901" ht="32.25" customHeight="1"/>
    <row r="52903" ht="32.25" customHeight="1"/>
    <row r="52905" ht="32.25" customHeight="1"/>
    <row r="52907" ht="32.25" customHeight="1"/>
    <row r="52909" ht="32.25" customHeight="1"/>
    <row r="52911" ht="32.25" customHeight="1"/>
    <row r="52913" ht="32.25" customHeight="1"/>
    <row r="52915" ht="32.25" customHeight="1"/>
    <row r="52917" ht="32.25" customHeight="1"/>
    <row r="52919" ht="32.25" customHeight="1"/>
    <row r="52921" ht="32.25" customHeight="1"/>
    <row r="52923" ht="32.25" customHeight="1"/>
    <row r="52925" ht="32.25" customHeight="1"/>
    <row r="52927" ht="32.25" customHeight="1"/>
    <row r="52929" ht="32.25" customHeight="1"/>
    <row r="52931" ht="32.25" customHeight="1"/>
    <row r="52933" ht="32.25" customHeight="1"/>
    <row r="52935" ht="32.25" customHeight="1"/>
    <row r="52937" ht="32.25" customHeight="1"/>
    <row r="52939" ht="32.25" customHeight="1"/>
    <row r="52941" ht="32.25" customHeight="1"/>
    <row r="52943" ht="32.25" customHeight="1"/>
    <row r="52945" ht="32.25" customHeight="1"/>
    <row r="52947" ht="32.25" customHeight="1"/>
    <row r="52949" ht="32.25" customHeight="1"/>
    <row r="52951" ht="32.25" customHeight="1"/>
    <row r="52953" ht="32.25" customHeight="1"/>
    <row r="52955" ht="32.25" customHeight="1"/>
    <row r="52957" ht="32.25" customHeight="1"/>
    <row r="52959" ht="32.25" customHeight="1"/>
    <row r="52961" ht="32.25" customHeight="1"/>
    <row r="52963" ht="32.25" customHeight="1"/>
    <row r="52965" ht="32.25" customHeight="1"/>
    <row r="52967" ht="32.25" customHeight="1"/>
    <row r="52969" ht="32.25" customHeight="1"/>
    <row r="52971" ht="32.25" customHeight="1"/>
    <row r="52973" ht="32.25" customHeight="1"/>
    <row r="52975" ht="32.25" customHeight="1"/>
    <row r="52977" ht="32.25" customHeight="1"/>
    <row r="52979" ht="32.25" customHeight="1"/>
    <row r="52981" ht="32.25" customHeight="1"/>
    <row r="52983" ht="32.25" customHeight="1"/>
    <row r="52985" ht="32.25" customHeight="1"/>
    <row r="52987" ht="32.25" customHeight="1"/>
    <row r="52989" ht="32.25" customHeight="1"/>
    <row r="52991" ht="32.25" customHeight="1"/>
    <row r="52993" ht="32.25" customHeight="1"/>
    <row r="52995" ht="32.25" customHeight="1"/>
    <row r="52997" ht="32.25" customHeight="1"/>
    <row r="52999" ht="32.25" customHeight="1"/>
    <row r="53001" ht="32.25" customHeight="1"/>
    <row r="53003" ht="32.25" customHeight="1"/>
    <row r="53005" ht="32.25" customHeight="1"/>
    <row r="53007" ht="32.25" customHeight="1"/>
    <row r="53009" ht="32.25" customHeight="1"/>
    <row r="53011" ht="32.25" customHeight="1"/>
    <row r="53013" ht="32.25" customHeight="1"/>
    <row r="53015" ht="32.25" customHeight="1"/>
    <row r="53017" ht="32.25" customHeight="1"/>
    <row r="53019" ht="32.25" customHeight="1"/>
    <row r="53021" ht="32.25" customHeight="1"/>
    <row r="53023" ht="32.25" customHeight="1"/>
    <row r="53025" ht="32.25" customHeight="1"/>
    <row r="53027" ht="32.25" customHeight="1"/>
    <row r="53029" ht="32.25" customHeight="1"/>
    <row r="53031" ht="32.25" customHeight="1"/>
    <row r="53033" ht="32.25" customHeight="1"/>
    <row r="53035" ht="32.25" customHeight="1"/>
    <row r="53037" ht="32.25" customHeight="1"/>
    <row r="53039" ht="32.25" customHeight="1"/>
    <row r="53041" ht="32.25" customHeight="1"/>
    <row r="53043" ht="32.25" customHeight="1"/>
    <row r="53045" ht="32.25" customHeight="1"/>
    <row r="53047" ht="32.25" customHeight="1"/>
    <row r="53049" ht="32.25" customHeight="1"/>
    <row r="53051" ht="32.25" customHeight="1"/>
    <row r="53053" ht="32.25" customHeight="1"/>
    <row r="53055" ht="32.25" customHeight="1"/>
    <row r="53057" ht="32.25" customHeight="1"/>
    <row r="53059" ht="32.25" customHeight="1"/>
    <row r="53061" ht="32.25" customHeight="1"/>
    <row r="53063" ht="32.25" customHeight="1"/>
    <row r="53065" ht="32.25" customHeight="1"/>
    <row r="53067" ht="32.25" customHeight="1"/>
    <row r="53069" ht="32.25" customHeight="1"/>
    <row r="53071" ht="32.25" customHeight="1"/>
    <row r="53073" ht="32.25" customHeight="1"/>
    <row r="53075" ht="32.25" customHeight="1"/>
    <row r="53077" ht="32.25" customHeight="1"/>
    <row r="53079" ht="32.25" customHeight="1"/>
    <row r="53081" ht="32.25" customHeight="1"/>
    <row r="53083" ht="32.25" customHeight="1"/>
    <row r="53085" ht="32.25" customHeight="1"/>
    <row r="53087" ht="32.25" customHeight="1"/>
    <row r="53089" ht="32.25" customHeight="1"/>
    <row r="53091" ht="32.25" customHeight="1"/>
    <row r="53093" ht="32.25" customHeight="1"/>
    <row r="53095" ht="32.25" customHeight="1"/>
    <row r="53097" ht="32.25" customHeight="1"/>
    <row r="53099" ht="32.25" customHeight="1"/>
    <row r="53101" ht="32.25" customHeight="1"/>
    <row r="53103" ht="32.25" customHeight="1"/>
    <row r="53105" ht="32.25" customHeight="1"/>
    <row r="53107" ht="32.25" customHeight="1"/>
    <row r="53109" ht="32.25" customHeight="1"/>
    <row r="53111" ht="32.25" customHeight="1"/>
    <row r="53113" ht="32.25" customHeight="1"/>
    <row r="53115" ht="32.25" customHeight="1"/>
    <row r="53117" ht="32.25" customHeight="1"/>
    <row r="53119" ht="32.25" customHeight="1"/>
    <row r="53121" ht="32.25" customHeight="1"/>
    <row r="53123" ht="32.25" customHeight="1"/>
    <row r="53125" ht="32.25" customHeight="1"/>
    <row r="53127" ht="32.25" customHeight="1"/>
    <row r="53129" ht="32.25" customHeight="1"/>
    <row r="53131" ht="32.25" customHeight="1"/>
    <row r="53133" ht="32.25" customHeight="1"/>
    <row r="53135" ht="32.25" customHeight="1"/>
    <row r="53137" ht="32.25" customHeight="1"/>
    <row r="53139" ht="32.25" customHeight="1"/>
    <row r="53141" ht="32.25" customHeight="1"/>
    <row r="53143" ht="32.25" customHeight="1"/>
    <row r="53145" ht="32.25" customHeight="1"/>
    <row r="53147" ht="32.25" customHeight="1"/>
    <row r="53149" ht="32.25" customHeight="1"/>
    <row r="53151" ht="32.25" customHeight="1"/>
    <row r="53153" ht="32.25" customHeight="1"/>
    <row r="53155" ht="32.25" customHeight="1"/>
    <row r="53157" ht="32.25" customHeight="1"/>
    <row r="53159" ht="32.25" customHeight="1"/>
    <row r="53161" ht="32.25" customHeight="1"/>
    <row r="53163" ht="32.25" customHeight="1"/>
    <row r="53165" ht="32.25" customHeight="1"/>
    <row r="53167" ht="32.25" customHeight="1"/>
    <row r="53169" ht="32.25" customHeight="1"/>
    <row r="53171" ht="32.25" customHeight="1"/>
    <row r="53173" ht="32.25" customHeight="1"/>
    <row r="53175" ht="32.25" customHeight="1"/>
    <row r="53177" ht="32.25" customHeight="1"/>
    <row r="53179" ht="32.25" customHeight="1"/>
    <row r="53181" ht="32.25" customHeight="1"/>
    <row r="53183" ht="32.25" customHeight="1"/>
    <row r="53185" ht="32.25" customHeight="1"/>
    <row r="53187" ht="32.25" customHeight="1"/>
    <row r="53189" ht="32.25" customHeight="1"/>
    <row r="53191" ht="32.25" customHeight="1"/>
    <row r="53193" ht="32.25" customHeight="1"/>
    <row r="53195" ht="32.25" customHeight="1"/>
    <row r="53197" ht="32.25" customHeight="1"/>
    <row r="53199" ht="32.25" customHeight="1"/>
    <row r="53201" ht="32.25" customHeight="1"/>
    <row r="53203" ht="32.25" customHeight="1"/>
    <row r="53205" ht="32.25" customHeight="1"/>
    <row r="53207" ht="32.25" customHeight="1"/>
    <row r="53209" ht="32.25" customHeight="1"/>
    <row r="53211" ht="32.25" customHeight="1"/>
    <row r="53213" ht="32.25" customHeight="1"/>
    <row r="53215" ht="32.25" customHeight="1"/>
    <row r="53217" ht="32.25" customHeight="1"/>
    <row r="53219" ht="32.25" customHeight="1"/>
    <row r="53221" ht="32.25" customHeight="1"/>
    <row r="53223" ht="32.25" customHeight="1"/>
    <row r="53225" ht="32.25" customHeight="1"/>
    <row r="53227" ht="32.25" customHeight="1"/>
    <row r="53229" ht="32.25" customHeight="1"/>
    <row r="53231" ht="32.25" customHeight="1"/>
    <row r="53233" ht="32.25" customHeight="1"/>
    <row r="53235" ht="32.25" customHeight="1"/>
    <row r="53237" ht="32.25" customHeight="1"/>
    <row r="53239" ht="32.25" customHeight="1"/>
    <row r="53241" ht="32.25" customHeight="1"/>
    <row r="53243" ht="32.25" customHeight="1"/>
    <row r="53245" ht="32.25" customHeight="1"/>
    <row r="53247" ht="32.25" customHeight="1"/>
    <row r="53249" ht="32.25" customHeight="1"/>
    <row r="53251" ht="32.25" customHeight="1"/>
    <row r="53253" ht="32.25" customHeight="1"/>
    <row r="53255" ht="32.25" customHeight="1"/>
    <row r="53257" ht="32.25" customHeight="1"/>
    <row r="53259" ht="32.25" customHeight="1"/>
    <row r="53261" ht="32.25" customHeight="1"/>
    <row r="53263" ht="32.25" customHeight="1"/>
    <row r="53265" ht="32.25" customHeight="1"/>
    <row r="53267" ht="32.25" customHeight="1"/>
    <row r="53269" ht="32.25" customHeight="1"/>
    <row r="53271" ht="32.25" customHeight="1"/>
    <row r="53273" ht="32.25" customHeight="1"/>
    <row r="53275" ht="32.25" customHeight="1"/>
    <row r="53277" ht="32.25" customHeight="1"/>
    <row r="53279" ht="32.25" customHeight="1"/>
    <row r="53281" ht="32.25" customHeight="1"/>
    <row r="53283" ht="32.25" customHeight="1"/>
    <row r="53285" ht="32.25" customHeight="1"/>
    <row r="53287" ht="32.25" customHeight="1"/>
    <row r="53289" ht="32.25" customHeight="1"/>
    <row r="53291" ht="32.25" customHeight="1"/>
    <row r="53293" ht="32.25" customHeight="1"/>
    <row r="53295" ht="32.25" customHeight="1"/>
    <row r="53297" ht="32.25" customHeight="1"/>
    <row r="53299" ht="32.25" customHeight="1"/>
    <row r="53301" ht="32.25" customHeight="1"/>
    <row r="53303" ht="32.25" customHeight="1"/>
    <row r="53305" ht="32.25" customHeight="1"/>
    <row r="53307" ht="32.25" customHeight="1"/>
    <row r="53309" ht="32.25" customHeight="1"/>
    <row r="53311" ht="32.25" customHeight="1"/>
    <row r="53313" ht="32.25" customHeight="1"/>
    <row r="53315" ht="32.25" customHeight="1"/>
    <row r="53317" ht="32.25" customHeight="1"/>
    <row r="53319" ht="32.25" customHeight="1"/>
    <row r="53321" ht="32.25" customHeight="1"/>
    <row r="53323" ht="32.25" customHeight="1"/>
    <row r="53325" ht="32.25" customHeight="1"/>
    <row r="53327" ht="32.25" customHeight="1"/>
    <row r="53329" ht="32.25" customHeight="1"/>
    <row r="53331" ht="32.25" customHeight="1"/>
    <row r="53333" ht="32.25" customHeight="1"/>
    <row r="53335" ht="32.25" customHeight="1"/>
    <row r="53337" ht="32.25" customHeight="1"/>
    <row r="53339" ht="32.25" customHeight="1"/>
    <row r="53341" ht="32.25" customHeight="1"/>
    <row r="53343" ht="32.25" customHeight="1"/>
    <row r="53345" ht="32.25" customHeight="1"/>
    <row r="53347" ht="32.25" customHeight="1"/>
    <row r="53349" ht="32.25" customHeight="1"/>
    <row r="53351" ht="32.25" customHeight="1"/>
    <row r="53353" ht="32.25" customHeight="1"/>
    <row r="53355" ht="32.25" customHeight="1"/>
    <row r="53357" ht="32.25" customHeight="1"/>
    <row r="53359" ht="32.25" customHeight="1"/>
    <row r="53361" ht="32.25" customHeight="1"/>
    <row r="53363" ht="32.25" customHeight="1"/>
    <row r="53365" ht="32.25" customHeight="1"/>
    <row r="53367" ht="32.25" customHeight="1"/>
    <row r="53369" ht="32.25" customHeight="1"/>
    <row r="53371" ht="32.25" customHeight="1"/>
    <row r="53373" ht="32.25" customHeight="1"/>
    <row r="53375" ht="32.25" customHeight="1"/>
    <row r="53377" ht="32.25" customHeight="1"/>
    <row r="53379" ht="32.25" customHeight="1"/>
    <row r="53381" ht="32.25" customHeight="1"/>
    <row r="53383" ht="32.25" customHeight="1"/>
    <row r="53385" ht="32.25" customHeight="1"/>
    <row r="53387" ht="32.25" customHeight="1"/>
    <row r="53389" ht="32.25" customHeight="1"/>
    <row r="53391" ht="32.25" customHeight="1"/>
    <row r="53393" ht="32.25" customHeight="1"/>
    <row r="53395" ht="32.25" customHeight="1"/>
    <row r="53397" ht="32.25" customHeight="1"/>
    <row r="53399" ht="32.25" customHeight="1"/>
    <row r="53401" ht="32.25" customHeight="1"/>
    <row r="53403" ht="32.25" customHeight="1"/>
    <row r="53405" ht="32.25" customHeight="1"/>
    <row r="53407" ht="32.25" customHeight="1"/>
    <row r="53409" ht="32.25" customHeight="1"/>
    <row r="53411" ht="32.25" customHeight="1"/>
    <row r="53413" ht="32.25" customHeight="1"/>
    <row r="53415" ht="32.25" customHeight="1"/>
    <row r="53417" ht="32.25" customHeight="1"/>
    <row r="53419" ht="32.25" customHeight="1"/>
    <row r="53421" ht="32.25" customHeight="1"/>
    <row r="53423" ht="32.25" customHeight="1"/>
    <row r="53425" ht="32.25" customHeight="1"/>
    <row r="53427" ht="32.25" customHeight="1"/>
    <row r="53429" ht="32.25" customHeight="1"/>
    <row r="53431" ht="32.25" customHeight="1"/>
    <row r="53433" ht="32.25" customHeight="1"/>
    <row r="53435" ht="32.25" customHeight="1"/>
    <row r="53437" ht="32.25" customHeight="1"/>
    <row r="53439" ht="32.25" customHeight="1"/>
    <row r="53441" ht="32.25" customHeight="1"/>
    <row r="53443" ht="32.25" customHeight="1"/>
    <row r="53445" ht="32.25" customHeight="1"/>
    <row r="53447" ht="32.25" customHeight="1"/>
    <row r="53449" ht="32.25" customHeight="1"/>
    <row r="53451" ht="32.25" customHeight="1"/>
    <row r="53453" ht="32.25" customHeight="1"/>
    <row r="53455" ht="32.25" customHeight="1"/>
    <row r="53457" ht="32.25" customHeight="1"/>
    <row r="53459" ht="32.25" customHeight="1"/>
    <row r="53461" ht="32.25" customHeight="1"/>
    <row r="53463" ht="32.25" customHeight="1"/>
    <row r="53465" ht="32.25" customHeight="1"/>
    <row r="53467" ht="32.25" customHeight="1"/>
    <row r="53469" ht="32.25" customHeight="1"/>
    <row r="53471" ht="32.25" customHeight="1"/>
    <row r="53473" ht="32.25" customHeight="1"/>
    <row r="53475" ht="32.25" customHeight="1"/>
    <row r="53477" ht="32.25" customHeight="1"/>
    <row r="53479" ht="32.25" customHeight="1"/>
    <row r="53481" ht="32.25" customHeight="1"/>
    <row r="53483" ht="32.25" customHeight="1"/>
    <row r="53485" ht="32.25" customHeight="1"/>
    <row r="53487" ht="32.25" customHeight="1"/>
    <row r="53489" ht="32.25" customHeight="1"/>
    <row r="53491" ht="32.25" customHeight="1"/>
    <row r="53493" ht="32.25" customHeight="1"/>
    <row r="53495" ht="32.25" customHeight="1"/>
    <row r="53497" ht="32.25" customHeight="1"/>
    <row r="53499" ht="32.25" customHeight="1"/>
    <row r="53501" ht="32.25" customHeight="1"/>
    <row r="53503" ht="32.25" customHeight="1"/>
    <row r="53505" ht="32.25" customHeight="1"/>
    <row r="53507" ht="32.25" customHeight="1"/>
    <row r="53509" ht="32.25" customHeight="1"/>
    <row r="53511" ht="32.25" customHeight="1"/>
    <row r="53513" ht="32.25" customHeight="1"/>
    <row r="53515" ht="32.25" customHeight="1"/>
    <row r="53517" ht="32.25" customHeight="1"/>
    <row r="53519" ht="32.25" customHeight="1"/>
    <row r="53521" ht="32.25" customHeight="1"/>
    <row r="53523" ht="32.25" customHeight="1"/>
    <row r="53525" ht="32.25" customHeight="1"/>
    <row r="53527" ht="32.25" customHeight="1"/>
    <row r="53529" ht="32.25" customHeight="1"/>
    <row r="53531" ht="32.25" customHeight="1"/>
    <row r="53533" ht="32.25" customHeight="1"/>
    <row r="53535" ht="32.25" customHeight="1"/>
    <row r="53537" ht="32.25" customHeight="1"/>
    <row r="53539" ht="32.25" customHeight="1"/>
    <row r="53541" ht="32.25" customHeight="1"/>
    <row r="53543" ht="32.25" customHeight="1"/>
    <row r="53545" ht="32.25" customHeight="1"/>
    <row r="53547" ht="32.25" customHeight="1"/>
    <row r="53549" ht="32.25" customHeight="1"/>
    <row r="53551" ht="32.25" customHeight="1"/>
    <row r="53553" ht="32.25" customHeight="1"/>
    <row r="53555" ht="32.25" customHeight="1"/>
    <row r="53557" ht="32.25" customHeight="1"/>
    <row r="53559" ht="32.25" customHeight="1"/>
    <row r="53561" ht="32.25" customHeight="1"/>
    <row r="53563" ht="32.25" customHeight="1"/>
    <row r="53565" ht="32.25" customHeight="1"/>
    <row r="53567" ht="32.25" customHeight="1"/>
    <row r="53569" ht="32.25" customHeight="1"/>
    <row r="53571" ht="32.25" customHeight="1"/>
    <row r="53573" ht="32.25" customHeight="1"/>
    <row r="53575" ht="32.25" customHeight="1"/>
    <row r="53577" ht="32.25" customHeight="1"/>
    <row r="53579" ht="32.25" customHeight="1"/>
    <row r="53581" ht="32.25" customHeight="1"/>
    <row r="53583" ht="32.25" customHeight="1"/>
    <row r="53585" ht="32.25" customHeight="1"/>
    <row r="53587" ht="32.25" customHeight="1"/>
    <row r="53589" ht="32.25" customHeight="1"/>
    <row r="53591" ht="32.25" customHeight="1"/>
    <row r="53593" ht="32.25" customHeight="1"/>
    <row r="53595" ht="32.25" customHeight="1"/>
    <row r="53597" ht="32.25" customHeight="1"/>
    <row r="53599" ht="32.25" customHeight="1"/>
    <row r="53601" ht="32.25" customHeight="1"/>
    <row r="53603" ht="32.25" customHeight="1"/>
    <row r="53605" ht="32.25" customHeight="1"/>
    <row r="53607" ht="32.25" customHeight="1"/>
    <row r="53609" ht="32.25" customHeight="1"/>
    <row r="53611" ht="32.25" customHeight="1"/>
    <row r="53613" ht="32.25" customHeight="1"/>
    <row r="53615" ht="32.25" customHeight="1"/>
    <row r="53617" ht="32.25" customHeight="1"/>
    <row r="53619" ht="32.25" customHeight="1"/>
    <row r="53621" ht="32.25" customHeight="1"/>
    <row r="53623" ht="32.25" customHeight="1"/>
    <row r="53625" ht="32.25" customHeight="1"/>
    <row r="53627" ht="32.25" customHeight="1"/>
    <row r="53629" ht="32.25" customHeight="1"/>
    <row r="53631" ht="32.25" customHeight="1"/>
    <row r="53633" ht="32.25" customHeight="1"/>
    <row r="53635" ht="32.25" customHeight="1"/>
    <row r="53637" ht="32.25" customHeight="1"/>
    <row r="53639" ht="32.25" customHeight="1"/>
    <row r="53641" ht="32.25" customHeight="1"/>
    <row r="53643" ht="32.25" customHeight="1"/>
    <row r="53645" ht="32.25" customHeight="1"/>
    <row r="53647" ht="32.25" customHeight="1"/>
    <row r="53649" ht="32.25" customHeight="1"/>
    <row r="53651" ht="32.25" customHeight="1"/>
    <row r="53653" ht="32.25" customHeight="1"/>
    <row r="53655" ht="32.25" customHeight="1"/>
    <row r="53657" ht="32.25" customHeight="1"/>
    <row r="53659" ht="32.25" customHeight="1"/>
    <row r="53661" ht="32.25" customHeight="1"/>
    <row r="53663" ht="32.25" customHeight="1"/>
    <row r="53665" ht="32.25" customHeight="1"/>
    <row r="53667" ht="32.25" customHeight="1"/>
    <row r="53669" ht="32.25" customHeight="1"/>
    <row r="53671" ht="32.25" customHeight="1"/>
    <row r="53673" ht="32.25" customHeight="1"/>
    <row r="53675" ht="32.25" customHeight="1"/>
    <row r="53677" ht="32.25" customHeight="1"/>
    <row r="53679" ht="32.25" customHeight="1"/>
    <row r="53681" ht="32.25" customHeight="1"/>
    <row r="53683" ht="32.25" customHeight="1"/>
    <row r="53685" ht="32.25" customHeight="1"/>
    <row r="53687" ht="32.25" customHeight="1"/>
    <row r="53689" ht="32.25" customHeight="1"/>
    <row r="53691" ht="32.25" customHeight="1"/>
    <row r="53693" ht="32.25" customHeight="1"/>
    <row r="53695" ht="32.25" customHeight="1"/>
    <row r="53697" ht="32.25" customHeight="1"/>
    <row r="53699" ht="32.25" customHeight="1"/>
    <row r="53701" ht="32.25" customHeight="1"/>
    <row r="53703" ht="32.25" customHeight="1"/>
    <row r="53705" ht="32.25" customHeight="1"/>
    <row r="53707" ht="32.25" customHeight="1"/>
    <row r="53709" ht="32.25" customHeight="1"/>
    <row r="53711" ht="32.25" customHeight="1"/>
    <row r="53713" ht="32.25" customHeight="1"/>
    <row r="53715" ht="32.25" customHeight="1"/>
    <row r="53717" ht="32.25" customHeight="1"/>
    <row r="53719" ht="32.25" customHeight="1"/>
    <row r="53721" ht="32.25" customHeight="1"/>
    <row r="53723" ht="32.25" customHeight="1"/>
    <row r="53725" ht="32.25" customHeight="1"/>
    <row r="53727" ht="32.25" customHeight="1"/>
    <row r="53729" ht="32.25" customHeight="1"/>
    <row r="53731" ht="32.25" customHeight="1"/>
    <row r="53733" ht="32.25" customHeight="1"/>
    <row r="53735" ht="32.25" customHeight="1"/>
    <row r="53737" ht="32.25" customHeight="1"/>
    <row r="53739" ht="32.25" customHeight="1"/>
    <row r="53741" ht="32.25" customHeight="1"/>
    <row r="53743" ht="32.25" customHeight="1"/>
    <row r="53745" ht="32.25" customHeight="1"/>
    <row r="53747" ht="32.25" customHeight="1"/>
    <row r="53749" ht="32.25" customHeight="1"/>
    <row r="53751" ht="32.25" customHeight="1"/>
    <row r="53753" ht="32.25" customHeight="1"/>
    <row r="53755" ht="32.25" customHeight="1"/>
    <row r="53757" ht="32.25" customHeight="1"/>
    <row r="53759" ht="32.25" customHeight="1"/>
    <row r="53761" ht="32.25" customHeight="1"/>
    <row r="53763" ht="32.25" customHeight="1"/>
    <row r="53765" ht="32.25" customHeight="1"/>
    <row r="53767" ht="32.25" customHeight="1"/>
    <row r="53769" ht="32.25" customHeight="1"/>
    <row r="53771" ht="32.25" customHeight="1"/>
    <row r="53773" ht="32.25" customHeight="1"/>
    <row r="53775" ht="32.25" customHeight="1"/>
    <row r="53777" ht="32.25" customHeight="1"/>
    <row r="53779" ht="32.25" customHeight="1"/>
    <row r="53781" ht="32.25" customHeight="1"/>
    <row r="53783" ht="32.25" customHeight="1"/>
    <row r="53785" ht="32.25" customHeight="1"/>
    <row r="53787" ht="32.25" customHeight="1"/>
    <row r="53789" ht="32.25" customHeight="1"/>
    <row r="53791" ht="32.25" customHeight="1"/>
    <row r="53793" ht="32.25" customHeight="1"/>
    <row r="53795" ht="32.25" customHeight="1"/>
    <row r="53797" ht="32.25" customHeight="1"/>
    <row r="53799" ht="32.25" customHeight="1"/>
    <row r="53801" ht="32.25" customHeight="1"/>
    <row r="53803" ht="32.25" customHeight="1"/>
    <row r="53805" ht="32.25" customHeight="1"/>
    <row r="53807" ht="32.25" customHeight="1"/>
    <row r="53809" ht="32.25" customHeight="1"/>
    <row r="53811" ht="32.25" customHeight="1"/>
    <row r="53813" ht="32.25" customHeight="1"/>
    <row r="53815" ht="32.25" customHeight="1"/>
    <row r="53817" ht="32.25" customHeight="1"/>
    <row r="53819" ht="32.25" customHeight="1"/>
    <row r="53821" ht="32.25" customHeight="1"/>
    <row r="53823" ht="32.25" customHeight="1"/>
    <row r="53825" ht="32.25" customHeight="1"/>
    <row r="53827" ht="32.25" customHeight="1"/>
    <row r="53829" ht="32.25" customHeight="1"/>
    <row r="53831" ht="32.25" customHeight="1"/>
    <row r="53833" ht="32.25" customHeight="1"/>
    <row r="53835" ht="32.25" customHeight="1"/>
    <row r="53837" ht="32.25" customHeight="1"/>
    <row r="53839" ht="32.25" customHeight="1"/>
    <row r="53841" ht="32.25" customHeight="1"/>
    <row r="53843" ht="32.25" customHeight="1"/>
    <row r="53845" ht="32.25" customHeight="1"/>
    <row r="53847" ht="32.25" customHeight="1"/>
    <row r="53849" ht="32.25" customHeight="1"/>
    <row r="53851" ht="32.25" customHeight="1"/>
    <row r="53853" ht="32.25" customHeight="1"/>
    <row r="53855" ht="32.25" customHeight="1"/>
    <row r="53857" ht="32.25" customHeight="1"/>
    <row r="53859" ht="32.25" customHeight="1"/>
    <row r="53861" ht="32.25" customHeight="1"/>
    <row r="53863" ht="32.25" customHeight="1"/>
    <row r="53865" ht="32.25" customHeight="1"/>
    <row r="53867" ht="32.25" customHeight="1"/>
    <row r="53869" ht="32.25" customHeight="1"/>
    <row r="53871" ht="32.25" customHeight="1"/>
    <row r="53873" ht="32.25" customHeight="1"/>
    <row r="53875" ht="32.25" customHeight="1"/>
    <row r="53877" ht="32.25" customHeight="1"/>
    <row r="53879" ht="32.25" customHeight="1"/>
    <row r="53881" ht="32.25" customHeight="1"/>
    <row r="53883" ht="32.25" customHeight="1"/>
    <row r="53885" ht="32.25" customHeight="1"/>
    <row r="53887" ht="32.25" customHeight="1"/>
    <row r="53889" ht="32.25" customHeight="1"/>
    <row r="53891" ht="32.25" customHeight="1"/>
    <row r="53893" ht="32.25" customHeight="1"/>
    <row r="53895" ht="32.25" customHeight="1"/>
    <row r="53897" ht="32.25" customHeight="1"/>
    <row r="53899" ht="32.25" customHeight="1"/>
    <row r="53901" ht="32.25" customHeight="1"/>
    <row r="53903" ht="32.25" customHeight="1"/>
    <row r="53905" ht="32.25" customHeight="1"/>
    <row r="53907" ht="32.25" customHeight="1"/>
    <row r="53909" ht="32.25" customHeight="1"/>
    <row r="53911" ht="32.25" customHeight="1"/>
    <row r="53913" ht="32.25" customHeight="1"/>
    <row r="53915" ht="32.25" customHeight="1"/>
    <row r="53917" ht="32.25" customHeight="1"/>
    <row r="53919" ht="32.25" customHeight="1"/>
    <row r="53921" ht="32.25" customHeight="1"/>
    <row r="53923" ht="32.25" customHeight="1"/>
    <row r="53925" ht="32.25" customHeight="1"/>
    <row r="53927" ht="32.25" customHeight="1"/>
    <row r="53929" ht="32.25" customHeight="1"/>
    <row r="53931" ht="32.25" customHeight="1"/>
    <row r="53933" ht="32.25" customHeight="1"/>
    <row r="53935" ht="32.25" customHeight="1"/>
    <row r="53937" ht="32.25" customHeight="1"/>
    <row r="53939" ht="32.25" customHeight="1"/>
    <row r="53941" ht="32.25" customHeight="1"/>
    <row r="53943" ht="32.25" customHeight="1"/>
    <row r="53945" ht="32.25" customHeight="1"/>
    <row r="53947" ht="32.25" customHeight="1"/>
    <row r="53949" ht="32.25" customHeight="1"/>
    <row r="53951" ht="32.25" customHeight="1"/>
    <row r="53953" ht="32.25" customHeight="1"/>
    <row r="53955" ht="32.25" customHeight="1"/>
    <row r="53957" ht="32.25" customHeight="1"/>
    <row r="53959" ht="32.25" customHeight="1"/>
    <row r="53961" ht="32.25" customHeight="1"/>
    <row r="53963" ht="32.25" customHeight="1"/>
    <row r="53965" ht="32.25" customHeight="1"/>
    <row r="53967" ht="32.25" customHeight="1"/>
    <row r="53969" ht="32.25" customHeight="1"/>
    <row r="53971" ht="32.25" customHeight="1"/>
    <row r="53973" ht="32.25" customHeight="1"/>
    <row r="53975" ht="32.25" customHeight="1"/>
    <row r="53977" ht="32.25" customHeight="1"/>
    <row r="53979" ht="32.25" customHeight="1"/>
    <row r="53981" ht="32.25" customHeight="1"/>
    <row r="53983" ht="32.25" customHeight="1"/>
    <row r="53985" ht="32.25" customHeight="1"/>
    <row r="53987" ht="32.25" customHeight="1"/>
    <row r="53989" ht="32.25" customHeight="1"/>
    <row r="53991" ht="32.25" customHeight="1"/>
    <row r="53993" ht="32.25" customHeight="1"/>
    <row r="53995" ht="32.25" customHeight="1"/>
    <row r="53997" ht="32.25" customHeight="1"/>
    <row r="53999" ht="32.25" customHeight="1"/>
    <row r="54001" ht="32.25" customHeight="1"/>
    <row r="54003" ht="32.25" customHeight="1"/>
    <row r="54005" ht="32.25" customHeight="1"/>
    <row r="54007" ht="32.25" customHeight="1"/>
    <row r="54009" ht="32.25" customHeight="1"/>
    <row r="54011" ht="32.25" customHeight="1"/>
    <row r="54013" ht="32.25" customHeight="1"/>
    <row r="54015" ht="32.25" customHeight="1"/>
    <row r="54017" ht="32.25" customHeight="1"/>
    <row r="54019" ht="32.25" customHeight="1"/>
    <row r="54021" ht="32.25" customHeight="1"/>
    <row r="54023" ht="32.25" customHeight="1"/>
    <row r="54025" ht="32.25" customHeight="1"/>
    <row r="54027" ht="32.25" customHeight="1"/>
    <row r="54029" ht="32.25" customHeight="1"/>
    <row r="54031" ht="32.25" customHeight="1"/>
    <row r="54033" ht="32.25" customHeight="1"/>
    <row r="54035" ht="32.25" customHeight="1"/>
    <row r="54037" ht="32.25" customHeight="1"/>
    <row r="54039" ht="32.25" customHeight="1"/>
    <row r="54041" ht="32.25" customHeight="1"/>
    <row r="54043" ht="32.25" customHeight="1"/>
    <row r="54045" ht="32.25" customHeight="1"/>
    <row r="54047" ht="32.25" customHeight="1"/>
    <row r="54049" ht="32.25" customHeight="1"/>
    <row r="54051" ht="32.25" customHeight="1"/>
    <row r="54053" ht="32.25" customHeight="1"/>
    <row r="54055" ht="32.25" customHeight="1"/>
    <row r="54057" ht="32.25" customHeight="1"/>
    <row r="54059" ht="32.25" customHeight="1"/>
    <row r="54061" ht="32.25" customHeight="1"/>
    <row r="54063" ht="32.25" customHeight="1"/>
    <row r="54065" ht="32.25" customHeight="1"/>
    <row r="54067" ht="32.25" customHeight="1"/>
    <row r="54069" ht="32.25" customHeight="1"/>
    <row r="54071" ht="32.25" customHeight="1"/>
    <row r="54073" ht="32.25" customHeight="1"/>
    <row r="54075" ht="32.25" customHeight="1"/>
    <row r="54077" ht="32.25" customHeight="1"/>
    <row r="54079" ht="32.25" customHeight="1"/>
    <row r="54081" ht="32.25" customHeight="1"/>
    <row r="54083" ht="32.25" customHeight="1"/>
    <row r="54085" ht="32.25" customHeight="1"/>
    <row r="54087" ht="32.25" customHeight="1"/>
    <row r="54089" ht="32.25" customHeight="1"/>
    <row r="54091" ht="32.25" customHeight="1"/>
    <row r="54093" ht="32.25" customHeight="1"/>
    <row r="54095" ht="32.25" customHeight="1"/>
    <row r="54097" ht="32.25" customHeight="1"/>
    <row r="54099" ht="32.25" customHeight="1"/>
    <row r="54101" ht="32.25" customHeight="1"/>
    <row r="54103" ht="32.25" customHeight="1"/>
    <row r="54105" ht="32.25" customHeight="1"/>
    <row r="54107" ht="32.25" customHeight="1"/>
    <row r="54109" ht="32.25" customHeight="1"/>
    <row r="54111" ht="32.25" customHeight="1"/>
    <row r="54113" ht="32.25" customHeight="1"/>
    <row r="54115" ht="32.25" customHeight="1"/>
    <row r="54117" ht="32.25" customHeight="1"/>
    <row r="54119" ht="32.25" customHeight="1"/>
    <row r="54121" ht="32.25" customHeight="1"/>
    <row r="54123" ht="32.25" customHeight="1"/>
    <row r="54125" ht="32.25" customHeight="1"/>
    <row r="54127" ht="32.25" customHeight="1"/>
    <row r="54129" ht="32.25" customHeight="1"/>
    <row r="54131" ht="32.25" customHeight="1"/>
    <row r="54133" ht="32.25" customHeight="1"/>
    <row r="54135" ht="32.25" customHeight="1"/>
    <row r="54137" ht="32.25" customHeight="1"/>
    <row r="54139" ht="32.25" customHeight="1"/>
    <row r="54141" ht="32.25" customHeight="1"/>
    <row r="54143" ht="32.25" customHeight="1"/>
    <row r="54145" ht="32.25" customHeight="1"/>
    <row r="54147" ht="32.25" customHeight="1"/>
    <row r="54149" ht="32.25" customHeight="1"/>
    <row r="54151" ht="32.25" customHeight="1"/>
    <row r="54153" ht="32.25" customHeight="1"/>
    <row r="54155" ht="32.25" customHeight="1"/>
    <row r="54157" ht="32.25" customHeight="1"/>
    <row r="54159" ht="32.25" customHeight="1"/>
    <row r="54161" ht="32.25" customHeight="1"/>
    <row r="54163" ht="32.25" customHeight="1"/>
    <row r="54165" ht="32.25" customHeight="1"/>
    <row r="54167" ht="32.25" customHeight="1"/>
    <row r="54169" ht="32.25" customHeight="1"/>
    <row r="54171" ht="32.25" customHeight="1"/>
    <row r="54173" ht="32.25" customHeight="1"/>
    <row r="54175" ht="32.25" customHeight="1"/>
    <row r="54177" ht="32.25" customHeight="1"/>
    <row r="54179" ht="32.25" customHeight="1"/>
    <row r="54181" ht="32.25" customHeight="1"/>
    <row r="54183" ht="32.25" customHeight="1"/>
    <row r="54185" ht="32.25" customHeight="1"/>
    <row r="54187" ht="32.25" customHeight="1"/>
    <row r="54189" ht="32.25" customHeight="1"/>
    <row r="54191" ht="32.25" customHeight="1"/>
    <row r="54193" ht="32.25" customHeight="1"/>
    <row r="54195" ht="32.25" customHeight="1"/>
    <row r="54197" ht="32.25" customHeight="1"/>
    <row r="54199" ht="32.25" customHeight="1"/>
    <row r="54201" ht="32.25" customHeight="1"/>
    <row r="54203" ht="32.25" customHeight="1"/>
    <row r="54205" ht="32.25" customHeight="1"/>
    <row r="54207" ht="32.25" customHeight="1"/>
    <row r="54209" ht="32.25" customHeight="1"/>
    <row r="54211" ht="32.25" customHeight="1"/>
    <row r="54213" ht="32.25" customHeight="1"/>
    <row r="54215" ht="32.25" customHeight="1"/>
    <row r="54217" ht="32.25" customHeight="1"/>
    <row r="54219" ht="32.25" customHeight="1"/>
    <row r="54221" ht="32.25" customHeight="1"/>
    <row r="54223" ht="32.25" customHeight="1"/>
    <row r="54225" ht="32.25" customHeight="1"/>
    <row r="54227" ht="32.25" customHeight="1"/>
    <row r="54229" ht="32.25" customHeight="1"/>
    <row r="54231" ht="32.25" customHeight="1"/>
    <row r="54233" ht="32.25" customHeight="1"/>
    <row r="54235" ht="32.25" customHeight="1"/>
    <row r="54237" ht="32.25" customHeight="1"/>
    <row r="54239" ht="32.25" customHeight="1"/>
    <row r="54241" ht="32.25" customHeight="1"/>
    <row r="54243" ht="32.25" customHeight="1"/>
    <row r="54245" ht="32.25" customHeight="1"/>
    <row r="54247" ht="32.25" customHeight="1"/>
    <row r="54249" ht="32.25" customHeight="1"/>
    <row r="54251" ht="32.25" customHeight="1"/>
    <row r="54253" ht="32.25" customHeight="1"/>
    <row r="54255" ht="32.25" customHeight="1"/>
    <row r="54257" ht="32.25" customHeight="1"/>
    <row r="54259" ht="32.25" customHeight="1"/>
    <row r="54261" ht="32.25" customHeight="1"/>
    <row r="54263" ht="32.25" customHeight="1"/>
    <row r="54265" ht="32.25" customHeight="1"/>
    <row r="54267" ht="32.25" customHeight="1"/>
    <row r="54269" ht="32.25" customHeight="1"/>
    <row r="54271" ht="32.25" customHeight="1"/>
    <row r="54273" ht="32.25" customHeight="1"/>
    <row r="54275" ht="32.25" customHeight="1"/>
    <row r="54277" ht="32.25" customHeight="1"/>
    <row r="54279" ht="32.25" customHeight="1"/>
    <row r="54281" ht="32.25" customHeight="1"/>
    <row r="54283" ht="32.25" customHeight="1"/>
    <row r="54285" ht="32.25" customHeight="1"/>
    <row r="54287" ht="32.25" customHeight="1"/>
    <row r="54289" ht="32.25" customHeight="1"/>
    <row r="54291" ht="32.25" customHeight="1"/>
    <row r="54293" ht="32.25" customHeight="1"/>
    <row r="54295" ht="32.25" customHeight="1"/>
    <row r="54297" ht="32.25" customHeight="1"/>
    <row r="54299" ht="32.25" customHeight="1"/>
    <row r="54301" ht="32.25" customHeight="1"/>
    <row r="54303" ht="32.25" customHeight="1"/>
    <row r="54305" ht="32.25" customHeight="1"/>
    <row r="54307" ht="32.25" customHeight="1"/>
    <row r="54309" ht="32.25" customHeight="1"/>
    <row r="54311" ht="32.25" customHeight="1"/>
    <row r="54313" ht="32.25" customHeight="1"/>
    <row r="54315" ht="32.25" customHeight="1"/>
    <row r="54317" ht="32.25" customHeight="1"/>
    <row r="54319" ht="32.25" customHeight="1"/>
    <row r="54321" ht="32.25" customHeight="1"/>
    <row r="54323" ht="32.25" customHeight="1"/>
    <row r="54325" ht="32.25" customHeight="1"/>
    <row r="54327" ht="32.25" customHeight="1"/>
    <row r="54329" ht="32.25" customHeight="1"/>
    <row r="54331" ht="32.25" customHeight="1"/>
    <row r="54333" ht="32.25" customHeight="1"/>
    <row r="54335" ht="32.25" customHeight="1"/>
    <row r="54337" ht="32.25" customHeight="1"/>
    <row r="54339" ht="32.25" customHeight="1"/>
    <row r="54341" ht="32.25" customHeight="1"/>
    <row r="54343" ht="32.25" customHeight="1"/>
    <row r="54345" ht="32.25" customHeight="1"/>
    <row r="54347" ht="32.25" customHeight="1"/>
    <row r="54349" ht="32.25" customHeight="1"/>
    <row r="54351" ht="32.25" customHeight="1"/>
    <row r="54353" ht="32.25" customHeight="1"/>
    <row r="54355" ht="32.25" customHeight="1"/>
    <row r="54357" ht="32.25" customHeight="1"/>
    <row r="54359" ht="32.25" customHeight="1"/>
    <row r="54361" ht="32.25" customHeight="1"/>
    <row r="54363" ht="32.25" customHeight="1"/>
    <row r="54365" ht="32.25" customHeight="1"/>
    <row r="54367" ht="32.25" customHeight="1"/>
    <row r="54369" ht="32.25" customHeight="1"/>
    <row r="54371" ht="32.25" customHeight="1"/>
    <row r="54373" ht="32.25" customHeight="1"/>
    <row r="54375" ht="32.25" customHeight="1"/>
    <row r="54377" ht="32.25" customHeight="1"/>
    <row r="54379" ht="32.25" customHeight="1"/>
    <row r="54381" ht="32.25" customHeight="1"/>
    <row r="54383" ht="32.25" customHeight="1"/>
    <row r="54385" ht="32.25" customHeight="1"/>
    <row r="54387" ht="32.25" customHeight="1"/>
    <row r="54389" ht="32.25" customHeight="1"/>
    <row r="54391" ht="32.25" customHeight="1"/>
    <row r="54393" ht="32.25" customHeight="1"/>
    <row r="54395" ht="32.25" customHeight="1"/>
    <row r="54397" ht="32.25" customHeight="1"/>
    <row r="54399" ht="32.25" customHeight="1"/>
    <row r="54401" ht="32.25" customHeight="1"/>
    <row r="54403" ht="32.25" customHeight="1"/>
    <row r="54405" ht="32.25" customHeight="1"/>
    <row r="54407" ht="32.25" customHeight="1"/>
    <row r="54409" ht="32.25" customHeight="1"/>
    <row r="54411" ht="32.25" customHeight="1"/>
    <row r="54413" ht="32.25" customHeight="1"/>
    <row r="54415" ht="32.25" customHeight="1"/>
    <row r="54417" ht="32.25" customHeight="1"/>
    <row r="54419" ht="32.25" customHeight="1"/>
    <row r="54421" ht="32.25" customHeight="1"/>
    <row r="54423" ht="32.25" customHeight="1"/>
    <row r="54425" ht="32.25" customHeight="1"/>
    <row r="54427" ht="32.25" customHeight="1"/>
    <row r="54429" ht="32.25" customHeight="1"/>
    <row r="54431" ht="32.25" customHeight="1"/>
    <row r="54433" ht="32.25" customHeight="1"/>
    <row r="54435" ht="32.25" customHeight="1"/>
    <row r="54437" ht="32.25" customHeight="1"/>
    <row r="54439" ht="32.25" customHeight="1"/>
    <row r="54441" ht="32.25" customHeight="1"/>
    <row r="54443" ht="32.25" customHeight="1"/>
    <row r="54445" ht="32.25" customHeight="1"/>
    <row r="54447" ht="32.25" customHeight="1"/>
    <row r="54449" ht="32.25" customHeight="1"/>
    <row r="54451" ht="32.25" customHeight="1"/>
    <row r="54453" ht="32.25" customHeight="1"/>
    <row r="54455" ht="32.25" customHeight="1"/>
    <row r="54457" ht="32.25" customHeight="1"/>
    <row r="54459" ht="32.25" customHeight="1"/>
    <row r="54461" ht="32.25" customHeight="1"/>
    <row r="54463" ht="32.25" customHeight="1"/>
    <row r="54465" ht="32.25" customHeight="1"/>
    <row r="54467" ht="32.25" customHeight="1"/>
    <row r="54469" ht="32.25" customHeight="1"/>
    <row r="54471" ht="32.25" customHeight="1"/>
    <row r="54473" ht="32.25" customHeight="1"/>
    <row r="54475" ht="32.25" customHeight="1"/>
    <row r="54477" ht="32.25" customHeight="1"/>
    <row r="54479" ht="32.25" customHeight="1"/>
    <row r="54481" ht="32.25" customHeight="1"/>
    <row r="54483" ht="32.25" customHeight="1"/>
    <row r="54485" ht="32.25" customHeight="1"/>
    <row r="54487" ht="32.25" customHeight="1"/>
    <row r="54489" ht="32.25" customHeight="1"/>
    <row r="54491" ht="32.25" customHeight="1"/>
    <row r="54493" ht="32.25" customHeight="1"/>
    <row r="54495" ht="32.25" customHeight="1"/>
    <row r="54497" ht="32.25" customHeight="1"/>
    <row r="54499" ht="32.25" customHeight="1"/>
    <row r="54501" ht="32.25" customHeight="1"/>
    <row r="54503" ht="32.25" customHeight="1"/>
    <row r="54505" ht="32.25" customHeight="1"/>
    <row r="54507" ht="32.25" customHeight="1"/>
    <row r="54509" ht="32.25" customHeight="1"/>
    <row r="54511" ht="32.25" customHeight="1"/>
    <row r="54513" ht="32.25" customHeight="1"/>
    <row r="54515" ht="32.25" customHeight="1"/>
    <row r="54517" ht="32.25" customHeight="1"/>
    <row r="54519" ht="32.25" customHeight="1"/>
    <row r="54521" ht="32.25" customHeight="1"/>
    <row r="54523" ht="32.25" customHeight="1"/>
    <row r="54525" ht="32.25" customHeight="1"/>
    <row r="54527" ht="32.25" customHeight="1"/>
    <row r="54529" ht="32.25" customHeight="1"/>
    <row r="54531" ht="32.25" customHeight="1"/>
    <row r="54533" ht="32.25" customHeight="1"/>
    <row r="54535" ht="32.25" customHeight="1"/>
    <row r="54537" ht="32.25" customHeight="1"/>
    <row r="54539" ht="32.25" customHeight="1"/>
    <row r="54541" ht="32.25" customHeight="1"/>
    <row r="54543" ht="32.25" customHeight="1"/>
    <row r="54545" ht="32.25" customHeight="1"/>
    <row r="54547" ht="32.25" customHeight="1"/>
    <row r="54549" ht="32.25" customHeight="1"/>
    <row r="54551" ht="32.25" customHeight="1"/>
    <row r="54553" ht="32.25" customHeight="1"/>
    <row r="54555" ht="32.25" customHeight="1"/>
    <row r="54557" ht="32.25" customHeight="1"/>
    <row r="54559" ht="32.25" customHeight="1"/>
    <row r="54561" ht="32.25" customHeight="1"/>
    <row r="54563" ht="32.25" customHeight="1"/>
    <row r="54565" ht="32.25" customHeight="1"/>
    <row r="54567" ht="32.25" customHeight="1"/>
    <row r="54569" ht="32.25" customHeight="1"/>
    <row r="54571" ht="32.25" customHeight="1"/>
    <row r="54573" ht="32.25" customHeight="1"/>
    <row r="54575" ht="32.25" customHeight="1"/>
    <row r="54577" ht="32.25" customHeight="1"/>
    <row r="54579" ht="32.25" customHeight="1"/>
    <row r="54581" ht="32.25" customHeight="1"/>
    <row r="54583" ht="32.25" customHeight="1"/>
    <row r="54585" ht="32.25" customHeight="1"/>
    <row r="54587" ht="32.25" customHeight="1"/>
    <row r="54589" ht="32.25" customHeight="1"/>
    <row r="54591" ht="32.25" customHeight="1"/>
    <row r="54593" ht="32.25" customHeight="1"/>
    <row r="54595" ht="32.25" customHeight="1"/>
    <row r="54597" ht="32.25" customHeight="1"/>
    <row r="54599" ht="32.25" customHeight="1"/>
    <row r="54601" ht="32.25" customHeight="1"/>
    <row r="54603" ht="32.25" customHeight="1"/>
    <row r="54605" ht="32.25" customHeight="1"/>
    <row r="54607" ht="32.25" customHeight="1"/>
    <row r="54609" ht="32.25" customHeight="1"/>
    <row r="54611" ht="32.25" customHeight="1"/>
    <row r="54613" ht="32.25" customHeight="1"/>
    <row r="54615" ht="32.25" customHeight="1"/>
    <row r="54617" ht="32.25" customHeight="1"/>
    <row r="54619" ht="32.25" customHeight="1"/>
    <row r="54621" ht="32.25" customHeight="1"/>
    <row r="54623" ht="32.25" customHeight="1"/>
    <row r="54625" ht="32.25" customHeight="1"/>
    <row r="54627" ht="32.25" customHeight="1"/>
    <row r="54629" ht="32.25" customHeight="1"/>
    <row r="54631" ht="32.25" customHeight="1"/>
    <row r="54633" ht="32.25" customHeight="1"/>
    <row r="54635" ht="32.25" customHeight="1"/>
    <row r="54637" ht="32.25" customHeight="1"/>
    <row r="54639" ht="32.25" customHeight="1"/>
    <row r="54641" ht="32.25" customHeight="1"/>
    <row r="54643" ht="32.25" customHeight="1"/>
    <row r="54645" ht="32.25" customHeight="1"/>
    <row r="54647" ht="32.25" customHeight="1"/>
    <row r="54649" ht="32.25" customHeight="1"/>
    <row r="54651" ht="32.25" customHeight="1"/>
    <row r="54653" ht="32.25" customHeight="1"/>
    <row r="54655" ht="32.25" customHeight="1"/>
    <row r="54657" ht="32.25" customHeight="1"/>
    <row r="54659" ht="32.25" customHeight="1"/>
    <row r="54661" ht="32.25" customHeight="1"/>
    <row r="54663" ht="32.25" customHeight="1"/>
    <row r="54665" ht="32.25" customHeight="1"/>
    <row r="54667" ht="32.25" customHeight="1"/>
    <row r="54669" ht="32.25" customHeight="1"/>
    <row r="54671" ht="32.25" customHeight="1"/>
    <row r="54673" ht="32.25" customHeight="1"/>
    <row r="54675" ht="32.25" customHeight="1"/>
    <row r="54677" ht="32.25" customHeight="1"/>
    <row r="54679" ht="32.25" customHeight="1"/>
    <row r="54681" ht="32.25" customHeight="1"/>
    <row r="54683" ht="32.25" customHeight="1"/>
    <row r="54685" ht="32.25" customHeight="1"/>
    <row r="54687" ht="32.25" customHeight="1"/>
    <row r="54689" ht="32.25" customHeight="1"/>
    <row r="54691" ht="32.25" customHeight="1"/>
    <row r="54693" ht="32.25" customHeight="1"/>
    <row r="54695" ht="32.25" customHeight="1"/>
    <row r="54697" ht="32.25" customHeight="1"/>
    <row r="54699" ht="32.25" customHeight="1"/>
    <row r="54701" ht="32.25" customHeight="1"/>
    <row r="54703" ht="32.25" customHeight="1"/>
    <row r="54705" ht="32.25" customHeight="1"/>
    <row r="54707" ht="32.25" customHeight="1"/>
    <row r="54709" ht="32.25" customHeight="1"/>
    <row r="54711" ht="32.25" customHeight="1"/>
    <row r="54713" ht="32.25" customHeight="1"/>
    <row r="54715" ht="32.25" customHeight="1"/>
    <row r="54717" ht="32.25" customHeight="1"/>
    <row r="54719" ht="32.25" customHeight="1"/>
    <row r="54721" ht="32.25" customHeight="1"/>
    <row r="54723" ht="32.25" customHeight="1"/>
    <row r="54725" ht="32.25" customHeight="1"/>
    <row r="54727" ht="32.25" customHeight="1"/>
    <row r="54729" ht="32.25" customHeight="1"/>
    <row r="54731" ht="32.25" customHeight="1"/>
    <row r="54733" ht="32.25" customHeight="1"/>
    <row r="54735" ht="32.25" customHeight="1"/>
    <row r="54737" ht="32.25" customHeight="1"/>
    <row r="54739" ht="32.25" customHeight="1"/>
    <row r="54741" ht="32.25" customHeight="1"/>
    <row r="54743" ht="32.25" customHeight="1"/>
    <row r="54745" ht="32.25" customHeight="1"/>
    <row r="54747" ht="32.25" customHeight="1"/>
    <row r="54749" ht="32.25" customHeight="1"/>
    <row r="54751" ht="32.25" customHeight="1"/>
    <row r="54753" ht="32.25" customHeight="1"/>
    <row r="54755" ht="32.25" customHeight="1"/>
    <row r="54757" ht="32.25" customHeight="1"/>
    <row r="54759" ht="32.25" customHeight="1"/>
    <row r="54761" ht="32.25" customHeight="1"/>
    <row r="54763" ht="32.25" customHeight="1"/>
    <row r="54765" ht="32.25" customHeight="1"/>
    <row r="54767" ht="32.25" customHeight="1"/>
    <row r="54769" ht="32.25" customHeight="1"/>
    <row r="54771" ht="32.25" customHeight="1"/>
    <row r="54773" ht="32.25" customHeight="1"/>
    <row r="54775" ht="32.25" customHeight="1"/>
    <row r="54777" ht="32.25" customHeight="1"/>
    <row r="54779" ht="32.25" customHeight="1"/>
    <row r="54781" ht="32.25" customHeight="1"/>
    <row r="54783" ht="32.25" customHeight="1"/>
    <row r="54785" ht="32.25" customHeight="1"/>
    <row r="54787" ht="32.25" customHeight="1"/>
    <row r="54789" ht="32.25" customHeight="1"/>
    <row r="54791" ht="32.25" customHeight="1"/>
    <row r="54793" ht="32.25" customHeight="1"/>
    <row r="54795" ht="32.25" customHeight="1"/>
    <row r="54797" ht="32.25" customHeight="1"/>
    <row r="54799" ht="32.25" customHeight="1"/>
    <row r="54801" ht="32.25" customHeight="1"/>
    <row r="54803" ht="32.25" customHeight="1"/>
    <row r="54805" ht="32.25" customHeight="1"/>
    <row r="54807" ht="32.25" customHeight="1"/>
    <row r="54809" ht="32.25" customHeight="1"/>
    <row r="54811" ht="32.25" customHeight="1"/>
    <row r="54813" ht="32.25" customHeight="1"/>
    <row r="54815" ht="32.25" customHeight="1"/>
    <row r="54817" ht="32.25" customHeight="1"/>
    <row r="54819" ht="32.25" customHeight="1"/>
    <row r="54821" ht="32.25" customHeight="1"/>
    <row r="54823" ht="32.25" customHeight="1"/>
    <row r="54825" ht="32.25" customHeight="1"/>
    <row r="54827" ht="32.25" customHeight="1"/>
    <row r="54829" ht="32.25" customHeight="1"/>
    <row r="54831" ht="32.25" customHeight="1"/>
    <row r="54833" ht="32.25" customHeight="1"/>
    <row r="54835" ht="32.25" customHeight="1"/>
    <row r="54837" ht="32.25" customHeight="1"/>
    <row r="54839" ht="32.25" customHeight="1"/>
    <row r="54841" ht="32.25" customHeight="1"/>
    <row r="54843" ht="32.25" customHeight="1"/>
    <row r="54845" ht="32.25" customHeight="1"/>
    <row r="54847" ht="32.25" customHeight="1"/>
    <row r="54849" ht="32.25" customHeight="1"/>
    <row r="54851" ht="32.25" customHeight="1"/>
    <row r="54853" ht="32.25" customHeight="1"/>
    <row r="54855" ht="32.25" customHeight="1"/>
    <row r="54857" ht="32.25" customHeight="1"/>
    <row r="54859" ht="32.25" customHeight="1"/>
    <row r="54861" ht="32.25" customHeight="1"/>
    <row r="54863" ht="32.25" customHeight="1"/>
    <row r="54865" ht="32.25" customHeight="1"/>
    <row r="54867" ht="32.25" customHeight="1"/>
    <row r="54869" ht="32.25" customHeight="1"/>
    <row r="54871" ht="32.25" customHeight="1"/>
    <row r="54873" ht="32.25" customHeight="1"/>
    <row r="54875" ht="32.25" customHeight="1"/>
    <row r="54877" ht="32.25" customHeight="1"/>
    <row r="54879" ht="32.25" customHeight="1"/>
    <row r="54881" ht="32.25" customHeight="1"/>
    <row r="54883" ht="32.25" customHeight="1"/>
    <row r="54885" ht="32.25" customHeight="1"/>
    <row r="54887" ht="32.25" customHeight="1"/>
    <row r="54889" ht="32.25" customHeight="1"/>
    <row r="54891" ht="32.25" customHeight="1"/>
    <row r="54893" ht="32.25" customHeight="1"/>
    <row r="54895" ht="32.25" customHeight="1"/>
    <row r="54897" ht="32.25" customHeight="1"/>
    <row r="54899" ht="32.25" customHeight="1"/>
    <row r="54901" ht="32.25" customHeight="1"/>
    <row r="54903" ht="32.25" customHeight="1"/>
    <row r="54905" ht="32.25" customHeight="1"/>
    <row r="54907" ht="32.25" customHeight="1"/>
    <row r="54909" ht="32.25" customHeight="1"/>
    <row r="54911" ht="32.25" customHeight="1"/>
    <row r="54913" ht="32.25" customHeight="1"/>
    <row r="54915" ht="32.25" customHeight="1"/>
    <row r="54917" ht="32.25" customHeight="1"/>
    <row r="54919" ht="32.25" customHeight="1"/>
    <row r="54921" ht="32.25" customHeight="1"/>
    <row r="54923" ht="32.25" customHeight="1"/>
    <row r="54925" ht="32.25" customHeight="1"/>
    <row r="54927" ht="32.25" customHeight="1"/>
    <row r="54929" ht="32.25" customHeight="1"/>
    <row r="54931" ht="32.25" customHeight="1"/>
    <row r="54933" ht="32.25" customHeight="1"/>
    <row r="54935" ht="32.25" customHeight="1"/>
    <row r="54937" ht="32.25" customHeight="1"/>
    <row r="54939" ht="32.25" customHeight="1"/>
    <row r="54941" ht="32.25" customHeight="1"/>
    <row r="54943" ht="32.25" customHeight="1"/>
    <row r="54945" ht="32.25" customHeight="1"/>
    <row r="54947" ht="32.25" customHeight="1"/>
    <row r="54949" ht="32.25" customHeight="1"/>
    <row r="54951" ht="32.25" customHeight="1"/>
    <row r="54953" ht="32.25" customHeight="1"/>
    <row r="54955" ht="32.25" customHeight="1"/>
    <row r="54957" ht="32.25" customHeight="1"/>
    <row r="54959" ht="32.25" customHeight="1"/>
    <row r="54961" ht="32.25" customHeight="1"/>
    <row r="54963" ht="32.25" customHeight="1"/>
    <row r="54965" ht="32.25" customHeight="1"/>
    <row r="54967" ht="32.25" customHeight="1"/>
    <row r="54969" ht="32.25" customHeight="1"/>
    <row r="54971" ht="32.25" customHeight="1"/>
    <row r="54973" ht="32.25" customHeight="1"/>
    <row r="54975" ht="32.25" customHeight="1"/>
    <row r="54977" ht="32.25" customHeight="1"/>
    <row r="54979" ht="32.25" customHeight="1"/>
    <row r="54981" ht="32.25" customHeight="1"/>
    <row r="54983" ht="32.25" customHeight="1"/>
    <row r="54985" ht="32.25" customHeight="1"/>
    <row r="54987" ht="32.25" customHeight="1"/>
    <row r="54989" ht="32.25" customHeight="1"/>
    <row r="54991" ht="32.25" customHeight="1"/>
    <row r="54993" ht="32.25" customHeight="1"/>
    <row r="54995" ht="32.25" customHeight="1"/>
    <row r="54997" ht="32.25" customHeight="1"/>
    <row r="54999" ht="32.25" customHeight="1"/>
    <row r="55001" ht="32.25" customHeight="1"/>
    <row r="55003" ht="32.25" customHeight="1"/>
    <row r="55005" ht="32.25" customHeight="1"/>
    <row r="55007" ht="32.25" customHeight="1"/>
    <row r="55009" ht="32.25" customHeight="1"/>
    <row r="55011" ht="32.25" customHeight="1"/>
    <row r="55013" ht="32.25" customHeight="1"/>
    <row r="55015" ht="32.25" customHeight="1"/>
    <row r="55017" ht="32.25" customHeight="1"/>
    <row r="55019" ht="32.25" customHeight="1"/>
    <row r="55021" ht="32.25" customHeight="1"/>
    <row r="55023" ht="32.25" customHeight="1"/>
    <row r="55025" ht="32.25" customHeight="1"/>
    <row r="55027" ht="32.25" customHeight="1"/>
    <row r="55029" ht="32.25" customHeight="1"/>
    <row r="55031" ht="32.25" customHeight="1"/>
    <row r="55033" ht="32.25" customHeight="1"/>
    <row r="55035" ht="32.25" customHeight="1"/>
    <row r="55037" ht="32.25" customHeight="1"/>
    <row r="55039" ht="32.25" customHeight="1"/>
    <row r="55041" ht="32.25" customHeight="1"/>
    <row r="55043" ht="32.25" customHeight="1"/>
    <row r="55045" ht="32.25" customHeight="1"/>
    <row r="55047" ht="32.25" customHeight="1"/>
    <row r="55049" ht="32.25" customHeight="1"/>
    <row r="55051" ht="32.25" customHeight="1"/>
    <row r="55053" ht="32.25" customHeight="1"/>
    <row r="55055" ht="32.25" customHeight="1"/>
    <row r="55057" ht="32.25" customHeight="1"/>
    <row r="55059" ht="32.25" customHeight="1"/>
    <row r="55061" ht="32.25" customHeight="1"/>
    <row r="55063" ht="32.25" customHeight="1"/>
    <row r="55065" ht="32.25" customHeight="1"/>
    <row r="55067" ht="32.25" customHeight="1"/>
    <row r="55069" ht="32.25" customHeight="1"/>
    <row r="55071" ht="32.25" customHeight="1"/>
    <row r="55073" ht="32.25" customHeight="1"/>
    <row r="55075" ht="32.25" customHeight="1"/>
    <row r="55077" ht="32.25" customHeight="1"/>
    <row r="55079" ht="32.25" customHeight="1"/>
    <row r="55081" ht="32.25" customHeight="1"/>
    <row r="55083" ht="32.25" customHeight="1"/>
    <row r="55085" ht="32.25" customHeight="1"/>
    <row r="55087" ht="32.25" customHeight="1"/>
    <row r="55089" ht="32.25" customHeight="1"/>
    <row r="55091" ht="32.25" customHeight="1"/>
    <row r="55093" ht="32.25" customHeight="1"/>
    <row r="55095" ht="32.25" customHeight="1"/>
    <row r="55097" ht="32.25" customHeight="1"/>
    <row r="55099" ht="32.25" customHeight="1"/>
    <row r="55101" ht="32.25" customHeight="1"/>
    <row r="55103" ht="32.25" customHeight="1"/>
    <row r="55105" ht="32.25" customHeight="1"/>
    <row r="55107" ht="32.25" customHeight="1"/>
    <row r="55109" ht="32.25" customHeight="1"/>
    <row r="55111" ht="32.25" customHeight="1"/>
    <row r="55113" ht="32.25" customHeight="1"/>
    <row r="55115" ht="32.25" customHeight="1"/>
    <row r="55117" ht="32.25" customHeight="1"/>
    <row r="55119" ht="32.25" customHeight="1"/>
    <row r="55121" ht="32.25" customHeight="1"/>
    <row r="55123" ht="32.25" customHeight="1"/>
    <row r="55125" ht="32.25" customHeight="1"/>
    <row r="55127" ht="32.25" customHeight="1"/>
    <row r="55129" ht="32.25" customHeight="1"/>
    <row r="55131" ht="32.25" customHeight="1"/>
    <row r="55133" ht="32.25" customHeight="1"/>
    <row r="55135" ht="32.25" customHeight="1"/>
    <row r="55137" ht="32.25" customHeight="1"/>
    <row r="55139" ht="32.25" customHeight="1"/>
    <row r="55141" ht="32.25" customHeight="1"/>
    <row r="55143" ht="32.25" customHeight="1"/>
    <row r="55145" ht="32.25" customHeight="1"/>
    <row r="55147" ht="32.25" customHeight="1"/>
    <row r="55149" ht="32.25" customHeight="1"/>
    <row r="55151" ht="32.25" customHeight="1"/>
    <row r="55153" ht="32.25" customHeight="1"/>
    <row r="55155" ht="32.25" customHeight="1"/>
    <row r="55157" ht="32.25" customHeight="1"/>
    <row r="55159" ht="32.25" customHeight="1"/>
    <row r="55161" ht="32.25" customHeight="1"/>
    <row r="55163" ht="32.25" customHeight="1"/>
    <row r="55165" ht="32.25" customHeight="1"/>
    <row r="55167" ht="32.25" customHeight="1"/>
    <row r="55169" ht="32.25" customHeight="1"/>
    <row r="55171" ht="32.25" customHeight="1"/>
    <row r="55173" ht="32.25" customHeight="1"/>
    <row r="55175" ht="32.25" customHeight="1"/>
    <row r="55177" ht="32.25" customHeight="1"/>
    <row r="55179" ht="32.25" customHeight="1"/>
    <row r="55181" ht="32.25" customHeight="1"/>
    <row r="55183" ht="32.25" customHeight="1"/>
    <row r="55185" ht="32.25" customHeight="1"/>
    <row r="55187" ht="32.25" customHeight="1"/>
    <row r="55189" ht="32.25" customHeight="1"/>
    <row r="55191" ht="32.25" customHeight="1"/>
    <row r="55193" ht="32.25" customHeight="1"/>
    <row r="55195" ht="32.25" customHeight="1"/>
    <row r="55197" ht="32.25" customHeight="1"/>
    <row r="55199" ht="32.25" customHeight="1"/>
    <row r="55201" ht="32.25" customHeight="1"/>
    <row r="55203" ht="32.25" customHeight="1"/>
    <row r="55205" ht="32.25" customHeight="1"/>
    <row r="55207" ht="32.25" customHeight="1"/>
    <row r="55209" ht="32.25" customHeight="1"/>
    <row r="55211" ht="32.25" customHeight="1"/>
    <row r="55213" ht="32.25" customHeight="1"/>
    <row r="55215" ht="32.25" customHeight="1"/>
    <row r="55217" ht="32.25" customHeight="1"/>
    <row r="55219" ht="32.25" customHeight="1"/>
    <row r="55221" ht="32.25" customHeight="1"/>
    <row r="55223" ht="32.25" customHeight="1"/>
    <row r="55225" ht="32.25" customHeight="1"/>
    <row r="55227" ht="32.25" customHeight="1"/>
    <row r="55229" ht="32.25" customHeight="1"/>
    <row r="55231" ht="32.25" customHeight="1"/>
    <row r="55233" ht="32.25" customHeight="1"/>
    <row r="55235" ht="32.25" customHeight="1"/>
    <row r="55237" ht="32.25" customHeight="1"/>
    <row r="55239" ht="32.25" customHeight="1"/>
    <row r="55241" ht="32.25" customHeight="1"/>
    <row r="55243" ht="32.25" customHeight="1"/>
    <row r="55245" ht="32.25" customHeight="1"/>
    <row r="55247" ht="32.25" customHeight="1"/>
    <row r="55249" ht="32.25" customHeight="1"/>
    <row r="55251" ht="32.25" customHeight="1"/>
    <row r="55253" ht="32.25" customHeight="1"/>
    <row r="55255" ht="32.25" customHeight="1"/>
    <row r="55257" ht="32.25" customHeight="1"/>
    <row r="55259" ht="32.25" customHeight="1"/>
    <row r="55261" ht="32.25" customHeight="1"/>
    <row r="55263" ht="32.25" customHeight="1"/>
    <row r="55265" ht="32.25" customHeight="1"/>
    <row r="55267" ht="32.25" customHeight="1"/>
    <row r="55269" ht="32.25" customHeight="1"/>
    <row r="55271" ht="32.25" customHeight="1"/>
    <row r="55273" ht="32.25" customHeight="1"/>
    <row r="55275" ht="32.25" customHeight="1"/>
    <row r="55277" ht="32.25" customHeight="1"/>
    <row r="55279" ht="32.25" customHeight="1"/>
    <row r="55281" ht="32.25" customHeight="1"/>
    <row r="55283" ht="32.25" customHeight="1"/>
    <row r="55285" ht="32.25" customHeight="1"/>
    <row r="55287" ht="32.25" customHeight="1"/>
    <row r="55289" ht="32.25" customHeight="1"/>
    <row r="55291" ht="32.25" customHeight="1"/>
    <row r="55293" ht="32.25" customHeight="1"/>
    <row r="55295" ht="32.25" customHeight="1"/>
    <row r="55297" ht="32.25" customHeight="1"/>
    <row r="55299" ht="32.25" customHeight="1"/>
    <row r="55301" ht="32.25" customHeight="1"/>
    <row r="55303" ht="32.25" customHeight="1"/>
    <row r="55305" ht="32.25" customHeight="1"/>
    <row r="55307" ht="32.25" customHeight="1"/>
    <row r="55309" ht="32.25" customHeight="1"/>
    <row r="55311" ht="32.25" customHeight="1"/>
    <row r="55313" ht="32.25" customHeight="1"/>
    <row r="55315" ht="32.25" customHeight="1"/>
    <row r="55317" ht="32.25" customHeight="1"/>
    <row r="55319" ht="32.25" customHeight="1"/>
    <row r="55321" ht="32.25" customHeight="1"/>
    <row r="55323" ht="32.25" customHeight="1"/>
    <row r="55325" ht="32.25" customHeight="1"/>
    <row r="55327" ht="32.25" customHeight="1"/>
    <row r="55329" ht="32.25" customHeight="1"/>
    <row r="55331" ht="32.25" customHeight="1"/>
    <row r="55333" ht="32.25" customHeight="1"/>
    <row r="55335" ht="32.25" customHeight="1"/>
    <row r="55337" ht="32.25" customHeight="1"/>
    <row r="55339" ht="32.25" customHeight="1"/>
    <row r="55341" ht="32.25" customHeight="1"/>
    <row r="55343" ht="32.25" customHeight="1"/>
    <row r="55345" ht="32.25" customHeight="1"/>
    <row r="55347" ht="32.25" customHeight="1"/>
    <row r="55349" ht="32.25" customHeight="1"/>
    <row r="55351" ht="32.25" customHeight="1"/>
    <row r="55353" ht="32.25" customHeight="1"/>
    <row r="55355" ht="32.25" customHeight="1"/>
    <row r="55357" ht="32.25" customHeight="1"/>
    <row r="55359" ht="32.25" customHeight="1"/>
    <row r="55361" ht="32.25" customHeight="1"/>
    <row r="55363" ht="32.25" customHeight="1"/>
    <row r="55365" ht="32.25" customHeight="1"/>
    <row r="55367" ht="32.25" customHeight="1"/>
    <row r="55369" ht="32.25" customHeight="1"/>
    <row r="55371" ht="32.25" customHeight="1"/>
    <row r="55373" ht="32.25" customHeight="1"/>
    <row r="55375" ht="32.25" customHeight="1"/>
    <row r="55377" ht="32.25" customHeight="1"/>
    <row r="55379" ht="32.25" customHeight="1"/>
    <row r="55381" ht="32.25" customHeight="1"/>
    <row r="55383" ht="32.25" customHeight="1"/>
    <row r="55385" ht="32.25" customHeight="1"/>
    <row r="55387" ht="32.25" customHeight="1"/>
    <row r="55389" ht="32.25" customHeight="1"/>
    <row r="55391" ht="32.25" customHeight="1"/>
    <row r="55393" ht="32.25" customHeight="1"/>
    <row r="55395" ht="32.25" customHeight="1"/>
    <row r="55397" ht="32.25" customHeight="1"/>
    <row r="55399" ht="32.25" customHeight="1"/>
    <row r="55401" ht="32.25" customHeight="1"/>
    <row r="55403" ht="32.25" customHeight="1"/>
    <row r="55405" ht="32.25" customHeight="1"/>
    <row r="55407" ht="32.25" customHeight="1"/>
    <row r="55409" ht="32.25" customHeight="1"/>
    <row r="55411" ht="32.25" customHeight="1"/>
    <row r="55413" ht="32.25" customHeight="1"/>
    <row r="55415" ht="32.25" customHeight="1"/>
    <row r="55417" ht="32.25" customHeight="1"/>
    <row r="55419" ht="32.25" customHeight="1"/>
    <row r="55421" ht="32.25" customHeight="1"/>
    <row r="55423" ht="32.25" customHeight="1"/>
    <row r="55425" ht="32.25" customHeight="1"/>
    <row r="55427" ht="32.25" customHeight="1"/>
    <row r="55429" ht="32.25" customHeight="1"/>
    <row r="55431" ht="32.25" customHeight="1"/>
    <row r="55433" ht="32.25" customHeight="1"/>
    <row r="55435" ht="32.25" customHeight="1"/>
    <row r="55437" ht="32.25" customHeight="1"/>
    <row r="55439" ht="32.25" customHeight="1"/>
    <row r="55441" ht="32.25" customHeight="1"/>
    <row r="55443" ht="32.25" customHeight="1"/>
    <row r="55445" ht="32.25" customHeight="1"/>
    <row r="55447" ht="32.25" customHeight="1"/>
    <row r="55449" ht="32.25" customHeight="1"/>
    <row r="55451" ht="32.25" customHeight="1"/>
    <row r="55453" ht="32.25" customHeight="1"/>
    <row r="55455" ht="32.25" customHeight="1"/>
    <row r="55457" ht="32.25" customHeight="1"/>
    <row r="55459" ht="32.25" customHeight="1"/>
    <row r="55461" ht="32.25" customHeight="1"/>
    <row r="55463" ht="32.25" customHeight="1"/>
    <row r="55465" ht="32.25" customHeight="1"/>
    <row r="55467" ht="32.25" customHeight="1"/>
    <row r="55469" ht="32.25" customHeight="1"/>
    <row r="55471" ht="32.25" customHeight="1"/>
    <row r="55473" ht="32.25" customHeight="1"/>
    <row r="55475" ht="32.25" customHeight="1"/>
    <row r="55477" ht="32.25" customHeight="1"/>
    <row r="55479" ht="32.25" customHeight="1"/>
    <row r="55481" ht="32.25" customHeight="1"/>
    <row r="55483" ht="32.25" customHeight="1"/>
    <row r="55485" ht="32.25" customHeight="1"/>
    <row r="55487" ht="32.25" customHeight="1"/>
    <row r="55489" ht="32.25" customHeight="1"/>
    <row r="55491" ht="32.25" customHeight="1"/>
    <row r="55493" ht="32.25" customHeight="1"/>
    <row r="55495" ht="32.25" customHeight="1"/>
    <row r="55497" ht="32.25" customHeight="1"/>
    <row r="55499" ht="32.25" customHeight="1"/>
    <row r="55501" ht="32.25" customHeight="1"/>
    <row r="55503" ht="32.25" customHeight="1"/>
    <row r="55505" ht="32.25" customHeight="1"/>
    <row r="55507" ht="32.25" customHeight="1"/>
    <row r="55509" ht="32.25" customHeight="1"/>
    <row r="55511" ht="32.25" customHeight="1"/>
    <row r="55513" ht="32.25" customHeight="1"/>
    <row r="55515" ht="32.25" customHeight="1"/>
    <row r="55517" ht="32.25" customHeight="1"/>
    <row r="55519" ht="32.25" customHeight="1"/>
    <row r="55521" ht="32.25" customHeight="1"/>
    <row r="55523" ht="32.25" customHeight="1"/>
    <row r="55525" ht="32.25" customHeight="1"/>
    <row r="55527" ht="32.25" customHeight="1"/>
    <row r="55529" ht="32.25" customHeight="1"/>
    <row r="55531" ht="32.25" customHeight="1"/>
    <row r="55533" ht="32.25" customHeight="1"/>
    <row r="55535" ht="32.25" customHeight="1"/>
    <row r="55537" ht="32.25" customHeight="1"/>
    <row r="55539" ht="32.25" customHeight="1"/>
    <row r="55541" ht="32.25" customHeight="1"/>
    <row r="55543" ht="32.25" customHeight="1"/>
    <row r="55545" ht="32.25" customHeight="1"/>
    <row r="55547" ht="32.25" customHeight="1"/>
    <row r="55549" ht="32.25" customHeight="1"/>
    <row r="55551" ht="32.25" customHeight="1"/>
    <row r="55553" ht="32.25" customHeight="1"/>
    <row r="55555" ht="32.25" customHeight="1"/>
    <row r="55557" ht="32.25" customHeight="1"/>
    <row r="55559" ht="32.25" customHeight="1"/>
    <row r="55561" ht="32.25" customHeight="1"/>
    <row r="55563" ht="32.25" customHeight="1"/>
    <row r="55565" ht="32.25" customHeight="1"/>
    <row r="55567" ht="32.25" customHeight="1"/>
    <row r="55569" ht="32.25" customHeight="1"/>
    <row r="55571" ht="32.25" customHeight="1"/>
    <row r="55573" ht="32.25" customHeight="1"/>
    <row r="55575" ht="32.25" customHeight="1"/>
    <row r="55577" ht="32.25" customHeight="1"/>
    <row r="55579" ht="32.25" customHeight="1"/>
    <row r="55581" ht="32.25" customHeight="1"/>
    <row r="55583" ht="32.25" customHeight="1"/>
    <row r="55585" ht="32.25" customHeight="1"/>
    <row r="55587" ht="32.25" customHeight="1"/>
    <row r="55589" ht="32.25" customHeight="1"/>
    <row r="55591" ht="32.25" customHeight="1"/>
    <row r="55593" ht="32.25" customHeight="1"/>
    <row r="55595" ht="32.25" customHeight="1"/>
    <row r="55597" ht="32.25" customHeight="1"/>
    <row r="55599" ht="32.25" customHeight="1"/>
    <row r="55601" ht="32.25" customHeight="1"/>
    <row r="55603" ht="32.25" customHeight="1"/>
    <row r="55605" ht="32.25" customHeight="1"/>
    <row r="55607" ht="32.25" customHeight="1"/>
    <row r="55609" ht="32.25" customHeight="1"/>
    <row r="55611" ht="32.25" customHeight="1"/>
    <row r="55613" ht="32.25" customHeight="1"/>
    <row r="55615" ht="32.25" customHeight="1"/>
    <row r="55617" ht="32.25" customHeight="1"/>
    <row r="55619" ht="32.25" customHeight="1"/>
    <row r="55621" ht="32.25" customHeight="1"/>
    <row r="55623" ht="32.25" customHeight="1"/>
    <row r="55625" ht="32.25" customHeight="1"/>
    <row r="55627" ht="32.25" customHeight="1"/>
    <row r="55629" ht="32.25" customHeight="1"/>
    <row r="55631" ht="32.25" customHeight="1"/>
    <row r="55633" ht="32.25" customHeight="1"/>
    <row r="55635" ht="32.25" customHeight="1"/>
    <row r="55637" ht="32.25" customHeight="1"/>
    <row r="55639" ht="32.25" customHeight="1"/>
    <row r="55641" ht="32.25" customHeight="1"/>
    <row r="55643" ht="32.25" customHeight="1"/>
    <row r="55645" ht="32.25" customHeight="1"/>
    <row r="55647" ht="32.25" customHeight="1"/>
    <row r="55649" ht="32.25" customHeight="1"/>
    <row r="55651" ht="32.25" customHeight="1"/>
    <row r="55653" ht="32.25" customHeight="1"/>
    <row r="55655" ht="32.25" customHeight="1"/>
    <row r="55657" ht="32.25" customHeight="1"/>
    <row r="55659" ht="32.25" customHeight="1"/>
    <row r="55661" ht="32.25" customHeight="1"/>
    <row r="55663" ht="32.25" customHeight="1"/>
    <row r="55665" ht="32.25" customHeight="1"/>
    <row r="55667" ht="32.25" customHeight="1"/>
    <row r="55669" ht="32.25" customHeight="1"/>
    <row r="55671" ht="32.25" customHeight="1"/>
    <row r="55673" ht="32.25" customHeight="1"/>
    <row r="55675" ht="32.25" customHeight="1"/>
    <row r="55677" ht="32.25" customHeight="1"/>
    <row r="55679" ht="32.25" customHeight="1"/>
    <row r="55681" ht="32.25" customHeight="1"/>
    <row r="55683" ht="32.25" customHeight="1"/>
    <row r="55685" ht="32.25" customHeight="1"/>
    <row r="55687" ht="32.25" customHeight="1"/>
    <row r="55689" ht="32.25" customHeight="1"/>
    <row r="55691" ht="32.25" customHeight="1"/>
    <row r="55693" ht="32.25" customHeight="1"/>
    <row r="55695" ht="32.25" customHeight="1"/>
    <row r="55697" ht="32.25" customHeight="1"/>
    <row r="55699" ht="32.25" customHeight="1"/>
    <row r="55701" ht="32.25" customHeight="1"/>
    <row r="55703" ht="32.25" customHeight="1"/>
    <row r="55705" ht="32.25" customHeight="1"/>
    <row r="55707" ht="32.25" customHeight="1"/>
    <row r="55709" ht="32.25" customHeight="1"/>
    <row r="55711" ht="32.25" customHeight="1"/>
    <row r="55713" ht="32.25" customHeight="1"/>
    <row r="55715" ht="32.25" customHeight="1"/>
    <row r="55717" ht="32.25" customHeight="1"/>
    <row r="55719" ht="32.25" customHeight="1"/>
    <row r="55721" ht="32.25" customHeight="1"/>
    <row r="55723" ht="32.25" customHeight="1"/>
    <row r="55725" ht="32.25" customHeight="1"/>
    <row r="55727" ht="32.25" customHeight="1"/>
    <row r="55729" ht="32.25" customHeight="1"/>
    <row r="55731" ht="32.25" customHeight="1"/>
    <row r="55733" ht="32.25" customHeight="1"/>
    <row r="55735" ht="32.25" customHeight="1"/>
    <row r="55737" ht="32.25" customHeight="1"/>
    <row r="55739" ht="32.25" customHeight="1"/>
    <row r="55741" ht="32.25" customHeight="1"/>
    <row r="55743" ht="32.25" customHeight="1"/>
    <row r="55745" ht="32.25" customHeight="1"/>
    <row r="55747" ht="32.25" customHeight="1"/>
    <row r="55749" ht="32.25" customHeight="1"/>
    <row r="55751" ht="32.25" customHeight="1"/>
    <row r="55753" ht="32.25" customHeight="1"/>
    <row r="55755" ht="32.25" customHeight="1"/>
    <row r="55757" ht="32.25" customHeight="1"/>
    <row r="55759" ht="32.25" customHeight="1"/>
    <row r="55761" ht="32.25" customHeight="1"/>
    <row r="55763" ht="32.25" customHeight="1"/>
    <row r="55765" ht="32.25" customHeight="1"/>
    <row r="55767" ht="32.25" customHeight="1"/>
    <row r="55769" ht="32.25" customHeight="1"/>
    <row r="55771" ht="32.25" customHeight="1"/>
    <row r="55773" ht="32.25" customHeight="1"/>
    <row r="55775" ht="32.25" customHeight="1"/>
    <row r="55777" ht="32.25" customHeight="1"/>
    <row r="55779" ht="32.25" customHeight="1"/>
    <row r="55781" ht="32.25" customHeight="1"/>
    <row r="55783" ht="32.25" customHeight="1"/>
    <row r="55785" ht="32.25" customHeight="1"/>
    <row r="55787" ht="32.25" customHeight="1"/>
    <row r="55789" ht="32.25" customHeight="1"/>
    <row r="55791" ht="32.25" customHeight="1"/>
    <row r="55793" ht="32.25" customHeight="1"/>
    <row r="55795" ht="32.25" customHeight="1"/>
    <row r="55797" ht="32.25" customHeight="1"/>
    <row r="55799" ht="32.25" customHeight="1"/>
    <row r="55801" ht="32.25" customHeight="1"/>
    <row r="55803" ht="32.25" customHeight="1"/>
    <row r="55805" ht="32.25" customHeight="1"/>
    <row r="55807" ht="32.25" customHeight="1"/>
    <row r="55809" ht="32.25" customHeight="1"/>
    <row r="55811" ht="32.25" customHeight="1"/>
    <row r="55813" ht="32.25" customHeight="1"/>
    <row r="55815" ht="32.25" customHeight="1"/>
    <row r="55817" ht="32.25" customHeight="1"/>
    <row r="55819" ht="32.25" customHeight="1"/>
    <row r="55821" ht="32.25" customHeight="1"/>
    <row r="55823" ht="32.25" customHeight="1"/>
    <row r="55825" ht="32.25" customHeight="1"/>
    <row r="55827" ht="32.25" customHeight="1"/>
    <row r="55829" ht="32.25" customHeight="1"/>
    <row r="55831" ht="32.25" customHeight="1"/>
    <row r="55833" ht="32.25" customHeight="1"/>
    <row r="55835" ht="32.25" customHeight="1"/>
    <row r="55837" ht="32.25" customHeight="1"/>
    <row r="55839" ht="32.25" customHeight="1"/>
    <row r="55841" ht="32.25" customHeight="1"/>
    <row r="55843" ht="32.25" customHeight="1"/>
    <row r="55845" ht="32.25" customHeight="1"/>
    <row r="55847" ht="32.25" customHeight="1"/>
    <row r="55849" ht="32.25" customHeight="1"/>
    <row r="55851" ht="32.25" customHeight="1"/>
    <row r="55853" ht="32.25" customHeight="1"/>
    <row r="55855" ht="32.25" customHeight="1"/>
    <row r="55857" ht="32.25" customHeight="1"/>
    <row r="55859" ht="32.25" customHeight="1"/>
    <row r="55861" ht="32.25" customHeight="1"/>
    <row r="55863" ht="32.25" customHeight="1"/>
    <row r="55865" ht="32.25" customHeight="1"/>
    <row r="55867" ht="32.25" customHeight="1"/>
    <row r="55869" ht="32.25" customHeight="1"/>
    <row r="55871" ht="32.25" customHeight="1"/>
    <row r="55873" ht="32.25" customHeight="1"/>
    <row r="55875" ht="32.25" customHeight="1"/>
    <row r="55877" ht="32.25" customHeight="1"/>
    <row r="55879" ht="32.25" customHeight="1"/>
    <row r="55881" ht="32.25" customHeight="1"/>
    <row r="55883" ht="32.25" customHeight="1"/>
    <row r="55885" ht="32.25" customHeight="1"/>
    <row r="55887" ht="32.25" customHeight="1"/>
    <row r="55889" ht="32.25" customHeight="1"/>
    <row r="55891" ht="32.25" customHeight="1"/>
    <row r="55893" ht="32.25" customHeight="1"/>
    <row r="55895" ht="32.25" customHeight="1"/>
    <row r="55897" ht="32.25" customHeight="1"/>
    <row r="55899" ht="32.25" customHeight="1"/>
    <row r="55901" ht="32.25" customHeight="1"/>
    <row r="55903" ht="32.25" customHeight="1"/>
    <row r="55905" ht="32.25" customHeight="1"/>
    <row r="55907" ht="32.25" customHeight="1"/>
    <row r="55909" ht="32.25" customHeight="1"/>
    <row r="55911" ht="32.25" customHeight="1"/>
    <row r="55913" ht="32.25" customHeight="1"/>
    <row r="55915" ht="32.25" customHeight="1"/>
    <row r="55917" ht="32.25" customHeight="1"/>
    <row r="55919" ht="32.25" customHeight="1"/>
    <row r="55921" ht="32.25" customHeight="1"/>
    <row r="55923" ht="32.25" customHeight="1"/>
    <row r="55925" ht="32.25" customHeight="1"/>
    <row r="55927" ht="32.25" customHeight="1"/>
    <row r="55929" ht="32.25" customHeight="1"/>
    <row r="55931" ht="32.25" customHeight="1"/>
    <row r="55933" ht="32.25" customHeight="1"/>
    <row r="55935" ht="32.25" customHeight="1"/>
    <row r="55937" ht="32.25" customHeight="1"/>
    <row r="55939" ht="32.25" customHeight="1"/>
    <row r="55941" ht="32.25" customHeight="1"/>
    <row r="55943" ht="32.25" customHeight="1"/>
    <row r="55945" ht="32.25" customHeight="1"/>
    <row r="55947" ht="32.25" customHeight="1"/>
    <row r="55949" ht="32.25" customHeight="1"/>
    <row r="55951" ht="32.25" customHeight="1"/>
    <row r="55953" ht="32.25" customHeight="1"/>
    <row r="55955" ht="32.25" customHeight="1"/>
    <row r="55957" ht="32.25" customHeight="1"/>
    <row r="55959" ht="32.25" customHeight="1"/>
    <row r="55961" ht="32.25" customHeight="1"/>
    <row r="55963" ht="32.25" customHeight="1"/>
    <row r="55965" ht="32.25" customHeight="1"/>
    <row r="55967" ht="32.25" customHeight="1"/>
    <row r="55969" ht="32.25" customHeight="1"/>
    <row r="55971" ht="32.25" customHeight="1"/>
    <row r="55973" ht="32.25" customHeight="1"/>
    <row r="55975" ht="32.25" customHeight="1"/>
    <row r="55977" ht="32.25" customHeight="1"/>
    <row r="55979" ht="32.25" customHeight="1"/>
    <row r="55981" ht="32.25" customHeight="1"/>
    <row r="55983" ht="32.25" customHeight="1"/>
    <row r="55985" ht="32.25" customHeight="1"/>
    <row r="55987" ht="32.25" customHeight="1"/>
    <row r="55989" ht="32.25" customHeight="1"/>
    <row r="55991" ht="32.25" customHeight="1"/>
    <row r="55993" ht="32.25" customHeight="1"/>
    <row r="55995" ht="32.25" customHeight="1"/>
    <row r="55997" ht="32.25" customHeight="1"/>
    <row r="55999" ht="32.25" customHeight="1"/>
    <row r="56001" ht="32.25" customHeight="1"/>
    <row r="56003" ht="32.25" customHeight="1"/>
    <row r="56005" ht="32.25" customHeight="1"/>
    <row r="56007" ht="32.25" customHeight="1"/>
    <row r="56009" ht="32.25" customHeight="1"/>
    <row r="56011" ht="32.25" customHeight="1"/>
    <row r="56013" ht="32.25" customHeight="1"/>
    <row r="56015" ht="32.25" customHeight="1"/>
    <row r="56017" ht="32.25" customHeight="1"/>
    <row r="56019" ht="32.25" customHeight="1"/>
    <row r="56021" ht="32.25" customHeight="1"/>
    <row r="56023" ht="32.25" customHeight="1"/>
    <row r="56025" ht="32.25" customHeight="1"/>
    <row r="56027" ht="32.25" customHeight="1"/>
    <row r="56029" ht="32.25" customHeight="1"/>
    <row r="56031" ht="32.25" customHeight="1"/>
    <row r="56033" ht="32.25" customHeight="1"/>
    <row r="56035" ht="32.25" customHeight="1"/>
    <row r="56037" ht="32.25" customHeight="1"/>
    <row r="56039" ht="32.25" customHeight="1"/>
    <row r="56041" ht="32.25" customHeight="1"/>
    <row r="56043" ht="32.25" customHeight="1"/>
    <row r="56045" ht="32.25" customHeight="1"/>
    <row r="56047" ht="32.25" customHeight="1"/>
    <row r="56049" ht="32.25" customHeight="1"/>
    <row r="56051" ht="32.25" customHeight="1"/>
    <row r="56053" ht="32.25" customHeight="1"/>
    <row r="56055" ht="32.25" customHeight="1"/>
    <row r="56057" ht="32.25" customHeight="1"/>
    <row r="56059" ht="32.25" customHeight="1"/>
    <row r="56061" ht="32.25" customHeight="1"/>
    <row r="56063" ht="32.25" customHeight="1"/>
    <row r="56065" ht="32.25" customHeight="1"/>
    <row r="56067" ht="32.25" customHeight="1"/>
    <row r="56069" ht="32.25" customHeight="1"/>
    <row r="56071" ht="32.25" customHeight="1"/>
    <row r="56073" ht="32.25" customHeight="1"/>
    <row r="56075" ht="32.25" customHeight="1"/>
    <row r="56077" ht="32.25" customHeight="1"/>
    <row r="56079" ht="32.25" customHeight="1"/>
    <row r="56081" ht="32.25" customHeight="1"/>
    <row r="56083" ht="32.25" customHeight="1"/>
    <row r="56085" ht="32.25" customHeight="1"/>
    <row r="56087" ht="32.25" customHeight="1"/>
    <row r="56089" ht="32.25" customHeight="1"/>
    <row r="56091" ht="32.25" customHeight="1"/>
    <row r="56093" ht="32.25" customHeight="1"/>
    <row r="56095" ht="32.25" customHeight="1"/>
    <row r="56097" ht="32.25" customHeight="1"/>
    <row r="56099" ht="32.25" customHeight="1"/>
    <row r="56101" ht="32.25" customHeight="1"/>
    <row r="56103" ht="32.25" customHeight="1"/>
    <row r="56105" ht="32.25" customHeight="1"/>
    <row r="56107" ht="32.25" customHeight="1"/>
    <row r="56109" ht="32.25" customHeight="1"/>
    <row r="56111" ht="32.25" customHeight="1"/>
    <row r="56113" ht="32.25" customHeight="1"/>
    <row r="56115" ht="32.25" customHeight="1"/>
    <row r="56117" ht="32.25" customHeight="1"/>
    <row r="56119" ht="32.25" customHeight="1"/>
    <row r="56121" ht="32.25" customHeight="1"/>
    <row r="56123" ht="32.25" customHeight="1"/>
    <row r="56125" ht="32.25" customHeight="1"/>
    <row r="56127" ht="32.25" customHeight="1"/>
    <row r="56129" ht="32.25" customHeight="1"/>
    <row r="56131" ht="32.25" customHeight="1"/>
    <row r="56133" ht="32.25" customHeight="1"/>
    <row r="56135" ht="32.25" customHeight="1"/>
    <row r="56137" ht="32.25" customHeight="1"/>
    <row r="56139" ht="32.25" customHeight="1"/>
    <row r="56141" ht="32.25" customHeight="1"/>
    <row r="56143" ht="32.25" customHeight="1"/>
    <row r="56145" ht="32.25" customHeight="1"/>
    <row r="56147" ht="32.25" customHeight="1"/>
    <row r="56149" ht="32.25" customHeight="1"/>
    <row r="56151" ht="32.25" customHeight="1"/>
    <row r="56153" ht="32.25" customHeight="1"/>
    <row r="56155" ht="32.25" customHeight="1"/>
    <row r="56157" ht="32.25" customHeight="1"/>
    <row r="56159" ht="32.25" customHeight="1"/>
    <row r="56161" ht="32.25" customHeight="1"/>
    <row r="56163" ht="32.25" customHeight="1"/>
    <row r="56165" ht="32.25" customHeight="1"/>
    <row r="56167" ht="32.25" customHeight="1"/>
    <row r="56169" ht="32.25" customHeight="1"/>
    <row r="56171" ht="32.25" customHeight="1"/>
    <row r="56173" ht="32.25" customHeight="1"/>
    <row r="56175" ht="32.25" customHeight="1"/>
    <row r="56177" ht="32.25" customHeight="1"/>
    <row r="56179" ht="32.25" customHeight="1"/>
    <row r="56181" ht="32.25" customHeight="1"/>
    <row r="56183" ht="32.25" customHeight="1"/>
    <row r="56185" ht="32.25" customHeight="1"/>
    <row r="56187" ht="32.25" customHeight="1"/>
    <row r="56189" ht="32.25" customHeight="1"/>
    <row r="56191" ht="32.25" customHeight="1"/>
    <row r="56193" ht="32.25" customHeight="1"/>
    <row r="56195" ht="32.25" customHeight="1"/>
    <row r="56197" ht="32.25" customHeight="1"/>
    <row r="56199" ht="32.25" customHeight="1"/>
    <row r="56201" ht="32.25" customHeight="1"/>
    <row r="56203" ht="32.25" customHeight="1"/>
    <row r="56205" ht="32.25" customHeight="1"/>
    <row r="56207" ht="32.25" customHeight="1"/>
    <row r="56209" ht="32.25" customHeight="1"/>
    <row r="56211" ht="32.25" customHeight="1"/>
    <row r="56213" ht="32.25" customHeight="1"/>
    <row r="56215" ht="32.25" customHeight="1"/>
    <row r="56217" ht="32.25" customHeight="1"/>
    <row r="56219" ht="32.25" customHeight="1"/>
    <row r="56221" ht="32.25" customHeight="1"/>
    <row r="56223" ht="32.25" customHeight="1"/>
    <row r="56225" ht="32.25" customHeight="1"/>
    <row r="56227" ht="32.25" customHeight="1"/>
    <row r="56229" ht="32.25" customHeight="1"/>
    <row r="56231" ht="32.25" customHeight="1"/>
    <row r="56233" ht="32.25" customHeight="1"/>
    <row r="56235" ht="32.25" customHeight="1"/>
    <row r="56237" ht="32.25" customHeight="1"/>
    <row r="56239" ht="32.25" customHeight="1"/>
    <row r="56241" ht="32.25" customHeight="1"/>
    <row r="56243" ht="32.25" customHeight="1"/>
    <row r="56245" ht="32.25" customHeight="1"/>
    <row r="56247" ht="32.25" customHeight="1"/>
    <row r="56249" ht="32.25" customHeight="1"/>
    <row r="56251" ht="32.25" customHeight="1"/>
    <row r="56253" ht="32.25" customHeight="1"/>
    <row r="56255" ht="32.25" customHeight="1"/>
    <row r="56257" ht="32.25" customHeight="1"/>
    <row r="56259" ht="32.25" customHeight="1"/>
    <row r="56261" ht="32.25" customHeight="1"/>
    <row r="56263" ht="32.25" customHeight="1"/>
    <row r="56265" ht="32.25" customHeight="1"/>
    <row r="56267" ht="32.25" customHeight="1"/>
    <row r="56269" ht="32.25" customHeight="1"/>
    <row r="56271" ht="32.25" customHeight="1"/>
    <row r="56273" ht="32.25" customHeight="1"/>
    <row r="56275" ht="32.25" customHeight="1"/>
    <row r="56277" ht="32.25" customHeight="1"/>
    <row r="56279" ht="32.25" customHeight="1"/>
    <row r="56281" ht="32.25" customHeight="1"/>
    <row r="56283" ht="32.25" customHeight="1"/>
    <row r="56285" ht="32.25" customHeight="1"/>
    <row r="56287" ht="32.25" customHeight="1"/>
    <row r="56289" ht="32.25" customHeight="1"/>
    <row r="56291" ht="32.25" customHeight="1"/>
    <row r="56293" ht="32.25" customHeight="1"/>
    <row r="56295" ht="32.25" customHeight="1"/>
    <row r="56297" ht="32.25" customHeight="1"/>
    <row r="56299" ht="32.25" customHeight="1"/>
    <row r="56301" ht="32.25" customHeight="1"/>
    <row r="56303" ht="32.25" customHeight="1"/>
    <row r="56305" ht="32.25" customHeight="1"/>
    <row r="56307" ht="32.25" customHeight="1"/>
    <row r="56309" ht="32.25" customHeight="1"/>
    <row r="56311" ht="32.25" customHeight="1"/>
    <row r="56313" ht="32.25" customHeight="1"/>
    <row r="56315" ht="32.25" customHeight="1"/>
    <row r="56317" ht="32.25" customHeight="1"/>
    <row r="56319" ht="32.25" customHeight="1"/>
    <row r="56321" ht="32.25" customHeight="1"/>
    <row r="56323" ht="32.25" customHeight="1"/>
    <row r="56325" ht="32.25" customHeight="1"/>
    <row r="56327" ht="32.25" customHeight="1"/>
    <row r="56329" ht="32.25" customHeight="1"/>
    <row r="56331" ht="32.25" customHeight="1"/>
    <row r="56333" ht="32.25" customHeight="1"/>
    <row r="56335" ht="32.25" customHeight="1"/>
    <row r="56337" ht="32.25" customHeight="1"/>
    <row r="56339" ht="32.25" customHeight="1"/>
    <row r="56341" ht="32.25" customHeight="1"/>
    <row r="56343" ht="32.25" customHeight="1"/>
    <row r="56345" ht="32.25" customHeight="1"/>
    <row r="56347" ht="32.25" customHeight="1"/>
    <row r="56349" ht="32.25" customHeight="1"/>
    <row r="56351" ht="32.25" customHeight="1"/>
    <row r="56353" ht="32.25" customHeight="1"/>
    <row r="56355" ht="32.25" customHeight="1"/>
    <row r="56357" ht="32.25" customHeight="1"/>
    <row r="56359" ht="32.25" customHeight="1"/>
    <row r="56361" ht="32.25" customHeight="1"/>
    <row r="56363" ht="32.25" customHeight="1"/>
    <row r="56365" ht="32.25" customHeight="1"/>
    <row r="56367" ht="32.25" customHeight="1"/>
    <row r="56369" ht="32.25" customHeight="1"/>
    <row r="56371" ht="32.25" customHeight="1"/>
    <row r="56373" ht="32.25" customHeight="1"/>
    <row r="56375" ht="32.25" customHeight="1"/>
    <row r="56377" ht="32.25" customHeight="1"/>
    <row r="56379" ht="32.25" customHeight="1"/>
    <row r="56381" ht="32.25" customHeight="1"/>
    <row r="56383" ht="32.25" customHeight="1"/>
    <row r="56385" ht="32.25" customHeight="1"/>
    <row r="56387" ht="32.25" customHeight="1"/>
    <row r="56389" ht="32.25" customHeight="1"/>
    <row r="56391" ht="32.25" customHeight="1"/>
    <row r="56393" ht="32.25" customHeight="1"/>
    <row r="56395" ht="32.25" customHeight="1"/>
    <row r="56397" ht="32.25" customHeight="1"/>
    <row r="56399" ht="32.25" customHeight="1"/>
    <row r="56401" ht="32.25" customHeight="1"/>
    <row r="56403" ht="32.25" customHeight="1"/>
    <row r="56405" ht="32.25" customHeight="1"/>
    <row r="56407" ht="32.25" customHeight="1"/>
    <row r="56409" ht="32.25" customHeight="1"/>
    <row r="56411" ht="32.25" customHeight="1"/>
    <row r="56413" ht="32.25" customHeight="1"/>
    <row r="56415" ht="32.25" customHeight="1"/>
    <row r="56417" ht="32.25" customHeight="1"/>
    <row r="56419" ht="32.25" customHeight="1"/>
    <row r="56421" ht="32.25" customHeight="1"/>
    <row r="56423" ht="32.25" customHeight="1"/>
    <row r="56425" ht="32.25" customHeight="1"/>
    <row r="56427" ht="32.25" customHeight="1"/>
    <row r="56429" ht="32.25" customHeight="1"/>
    <row r="56431" ht="32.25" customHeight="1"/>
    <row r="56433" ht="32.25" customHeight="1"/>
    <row r="56435" ht="32.25" customHeight="1"/>
    <row r="56437" ht="32.25" customHeight="1"/>
    <row r="56439" ht="32.25" customHeight="1"/>
    <row r="56441" ht="32.25" customHeight="1"/>
    <row r="56443" ht="32.25" customHeight="1"/>
    <row r="56445" ht="32.25" customHeight="1"/>
    <row r="56447" ht="32.25" customHeight="1"/>
    <row r="56449" ht="32.25" customHeight="1"/>
    <row r="56451" ht="32.25" customHeight="1"/>
    <row r="56453" ht="32.25" customHeight="1"/>
    <row r="56455" ht="32.25" customHeight="1"/>
    <row r="56457" ht="32.25" customHeight="1"/>
    <row r="56459" ht="32.25" customHeight="1"/>
    <row r="56461" ht="32.25" customHeight="1"/>
    <row r="56463" ht="32.25" customHeight="1"/>
    <row r="56465" ht="32.25" customHeight="1"/>
    <row r="56467" ht="32.25" customHeight="1"/>
    <row r="56469" ht="32.25" customHeight="1"/>
    <row r="56471" ht="32.25" customHeight="1"/>
    <row r="56473" ht="32.25" customHeight="1"/>
    <row r="56475" ht="32.25" customHeight="1"/>
    <row r="56477" ht="32.25" customHeight="1"/>
    <row r="56479" ht="32.25" customHeight="1"/>
    <row r="56481" ht="32.25" customHeight="1"/>
    <row r="56483" ht="32.25" customHeight="1"/>
    <row r="56485" ht="32.25" customHeight="1"/>
    <row r="56487" ht="32.25" customHeight="1"/>
    <row r="56489" ht="32.25" customHeight="1"/>
    <row r="56491" ht="32.25" customHeight="1"/>
    <row r="56493" ht="32.25" customHeight="1"/>
    <row r="56495" ht="32.25" customHeight="1"/>
    <row r="56497" ht="32.25" customHeight="1"/>
    <row r="56499" ht="32.25" customHeight="1"/>
    <row r="56501" ht="32.25" customHeight="1"/>
    <row r="56503" ht="32.25" customHeight="1"/>
    <row r="56505" ht="32.25" customHeight="1"/>
    <row r="56507" ht="32.25" customHeight="1"/>
    <row r="56509" ht="32.25" customHeight="1"/>
    <row r="56511" ht="32.25" customHeight="1"/>
    <row r="56513" ht="32.25" customHeight="1"/>
    <row r="56515" ht="32.25" customHeight="1"/>
    <row r="56517" ht="32.25" customHeight="1"/>
    <row r="56519" ht="32.25" customHeight="1"/>
    <row r="56521" ht="32.25" customHeight="1"/>
    <row r="56523" ht="32.25" customHeight="1"/>
    <row r="56525" ht="32.25" customHeight="1"/>
    <row r="56527" ht="32.25" customHeight="1"/>
    <row r="56529" ht="32.25" customHeight="1"/>
    <row r="56531" ht="32.25" customHeight="1"/>
    <row r="56533" ht="32.25" customHeight="1"/>
    <row r="56535" ht="32.25" customHeight="1"/>
    <row r="56537" ht="32.25" customHeight="1"/>
    <row r="56539" ht="32.25" customHeight="1"/>
    <row r="56541" ht="32.25" customHeight="1"/>
    <row r="56543" ht="32.25" customHeight="1"/>
    <row r="56545" ht="32.25" customHeight="1"/>
    <row r="56547" ht="32.25" customHeight="1"/>
    <row r="56549" ht="32.25" customHeight="1"/>
    <row r="56551" ht="32.25" customHeight="1"/>
    <row r="56553" ht="32.25" customHeight="1"/>
    <row r="56555" ht="32.25" customHeight="1"/>
    <row r="56557" ht="32.25" customHeight="1"/>
    <row r="56559" ht="32.25" customHeight="1"/>
    <row r="56561" ht="32.25" customHeight="1"/>
    <row r="56563" ht="32.25" customHeight="1"/>
    <row r="56565" ht="32.25" customHeight="1"/>
    <row r="56567" ht="32.25" customHeight="1"/>
    <row r="56569" ht="32.25" customHeight="1"/>
    <row r="56571" ht="32.25" customHeight="1"/>
    <row r="56573" ht="32.25" customHeight="1"/>
    <row r="56575" ht="32.25" customHeight="1"/>
    <row r="56577" ht="32.25" customHeight="1"/>
    <row r="56579" ht="32.25" customHeight="1"/>
    <row r="56581" ht="32.25" customHeight="1"/>
    <row r="56583" ht="32.25" customHeight="1"/>
    <row r="56585" ht="32.25" customHeight="1"/>
    <row r="56587" ht="32.25" customHeight="1"/>
    <row r="56589" ht="32.25" customHeight="1"/>
    <row r="56591" ht="32.25" customHeight="1"/>
    <row r="56593" ht="32.25" customHeight="1"/>
    <row r="56595" ht="32.25" customHeight="1"/>
    <row r="56597" ht="32.25" customHeight="1"/>
    <row r="56599" ht="32.25" customHeight="1"/>
    <row r="56601" ht="32.25" customHeight="1"/>
    <row r="56603" ht="32.25" customHeight="1"/>
    <row r="56605" ht="32.25" customHeight="1"/>
    <row r="56607" ht="32.25" customHeight="1"/>
    <row r="56609" ht="32.25" customHeight="1"/>
    <row r="56611" ht="32.25" customHeight="1"/>
    <row r="56613" ht="32.25" customHeight="1"/>
    <row r="56615" ht="32.25" customHeight="1"/>
    <row r="56617" ht="32.25" customHeight="1"/>
    <row r="56619" ht="32.25" customHeight="1"/>
    <row r="56621" ht="32.25" customHeight="1"/>
    <row r="56623" ht="32.25" customHeight="1"/>
    <row r="56625" ht="32.25" customHeight="1"/>
    <row r="56627" ht="32.25" customHeight="1"/>
    <row r="56629" ht="32.25" customHeight="1"/>
    <row r="56631" ht="32.25" customHeight="1"/>
    <row r="56633" ht="32.25" customHeight="1"/>
    <row r="56635" ht="32.25" customHeight="1"/>
    <row r="56637" ht="32.25" customHeight="1"/>
    <row r="56639" ht="32.25" customHeight="1"/>
    <row r="56641" ht="32.25" customHeight="1"/>
    <row r="56643" ht="32.25" customHeight="1"/>
    <row r="56645" ht="32.25" customHeight="1"/>
    <row r="56647" ht="32.25" customHeight="1"/>
    <row r="56649" ht="32.25" customHeight="1"/>
    <row r="56651" ht="32.25" customHeight="1"/>
    <row r="56653" ht="32.25" customHeight="1"/>
    <row r="56655" ht="32.25" customHeight="1"/>
    <row r="56657" ht="32.25" customHeight="1"/>
    <row r="56659" ht="32.25" customHeight="1"/>
    <row r="56661" ht="32.25" customHeight="1"/>
    <row r="56663" ht="32.25" customHeight="1"/>
    <row r="56665" ht="32.25" customHeight="1"/>
    <row r="56667" ht="32.25" customHeight="1"/>
    <row r="56669" ht="32.25" customHeight="1"/>
    <row r="56671" ht="32.25" customHeight="1"/>
    <row r="56673" ht="32.25" customHeight="1"/>
    <row r="56675" ht="32.25" customHeight="1"/>
    <row r="56677" ht="32.25" customHeight="1"/>
    <row r="56679" ht="32.25" customHeight="1"/>
    <row r="56681" ht="32.25" customHeight="1"/>
    <row r="56683" ht="32.25" customHeight="1"/>
    <row r="56685" ht="32.25" customHeight="1"/>
    <row r="56687" ht="32.25" customHeight="1"/>
    <row r="56689" ht="32.25" customHeight="1"/>
    <row r="56691" ht="32.25" customHeight="1"/>
    <row r="56693" ht="32.25" customHeight="1"/>
    <row r="56695" ht="32.25" customHeight="1"/>
    <row r="56697" ht="32.25" customHeight="1"/>
    <row r="56699" ht="32.25" customHeight="1"/>
    <row r="56701" ht="32.25" customHeight="1"/>
    <row r="56703" ht="32.25" customHeight="1"/>
    <row r="56705" ht="32.25" customHeight="1"/>
    <row r="56707" ht="32.25" customHeight="1"/>
    <row r="56709" ht="32.25" customHeight="1"/>
    <row r="56711" ht="32.25" customHeight="1"/>
    <row r="56713" ht="32.25" customHeight="1"/>
    <row r="56715" ht="32.25" customHeight="1"/>
    <row r="56717" ht="32.25" customHeight="1"/>
    <row r="56719" ht="32.25" customHeight="1"/>
    <row r="56721" ht="32.25" customHeight="1"/>
    <row r="56723" ht="32.25" customHeight="1"/>
    <row r="56725" ht="32.25" customHeight="1"/>
    <row r="56727" ht="32.25" customHeight="1"/>
    <row r="56729" ht="32.25" customHeight="1"/>
    <row r="56731" ht="32.25" customHeight="1"/>
    <row r="56733" ht="32.25" customHeight="1"/>
    <row r="56735" ht="32.25" customHeight="1"/>
    <row r="56737" ht="32.25" customHeight="1"/>
    <row r="56739" ht="32.25" customHeight="1"/>
    <row r="56741" ht="32.25" customHeight="1"/>
    <row r="56743" ht="32.25" customHeight="1"/>
    <row r="56745" ht="32.25" customHeight="1"/>
    <row r="56747" ht="32.25" customHeight="1"/>
    <row r="56749" ht="32.25" customHeight="1"/>
    <row r="56751" ht="32.25" customHeight="1"/>
    <row r="56753" ht="32.25" customHeight="1"/>
    <row r="56755" ht="32.25" customHeight="1"/>
    <row r="56757" ht="32.25" customHeight="1"/>
    <row r="56759" ht="32.25" customHeight="1"/>
    <row r="56761" ht="32.25" customHeight="1"/>
    <row r="56763" ht="32.25" customHeight="1"/>
    <row r="56765" ht="32.25" customHeight="1"/>
    <row r="56767" ht="32.25" customHeight="1"/>
    <row r="56769" ht="32.25" customHeight="1"/>
    <row r="56771" ht="32.25" customHeight="1"/>
    <row r="56773" ht="32.25" customHeight="1"/>
    <row r="56775" ht="32.25" customHeight="1"/>
    <row r="56777" ht="32.25" customHeight="1"/>
    <row r="56779" ht="32.25" customHeight="1"/>
    <row r="56781" ht="32.25" customHeight="1"/>
    <row r="56783" ht="32.25" customHeight="1"/>
    <row r="56785" ht="32.25" customHeight="1"/>
    <row r="56787" ht="32.25" customHeight="1"/>
    <row r="56789" ht="32.25" customHeight="1"/>
    <row r="56791" ht="32.25" customHeight="1"/>
    <row r="56793" ht="32.25" customHeight="1"/>
    <row r="56795" ht="32.25" customHeight="1"/>
    <row r="56797" ht="32.25" customHeight="1"/>
    <row r="56799" ht="32.25" customHeight="1"/>
    <row r="56801" ht="32.25" customHeight="1"/>
    <row r="56803" ht="32.25" customHeight="1"/>
    <row r="56805" ht="32.25" customHeight="1"/>
    <row r="56807" ht="32.25" customHeight="1"/>
    <row r="56809" ht="32.25" customHeight="1"/>
    <row r="56811" ht="32.25" customHeight="1"/>
    <row r="56813" ht="32.25" customHeight="1"/>
    <row r="56815" ht="32.25" customHeight="1"/>
    <row r="56817" ht="32.25" customHeight="1"/>
    <row r="56819" ht="32.25" customHeight="1"/>
    <row r="56821" ht="32.25" customHeight="1"/>
    <row r="56823" ht="32.25" customHeight="1"/>
    <row r="56825" ht="32.25" customHeight="1"/>
    <row r="56827" ht="32.25" customHeight="1"/>
    <row r="56829" ht="32.25" customHeight="1"/>
    <row r="56831" ht="32.25" customHeight="1"/>
    <row r="56833" ht="32.25" customHeight="1"/>
    <row r="56835" ht="32.25" customHeight="1"/>
    <row r="56837" ht="32.25" customHeight="1"/>
    <row r="56839" ht="32.25" customHeight="1"/>
    <row r="56841" ht="32.25" customHeight="1"/>
    <row r="56843" ht="32.25" customHeight="1"/>
    <row r="56845" ht="32.25" customHeight="1"/>
    <row r="56847" ht="32.25" customHeight="1"/>
    <row r="56849" ht="32.25" customHeight="1"/>
    <row r="56851" ht="32.25" customHeight="1"/>
    <row r="56853" ht="32.25" customHeight="1"/>
    <row r="56855" ht="32.25" customHeight="1"/>
    <row r="56857" ht="32.25" customHeight="1"/>
    <row r="56859" ht="32.25" customHeight="1"/>
    <row r="56861" ht="32.25" customHeight="1"/>
    <row r="56863" ht="32.25" customHeight="1"/>
    <row r="56865" ht="32.25" customHeight="1"/>
    <row r="56867" ht="32.25" customHeight="1"/>
    <row r="56869" ht="32.25" customHeight="1"/>
    <row r="56871" ht="32.25" customHeight="1"/>
    <row r="56873" ht="32.25" customHeight="1"/>
    <row r="56875" ht="32.25" customHeight="1"/>
    <row r="56877" ht="32.25" customHeight="1"/>
    <row r="56879" ht="32.25" customHeight="1"/>
    <row r="56881" ht="32.25" customHeight="1"/>
    <row r="56883" ht="32.25" customHeight="1"/>
    <row r="56885" ht="32.25" customHeight="1"/>
    <row r="56887" ht="32.25" customHeight="1"/>
    <row r="56889" ht="32.25" customHeight="1"/>
    <row r="56891" ht="32.25" customHeight="1"/>
    <row r="56893" ht="32.25" customHeight="1"/>
    <row r="56895" ht="32.25" customHeight="1"/>
    <row r="56897" ht="32.25" customHeight="1"/>
    <row r="56899" ht="32.25" customHeight="1"/>
    <row r="56901" ht="32.25" customHeight="1"/>
    <row r="56903" ht="32.25" customHeight="1"/>
    <row r="56905" ht="32.25" customHeight="1"/>
    <row r="56907" ht="32.25" customHeight="1"/>
    <row r="56909" ht="32.25" customHeight="1"/>
    <row r="56911" ht="32.25" customHeight="1"/>
    <row r="56913" ht="32.25" customHeight="1"/>
    <row r="56915" ht="32.25" customHeight="1"/>
    <row r="56917" ht="32.25" customHeight="1"/>
    <row r="56919" ht="32.25" customHeight="1"/>
    <row r="56921" ht="32.25" customHeight="1"/>
    <row r="56923" ht="32.25" customHeight="1"/>
    <row r="56925" ht="32.25" customHeight="1"/>
    <row r="56927" ht="32.25" customHeight="1"/>
    <row r="56929" ht="32.25" customHeight="1"/>
    <row r="56931" ht="32.25" customHeight="1"/>
    <row r="56933" ht="32.25" customHeight="1"/>
    <row r="56935" ht="32.25" customHeight="1"/>
    <row r="56937" ht="32.25" customHeight="1"/>
    <row r="56939" ht="32.25" customHeight="1"/>
    <row r="56941" ht="32.25" customHeight="1"/>
    <row r="56943" ht="32.25" customHeight="1"/>
    <row r="56945" ht="32.25" customHeight="1"/>
    <row r="56947" ht="32.25" customHeight="1"/>
    <row r="56949" ht="32.25" customHeight="1"/>
    <row r="56951" ht="32.25" customHeight="1"/>
    <row r="56953" ht="32.25" customHeight="1"/>
    <row r="56955" ht="32.25" customHeight="1"/>
    <row r="56957" ht="32.25" customHeight="1"/>
    <row r="56959" ht="32.25" customHeight="1"/>
    <row r="56961" ht="32.25" customHeight="1"/>
    <row r="56963" ht="32.25" customHeight="1"/>
    <row r="56965" ht="32.25" customHeight="1"/>
    <row r="56967" ht="32.25" customHeight="1"/>
    <row r="56969" ht="32.25" customHeight="1"/>
    <row r="56971" ht="32.25" customHeight="1"/>
    <row r="56973" ht="32.25" customHeight="1"/>
    <row r="56975" ht="32.25" customHeight="1"/>
    <row r="56977" ht="32.25" customHeight="1"/>
    <row r="56979" ht="32.25" customHeight="1"/>
    <row r="56981" ht="32.25" customHeight="1"/>
    <row r="56983" ht="32.25" customHeight="1"/>
    <row r="56985" ht="32.25" customHeight="1"/>
    <row r="56987" ht="32.25" customHeight="1"/>
    <row r="56989" ht="32.25" customHeight="1"/>
    <row r="56991" ht="32.25" customHeight="1"/>
    <row r="56993" ht="32.25" customHeight="1"/>
    <row r="56995" ht="32.25" customHeight="1"/>
    <row r="56997" ht="32.25" customHeight="1"/>
    <row r="56999" ht="32.25" customHeight="1"/>
    <row r="57001" ht="32.25" customHeight="1"/>
    <row r="57003" ht="32.25" customHeight="1"/>
    <row r="57005" ht="32.25" customHeight="1"/>
    <row r="57007" ht="32.25" customHeight="1"/>
    <row r="57009" ht="32.25" customHeight="1"/>
    <row r="57011" ht="32.25" customHeight="1"/>
    <row r="57013" ht="32.25" customHeight="1"/>
    <row r="57015" ht="32.25" customHeight="1"/>
    <row r="57017" ht="32.25" customHeight="1"/>
    <row r="57019" ht="32.25" customHeight="1"/>
    <row r="57021" ht="32.25" customHeight="1"/>
    <row r="57023" ht="32.25" customHeight="1"/>
    <row r="57025" ht="32.25" customHeight="1"/>
    <row r="57027" ht="32.25" customHeight="1"/>
    <row r="57029" ht="32.25" customHeight="1"/>
    <row r="57031" ht="32.25" customHeight="1"/>
    <row r="57033" ht="32.25" customHeight="1"/>
    <row r="57035" ht="32.25" customHeight="1"/>
    <row r="57037" ht="32.25" customHeight="1"/>
    <row r="57039" ht="32.25" customHeight="1"/>
    <row r="57041" ht="32.25" customHeight="1"/>
    <row r="57043" ht="32.25" customHeight="1"/>
    <row r="57045" ht="32.25" customHeight="1"/>
    <row r="57047" ht="32.25" customHeight="1"/>
    <row r="57049" ht="32.25" customHeight="1"/>
    <row r="57051" ht="32.25" customHeight="1"/>
    <row r="57053" ht="32.25" customHeight="1"/>
    <row r="57055" ht="32.25" customHeight="1"/>
    <row r="57057" ht="32.25" customHeight="1"/>
    <row r="57059" ht="32.25" customHeight="1"/>
    <row r="57061" ht="32.25" customHeight="1"/>
    <row r="57063" ht="32.25" customHeight="1"/>
    <row r="57065" ht="32.25" customHeight="1"/>
    <row r="57067" ht="32.25" customHeight="1"/>
    <row r="57069" ht="32.25" customHeight="1"/>
    <row r="57071" ht="32.25" customHeight="1"/>
    <row r="57073" ht="32.25" customHeight="1"/>
    <row r="57075" ht="32.25" customHeight="1"/>
    <row r="57077" ht="32.25" customHeight="1"/>
    <row r="57079" ht="32.25" customHeight="1"/>
    <row r="57081" ht="32.25" customHeight="1"/>
    <row r="57083" ht="32.25" customHeight="1"/>
    <row r="57085" ht="32.25" customHeight="1"/>
    <row r="57087" ht="32.25" customHeight="1"/>
    <row r="57089" ht="32.25" customHeight="1"/>
    <row r="57091" ht="32.25" customHeight="1"/>
    <row r="57093" ht="32.25" customHeight="1"/>
    <row r="57095" ht="32.25" customHeight="1"/>
    <row r="57097" ht="32.25" customHeight="1"/>
    <row r="57099" ht="32.25" customHeight="1"/>
    <row r="57101" ht="32.25" customHeight="1"/>
    <row r="57103" ht="32.25" customHeight="1"/>
    <row r="57105" ht="32.25" customHeight="1"/>
    <row r="57107" ht="32.25" customHeight="1"/>
    <row r="57109" ht="32.25" customHeight="1"/>
    <row r="57111" ht="32.25" customHeight="1"/>
    <row r="57113" ht="32.25" customHeight="1"/>
    <row r="57115" ht="32.25" customHeight="1"/>
    <row r="57117" ht="32.25" customHeight="1"/>
    <row r="57119" ht="32.25" customHeight="1"/>
    <row r="57121" ht="32.25" customHeight="1"/>
    <row r="57123" ht="32.25" customHeight="1"/>
    <row r="57125" ht="32.25" customHeight="1"/>
    <row r="57127" ht="32.25" customHeight="1"/>
    <row r="57129" ht="32.25" customHeight="1"/>
    <row r="57131" ht="32.25" customHeight="1"/>
    <row r="57133" ht="32.25" customHeight="1"/>
    <row r="57135" ht="32.25" customHeight="1"/>
    <row r="57137" ht="32.25" customHeight="1"/>
    <row r="57139" ht="32.25" customHeight="1"/>
    <row r="57141" ht="32.25" customHeight="1"/>
    <row r="57143" ht="32.25" customHeight="1"/>
    <row r="57145" ht="32.25" customHeight="1"/>
    <row r="57147" ht="32.25" customHeight="1"/>
    <row r="57149" ht="32.25" customHeight="1"/>
    <row r="57151" ht="32.25" customHeight="1"/>
    <row r="57153" ht="32.25" customHeight="1"/>
    <row r="57155" ht="32.25" customHeight="1"/>
    <row r="57157" ht="32.25" customHeight="1"/>
    <row r="57159" ht="32.25" customHeight="1"/>
    <row r="57161" ht="32.25" customHeight="1"/>
    <row r="57163" ht="32.25" customHeight="1"/>
    <row r="57165" ht="32.25" customHeight="1"/>
    <row r="57167" ht="32.25" customHeight="1"/>
    <row r="57169" ht="32.25" customHeight="1"/>
    <row r="57171" ht="32.25" customHeight="1"/>
    <row r="57173" ht="32.25" customHeight="1"/>
    <row r="57175" ht="32.25" customHeight="1"/>
    <row r="57177" ht="32.25" customHeight="1"/>
    <row r="57179" ht="32.25" customHeight="1"/>
    <row r="57181" ht="32.25" customHeight="1"/>
    <row r="57183" ht="32.25" customHeight="1"/>
    <row r="57185" ht="32.25" customHeight="1"/>
    <row r="57187" ht="32.25" customHeight="1"/>
    <row r="57189" ht="32.25" customHeight="1"/>
    <row r="57191" ht="32.25" customHeight="1"/>
    <row r="57193" ht="32.25" customHeight="1"/>
    <row r="57195" ht="32.25" customHeight="1"/>
    <row r="57197" ht="32.25" customHeight="1"/>
    <row r="57199" ht="32.25" customHeight="1"/>
    <row r="57201" ht="32.25" customHeight="1"/>
    <row r="57203" ht="32.25" customHeight="1"/>
    <row r="57205" ht="32.25" customHeight="1"/>
    <row r="57207" ht="32.25" customHeight="1"/>
    <row r="57209" ht="32.25" customHeight="1"/>
    <row r="57211" ht="32.25" customHeight="1"/>
    <row r="57213" ht="32.25" customHeight="1"/>
    <row r="57215" ht="32.25" customHeight="1"/>
    <row r="57217" ht="32.25" customHeight="1"/>
    <row r="57219" ht="32.25" customHeight="1"/>
    <row r="57221" ht="32.25" customHeight="1"/>
    <row r="57223" ht="32.25" customHeight="1"/>
    <row r="57225" ht="32.25" customHeight="1"/>
    <row r="57227" ht="32.25" customHeight="1"/>
    <row r="57229" ht="32.25" customHeight="1"/>
    <row r="57231" ht="32.25" customHeight="1"/>
    <row r="57233" ht="32.25" customHeight="1"/>
    <row r="57235" ht="32.25" customHeight="1"/>
    <row r="57237" ht="32.25" customHeight="1"/>
    <row r="57239" ht="32.25" customHeight="1"/>
    <row r="57241" ht="32.25" customHeight="1"/>
    <row r="57243" ht="32.25" customHeight="1"/>
    <row r="57245" ht="32.25" customHeight="1"/>
    <row r="57247" ht="32.25" customHeight="1"/>
    <row r="57249" ht="32.25" customHeight="1"/>
    <row r="57251" ht="32.25" customHeight="1"/>
    <row r="57253" ht="32.25" customHeight="1"/>
    <row r="57255" ht="32.25" customHeight="1"/>
    <row r="57257" ht="32.25" customHeight="1"/>
    <row r="57259" ht="32.25" customHeight="1"/>
    <row r="57261" ht="32.25" customHeight="1"/>
    <row r="57263" ht="32.25" customHeight="1"/>
    <row r="57265" ht="32.25" customHeight="1"/>
    <row r="57267" ht="32.25" customHeight="1"/>
    <row r="57269" ht="32.25" customHeight="1"/>
    <row r="57271" ht="32.25" customHeight="1"/>
    <row r="57273" ht="32.25" customHeight="1"/>
    <row r="57275" ht="32.25" customHeight="1"/>
    <row r="57277" ht="32.25" customHeight="1"/>
    <row r="57279" ht="32.25" customHeight="1"/>
    <row r="57281" ht="32.25" customHeight="1"/>
    <row r="57283" ht="32.25" customHeight="1"/>
    <row r="57285" ht="32.25" customHeight="1"/>
    <row r="57287" ht="32.25" customHeight="1"/>
    <row r="57289" ht="32.25" customHeight="1"/>
    <row r="57291" ht="32.25" customHeight="1"/>
    <row r="57293" ht="32.25" customHeight="1"/>
    <row r="57295" ht="32.25" customHeight="1"/>
    <row r="57297" ht="32.25" customHeight="1"/>
    <row r="57299" ht="32.25" customHeight="1"/>
    <row r="57301" ht="32.25" customHeight="1"/>
    <row r="57303" ht="32.25" customHeight="1"/>
    <row r="57305" ht="32.25" customHeight="1"/>
    <row r="57307" ht="32.25" customHeight="1"/>
    <row r="57309" ht="32.25" customHeight="1"/>
    <row r="57311" ht="32.25" customHeight="1"/>
    <row r="57313" ht="32.25" customHeight="1"/>
    <row r="57315" ht="32.25" customHeight="1"/>
    <row r="57317" ht="32.25" customHeight="1"/>
    <row r="57319" ht="32.25" customHeight="1"/>
    <row r="57321" ht="32.25" customHeight="1"/>
    <row r="57323" ht="32.25" customHeight="1"/>
    <row r="57325" ht="32.25" customHeight="1"/>
    <row r="57327" ht="32.25" customHeight="1"/>
    <row r="57329" ht="32.25" customHeight="1"/>
    <row r="57331" ht="32.25" customHeight="1"/>
    <row r="57333" ht="32.25" customHeight="1"/>
    <row r="57335" ht="32.25" customHeight="1"/>
    <row r="57337" ht="32.25" customHeight="1"/>
    <row r="57339" ht="32.25" customHeight="1"/>
    <row r="57341" ht="32.25" customHeight="1"/>
    <row r="57343" ht="32.25" customHeight="1"/>
    <row r="57345" ht="32.25" customHeight="1"/>
    <row r="57347" ht="32.25" customHeight="1"/>
    <row r="57349" ht="32.25" customHeight="1"/>
    <row r="57351" ht="32.25" customHeight="1"/>
    <row r="57353" ht="32.25" customHeight="1"/>
    <row r="57355" ht="32.25" customHeight="1"/>
    <row r="57357" ht="32.25" customHeight="1"/>
    <row r="57359" ht="32.25" customHeight="1"/>
    <row r="57361" ht="32.25" customHeight="1"/>
    <row r="57363" ht="32.25" customHeight="1"/>
    <row r="57365" ht="32.25" customHeight="1"/>
    <row r="57367" ht="32.25" customHeight="1"/>
    <row r="57369" ht="32.25" customHeight="1"/>
    <row r="57371" ht="32.25" customHeight="1"/>
    <row r="57373" ht="32.25" customHeight="1"/>
    <row r="57375" ht="32.25" customHeight="1"/>
    <row r="57377" ht="32.25" customHeight="1"/>
    <row r="57379" ht="32.25" customHeight="1"/>
    <row r="57381" ht="32.25" customHeight="1"/>
    <row r="57383" ht="32.25" customHeight="1"/>
    <row r="57385" ht="32.25" customHeight="1"/>
    <row r="57387" ht="32.25" customHeight="1"/>
    <row r="57389" ht="32.25" customHeight="1"/>
    <row r="57391" ht="32.25" customHeight="1"/>
    <row r="57393" ht="32.25" customHeight="1"/>
    <row r="57395" ht="32.25" customHeight="1"/>
    <row r="57397" ht="32.25" customHeight="1"/>
    <row r="57399" ht="32.25" customHeight="1"/>
    <row r="57401" ht="32.25" customHeight="1"/>
    <row r="57403" ht="32.25" customHeight="1"/>
    <row r="57405" ht="32.25" customHeight="1"/>
    <row r="57407" ht="32.25" customHeight="1"/>
    <row r="57409" ht="32.25" customHeight="1"/>
    <row r="57411" ht="32.25" customHeight="1"/>
    <row r="57413" ht="32.25" customHeight="1"/>
    <row r="57415" ht="32.25" customHeight="1"/>
    <row r="57417" ht="32.25" customHeight="1"/>
    <row r="57419" ht="32.25" customHeight="1"/>
    <row r="57421" ht="32.25" customHeight="1"/>
    <row r="57423" ht="32.25" customHeight="1"/>
    <row r="57425" ht="32.25" customHeight="1"/>
    <row r="57427" ht="32.25" customHeight="1"/>
    <row r="57429" ht="32.25" customHeight="1"/>
    <row r="57431" ht="32.25" customHeight="1"/>
    <row r="57433" ht="32.25" customHeight="1"/>
    <row r="57435" ht="32.25" customHeight="1"/>
    <row r="57437" ht="32.25" customHeight="1"/>
    <row r="57439" ht="32.25" customHeight="1"/>
    <row r="57441" ht="32.25" customHeight="1"/>
    <row r="57443" ht="32.25" customHeight="1"/>
    <row r="57445" ht="32.25" customHeight="1"/>
    <row r="57447" ht="32.25" customHeight="1"/>
    <row r="57449" ht="32.25" customHeight="1"/>
    <row r="57451" ht="32.25" customHeight="1"/>
    <row r="57453" ht="32.25" customHeight="1"/>
    <row r="57455" ht="32.25" customHeight="1"/>
    <row r="57457" ht="32.25" customHeight="1"/>
    <row r="57459" ht="32.25" customHeight="1"/>
    <row r="57461" ht="32.25" customHeight="1"/>
    <row r="57463" ht="32.25" customHeight="1"/>
    <row r="57465" ht="32.25" customHeight="1"/>
    <row r="57467" ht="32.25" customHeight="1"/>
    <row r="57469" ht="32.25" customHeight="1"/>
    <row r="57471" ht="32.25" customHeight="1"/>
    <row r="57473" ht="32.25" customHeight="1"/>
    <row r="57475" ht="32.25" customHeight="1"/>
    <row r="57477" ht="32.25" customHeight="1"/>
    <row r="57479" ht="32.25" customHeight="1"/>
    <row r="57481" ht="32.25" customHeight="1"/>
    <row r="57483" ht="32.25" customHeight="1"/>
    <row r="57485" ht="32.25" customHeight="1"/>
    <row r="57487" ht="32.25" customHeight="1"/>
    <row r="57489" ht="32.25" customHeight="1"/>
    <row r="57491" ht="32.25" customHeight="1"/>
    <row r="57493" ht="32.25" customHeight="1"/>
    <row r="57495" ht="32.25" customHeight="1"/>
    <row r="57497" ht="32.25" customHeight="1"/>
    <row r="57499" ht="32.25" customHeight="1"/>
    <row r="57501" ht="32.25" customHeight="1"/>
    <row r="57503" ht="32.25" customHeight="1"/>
    <row r="57505" ht="32.25" customHeight="1"/>
    <row r="57507" ht="32.25" customHeight="1"/>
    <row r="57509" ht="32.25" customHeight="1"/>
    <row r="57511" ht="32.25" customHeight="1"/>
    <row r="57513" ht="32.25" customHeight="1"/>
    <row r="57515" ht="32.25" customHeight="1"/>
    <row r="57517" ht="32.25" customHeight="1"/>
    <row r="57519" ht="32.25" customHeight="1"/>
    <row r="57521" ht="32.25" customHeight="1"/>
    <row r="57523" ht="32.25" customHeight="1"/>
    <row r="57525" ht="32.25" customHeight="1"/>
    <row r="57527" ht="32.25" customHeight="1"/>
    <row r="57529" ht="32.25" customHeight="1"/>
    <row r="57531" ht="32.25" customHeight="1"/>
    <row r="57533" ht="32.25" customHeight="1"/>
    <row r="57535" ht="32.25" customHeight="1"/>
    <row r="57537" ht="32.25" customHeight="1"/>
    <row r="57539" ht="32.25" customHeight="1"/>
    <row r="57541" ht="32.25" customHeight="1"/>
    <row r="57543" ht="32.25" customHeight="1"/>
    <row r="57545" ht="32.25" customHeight="1"/>
    <row r="57547" ht="32.25" customHeight="1"/>
    <row r="57549" ht="32.25" customHeight="1"/>
    <row r="57551" ht="32.25" customHeight="1"/>
    <row r="57553" ht="32.25" customHeight="1"/>
    <row r="57555" ht="32.25" customHeight="1"/>
    <row r="57557" ht="32.25" customHeight="1"/>
    <row r="57559" ht="32.25" customHeight="1"/>
    <row r="57561" ht="32.25" customHeight="1"/>
    <row r="57563" ht="32.25" customHeight="1"/>
    <row r="57565" ht="32.25" customHeight="1"/>
    <row r="57567" ht="32.25" customHeight="1"/>
    <row r="57569" ht="32.25" customHeight="1"/>
    <row r="57571" ht="32.25" customHeight="1"/>
    <row r="57573" ht="32.25" customHeight="1"/>
    <row r="57575" ht="32.25" customHeight="1"/>
    <row r="57577" ht="32.25" customHeight="1"/>
    <row r="57579" ht="32.25" customHeight="1"/>
    <row r="57581" ht="32.25" customHeight="1"/>
    <row r="57583" ht="32.25" customHeight="1"/>
    <row r="57585" ht="32.25" customHeight="1"/>
    <row r="57587" ht="32.25" customHeight="1"/>
    <row r="57589" ht="32.25" customHeight="1"/>
    <row r="57591" ht="32.25" customHeight="1"/>
    <row r="57593" ht="32.25" customHeight="1"/>
    <row r="57595" ht="32.25" customHeight="1"/>
    <row r="57597" ht="32.25" customHeight="1"/>
    <row r="57599" ht="32.25" customHeight="1"/>
    <row r="57601" ht="32.25" customHeight="1"/>
    <row r="57603" ht="32.25" customHeight="1"/>
    <row r="57605" ht="32.25" customHeight="1"/>
    <row r="57607" ht="32.25" customHeight="1"/>
    <row r="57609" ht="32.25" customHeight="1"/>
    <row r="57611" ht="32.25" customHeight="1"/>
    <row r="57613" ht="32.25" customHeight="1"/>
    <row r="57615" ht="32.25" customHeight="1"/>
    <row r="57617" ht="32.25" customHeight="1"/>
    <row r="57619" ht="32.25" customHeight="1"/>
    <row r="57621" ht="32.25" customHeight="1"/>
    <row r="57623" ht="32.25" customHeight="1"/>
    <row r="57625" ht="32.25" customHeight="1"/>
    <row r="57627" ht="32.25" customHeight="1"/>
    <row r="57629" ht="32.25" customHeight="1"/>
    <row r="57631" ht="32.25" customHeight="1"/>
    <row r="57633" ht="32.25" customHeight="1"/>
    <row r="57635" ht="32.25" customHeight="1"/>
    <row r="57637" ht="32.25" customHeight="1"/>
    <row r="57639" ht="32.25" customHeight="1"/>
    <row r="57641" ht="32.25" customHeight="1"/>
    <row r="57643" ht="32.25" customHeight="1"/>
    <row r="57645" ht="32.25" customHeight="1"/>
    <row r="57647" ht="32.25" customHeight="1"/>
    <row r="57649" ht="32.25" customHeight="1"/>
    <row r="57651" ht="32.25" customHeight="1"/>
    <row r="57653" ht="32.25" customHeight="1"/>
    <row r="57655" ht="32.25" customHeight="1"/>
    <row r="57657" ht="32.25" customHeight="1"/>
    <row r="57659" ht="32.25" customHeight="1"/>
    <row r="57661" ht="32.25" customHeight="1"/>
    <row r="57663" ht="32.25" customHeight="1"/>
    <row r="57665" ht="32.25" customHeight="1"/>
    <row r="57667" ht="32.25" customHeight="1"/>
    <row r="57669" ht="32.25" customHeight="1"/>
    <row r="57671" ht="32.25" customHeight="1"/>
    <row r="57673" ht="32.25" customHeight="1"/>
    <row r="57675" ht="32.25" customHeight="1"/>
    <row r="57677" ht="32.25" customHeight="1"/>
    <row r="57679" ht="32.25" customHeight="1"/>
    <row r="57681" ht="32.25" customHeight="1"/>
    <row r="57683" ht="32.25" customHeight="1"/>
    <row r="57685" ht="32.25" customHeight="1"/>
    <row r="57687" ht="32.25" customHeight="1"/>
    <row r="57689" ht="32.25" customHeight="1"/>
    <row r="57691" ht="32.25" customHeight="1"/>
    <row r="57693" ht="32.25" customHeight="1"/>
    <row r="57695" ht="32.25" customHeight="1"/>
    <row r="57697" ht="32.25" customHeight="1"/>
    <row r="57699" ht="32.25" customHeight="1"/>
    <row r="57701" ht="32.25" customHeight="1"/>
    <row r="57703" ht="32.25" customHeight="1"/>
    <row r="57705" ht="32.25" customHeight="1"/>
    <row r="57707" ht="32.25" customHeight="1"/>
    <row r="57709" ht="32.25" customHeight="1"/>
    <row r="57711" ht="32.25" customHeight="1"/>
    <row r="57713" ht="32.25" customHeight="1"/>
    <row r="57715" ht="32.25" customHeight="1"/>
    <row r="57717" ht="32.25" customHeight="1"/>
    <row r="57719" ht="32.25" customHeight="1"/>
    <row r="57721" ht="32.25" customHeight="1"/>
    <row r="57723" ht="32.25" customHeight="1"/>
    <row r="57725" ht="32.25" customHeight="1"/>
    <row r="57727" ht="32.25" customHeight="1"/>
    <row r="57729" ht="32.25" customHeight="1"/>
    <row r="57731" ht="32.25" customHeight="1"/>
    <row r="57733" ht="32.25" customHeight="1"/>
    <row r="57735" ht="32.25" customHeight="1"/>
    <row r="57737" ht="32.25" customHeight="1"/>
    <row r="57739" ht="32.25" customHeight="1"/>
    <row r="57741" ht="32.25" customHeight="1"/>
    <row r="57743" ht="32.25" customHeight="1"/>
    <row r="57745" ht="32.25" customHeight="1"/>
    <row r="57747" ht="32.25" customHeight="1"/>
    <row r="57749" ht="32.25" customHeight="1"/>
    <row r="57751" ht="32.25" customHeight="1"/>
    <row r="57753" ht="32.25" customHeight="1"/>
    <row r="57755" ht="32.25" customHeight="1"/>
    <row r="57757" ht="32.25" customHeight="1"/>
    <row r="57759" ht="32.25" customHeight="1"/>
    <row r="57761" ht="32.25" customHeight="1"/>
    <row r="57763" ht="32.25" customHeight="1"/>
    <row r="57765" ht="32.25" customHeight="1"/>
    <row r="57767" ht="32.25" customHeight="1"/>
    <row r="57769" ht="32.25" customHeight="1"/>
    <row r="57771" ht="32.25" customHeight="1"/>
    <row r="57773" ht="32.25" customHeight="1"/>
    <row r="57775" ht="32.25" customHeight="1"/>
    <row r="57777" ht="32.25" customHeight="1"/>
    <row r="57779" ht="32.25" customHeight="1"/>
    <row r="57781" ht="32.25" customHeight="1"/>
    <row r="57783" ht="32.25" customHeight="1"/>
    <row r="57785" ht="32.25" customHeight="1"/>
    <row r="57787" ht="32.25" customHeight="1"/>
    <row r="57789" ht="32.25" customHeight="1"/>
    <row r="57791" ht="32.25" customHeight="1"/>
    <row r="57793" ht="32.25" customHeight="1"/>
    <row r="57795" ht="32.25" customHeight="1"/>
    <row r="57797" ht="32.25" customHeight="1"/>
    <row r="57799" ht="32.25" customHeight="1"/>
    <row r="57801" ht="32.25" customHeight="1"/>
    <row r="57803" ht="32.25" customHeight="1"/>
    <row r="57805" ht="32.25" customHeight="1"/>
    <row r="57807" ht="32.25" customHeight="1"/>
    <row r="57809" ht="32.25" customHeight="1"/>
    <row r="57811" ht="32.25" customHeight="1"/>
    <row r="57813" ht="32.25" customHeight="1"/>
    <row r="57815" ht="32.25" customHeight="1"/>
    <row r="57817" ht="32.25" customHeight="1"/>
    <row r="57819" ht="32.25" customHeight="1"/>
    <row r="57821" ht="32.25" customHeight="1"/>
    <row r="57823" ht="32.25" customHeight="1"/>
    <row r="57825" ht="32.25" customHeight="1"/>
    <row r="57827" ht="32.25" customHeight="1"/>
    <row r="57829" ht="32.25" customHeight="1"/>
    <row r="57831" ht="32.25" customHeight="1"/>
    <row r="57833" ht="32.25" customHeight="1"/>
    <row r="57835" ht="32.25" customHeight="1"/>
    <row r="57837" ht="32.25" customHeight="1"/>
    <row r="57839" ht="32.25" customHeight="1"/>
    <row r="57841" ht="32.25" customHeight="1"/>
    <row r="57843" ht="32.25" customHeight="1"/>
    <row r="57845" ht="32.25" customHeight="1"/>
    <row r="57847" ht="32.25" customHeight="1"/>
    <row r="57849" ht="32.25" customHeight="1"/>
    <row r="57851" ht="32.25" customHeight="1"/>
    <row r="57853" ht="32.25" customHeight="1"/>
    <row r="57855" ht="32.25" customHeight="1"/>
    <row r="57857" ht="32.25" customHeight="1"/>
    <row r="57859" ht="32.25" customHeight="1"/>
    <row r="57861" ht="32.25" customHeight="1"/>
    <row r="57863" ht="32.25" customHeight="1"/>
    <row r="57865" ht="32.25" customHeight="1"/>
    <row r="57867" ht="32.25" customHeight="1"/>
    <row r="57869" ht="32.25" customHeight="1"/>
    <row r="57871" ht="32.25" customHeight="1"/>
    <row r="57873" ht="32.25" customHeight="1"/>
    <row r="57875" ht="32.25" customHeight="1"/>
    <row r="57877" ht="32.25" customHeight="1"/>
    <row r="57879" ht="32.25" customHeight="1"/>
    <row r="57881" ht="32.25" customHeight="1"/>
    <row r="57883" ht="32.25" customHeight="1"/>
    <row r="57885" ht="32.25" customHeight="1"/>
    <row r="57887" ht="32.25" customHeight="1"/>
    <row r="57889" ht="32.25" customHeight="1"/>
    <row r="57891" ht="32.25" customHeight="1"/>
    <row r="57893" ht="32.25" customHeight="1"/>
    <row r="57895" ht="32.25" customHeight="1"/>
    <row r="57897" ht="32.25" customHeight="1"/>
    <row r="57899" ht="32.25" customHeight="1"/>
    <row r="57901" ht="32.25" customHeight="1"/>
    <row r="57903" ht="32.25" customHeight="1"/>
    <row r="57905" ht="32.25" customHeight="1"/>
    <row r="57907" ht="32.25" customHeight="1"/>
    <row r="57909" ht="32.25" customHeight="1"/>
    <row r="57911" ht="32.25" customHeight="1"/>
    <row r="57913" ht="32.25" customHeight="1"/>
    <row r="57915" ht="32.25" customHeight="1"/>
    <row r="57917" ht="32.25" customHeight="1"/>
    <row r="57919" ht="32.25" customHeight="1"/>
    <row r="57921" ht="32.25" customHeight="1"/>
    <row r="57923" ht="32.25" customHeight="1"/>
    <row r="57925" ht="32.25" customHeight="1"/>
    <row r="57927" ht="32.25" customHeight="1"/>
    <row r="57929" ht="32.25" customHeight="1"/>
    <row r="57931" ht="32.25" customHeight="1"/>
    <row r="57933" ht="32.25" customHeight="1"/>
    <row r="57935" ht="32.25" customHeight="1"/>
    <row r="57937" ht="32.25" customHeight="1"/>
    <row r="57939" ht="32.25" customHeight="1"/>
    <row r="57941" ht="32.25" customHeight="1"/>
    <row r="57943" ht="32.25" customHeight="1"/>
    <row r="57945" ht="32.25" customHeight="1"/>
    <row r="57947" ht="32.25" customHeight="1"/>
    <row r="57949" ht="32.25" customHeight="1"/>
    <row r="57951" ht="32.25" customHeight="1"/>
    <row r="57953" ht="32.25" customHeight="1"/>
    <row r="57955" ht="32.25" customHeight="1"/>
    <row r="57957" ht="32.25" customHeight="1"/>
    <row r="57959" ht="32.25" customHeight="1"/>
    <row r="57961" ht="32.25" customHeight="1"/>
    <row r="57963" ht="32.25" customHeight="1"/>
    <row r="57965" ht="32.25" customHeight="1"/>
    <row r="57967" ht="32.25" customHeight="1"/>
    <row r="57969" ht="32.25" customHeight="1"/>
    <row r="57971" ht="32.25" customHeight="1"/>
    <row r="57973" ht="32.25" customHeight="1"/>
    <row r="57975" ht="32.25" customHeight="1"/>
    <row r="57977" ht="32.25" customHeight="1"/>
    <row r="57979" ht="32.25" customHeight="1"/>
    <row r="57981" ht="32.25" customHeight="1"/>
    <row r="57983" ht="32.25" customHeight="1"/>
    <row r="57985" ht="32.25" customHeight="1"/>
    <row r="57987" ht="32.25" customHeight="1"/>
    <row r="57989" ht="32.25" customHeight="1"/>
    <row r="57991" ht="32.25" customHeight="1"/>
    <row r="57993" ht="32.25" customHeight="1"/>
    <row r="57995" ht="32.25" customHeight="1"/>
    <row r="57997" ht="32.25" customHeight="1"/>
    <row r="57999" ht="32.25" customHeight="1"/>
    <row r="58001" ht="32.25" customHeight="1"/>
    <row r="58003" ht="32.25" customHeight="1"/>
    <row r="58005" ht="32.25" customHeight="1"/>
    <row r="58007" ht="32.25" customHeight="1"/>
    <row r="58009" ht="32.25" customHeight="1"/>
    <row r="58011" ht="32.25" customHeight="1"/>
    <row r="58013" ht="32.25" customHeight="1"/>
    <row r="58015" ht="32.25" customHeight="1"/>
    <row r="58017" ht="32.25" customHeight="1"/>
    <row r="58019" ht="32.25" customHeight="1"/>
    <row r="58021" ht="32.25" customHeight="1"/>
    <row r="58023" ht="32.25" customHeight="1"/>
    <row r="58025" ht="32.25" customHeight="1"/>
    <row r="58027" ht="32.25" customHeight="1"/>
    <row r="58029" ht="32.25" customHeight="1"/>
    <row r="58031" ht="32.25" customHeight="1"/>
    <row r="58033" ht="32.25" customHeight="1"/>
    <row r="58035" ht="32.25" customHeight="1"/>
    <row r="58037" ht="32.25" customHeight="1"/>
    <row r="58039" ht="32.25" customHeight="1"/>
    <row r="58041" ht="32.25" customHeight="1"/>
    <row r="58043" ht="32.25" customHeight="1"/>
    <row r="58045" ht="32.25" customHeight="1"/>
    <row r="58047" ht="32.25" customHeight="1"/>
    <row r="58049" ht="32.25" customHeight="1"/>
    <row r="58051" ht="32.25" customHeight="1"/>
    <row r="58053" ht="32.25" customHeight="1"/>
    <row r="58055" ht="32.25" customHeight="1"/>
    <row r="58057" ht="32.25" customHeight="1"/>
    <row r="58059" ht="32.25" customHeight="1"/>
    <row r="58061" ht="32.25" customHeight="1"/>
    <row r="58063" ht="32.25" customHeight="1"/>
    <row r="58065" ht="32.25" customHeight="1"/>
    <row r="58067" ht="32.25" customHeight="1"/>
    <row r="58069" ht="32.25" customHeight="1"/>
    <row r="58071" ht="32.25" customHeight="1"/>
    <row r="58073" ht="32.25" customHeight="1"/>
    <row r="58075" ht="32.25" customHeight="1"/>
    <row r="58077" ht="32.25" customHeight="1"/>
    <row r="58079" ht="32.25" customHeight="1"/>
    <row r="58081" ht="32.25" customHeight="1"/>
    <row r="58083" ht="32.25" customHeight="1"/>
    <row r="58085" ht="32.25" customHeight="1"/>
    <row r="58087" ht="32.25" customHeight="1"/>
    <row r="58089" ht="32.25" customHeight="1"/>
    <row r="58091" ht="32.25" customHeight="1"/>
    <row r="58093" ht="32.25" customHeight="1"/>
    <row r="58095" ht="32.25" customHeight="1"/>
    <row r="58097" ht="32.25" customHeight="1"/>
    <row r="58099" ht="32.25" customHeight="1"/>
    <row r="58101" ht="32.25" customHeight="1"/>
    <row r="58103" ht="32.25" customHeight="1"/>
    <row r="58105" ht="32.25" customHeight="1"/>
    <row r="58107" ht="32.25" customHeight="1"/>
    <row r="58109" ht="32.25" customHeight="1"/>
    <row r="58111" ht="32.25" customHeight="1"/>
    <row r="58113" ht="32.25" customHeight="1"/>
    <row r="58115" ht="32.25" customHeight="1"/>
    <row r="58117" ht="32.25" customHeight="1"/>
    <row r="58119" ht="32.25" customHeight="1"/>
    <row r="58121" ht="32.25" customHeight="1"/>
    <row r="58123" ht="32.25" customHeight="1"/>
    <row r="58125" ht="32.25" customHeight="1"/>
    <row r="58127" ht="32.25" customHeight="1"/>
    <row r="58129" ht="32.25" customHeight="1"/>
    <row r="58131" ht="32.25" customHeight="1"/>
    <row r="58133" ht="32.25" customHeight="1"/>
    <row r="58135" ht="32.25" customHeight="1"/>
    <row r="58137" ht="32.25" customHeight="1"/>
    <row r="58139" ht="32.25" customHeight="1"/>
    <row r="58141" ht="32.25" customHeight="1"/>
    <row r="58143" ht="32.25" customHeight="1"/>
    <row r="58145" ht="32.25" customHeight="1"/>
    <row r="58147" ht="32.25" customHeight="1"/>
    <row r="58149" ht="32.25" customHeight="1"/>
    <row r="58151" ht="32.25" customHeight="1"/>
    <row r="58153" ht="32.25" customHeight="1"/>
    <row r="58155" ht="32.25" customHeight="1"/>
    <row r="58157" ht="32.25" customHeight="1"/>
    <row r="58159" ht="32.25" customHeight="1"/>
    <row r="58161" ht="32.25" customHeight="1"/>
    <row r="58163" ht="32.25" customHeight="1"/>
    <row r="58165" ht="32.25" customHeight="1"/>
    <row r="58167" ht="32.25" customHeight="1"/>
    <row r="58169" ht="32.25" customHeight="1"/>
    <row r="58171" ht="32.25" customHeight="1"/>
    <row r="58173" ht="32.25" customHeight="1"/>
    <row r="58175" ht="32.25" customHeight="1"/>
    <row r="58177" ht="32.25" customHeight="1"/>
    <row r="58179" ht="32.25" customHeight="1"/>
    <row r="58181" ht="32.25" customHeight="1"/>
    <row r="58183" ht="32.25" customHeight="1"/>
    <row r="58185" ht="32.25" customHeight="1"/>
    <row r="58187" ht="32.25" customHeight="1"/>
    <row r="58189" ht="32.25" customHeight="1"/>
    <row r="58191" ht="32.25" customHeight="1"/>
    <row r="58193" ht="32.25" customHeight="1"/>
    <row r="58195" ht="32.25" customHeight="1"/>
    <row r="58197" ht="32.25" customHeight="1"/>
    <row r="58199" ht="32.25" customHeight="1"/>
    <row r="58201" ht="32.25" customHeight="1"/>
    <row r="58203" ht="32.25" customHeight="1"/>
    <row r="58205" ht="32.25" customHeight="1"/>
    <row r="58207" ht="32.25" customHeight="1"/>
    <row r="58209" ht="32.25" customHeight="1"/>
    <row r="58211" ht="32.25" customHeight="1"/>
    <row r="58213" ht="32.25" customHeight="1"/>
    <row r="58215" ht="32.25" customHeight="1"/>
    <row r="58217" ht="32.25" customHeight="1"/>
    <row r="58219" ht="32.25" customHeight="1"/>
    <row r="58221" ht="32.25" customHeight="1"/>
    <row r="58223" ht="32.25" customHeight="1"/>
    <row r="58225" ht="32.25" customHeight="1"/>
    <row r="58227" ht="32.25" customHeight="1"/>
    <row r="58229" ht="32.25" customHeight="1"/>
    <row r="58231" ht="32.25" customHeight="1"/>
    <row r="58233" ht="32.25" customHeight="1"/>
    <row r="58235" ht="32.25" customHeight="1"/>
    <row r="58237" ht="32.25" customHeight="1"/>
    <row r="58239" ht="32.25" customHeight="1"/>
    <row r="58241" ht="32.25" customHeight="1"/>
    <row r="58243" ht="32.25" customHeight="1"/>
    <row r="58245" ht="32.25" customHeight="1"/>
    <row r="58247" ht="32.25" customHeight="1"/>
    <row r="58249" ht="32.25" customHeight="1"/>
    <row r="58251" ht="32.25" customHeight="1"/>
    <row r="58253" ht="32.25" customHeight="1"/>
    <row r="58255" ht="32.25" customHeight="1"/>
    <row r="58257" ht="32.25" customHeight="1"/>
    <row r="58259" ht="32.25" customHeight="1"/>
    <row r="58261" ht="32.25" customHeight="1"/>
    <row r="58263" ht="32.25" customHeight="1"/>
    <row r="58265" ht="32.25" customHeight="1"/>
    <row r="58267" ht="32.25" customHeight="1"/>
    <row r="58269" ht="32.25" customHeight="1"/>
    <row r="58271" ht="32.25" customHeight="1"/>
    <row r="58273" ht="32.25" customHeight="1"/>
    <row r="58275" ht="32.25" customHeight="1"/>
    <row r="58277" ht="32.25" customHeight="1"/>
    <row r="58279" ht="32.25" customHeight="1"/>
    <row r="58281" ht="32.25" customHeight="1"/>
    <row r="58283" ht="32.25" customHeight="1"/>
    <row r="58285" ht="32.25" customHeight="1"/>
    <row r="58287" ht="32.25" customHeight="1"/>
    <row r="58289" ht="32.25" customHeight="1"/>
    <row r="58291" ht="32.25" customHeight="1"/>
    <row r="58293" ht="32.25" customHeight="1"/>
    <row r="58295" ht="32.25" customHeight="1"/>
    <row r="58297" ht="32.25" customHeight="1"/>
    <row r="58299" ht="32.25" customHeight="1"/>
    <row r="58301" ht="32.25" customHeight="1"/>
    <row r="58303" ht="32.25" customHeight="1"/>
    <row r="58305" ht="32.25" customHeight="1"/>
    <row r="58307" ht="32.25" customHeight="1"/>
    <row r="58309" ht="32.25" customHeight="1"/>
    <row r="58311" ht="32.25" customHeight="1"/>
    <row r="58313" ht="32.25" customHeight="1"/>
    <row r="58315" ht="32.25" customHeight="1"/>
    <row r="58317" ht="32.25" customHeight="1"/>
    <row r="58319" ht="32.25" customHeight="1"/>
    <row r="58321" ht="32.25" customHeight="1"/>
    <row r="58323" ht="32.25" customHeight="1"/>
    <row r="58325" ht="32.25" customHeight="1"/>
    <row r="58327" ht="32.25" customHeight="1"/>
    <row r="58329" ht="32.25" customHeight="1"/>
    <row r="58331" ht="32.25" customHeight="1"/>
    <row r="58333" ht="32.25" customHeight="1"/>
    <row r="58335" ht="32.25" customHeight="1"/>
    <row r="58337" ht="32.25" customHeight="1"/>
    <row r="58339" ht="32.25" customHeight="1"/>
    <row r="58341" ht="32.25" customHeight="1"/>
    <row r="58343" ht="32.25" customHeight="1"/>
    <row r="58345" ht="32.25" customHeight="1"/>
    <row r="58347" ht="32.25" customHeight="1"/>
    <row r="58349" ht="32.25" customHeight="1"/>
    <row r="58351" ht="32.25" customHeight="1"/>
    <row r="58353" ht="32.25" customHeight="1"/>
    <row r="58355" ht="32.25" customHeight="1"/>
    <row r="58357" ht="32.25" customHeight="1"/>
    <row r="58359" ht="32.25" customHeight="1"/>
    <row r="58361" ht="32.25" customHeight="1"/>
    <row r="58363" ht="32.25" customHeight="1"/>
    <row r="58365" ht="32.25" customHeight="1"/>
    <row r="58367" ht="32.25" customHeight="1"/>
    <row r="58369" ht="32.25" customHeight="1"/>
    <row r="58371" ht="32.25" customHeight="1"/>
    <row r="58373" ht="32.25" customHeight="1"/>
    <row r="58375" ht="32.25" customHeight="1"/>
    <row r="58377" ht="32.25" customHeight="1"/>
    <row r="58379" ht="32.25" customHeight="1"/>
    <row r="58381" ht="32.25" customHeight="1"/>
    <row r="58383" ht="32.25" customHeight="1"/>
    <row r="58385" ht="32.25" customHeight="1"/>
    <row r="58387" ht="32.25" customHeight="1"/>
    <row r="58389" ht="32.25" customHeight="1"/>
    <row r="58391" ht="32.25" customHeight="1"/>
    <row r="58393" ht="32.25" customHeight="1"/>
    <row r="58395" ht="32.25" customHeight="1"/>
    <row r="58397" ht="32.25" customHeight="1"/>
    <row r="58399" ht="32.25" customHeight="1"/>
    <row r="58401" ht="32.25" customHeight="1"/>
    <row r="58403" ht="32.25" customHeight="1"/>
    <row r="58405" ht="32.25" customHeight="1"/>
    <row r="58407" ht="32.25" customHeight="1"/>
    <row r="58409" ht="32.25" customHeight="1"/>
    <row r="58411" ht="32.25" customHeight="1"/>
    <row r="58413" ht="32.25" customHeight="1"/>
    <row r="58415" ht="32.25" customHeight="1"/>
    <row r="58417" ht="32.25" customHeight="1"/>
    <row r="58419" ht="32.25" customHeight="1"/>
    <row r="58421" ht="32.25" customHeight="1"/>
    <row r="58423" ht="32.25" customHeight="1"/>
    <row r="58425" ht="32.25" customHeight="1"/>
    <row r="58427" ht="32.25" customHeight="1"/>
    <row r="58429" ht="32.25" customHeight="1"/>
    <row r="58431" ht="32.25" customHeight="1"/>
    <row r="58433" ht="32.25" customHeight="1"/>
    <row r="58435" ht="32.25" customHeight="1"/>
    <row r="58437" ht="32.25" customHeight="1"/>
    <row r="58439" ht="32.25" customHeight="1"/>
    <row r="58441" ht="32.25" customHeight="1"/>
    <row r="58443" ht="32.25" customHeight="1"/>
    <row r="58445" ht="32.25" customHeight="1"/>
    <row r="58447" ht="32.25" customHeight="1"/>
    <row r="58449" ht="32.25" customHeight="1"/>
    <row r="58451" ht="32.25" customHeight="1"/>
    <row r="58453" ht="32.25" customHeight="1"/>
    <row r="58455" ht="32.25" customHeight="1"/>
    <row r="58457" ht="32.25" customHeight="1"/>
    <row r="58459" ht="32.25" customHeight="1"/>
    <row r="58461" ht="32.25" customHeight="1"/>
    <row r="58463" ht="32.25" customHeight="1"/>
    <row r="58465" ht="32.25" customHeight="1"/>
    <row r="58467" ht="32.25" customHeight="1"/>
    <row r="58469" ht="32.25" customHeight="1"/>
    <row r="58471" ht="32.25" customHeight="1"/>
    <row r="58473" ht="32.25" customHeight="1"/>
    <row r="58475" ht="32.25" customHeight="1"/>
    <row r="58477" ht="32.25" customHeight="1"/>
    <row r="58479" ht="32.25" customHeight="1"/>
    <row r="58481" ht="32.25" customHeight="1"/>
    <row r="58483" ht="32.25" customHeight="1"/>
    <row r="58485" ht="32.25" customHeight="1"/>
    <row r="58487" ht="32.25" customHeight="1"/>
    <row r="58489" ht="32.25" customHeight="1"/>
    <row r="58491" ht="32.25" customHeight="1"/>
    <row r="58493" ht="32.25" customHeight="1"/>
    <row r="58495" ht="32.25" customHeight="1"/>
    <row r="58497" ht="32.25" customHeight="1"/>
    <row r="58499" ht="32.25" customHeight="1"/>
    <row r="58501" ht="32.25" customHeight="1"/>
    <row r="58503" ht="32.25" customHeight="1"/>
    <row r="58505" ht="32.25" customHeight="1"/>
    <row r="58507" ht="32.25" customHeight="1"/>
    <row r="58509" ht="32.25" customHeight="1"/>
    <row r="58511" ht="32.25" customHeight="1"/>
    <row r="58513" ht="32.25" customHeight="1"/>
    <row r="58515" ht="32.25" customHeight="1"/>
    <row r="58517" ht="32.25" customHeight="1"/>
    <row r="58519" ht="32.25" customHeight="1"/>
    <row r="58521" ht="32.25" customHeight="1"/>
    <row r="58523" ht="32.25" customHeight="1"/>
    <row r="58525" ht="32.25" customHeight="1"/>
    <row r="58527" ht="32.25" customHeight="1"/>
    <row r="58529" ht="32.25" customHeight="1"/>
    <row r="58531" ht="32.25" customHeight="1"/>
    <row r="58533" ht="32.25" customHeight="1"/>
    <row r="58535" ht="32.25" customHeight="1"/>
    <row r="58537" ht="32.25" customHeight="1"/>
    <row r="58539" ht="32.25" customHeight="1"/>
    <row r="58541" ht="32.25" customHeight="1"/>
    <row r="58543" ht="32.25" customHeight="1"/>
    <row r="58545" ht="32.25" customHeight="1"/>
    <row r="58547" ht="32.25" customHeight="1"/>
    <row r="58549" ht="32.25" customHeight="1"/>
    <row r="58551" ht="32.25" customHeight="1"/>
    <row r="58553" ht="32.25" customHeight="1"/>
    <row r="58555" ht="32.25" customHeight="1"/>
    <row r="58557" ht="32.25" customHeight="1"/>
    <row r="58559" ht="32.25" customHeight="1"/>
    <row r="58561" ht="32.25" customHeight="1"/>
    <row r="58563" ht="32.25" customHeight="1"/>
    <row r="58565" ht="32.25" customHeight="1"/>
    <row r="58567" ht="32.25" customHeight="1"/>
    <row r="58569" ht="32.25" customHeight="1"/>
    <row r="58571" ht="32.25" customHeight="1"/>
    <row r="58573" ht="32.25" customHeight="1"/>
    <row r="58575" ht="32.25" customHeight="1"/>
    <row r="58577" ht="32.25" customHeight="1"/>
    <row r="58579" ht="32.25" customHeight="1"/>
    <row r="58581" ht="32.25" customHeight="1"/>
    <row r="58583" ht="32.25" customHeight="1"/>
    <row r="58585" ht="32.25" customHeight="1"/>
    <row r="58587" ht="32.25" customHeight="1"/>
    <row r="58589" ht="32.25" customHeight="1"/>
    <row r="58591" ht="32.25" customHeight="1"/>
    <row r="58593" ht="32.25" customHeight="1"/>
    <row r="58595" ht="32.25" customHeight="1"/>
    <row r="58597" ht="32.25" customHeight="1"/>
    <row r="58599" ht="32.25" customHeight="1"/>
    <row r="58601" ht="32.25" customHeight="1"/>
    <row r="58603" ht="32.25" customHeight="1"/>
    <row r="58605" ht="32.25" customHeight="1"/>
    <row r="58607" ht="32.25" customHeight="1"/>
    <row r="58609" ht="32.25" customHeight="1"/>
    <row r="58611" ht="32.25" customHeight="1"/>
    <row r="58613" ht="32.25" customHeight="1"/>
    <row r="58615" ht="32.25" customHeight="1"/>
    <row r="58617" ht="32.25" customHeight="1"/>
    <row r="58619" ht="32.25" customHeight="1"/>
    <row r="58621" ht="32.25" customHeight="1"/>
    <row r="58623" ht="32.25" customHeight="1"/>
    <row r="58625" ht="32.25" customHeight="1"/>
    <row r="58627" ht="32.25" customHeight="1"/>
    <row r="58629" ht="32.25" customHeight="1"/>
    <row r="58631" ht="32.25" customHeight="1"/>
    <row r="58633" ht="32.25" customHeight="1"/>
    <row r="58635" ht="32.25" customHeight="1"/>
    <row r="58637" ht="32.25" customHeight="1"/>
    <row r="58639" ht="32.25" customHeight="1"/>
    <row r="58641" ht="32.25" customHeight="1"/>
    <row r="58643" ht="32.25" customHeight="1"/>
    <row r="58645" ht="32.25" customHeight="1"/>
    <row r="58647" ht="32.25" customHeight="1"/>
    <row r="58649" ht="32.25" customHeight="1"/>
    <row r="58651" ht="32.25" customHeight="1"/>
    <row r="58653" ht="32.25" customHeight="1"/>
    <row r="58655" ht="32.25" customHeight="1"/>
    <row r="58657" ht="32.25" customHeight="1"/>
    <row r="58659" ht="32.25" customHeight="1"/>
    <row r="58661" ht="32.25" customHeight="1"/>
    <row r="58663" ht="32.25" customHeight="1"/>
    <row r="58665" ht="32.25" customHeight="1"/>
    <row r="58667" ht="32.25" customHeight="1"/>
    <row r="58669" ht="32.25" customHeight="1"/>
    <row r="58671" ht="32.25" customHeight="1"/>
    <row r="58673" ht="32.25" customHeight="1"/>
    <row r="58675" ht="32.25" customHeight="1"/>
    <row r="58677" ht="32.25" customHeight="1"/>
    <row r="58679" ht="32.25" customHeight="1"/>
    <row r="58681" ht="32.25" customHeight="1"/>
    <row r="58683" ht="32.25" customHeight="1"/>
    <row r="58685" ht="32.25" customHeight="1"/>
    <row r="58687" ht="32.25" customHeight="1"/>
    <row r="58689" ht="32.25" customHeight="1"/>
    <row r="58691" ht="32.25" customHeight="1"/>
    <row r="58693" ht="32.25" customHeight="1"/>
    <row r="58695" ht="32.25" customHeight="1"/>
    <row r="58697" ht="32.25" customHeight="1"/>
    <row r="58699" ht="32.25" customHeight="1"/>
    <row r="58701" ht="32.25" customHeight="1"/>
    <row r="58703" ht="32.25" customHeight="1"/>
    <row r="58705" ht="32.25" customHeight="1"/>
    <row r="58707" ht="32.25" customHeight="1"/>
    <row r="58709" ht="32.25" customHeight="1"/>
    <row r="58711" ht="32.25" customHeight="1"/>
    <row r="58713" ht="32.25" customHeight="1"/>
    <row r="58715" ht="32.25" customHeight="1"/>
    <row r="58717" ht="32.25" customHeight="1"/>
    <row r="58719" ht="32.25" customHeight="1"/>
    <row r="58721" ht="32.25" customHeight="1"/>
    <row r="58723" ht="32.25" customHeight="1"/>
    <row r="58725" ht="32.25" customHeight="1"/>
    <row r="58727" ht="32.25" customHeight="1"/>
    <row r="58729" ht="32.25" customHeight="1"/>
    <row r="58731" ht="32.25" customHeight="1"/>
    <row r="58733" ht="32.25" customHeight="1"/>
    <row r="58735" ht="32.25" customHeight="1"/>
    <row r="58737" ht="32.25" customHeight="1"/>
    <row r="58739" ht="32.25" customHeight="1"/>
    <row r="58741" ht="32.25" customHeight="1"/>
    <row r="58743" ht="32.25" customHeight="1"/>
    <row r="58745" ht="32.25" customHeight="1"/>
    <row r="58747" ht="32.25" customHeight="1"/>
    <row r="58749" ht="32.25" customHeight="1"/>
    <row r="58751" ht="32.25" customHeight="1"/>
    <row r="58753" ht="32.25" customHeight="1"/>
    <row r="58755" ht="32.25" customHeight="1"/>
    <row r="58757" ht="32.25" customHeight="1"/>
    <row r="58759" ht="32.25" customHeight="1"/>
    <row r="58761" ht="32.25" customHeight="1"/>
    <row r="58763" ht="32.25" customHeight="1"/>
    <row r="58765" ht="32.25" customHeight="1"/>
    <row r="58767" ht="32.25" customHeight="1"/>
    <row r="58769" ht="32.25" customHeight="1"/>
    <row r="58771" ht="32.25" customHeight="1"/>
    <row r="58773" ht="32.25" customHeight="1"/>
    <row r="58775" ht="32.25" customHeight="1"/>
    <row r="58777" ht="32.25" customHeight="1"/>
    <row r="58779" ht="32.25" customHeight="1"/>
    <row r="58781" ht="32.25" customHeight="1"/>
    <row r="58783" ht="32.25" customHeight="1"/>
    <row r="58785" ht="32.25" customHeight="1"/>
    <row r="58787" ht="32.25" customHeight="1"/>
    <row r="58789" ht="32.25" customHeight="1"/>
    <row r="58791" ht="32.25" customHeight="1"/>
    <row r="58793" ht="32.25" customHeight="1"/>
    <row r="58795" ht="32.25" customHeight="1"/>
    <row r="58797" ht="32.25" customHeight="1"/>
    <row r="58799" ht="32.25" customHeight="1"/>
    <row r="58801" ht="32.25" customHeight="1"/>
    <row r="58803" ht="32.25" customHeight="1"/>
    <row r="58805" ht="32.25" customHeight="1"/>
    <row r="58807" ht="32.25" customHeight="1"/>
    <row r="58809" ht="32.25" customHeight="1"/>
    <row r="58811" ht="32.25" customHeight="1"/>
    <row r="58813" ht="32.25" customHeight="1"/>
    <row r="58815" ht="32.25" customHeight="1"/>
    <row r="58817" ht="32.25" customHeight="1"/>
    <row r="58819" ht="32.25" customHeight="1"/>
    <row r="58821" ht="32.25" customHeight="1"/>
    <row r="58823" ht="32.25" customHeight="1"/>
    <row r="58825" ht="32.25" customHeight="1"/>
    <row r="58827" ht="32.25" customHeight="1"/>
    <row r="58829" ht="32.25" customHeight="1"/>
    <row r="58831" ht="32.25" customHeight="1"/>
    <row r="58833" ht="32.25" customHeight="1"/>
    <row r="58835" ht="32.25" customHeight="1"/>
    <row r="58837" ht="32.25" customHeight="1"/>
    <row r="58839" ht="32.25" customHeight="1"/>
    <row r="58841" ht="32.25" customHeight="1"/>
    <row r="58843" ht="32.25" customHeight="1"/>
    <row r="58845" ht="32.25" customHeight="1"/>
    <row r="58847" ht="32.25" customHeight="1"/>
    <row r="58849" ht="32.25" customHeight="1"/>
    <row r="58851" ht="32.25" customHeight="1"/>
    <row r="58853" ht="32.25" customHeight="1"/>
    <row r="58855" ht="32.25" customHeight="1"/>
    <row r="58857" ht="32.25" customHeight="1"/>
    <row r="58859" ht="32.25" customHeight="1"/>
    <row r="58861" ht="32.25" customHeight="1"/>
    <row r="58863" ht="32.25" customHeight="1"/>
    <row r="58865" ht="32.25" customHeight="1"/>
    <row r="58867" ht="32.25" customHeight="1"/>
    <row r="58869" ht="32.25" customHeight="1"/>
    <row r="58871" ht="32.25" customHeight="1"/>
    <row r="58873" ht="32.25" customHeight="1"/>
    <row r="58875" ht="32.25" customHeight="1"/>
    <row r="58877" ht="32.25" customHeight="1"/>
    <row r="58879" ht="32.25" customHeight="1"/>
    <row r="58881" ht="32.25" customHeight="1"/>
    <row r="58883" ht="32.25" customHeight="1"/>
    <row r="58885" ht="32.25" customHeight="1"/>
    <row r="58887" ht="32.25" customHeight="1"/>
    <row r="58889" ht="32.25" customHeight="1"/>
    <row r="58891" ht="32.25" customHeight="1"/>
    <row r="58893" ht="32.25" customHeight="1"/>
    <row r="58895" ht="32.25" customHeight="1"/>
    <row r="58897" ht="32.25" customHeight="1"/>
    <row r="58899" ht="32.25" customHeight="1"/>
    <row r="58901" ht="32.25" customHeight="1"/>
    <row r="58903" ht="32.25" customHeight="1"/>
    <row r="58905" ht="32.25" customHeight="1"/>
    <row r="58907" ht="32.25" customHeight="1"/>
    <row r="58909" ht="32.25" customHeight="1"/>
    <row r="58911" ht="32.25" customHeight="1"/>
    <row r="58913" ht="32.25" customHeight="1"/>
    <row r="58915" ht="32.25" customHeight="1"/>
    <row r="58917" ht="32.25" customHeight="1"/>
    <row r="58919" ht="32.25" customHeight="1"/>
    <row r="58921" ht="32.25" customHeight="1"/>
    <row r="58923" ht="32.25" customHeight="1"/>
    <row r="58925" ht="32.25" customHeight="1"/>
    <row r="58927" ht="32.25" customHeight="1"/>
    <row r="58929" ht="32.25" customHeight="1"/>
    <row r="58931" ht="32.25" customHeight="1"/>
    <row r="58933" ht="32.25" customHeight="1"/>
    <row r="58935" ht="32.25" customHeight="1"/>
    <row r="58937" ht="32.25" customHeight="1"/>
    <row r="58939" ht="32.25" customHeight="1"/>
    <row r="58941" ht="32.25" customHeight="1"/>
    <row r="58943" ht="32.25" customHeight="1"/>
    <row r="58945" ht="32.25" customHeight="1"/>
    <row r="58947" ht="32.25" customHeight="1"/>
    <row r="58949" ht="32.25" customHeight="1"/>
    <row r="58951" ht="32.25" customHeight="1"/>
    <row r="58953" ht="32.25" customHeight="1"/>
    <row r="58955" ht="32.25" customHeight="1"/>
    <row r="58957" ht="32.25" customHeight="1"/>
    <row r="58959" ht="32.25" customHeight="1"/>
    <row r="58961" ht="32.25" customHeight="1"/>
    <row r="58963" ht="32.25" customHeight="1"/>
    <row r="58965" ht="32.25" customHeight="1"/>
    <row r="58967" ht="32.25" customHeight="1"/>
    <row r="58969" ht="32.25" customHeight="1"/>
    <row r="58971" ht="32.25" customHeight="1"/>
    <row r="58973" ht="32.25" customHeight="1"/>
    <row r="58975" ht="32.25" customHeight="1"/>
    <row r="58977" ht="32.25" customHeight="1"/>
    <row r="58979" ht="32.25" customHeight="1"/>
    <row r="58981" ht="32.25" customHeight="1"/>
    <row r="58983" ht="32.25" customHeight="1"/>
    <row r="58985" ht="32.25" customHeight="1"/>
    <row r="58987" ht="32.25" customHeight="1"/>
    <row r="58989" ht="32.25" customHeight="1"/>
    <row r="58991" ht="32.25" customHeight="1"/>
    <row r="58993" ht="32.25" customHeight="1"/>
    <row r="58995" ht="32.25" customHeight="1"/>
    <row r="58997" ht="32.25" customHeight="1"/>
    <row r="58999" ht="32.25" customHeight="1"/>
    <row r="59001" ht="32.25" customHeight="1"/>
    <row r="59003" ht="32.25" customHeight="1"/>
    <row r="59005" ht="32.25" customHeight="1"/>
    <row r="59007" ht="32.25" customHeight="1"/>
    <row r="59009" ht="32.25" customHeight="1"/>
    <row r="59011" ht="32.25" customHeight="1"/>
    <row r="59013" ht="32.25" customHeight="1"/>
    <row r="59015" ht="32.25" customHeight="1"/>
    <row r="59017" ht="32.25" customHeight="1"/>
    <row r="59019" ht="32.25" customHeight="1"/>
    <row r="59021" ht="32.25" customHeight="1"/>
    <row r="59023" ht="32.25" customHeight="1"/>
    <row r="59025" ht="32.25" customHeight="1"/>
    <row r="59027" ht="32.25" customHeight="1"/>
    <row r="59029" ht="32.25" customHeight="1"/>
    <row r="59031" ht="32.25" customHeight="1"/>
    <row r="59033" ht="32.25" customHeight="1"/>
    <row r="59035" ht="32.25" customHeight="1"/>
    <row r="59037" ht="32.25" customHeight="1"/>
    <row r="59039" ht="32.25" customHeight="1"/>
    <row r="59041" ht="32.25" customHeight="1"/>
    <row r="59043" ht="32.25" customHeight="1"/>
    <row r="59045" ht="32.25" customHeight="1"/>
    <row r="59047" ht="32.25" customHeight="1"/>
    <row r="59049" ht="32.25" customHeight="1"/>
    <row r="59051" ht="32.25" customHeight="1"/>
    <row r="59053" ht="32.25" customHeight="1"/>
    <row r="59055" ht="32.25" customHeight="1"/>
    <row r="59057" ht="32.25" customHeight="1"/>
    <row r="59059" ht="32.25" customHeight="1"/>
    <row r="59061" ht="32.25" customHeight="1"/>
    <row r="59063" ht="32.25" customHeight="1"/>
    <row r="59065" ht="32.25" customHeight="1"/>
    <row r="59067" ht="32.25" customHeight="1"/>
    <row r="59069" ht="32.25" customHeight="1"/>
    <row r="59071" ht="32.25" customHeight="1"/>
    <row r="59073" ht="32.25" customHeight="1"/>
    <row r="59075" ht="32.25" customHeight="1"/>
    <row r="59077" ht="32.25" customHeight="1"/>
    <row r="59079" ht="32.25" customHeight="1"/>
    <row r="59081" ht="32.25" customHeight="1"/>
    <row r="59083" ht="32.25" customHeight="1"/>
    <row r="59085" ht="32.25" customHeight="1"/>
    <row r="59087" ht="32.25" customHeight="1"/>
    <row r="59089" ht="32.25" customHeight="1"/>
    <row r="59091" ht="32.25" customHeight="1"/>
    <row r="59093" ht="32.25" customHeight="1"/>
    <row r="59095" ht="32.25" customHeight="1"/>
    <row r="59097" ht="32.25" customHeight="1"/>
    <row r="59099" ht="32.25" customHeight="1"/>
    <row r="59101" ht="32.25" customHeight="1"/>
    <row r="59103" ht="32.25" customHeight="1"/>
    <row r="59105" ht="32.25" customHeight="1"/>
    <row r="59107" ht="32.25" customHeight="1"/>
    <row r="59109" ht="32.25" customHeight="1"/>
    <row r="59111" ht="32.25" customHeight="1"/>
    <row r="59113" ht="32.25" customHeight="1"/>
    <row r="59115" ht="32.25" customHeight="1"/>
    <row r="59117" ht="32.25" customHeight="1"/>
    <row r="59119" ht="32.25" customHeight="1"/>
    <row r="59121" ht="32.25" customHeight="1"/>
    <row r="59123" ht="32.25" customHeight="1"/>
    <row r="59125" ht="32.25" customHeight="1"/>
    <row r="59127" ht="32.25" customHeight="1"/>
    <row r="59129" ht="32.25" customHeight="1"/>
    <row r="59131" ht="32.25" customHeight="1"/>
    <row r="59133" ht="32.25" customHeight="1"/>
    <row r="59135" ht="32.25" customHeight="1"/>
    <row r="59137" ht="32.25" customHeight="1"/>
    <row r="59139" ht="32.25" customHeight="1"/>
    <row r="59141" ht="32.25" customHeight="1"/>
    <row r="59143" ht="32.25" customHeight="1"/>
    <row r="59145" ht="32.25" customHeight="1"/>
    <row r="59147" ht="32.25" customHeight="1"/>
    <row r="59149" ht="32.25" customHeight="1"/>
    <row r="59151" ht="32.25" customHeight="1"/>
    <row r="59153" ht="32.25" customHeight="1"/>
    <row r="59155" ht="32.25" customHeight="1"/>
    <row r="59157" ht="32.25" customHeight="1"/>
    <row r="59159" ht="32.25" customHeight="1"/>
    <row r="59161" ht="32.25" customHeight="1"/>
    <row r="59163" ht="32.25" customHeight="1"/>
    <row r="59165" ht="32.25" customHeight="1"/>
    <row r="59167" ht="32.25" customHeight="1"/>
    <row r="59169" ht="32.25" customHeight="1"/>
    <row r="59171" ht="32.25" customHeight="1"/>
    <row r="59173" ht="32.25" customHeight="1"/>
    <row r="59175" ht="32.25" customHeight="1"/>
    <row r="59177" ht="32.25" customHeight="1"/>
    <row r="59179" ht="32.25" customHeight="1"/>
    <row r="59181" ht="32.25" customHeight="1"/>
    <row r="59183" ht="32.25" customHeight="1"/>
    <row r="59185" ht="32.25" customHeight="1"/>
    <row r="59187" ht="32.25" customHeight="1"/>
    <row r="59189" ht="32.25" customHeight="1"/>
    <row r="59191" ht="32.25" customHeight="1"/>
    <row r="59193" ht="32.25" customHeight="1"/>
    <row r="59195" ht="32.25" customHeight="1"/>
    <row r="59197" ht="32.25" customHeight="1"/>
    <row r="59199" ht="32.25" customHeight="1"/>
    <row r="59201" ht="32.25" customHeight="1"/>
    <row r="59203" ht="32.25" customHeight="1"/>
    <row r="59205" ht="32.25" customHeight="1"/>
    <row r="59207" ht="32.25" customHeight="1"/>
    <row r="59209" ht="32.25" customHeight="1"/>
    <row r="59211" ht="32.25" customHeight="1"/>
    <row r="59213" ht="32.25" customHeight="1"/>
    <row r="59215" ht="32.25" customHeight="1"/>
    <row r="59217" ht="32.25" customHeight="1"/>
    <row r="59219" ht="32.25" customHeight="1"/>
    <row r="59221" ht="32.25" customHeight="1"/>
    <row r="59223" ht="32.25" customHeight="1"/>
    <row r="59225" ht="32.25" customHeight="1"/>
    <row r="59227" ht="32.25" customHeight="1"/>
    <row r="59229" ht="32.25" customHeight="1"/>
    <row r="59231" ht="32.25" customHeight="1"/>
    <row r="59233" ht="32.25" customHeight="1"/>
    <row r="59235" ht="32.25" customHeight="1"/>
    <row r="59237" ht="32.25" customHeight="1"/>
    <row r="59239" ht="32.25" customHeight="1"/>
    <row r="59241" ht="32.25" customHeight="1"/>
    <row r="59243" ht="32.25" customHeight="1"/>
    <row r="59245" ht="32.25" customHeight="1"/>
    <row r="59247" ht="32.25" customHeight="1"/>
    <row r="59249" ht="32.25" customHeight="1"/>
    <row r="59251" ht="32.25" customHeight="1"/>
    <row r="59253" ht="32.25" customHeight="1"/>
    <row r="59255" ht="32.25" customHeight="1"/>
    <row r="59257" ht="32.25" customHeight="1"/>
    <row r="59259" ht="32.25" customHeight="1"/>
    <row r="59261" ht="32.25" customHeight="1"/>
    <row r="59263" ht="32.25" customHeight="1"/>
    <row r="59265" ht="32.25" customHeight="1"/>
    <row r="59267" ht="32.25" customHeight="1"/>
    <row r="59269" ht="32.25" customHeight="1"/>
    <row r="59271" ht="32.25" customHeight="1"/>
    <row r="59273" ht="32.25" customHeight="1"/>
    <row r="59275" ht="32.25" customHeight="1"/>
    <row r="59277" ht="32.25" customHeight="1"/>
    <row r="59279" ht="32.25" customHeight="1"/>
    <row r="59281" ht="32.25" customHeight="1"/>
    <row r="59283" ht="32.25" customHeight="1"/>
    <row r="59285" ht="32.25" customHeight="1"/>
    <row r="59287" ht="32.25" customHeight="1"/>
    <row r="59289" ht="32.25" customHeight="1"/>
    <row r="59291" ht="32.25" customHeight="1"/>
    <row r="59293" ht="32.25" customHeight="1"/>
    <row r="59295" ht="32.25" customHeight="1"/>
    <row r="59297" ht="32.25" customHeight="1"/>
    <row r="59299" ht="32.25" customHeight="1"/>
    <row r="59301" ht="32.25" customHeight="1"/>
    <row r="59303" ht="32.25" customHeight="1"/>
    <row r="59305" ht="32.25" customHeight="1"/>
    <row r="59307" ht="32.25" customHeight="1"/>
    <row r="59309" ht="32.25" customHeight="1"/>
    <row r="59311" ht="32.25" customHeight="1"/>
    <row r="59313" ht="32.25" customHeight="1"/>
    <row r="59315" ht="32.25" customHeight="1"/>
    <row r="59317" ht="32.25" customHeight="1"/>
    <row r="59319" ht="32.25" customHeight="1"/>
    <row r="59321" ht="32.25" customHeight="1"/>
    <row r="59323" ht="32.25" customHeight="1"/>
    <row r="59325" ht="32.25" customHeight="1"/>
    <row r="59327" ht="32.25" customHeight="1"/>
    <row r="59329" ht="32.25" customHeight="1"/>
    <row r="59331" ht="32.25" customHeight="1"/>
    <row r="59333" ht="32.25" customHeight="1"/>
    <row r="59335" ht="32.25" customHeight="1"/>
    <row r="59337" ht="32.25" customHeight="1"/>
    <row r="59339" ht="32.25" customHeight="1"/>
    <row r="59341" ht="32.25" customHeight="1"/>
    <row r="59343" ht="32.25" customHeight="1"/>
    <row r="59345" ht="32.25" customHeight="1"/>
    <row r="59347" ht="32.25" customHeight="1"/>
    <row r="59349" ht="32.25" customHeight="1"/>
    <row r="59351" ht="32.25" customHeight="1"/>
    <row r="59353" ht="32.25" customHeight="1"/>
    <row r="59355" ht="32.25" customHeight="1"/>
    <row r="59357" ht="32.25" customHeight="1"/>
    <row r="59359" ht="32.25" customHeight="1"/>
    <row r="59361" ht="32.25" customHeight="1"/>
    <row r="59363" ht="32.25" customHeight="1"/>
    <row r="59365" ht="32.25" customHeight="1"/>
    <row r="59367" ht="32.25" customHeight="1"/>
    <row r="59369" ht="32.25" customHeight="1"/>
    <row r="59371" ht="32.25" customHeight="1"/>
    <row r="59373" ht="32.25" customHeight="1"/>
    <row r="59375" ht="32.25" customHeight="1"/>
    <row r="59377" ht="32.25" customHeight="1"/>
    <row r="59379" ht="32.25" customHeight="1"/>
    <row r="59381" ht="32.25" customHeight="1"/>
    <row r="59383" ht="32.25" customHeight="1"/>
    <row r="59385" ht="32.25" customHeight="1"/>
    <row r="59387" ht="32.25" customHeight="1"/>
    <row r="59389" ht="32.25" customHeight="1"/>
    <row r="59391" ht="32.25" customHeight="1"/>
    <row r="59393" ht="32.25" customHeight="1"/>
    <row r="59395" ht="32.25" customHeight="1"/>
    <row r="59397" ht="32.25" customHeight="1"/>
    <row r="59399" ht="32.25" customHeight="1"/>
    <row r="59401" ht="32.25" customHeight="1"/>
    <row r="59403" ht="32.25" customHeight="1"/>
    <row r="59405" ht="32.25" customHeight="1"/>
    <row r="59407" ht="32.25" customHeight="1"/>
    <row r="59409" ht="32.25" customHeight="1"/>
    <row r="59411" ht="32.25" customHeight="1"/>
    <row r="59413" ht="32.25" customHeight="1"/>
    <row r="59415" ht="32.25" customHeight="1"/>
    <row r="59417" ht="32.25" customHeight="1"/>
    <row r="59419" ht="32.25" customHeight="1"/>
    <row r="59421" ht="32.25" customHeight="1"/>
    <row r="59423" ht="32.25" customHeight="1"/>
    <row r="59425" ht="32.25" customHeight="1"/>
    <row r="59427" ht="32.25" customHeight="1"/>
    <row r="59429" ht="32.25" customHeight="1"/>
    <row r="59431" ht="32.25" customHeight="1"/>
    <row r="59433" ht="32.25" customHeight="1"/>
    <row r="59435" ht="32.25" customHeight="1"/>
    <row r="59437" ht="32.25" customHeight="1"/>
    <row r="59439" ht="32.25" customHeight="1"/>
    <row r="59441" ht="32.25" customHeight="1"/>
    <row r="59443" ht="32.25" customHeight="1"/>
    <row r="59445" ht="32.25" customHeight="1"/>
    <row r="59447" ht="32.25" customHeight="1"/>
    <row r="59449" ht="32.25" customHeight="1"/>
    <row r="59451" ht="32.25" customHeight="1"/>
    <row r="59453" ht="32.25" customHeight="1"/>
    <row r="59455" ht="32.25" customHeight="1"/>
    <row r="59457" ht="32.25" customHeight="1"/>
    <row r="59459" ht="32.25" customHeight="1"/>
    <row r="59461" ht="32.25" customHeight="1"/>
    <row r="59463" ht="32.25" customHeight="1"/>
    <row r="59465" ht="32.25" customHeight="1"/>
    <row r="59467" ht="32.25" customHeight="1"/>
    <row r="59469" ht="32.25" customHeight="1"/>
    <row r="59471" ht="32.25" customHeight="1"/>
    <row r="59473" ht="32.25" customHeight="1"/>
    <row r="59475" ht="32.25" customHeight="1"/>
    <row r="59477" ht="32.25" customHeight="1"/>
    <row r="59479" ht="32.25" customHeight="1"/>
    <row r="59481" ht="32.25" customHeight="1"/>
    <row r="59483" ht="32.25" customHeight="1"/>
    <row r="59485" ht="32.25" customHeight="1"/>
    <row r="59487" ht="32.25" customHeight="1"/>
    <row r="59489" ht="32.25" customHeight="1"/>
    <row r="59491" ht="32.25" customHeight="1"/>
    <row r="59493" ht="32.25" customHeight="1"/>
    <row r="59495" ht="32.25" customHeight="1"/>
    <row r="59497" ht="32.25" customHeight="1"/>
    <row r="59499" ht="32.25" customHeight="1"/>
    <row r="59501" ht="32.25" customHeight="1"/>
    <row r="59503" ht="32.25" customHeight="1"/>
    <row r="59505" ht="32.25" customHeight="1"/>
    <row r="59507" ht="32.25" customHeight="1"/>
    <row r="59509" ht="32.25" customHeight="1"/>
    <row r="59511" ht="32.25" customHeight="1"/>
    <row r="59513" ht="32.25" customHeight="1"/>
    <row r="59515" ht="32.25" customHeight="1"/>
    <row r="59517" ht="32.25" customHeight="1"/>
    <row r="59519" ht="32.25" customHeight="1"/>
    <row r="59521" ht="32.25" customHeight="1"/>
    <row r="59523" ht="32.25" customHeight="1"/>
    <row r="59525" ht="32.25" customHeight="1"/>
    <row r="59527" ht="32.25" customHeight="1"/>
    <row r="59529" ht="32.25" customHeight="1"/>
    <row r="59531" ht="32.25" customHeight="1"/>
    <row r="59533" ht="32.25" customHeight="1"/>
    <row r="59535" ht="32.25" customHeight="1"/>
    <row r="59537" ht="32.25" customHeight="1"/>
    <row r="59539" ht="32.25" customHeight="1"/>
    <row r="59541" ht="32.25" customHeight="1"/>
    <row r="59543" ht="32.25" customHeight="1"/>
    <row r="59545" ht="32.25" customHeight="1"/>
    <row r="59547" ht="32.25" customHeight="1"/>
    <row r="59549" ht="32.25" customHeight="1"/>
    <row r="59551" ht="32.25" customHeight="1"/>
    <row r="59553" ht="32.25" customHeight="1"/>
    <row r="59555" ht="32.25" customHeight="1"/>
    <row r="59557" ht="32.25" customHeight="1"/>
    <row r="59559" ht="32.25" customHeight="1"/>
    <row r="59561" ht="32.25" customHeight="1"/>
    <row r="59563" ht="32.25" customHeight="1"/>
    <row r="59565" ht="32.25" customHeight="1"/>
    <row r="59567" ht="32.25" customHeight="1"/>
    <row r="59569" ht="32.25" customHeight="1"/>
    <row r="59571" ht="32.25" customHeight="1"/>
    <row r="59573" ht="32.25" customHeight="1"/>
    <row r="59575" ht="32.25" customHeight="1"/>
    <row r="59577" ht="32.25" customHeight="1"/>
    <row r="59579" ht="32.25" customHeight="1"/>
    <row r="59581" ht="32.25" customHeight="1"/>
    <row r="59583" ht="32.25" customHeight="1"/>
    <row r="59585" ht="32.25" customHeight="1"/>
    <row r="59587" ht="32.25" customHeight="1"/>
    <row r="59589" ht="32.25" customHeight="1"/>
    <row r="59591" ht="32.25" customHeight="1"/>
    <row r="59593" ht="32.25" customHeight="1"/>
    <row r="59595" ht="32.25" customHeight="1"/>
    <row r="59597" ht="32.25" customHeight="1"/>
    <row r="59599" ht="32.25" customHeight="1"/>
    <row r="59601" ht="32.25" customHeight="1"/>
    <row r="59603" ht="32.25" customHeight="1"/>
    <row r="59605" ht="32.25" customHeight="1"/>
    <row r="59607" ht="32.25" customHeight="1"/>
    <row r="59609" ht="32.25" customHeight="1"/>
    <row r="59611" ht="32.25" customHeight="1"/>
    <row r="59613" ht="32.25" customHeight="1"/>
    <row r="59615" ht="32.25" customHeight="1"/>
    <row r="59617" ht="32.25" customHeight="1"/>
    <row r="59619" ht="32.25" customHeight="1"/>
    <row r="59621" ht="32.25" customHeight="1"/>
    <row r="59623" ht="32.25" customHeight="1"/>
    <row r="59625" ht="32.25" customHeight="1"/>
    <row r="59627" ht="32.25" customHeight="1"/>
    <row r="59629" ht="32.25" customHeight="1"/>
    <row r="59631" ht="32.25" customHeight="1"/>
    <row r="59633" ht="32.25" customHeight="1"/>
    <row r="59635" ht="32.25" customHeight="1"/>
    <row r="59637" ht="32.25" customHeight="1"/>
    <row r="59639" ht="32.25" customHeight="1"/>
    <row r="59641" ht="32.25" customHeight="1"/>
    <row r="59643" ht="32.25" customHeight="1"/>
    <row r="59645" ht="32.25" customHeight="1"/>
    <row r="59647" ht="32.25" customHeight="1"/>
    <row r="59649" ht="32.25" customHeight="1"/>
    <row r="59651" ht="32.25" customHeight="1"/>
    <row r="59653" ht="32.25" customHeight="1"/>
    <row r="59655" ht="32.25" customHeight="1"/>
    <row r="59657" ht="32.25" customHeight="1"/>
    <row r="59659" ht="32.25" customHeight="1"/>
    <row r="59661" ht="32.25" customHeight="1"/>
    <row r="59663" ht="32.25" customHeight="1"/>
    <row r="59665" ht="32.25" customHeight="1"/>
    <row r="59667" ht="32.25" customHeight="1"/>
    <row r="59669" ht="32.25" customHeight="1"/>
    <row r="59671" ht="32.25" customHeight="1"/>
    <row r="59673" ht="32.25" customHeight="1"/>
    <row r="59675" ht="32.25" customHeight="1"/>
    <row r="59677" ht="32.25" customHeight="1"/>
    <row r="59679" ht="32.25" customHeight="1"/>
    <row r="59681" ht="32.25" customHeight="1"/>
    <row r="59683" ht="32.25" customHeight="1"/>
    <row r="59685" ht="32.25" customHeight="1"/>
    <row r="59687" ht="32.25" customHeight="1"/>
    <row r="59689" ht="32.25" customHeight="1"/>
    <row r="59691" ht="32.25" customHeight="1"/>
    <row r="59693" ht="32.25" customHeight="1"/>
    <row r="59695" ht="32.25" customHeight="1"/>
    <row r="59697" ht="32.25" customHeight="1"/>
    <row r="59699" ht="32.25" customHeight="1"/>
    <row r="59701" ht="32.25" customHeight="1"/>
    <row r="59703" ht="32.25" customHeight="1"/>
    <row r="59705" ht="32.25" customHeight="1"/>
    <row r="59707" ht="32.25" customHeight="1"/>
    <row r="59709" ht="32.25" customHeight="1"/>
    <row r="59711" ht="32.25" customHeight="1"/>
    <row r="59713" ht="32.25" customHeight="1"/>
    <row r="59715" ht="32.25" customHeight="1"/>
    <row r="59717" ht="32.25" customHeight="1"/>
    <row r="59719" ht="32.25" customHeight="1"/>
    <row r="59721" ht="32.25" customHeight="1"/>
    <row r="59723" ht="32.25" customHeight="1"/>
    <row r="59725" ht="32.25" customHeight="1"/>
    <row r="59727" ht="32.25" customHeight="1"/>
    <row r="59729" ht="32.25" customHeight="1"/>
    <row r="59731" ht="32.25" customHeight="1"/>
    <row r="59733" ht="32.25" customHeight="1"/>
    <row r="59735" ht="32.25" customHeight="1"/>
    <row r="59737" ht="32.25" customHeight="1"/>
    <row r="59739" ht="32.25" customHeight="1"/>
    <row r="59741" ht="32.25" customHeight="1"/>
    <row r="59743" ht="32.25" customHeight="1"/>
    <row r="59745" ht="32.25" customHeight="1"/>
    <row r="59747" ht="32.25" customHeight="1"/>
    <row r="59749" ht="32.25" customHeight="1"/>
    <row r="59751" ht="32.25" customHeight="1"/>
    <row r="59753" ht="32.25" customHeight="1"/>
    <row r="59755" ht="32.25" customHeight="1"/>
    <row r="59757" ht="32.25" customHeight="1"/>
    <row r="59759" ht="32.25" customHeight="1"/>
    <row r="59761" ht="32.25" customHeight="1"/>
    <row r="59763" ht="32.25" customHeight="1"/>
    <row r="59765" ht="32.25" customHeight="1"/>
    <row r="59767" ht="32.25" customHeight="1"/>
    <row r="59769" ht="32.25" customHeight="1"/>
    <row r="59771" ht="32.25" customHeight="1"/>
    <row r="59773" ht="32.25" customHeight="1"/>
    <row r="59775" ht="32.25" customHeight="1"/>
    <row r="59777" ht="32.25" customHeight="1"/>
    <row r="59779" ht="32.25" customHeight="1"/>
    <row r="59781" ht="32.25" customHeight="1"/>
    <row r="59783" ht="32.25" customHeight="1"/>
    <row r="59785" ht="32.25" customHeight="1"/>
    <row r="59787" ht="32.25" customHeight="1"/>
    <row r="59789" ht="32.25" customHeight="1"/>
    <row r="59791" ht="32.25" customHeight="1"/>
    <row r="59793" ht="32.25" customHeight="1"/>
    <row r="59795" ht="32.25" customHeight="1"/>
    <row r="59797" ht="32.25" customHeight="1"/>
    <row r="59799" ht="32.25" customHeight="1"/>
    <row r="59801" ht="32.25" customHeight="1"/>
    <row r="59803" ht="32.25" customHeight="1"/>
    <row r="59805" ht="32.25" customHeight="1"/>
    <row r="59807" ht="32.25" customHeight="1"/>
    <row r="59809" ht="32.25" customHeight="1"/>
    <row r="59811" ht="32.25" customHeight="1"/>
    <row r="59813" ht="32.25" customHeight="1"/>
    <row r="59815" ht="32.25" customHeight="1"/>
    <row r="59817" ht="32.25" customHeight="1"/>
    <row r="59819" ht="32.25" customHeight="1"/>
    <row r="59821" ht="32.25" customHeight="1"/>
    <row r="59823" ht="32.25" customHeight="1"/>
    <row r="59825" ht="32.25" customHeight="1"/>
    <row r="59827" ht="32.25" customHeight="1"/>
    <row r="59829" ht="32.25" customHeight="1"/>
    <row r="59831" ht="32.25" customHeight="1"/>
    <row r="59833" ht="32.25" customHeight="1"/>
    <row r="59835" ht="32.25" customHeight="1"/>
    <row r="59837" ht="32.25" customHeight="1"/>
    <row r="59839" ht="32.25" customHeight="1"/>
    <row r="59841" ht="32.25" customHeight="1"/>
    <row r="59843" ht="32.25" customHeight="1"/>
    <row r="59845" ht="32.25" customHeight="1"/>
    <row r="59847" ht="32.25" customHeight="1"/>
    <row r="59849" ht="32.25" customHeight="1"/>
    <row r="59851" ht="32.25" customHeight="1"/>
    <row r="59853" ht="32.25" customHeight="1"/>
    <row r="59855" ht="32.25" customHeight="1"/>
    <row r="59857" ht="32.25" customHeight="1"/>
    <row r="59859" ht="32.25" customHeight="1"/>
    <row r="59861" ht="32.25" customHeight="1"/>
    <row r="59863" ht="32.25" customHeight="1"/>
    <row r="59865" ht="32.25" customHeight="1"/>
    <row r="59867" ht="32.25" customHeight="1"/>
    <row r="59869" ht="32.25" customHeight="1"/>
    <row r="59871" ht="32.25" customHeight="1"/>
    <row r="59873" ht="32.25" customHeight="1"/>
    <row r="59875" ht="32.25" customHeight="1"/>
    <row r="59877" ht="32.25" customHeight="1"/>
    <row r="59879" ht="32.25" customHeight="1"/>
    <row r="59881" ht="32.25" customHeight="1"/>
    <row r="59883" ht="32.25" customHeight="1"/>
    <row r="59885" ht="32.25" customHeight="1"/>
    <row r="59887" ht="32.25" customHeight="1"/>
    <row r="59889" ht="32.25" customHeight="1"/>
    <row r="59891" ht="32.25" customHeight="1"/>
    <row r="59893" ht="32.25" customHeight="1"/>
    <row r="59895" ht="32.25" customHeight="1"/>
    <row r="59897" ht="32.25" customHeight="1"/>
    <row r="59899" ht="32.25" customHeight="1"/>
    <row r="59901" ht="32.25" customHeight="1"/>
    <row r="59903" ht="32.25" customHeight="1"/>
    <row r="59905" ht="32.25" customHeight="1"/>
    <row r="59907" ht="32.25" customHeight="1"/>
    <row r="59909" ht="32.25" customHeight="1"/>
    <row r="59911" ht="32.25" customHeight="1"/>
    <row r="59913" ht="32.25" customHeight="1"/>
    <row r="59915" ht="32.25" customHeight="1"/>
    <row r="59917" ht="32.25" customHeight="1"/>
    <row r="59919" ht="32.25" customHeight="1"/>
    <row r="59921" ht="32.25" customHeight="1"/>
    <row r="59923" ht="32.25" customHeight="1"/>
    <row r="59925" ht="32.25" customHeight="1"/>
    <row r="59927" ht="32.25" customHeight="1"/>
    <row r="59929" ht="32.25" customHeight="1"/>
    <row r="59931" ht="32.25" customHeight="1"/>
    <row r="59933" ht="32.25" customHeight="1"/>
    <row r="59935" ht="32.25" customHeight="1"/>
    <row r="59937" ht="32.25" customHeight="1"/>
    <row r="59939" ht="32.25" customHeight="1"/>
    <row r="59941" ht="32.25" customHeight="1"/>
    <row r="59943" ht="32.25" customHeight="1"/>
    <row r="59945" ht="32.25" customHeight="1"/>
    <row r="59947" ht="32.25" customHeight="1"/>
    <row r="59949" ht="32.25" customHeight="1"/>
    <row r="59951" ht="32.25" customHeight="1"/>
    <row r="59953" ht="32.25" customHeight="1"/>
    <row r="59955" ht="32.25" customHeight="1"/>
    <row r="59957" ht="32.25" customHeight="1"/>
    <row r="59959" ht="32.25" customHeight="1"/>
    <row r="59961" ht="32.25" customHeight="1"/>
    <row r="59963" ht="32.25" customHeight="1"/>
    <row r="59965" ht="32.25" customHeight="1"/>
    <row r="59967" ht="32.25" customHeight="1"/>
    <row r="59969" ht="32.25" customHeight="1"/>
    <row r="59971" ht="32.25" customHeight="1"/>
    <row r="59973" ht="32.25" customHeight="1"/>
    <row r="59975" ht="32.25" customHeight="1"/>
    <row r="59977" ht="32.25" customHeight="1"/>
    <row r="59979" ht="32.25" customHeight="1"/>
    <row r="59981" ht="32.25" customHeight="1"/>
    <row r="59983" ht="32.25" customHeight="1"/>
    <row r="59985" ht="32.25" customHeight="1"/>
    <row r="59987" ht="32.25" customHeight="1"/>
    <row r="59989" ht="32.25" customHeight="1"/>
    <row r="59991" ht="32.25" customHeight="1"/>
    <row r="59993" ht="32.25" customHeight="1"/>
    <row r="59995" ht="32.25" customHeight="1"/>
    <row r="59997" ht="32.25" customHeight="1"/>
    <row r="59999" ht="32.25" customHeight="1"/>
    <row r="60001" ht="32.25" customHeight="1"/>
    <row r="60003" ht="32.25" customHeight="1"/>
    <row r="60005" ht="32.25" customHeight="1"/>
    <row r="60007" ht="32.25" customHeight="1"/>
    <row r="60009" ht="32.25" customHeight="1"/>
    <row r="60011" ht="32.25" customHeight="1"/>
    <row r="60013" ht="32.25" customHeight="1"/>
    <row r="60015" ht="32.25" customHeight="1"/>
    <row r="60017" ht="32.25" customHeight="1"/>
    <row r="60019" ht="32.25" customHeight="1"/>
    <row r="60021" ht="32.25" customHeight="1"/>
    <row r="60023" ht="32.25" customHeight="1"/>
    <row r="60025" ht="32.25" customHeight="1"/>
    <row r="60027" ht="32.25" customHeight="1"/>
    <row r="60029" ht="32.25" customHeight="1"/>
    <row r="60031" ht="32.25" customHeight="1"/>
    <row r="60033" ht="32.25" customHeight="1"/>
    <row r="60035" ht="32.25" customHeight="1"/>
    <row r="60037" ht="32.25" customHeight="1"/>
    <row r="60039" ht="32.25" customHeight="1"/>
    <row r="60041" ht="32.25" customHeight="1"/>
    <row r="60043" ht="32.25" customHeight="1"/>
    <row r="60045" ht="32.25" customHeight="1"/>
    <row r="60047" ht="32.25" customHeight="1"/>
    <row r="60049" ht="32.25" customHeight="1"/>
    <row r="60051" ht="32.25" customHeight="1"/>
    <row r="60053" ht="32.25" customHeight="1"/>
    <row r="60055" ht="32.25" customHeight="1"/>
    <row r="60057" ht="32.25" customHeight="1"/>
    <row r="60059" ht="32.25" customHeight="1"/>
    <row r="60061" ht="32.25" customHeight="1"/>
    <row r="60063" ht="32.25" customHeight="1"/>
    <row r="60065" ht="32.25" customHeight="1"/>
    <row r="60067" ht="32.25" customHeight="1"/>
    <row r="60069" ht="32.25" customHeight="1"/>
    <row r="60071" ht="32.25" customHeight="1"/>
    <row r="60073" ht="32.25" customHeight="1"/>
    <row r="60075" ht="32.25" customHeight="1"/>
    <row r="60077" ht="32.25" customHeight="1"/>
    <row r="60079" ht="32.25" customHeight="1"/>
    <row r="60081" ht="32.25" customHeight="1"/>
    <row r="60083" ht="32.25" customHeight="1"/>
    <row r="60085" ht="32.25" customHeight="1"/>
    <row r="60087" ht="32.25" customHeight="1"/>
    <row r="60089" ht="32.25" customHeight="1"/>
    <row r="60091" ht="32.25" customHeight="1"/>
    <row r="60093" ht="32.25" customHeight="1"/>
    <row r="60095" ht="32.25" customHeight="1"/>
    <row r="60097" ht="32.25" customHeight="1"/>
    <row r="60099" ht="32.25" customHeight="1"/>
    <row r="60101" ht="32.25" customHeight="1"/>
    <row r="60103" ht="32.25" customHeight="1"/>
    <row r="60105" ht="32.25" customHeight="1"/>
    <row r="60107" ht="32.25" customHeight="1"/>
    <row r="60109" ht="32.25" customHeight="1"/>
    <row r="60111" ht="32.25" customHeight="1"/>
    <row r="60113" ht="32.25" customHeight="1"/>
    <row r="60115" ht="32.25" customHeight="1"/>
    <row r="60117" ht="32.25" customHeight="1"/>
    <row r="60119" ht="32.25" customHeight="1"/>
    <row r="60121" ht="32.25" customHeight="1"/>
    <row r="60123" ht="32.25" customHeight="1"/>
    <row r="60125" ht="32.25" customHeight="1"/>
    <row r="60127" ht="32.25" customHeight="1"/>
    <row r="60129" ht="32.25" customHeight="1"/>
    <row r="60131" ht="32.25" customHeight="1"/>
    <row r="60133" ht="32.25" customHeight="1"/>
    <row r="60135" ht="32.25" customHeight="1"/>
    <row r="60137" ht="32.25" customHeight="1"/>
    <row r="60139" ht="32.25" customHeight="1"/>
    <row r="60141" ht="32.25" customHeight="1"/>
    <row r="60143" ht="32.25" customHeight="1"/>
    <row r="60145" ht="32.25" customHeight="1"/>
    <row r="60147" ht="32.25" customHeight="1"/>
    <row r="60149" ht="32.25" customHeight="1"/>
    <row r="60151" ht="32.25" customHeight="1"/>
    <row r="60153" ht="32.25" customHeight="1"/>
    <row r="60155" ht="32.25" customHeight="1"/>
    <row r="60157" ht="32.25" customHeight="1"/>
    <row r="60159" ht="32.25" customHeight="1"/>
    <row r="60161" ht="32.25" customHeight="1"/>
    <row r="60163" ht="32.25" customHeight="1"/>
    <row r="60165" ht="32.25" customHeight="1"/>
    <row r="60167" ht="32.25" customHeight="1"/>
    <row r="60169" ht="32.25" customHeight="1"/>
    <row r="60171" ht="32.25" customHeight="1"/>
    <row r="60173" ht="32.25" customHeight="1"/>
    <row r="60175" ht="32.25" customHeight="1"/>
    <row r="60177" ht="32.25" customHeight="1"/>
    <row r="60179" ht="32.25" customHeight="1"/>
    <row r="60181" ht="32.25" customHeight="1"/>
    <row r="60183" ht="32.25" customHeight="1"/>
    <row r="60185" ht="32.25" customHeight="1"/>
    <row r="60187" ht="32.25" customHeight="1"/>
    <row r="60189" ht="32.25" customHeight="1"/>
    <row r="60191" ht="32.25" customHeight="1"/>
    <row r="60193" ht="32.25" customHeight="1"/>
    <row r="60195" ht="32.25" customHeight="1"/>
    <row r="60197" ht="32.25" customHeight="1"/>
    <row r="60199" ht="32.25" customHeight="1"/>
    <row r="60201" ht="32.25" customHeight="1"/>
    <row r="60203" ht="32.25" customHeight="1"/>
    <row r="60205" ht="32.25" customHeight="1"/>
    <row r="60207" ht="32.25" customHeight="1"/>
    <row r="60209" ht="32.25" customHeight="1"/>
    <row r="60211" ht="32.25" customHeight="1"/>
    <row r="60213" ht="32.25" customHeight="1"/>
    <row r="60215" ht="32.25" customHeight="1"/>
    <row r="60217" ht="32.25" customHeight="1"/>
    <row r="60219" ht="32.25" customHeight="1"/>
    <row r="60221" ht="32.25" customHeight="1"/>
    <row r="60223" ht="32.25" customHeight="1"/>
    <row r="60225" ht="32.25" customHeight="1"/>
    <row r="60227" ht="32.25" customHeight="1"/>
    <row r="60229" ht="32.25" customHeight="1"/>
    <row r="60231" ht="32.25" customHeight="1"/>
    <row r="60233" ht="32.25" customHeight="1"/>
    <row r="60235" ht="32.25" customHeight="1"/>
    <row r="60237" ht="32.25" customHeight="1"/>
    <row r="60239" ht="32.25" customHeight="1"/>
    <row r="60241" ht="32.25" customHeight="1"/>
    <row r="60243" ht="32.25" customHeight="1"/>
    <row r="60245" ht="32.25" customHeight="1"/>
    <row r="60247" ht="32.25" customHeight="1"/>
    <row r="60249" ht="32.25" customHeight="1"/>
    <row r="60251" ht="32.25" customHeight="1"/>
    <row r="60253" ht="32.25" customHeight="1"/>
    <row r="60255" ht="32.25" customHeight="1"/>
    <row r="60257" ht="32.25" customHeight="1"/>
    <row r="60259" ht="32.25" customHeight="1"/>
    <row r="60261" ht="32.25" customHeight="1"/>
    <row r="60263" ht="32.25" customHeight="1"/>
    <row r="60265" ht="32.25" customHeight="1"/>
    <row r="60267" ht="32.25" customHeight="1"/>
    <row r="60269" ht="32.25" customHeight="1"/>
    <row r="60271" ht="32.25" customHeight="1"/>
    <row r="60273" ht="32.25" customHeight="1"/>
    <row r="60275" ht="32.25" customHeight="1"/>
    <row r="60277" ht="32.25" customHeight="1"/>
    <row r="60279" ht="32.25" customHeight="1"/>
    <row r="60281" ht="32.25" customHeight="1"/>
    <row r="60283" ht="32.25" customHeight="1"/>
    <row r="60285" ht="32.25" customHeight="1"/>
    <row r="60287" ht="32.25" customHeight="1"/>
    <row r="60289" ht="32.25" customHeight="1"/>
    <row r="60291" ht="32.25" customHeight="1"/>
    <row r="60293" ht="32.25" customHeight="1"/>
    <row r="60295" ht="32.25" customHeight="1"/>
    <row r="60297" ht="32.25" customHeight="1"/>
    <row r="60299" ht="32.25" customHeight="1"/>
    <row r="60301" ht="32.25" customHeight="1"/>
    <row r="60303" ht="32.25" customHeight="1"/>
    <row r="60305" ht="32.25" customHeight="1"/>
    <row r="60307" ht="32.25" customHeight="1"/>
    <row r="60309" ht="32.25" customHeight="1"/>
    <row r="60311" ht="32.25" customHeight="1"/>
    <row r="60313" ht="32.25" customHeight="1"/>
    <row r="60315" ht="32.25" customHeight="1"/>
    <row r="60317" ht="32.25" customHeight="1"/>
    <row r="60319" ht="32.25" customHeight="1"/>
    <row r="60321" ht="32.25" customHeight="1"/>
    <row r="60323" ht="32.25" customHeight="1"/>
    <row r="60325" ht="32.25" customHeight="1"/>
    <row r="60327" ht="32.25" customHeight="1"/>
    <row r="60329" ht="32.25" customHeight="1"/>
    <row r="60331" ht="32.25" customHeight="1"/>
    <row r="60333" ht="32.25" customHeight="1"/>
    <row r="60335" ht="32.25" customHeight="1"/>
    <row r="60337" ht="32.25" customHeight="1"/>
    <row r="60339" ht="32.25" customHeight="1"/>
    <row r="60341" ht="32.25" customHeight="1"/>
    <row r="60343" ht="32.25" customHeight="1"/>
    <row r="60345" ht="32.25" customHeight="1"/>
    <row r="60347" ht="32.25" customHeight="1"/>
    <row r="60349" ht="32.25" customHeight="1"/>
    <row r="60351" ht="32.25" customHeight="1"/>
    <row r="60353" ht="32.25" customHeight="1"/>
    <row r="60355" ht="32.25" customHeight="1"/>
    <row r="60357" ht="32.25" customHeight="1"/>
    <row r="60359" ht="32.25" customHeight="1"/>
    <row r="60361" ht="32.25" customHeight="1"/>
    <row r="60363" ht="32.25" customHeight="1"/>
    <row r="60365" ht="32.25" customHeight="1"/>
    <row r="60367" ht="32.25" customHeight="1"/>
    <row r="60369" ht="32.25" customHeight="1"/>
    <row r="60371" ht="32.25" customHeight="1"/>
    <row r="60373" ht="32.25" customHeight="1"/>
    <row r="60375" ht="32.25" customHeight="1"/>
    <row r="60377" ht="32.25" customHeight="1"/>
    <row r="60379" ht="32.25" customHeight="1"/>
    <row r="60381" ht="32.25" customHeight="1"/>
    <row r="60383" ht="32.25" customHeight="1"/>
    <row r="60385" ht="32.25" customHeight="1"/>
    <row r="60387" ht="32.25" customHeight="1"/>
    <row r="60389" ht="32.25" customHeight="1"/>
    <row r="60391" ht="32.25" customHeight="1"/>
    <row r="60393" ht="32.25" customHeight="1"/>
    <row r="60395" ht="32.25" customHeight="1"/>
    <row r="60397" ht="32.25" customHeight="1"/>
    <row r="60399" ht="32.25" customHeight="1"/>
    <row r="60401" ht="32.25" customHeight="1"/>
    <row r="60403" ht="32.25" customHeight="1"/>
    <row r="60405" ht="32.25" customHeight="1"/>
    <row r="60407" ht="32.25" customHeight="1"/>
    <row r="60409" ht="32.25" customHeight="1"/>
    <row r="60411" ht="32.25" customHeight="1"/>
    <row r="60413" ht="32.25" customHeight="1"/>
    <row r="60415" ht="32.25" customHeight="1"/>
    <row r="60417" ht="32.25" customHeight="1"/>
    <row r="60419" ht="32.25" customHeight="1"/>
    <row r="60421" ht="32.25" customHeight="1"/>
    <row r="60423" ht="32.25" customHeight="1"/>
    <row r="60425" ht="32.25" customHeight="1"/>
    <row r="60427" ht="32.25" customHeight="1"/>
    <row r="60429" ht="32.25" customHeight="1"/>
    <row r="60431" ht="32.25" customHeight="1"/>
    <row r="60433" ht="32.25" customHeight="1"/>
    <row r="60435" ht="32.25" customHeight="1"/>
    <row r="60437" ht="32.25" customHeight="1"/>
    <row r="60439" ht="32.25" customHeight="1"/>
    <row r="60441" ht="32.25" customHeight="1"/>
    <row r="60443" ht="32.25" customHeight="1"/>
    <row r="60445" ht="32.25" customHeight="1"/>
    <row r="60447" ht="32.25" customHeight="1"/>
    <row r="60449" ht="32.25" customHeight="1"/>
    <row r="60451" ht="32.25" customHeight="1"/>
    <row r="60453" ht="32.25" customHeight="1"/>
    <row r="60455" ht="32.25" customHeight="1"/>
    <row r="60457" ht="32.25" customHeight="1"/>
    <row r="60459" ht="32.25" customHeight="1"/>
    <row r="60461" ht="32.25" customHeight="1"/>
    <row r="60463" ht="32.25" customHeight="1"/>
    <row r="60465" ht="32.25" customHeight="1"/>
    <row r="60467" ht="32.25" customHeight="1"/>
    <row r="60469" ht="32.25" customHeight="1"/>
    <row r="60471" ht="32.25" customHeight="1"/>
    <row r="60473" ht="32.25" customHeight="1"/>
    <row r="60475" ht="32.25" customHeight="1"/>
    <row r="60477" ht="32.25" customHeight="1"/>
    <row r="60479" ht="32.25" customHeight="1"/>
    <row r="60481" ht="32.25" customHeight="1"/>
    <row r="60483" ht="32.25" customHeight="1"/>
    <row r="60485" ht="32.25" customHeight="1"/>
    <row r="60487" ht="32.25" customHeight="1"/>
    <row r="60489" ht="32.25" customHeight="1"/>
    <row r="60491" ht="32.25" customHeight="1"/>
    <row r="60493" ht="32.25" customHeight="1"/>
    <row r="60495" ht="32.25" customHeight="1"/>
    <row r="60497" ht="32.25" customHeight="1"/>
    <row r="60499" ht="32.25" customHeight="1"/>
    <row r="60501" ht="32.25" customHeight="1"/>
    <row r="60503" ht="32.25" customHeight="1"/>
    <row r="60505" ht="32.25" customHeight="1"/>
    <row r="60507" ht="32.25" customHeight="1"/>
    <row r="60509" ht="32.25" customHeight="1"/>
    <row r="60511" ht="32.25" customHeight="1"/>
    <row r="60513" ht="32.25" customHeight="1"/>
    <row r="60515" ht="32.25" customHeight="1"/>
    <row r="60517" ht="32.25" customHeight="1"/>
    <row r="60519" ht="32.25" customHeight="1"/>
    <row r="60521" ht="32.25" customHeight="1"/>
    <row r="60523" ht="32.25" customHeight="1"/>
    <row r="60525" ht="32.25" customHeight="1"/>
    <row r="60527" ht="32.25" customHeight="1"/>
    <row r="60529" ht="32.25" customHeight="1"/>
    <row r="60531" ht="32.25" customHeight="1"/>
    <row r="60533" ht="32.25" customHeight="1"/>
    <row r="60535" ht="32.25" customHeight="1"/>
    <row r="60537" ht="32.25" customHeight="1"/>
    <row r="60539" ht="32.25" customHeight="1"/>
    <row r="60541" ht="32.25" customHeight="1"/>
    <row r="60543" ht="32.25" customHeight="1"/>
    <row r="60545" ht="32.25" customHeight="1"/>
    <row r="60547" ht="32.25" customHeight="1"/>
    <row r="60549" ht="32.25" customHeight="1"/>
    <row r="60551" ht="32.25" customHeight="1"/>
    <row r="60553" ht="32.25" customHeight="1"/>
    <row r="60555" ht="32.25" customHeight="1"/>
    <row r="60557" ht="32.25" customHeight="1"/>
    <row r="60559" ht="32.25" customHeight="1"/>
    <row r="60561" ht="32.25" customHeight="1"/>
    <row r="60563" ht="32.25" customHeight="1"/>
    <row r="60565" ht="32.25" customHeight="1"/>
    <row r="60567" ht="32.25" customHeight="1"/>
    <row r="60569" ht="32.25" customHeight="1"/>
    <row r="60571" ht="32.25" customHeight="1"/>
    <row r="60573" ht="32.25" customHeight="1"/>
    <row r="60575" ht="32.25" customHeight="1"/>
    <row r="60577" ht="32.25" customHeight="1"/>
    <row r="60579" ht="32.25" customHeight="1"/>
    <row r="60581" ht="32.25" customHeight="1"/>
    <row r="60583" ht="32.25" customHeight="1"/>
    <row r="60585" ht="32.25" customHeight="1"/>
    <row r="60587" ht="32.25" customHeight="1"/>
    <row r="60589" ht="32.25" customHeight="1"/>
    <row r="60591" ht="32.25" customHeight="1"/>
    <row r="60593" ht="32.25" customHeight="1"/>
    <row r="60595" ht="32.25" customHeight="1"/>
    <row r="60597" ht="32.25" customHeight="1"/>
    <row r="60599" ht="32.25" customHeight="1"/>
    <row r="60601" ht="32.25" customHeight="1"/>
    <row r="60603" ht="32.25" customHeight="1"/>
    <row r="60605" ht="32.25" customHeight="1"/>
    <row r="60607" ht="32.25" customHeight="1"/>
    <row r="60609" ht="32.25" customHeight="1"/>
    <row r="60611" ht="32.25" customHeight="1"/>
    <row r="60613" ht="32.25" customHeight="1"/>
    <row r="60615" ht="32.25" customHeight="1"/>
    <row r="60617" ht="32.25" customHeight="1"/>
    <row r="60619" ht="32.25" customHeight="1"/>
    <row r="60621" ht="32.25" customHeight="1"/>
    <row r="60623" ht="32.25" customHeight="1"/>
    <row r="60625" ht="32.25" customHeight="1"/>
    <row r="60627" ht="32.25" customHeight="1"/>
    <row r="60629" ht="32.25" customHeight="1"/>
    <row r="60631" ht="32.25" customHeight="1"/>
    <row r="60633" ht="32.25" customHeight="1"/>
    <row r="60635" ht="32.25" customHeight="1"/>
    <row r="60637" ht="32.25" customHeight="1"/>
    <row r="60639" ht="32.25" customHeight="1"/>
    <row r="60641" ht="32.25" customHeight="1"/>
    <row r="60643" ht="32.25" customHeight="1"/>
    <row r="60645" ht="32.25" customHeight="1"/>
    <row r="60647" ht="32.25" customHeight="1"/>
    <row r="60649" ht="32.25" customHeight="1"/>
    <row r="60651" ht="32.25" customHeight="1"/>
    <row r="60653" ht="32.25" customHeight="1"/>
    <row r="60655" ht="32.25" customHeight="1"/>
    <row r="60657" ht="32.25" customHeight="1"/>
    <row r="60659" ht="32.25" customHeight="1"/>
    <row r="60661" ht="32.25" customHeight="1"/>
    <row r="60663" ht="32.25" customHeight="1"/>
    <row r="60665" ht="32.25" customHeight="1"/>
    <row r="60667" ht="32.25" customHeight="1"/>
    <row r="60669" ht="32.25" customHeight="1"/>
    <row r="60671" ht="32.25" customHeight="1"/>
    <row r="60673" ht="32.25" customHeight="1"/>
    <row r="60675" ht="32.25" customHeight="1"/>
    <row r="60677" ht="32.25" customHeight="1"/>
    <row r="60679" ht="32.25" customHeight="1"/>
    <row r="60681" ht="32.25" customHeight="1"/>
    <row r="60683" ht="32.25" customHeight="1"/>
    <row r="60685" ht="32.25" customHeight="1"/>
    <row r="60687" ht="32.25" customHeight="1"/>
    <row r="60689" ht="32.25" customHeight="1"/>
    <row r="60691" ht="32.25" customHeight="1"/>
    <row r="60693" ht="32.25" customHeight="1"/>
    <row r="60695" ht="32.25" customHeight="1"/>
    <row r="60697" ht="32.25" customHeight="1"/>
    <row r="60699" ht="32.25" customHeight="1"/>
    <row r="60701" ht="32.25" customHeight="1"/>
    <row r="60703" ht="32.25" customHeight="1"/>
    <row r="60705" ht="32.25" customHeight="1"/>
    <row r="60707" ht="32.25" customHeight="1"/>
    <row r="60709" ht="32.25" customHeight="1"/>
    <row r="60711" ht="32.25" customHeight="1"/>
    <row r="60713" ht="32.25" customHeight="1"/>
    <row r="60715" ht="32.25" customHeight="1"/>
    <row r="60717" ht="32.25" customHeight="1"/>
    <row r="60719" ht="32.25" customHeight="1"/>
    <row r="60721" ht="32.25" customHeight="1"/>
    <row r="60723" ht="32.25" customHeight="1"/>
    <row r="60725" ht="32.25" customHeight="1"/>
    <row r="60727" ht="32.25" customHeight="1"/>
    <row r="60729" ht="32.25" customHeight="1"/>
    <row r="60731" ht="32.25" customHeight="1"/>
    <row r="60733" ht="32.25" customHeight="1"/>
    <row r="60735" ht="32.25" customHeight="1"/>
    <row r="60737" ht="32.25" customHeight="1"/>
    <row r="60739" ht="32.25" customHeight="1"/>
    <row r="60741" ht="32.25" customHeight="1"/>
    <row r="60743" ht="32.25" customHeight="1"/>
    <row r="60745" ht="32.25" customHeight="1"/>
    <row r="60747" ht="32.25" customHeight="1"/>
    <row r="60749" ht="32.25" customHeight="1"/>
    <row r="60751" ht="32.25" customHeight="1"/>
    <row r="60753" ht="32.25" customHeight="1"/>
    <row r="60755" ht="32.25" customHeight="1"/>
    <row r="60757" ht="32.25" customHeight="1"/>
    <row r="60759" ht="32.25" customHeight="1"/>
    <row r="60761" ht="32.25" customHeight="1"/>
    <row r="60763" ht="32.25" customHeight="1"/>
    <row r="60765" ht="32.25" customHeight="1"/>
    <row r="60767" ht="32.25" customHeight="1"/>
    <row r="60769" ht="32.25" customHeight="1"/>
    <row r="60771" ht="32.25" customHeight="1"/>
    <row r="60773" ht="32.25" customHeight="1"/>
    <row r="60775" ht="32.25" customHeight="1"/>
    <row r="60777" ht="32.25" customHeight="1"/>
    <row r="60779" ht="32.25" customHeight="1"/>
    <row r="60781" ht="32.25" customHeight="1"/>
    <row r="60783" ht="32.25" customHeight="1"/>
    <row r="60785" ht="32.25" customHeight="1"/>
    <row r="60787" ht="32.25" customHeight="1"/>
    <row r="60789" ht="32.25" customHeight="1"/>
    <row r="60791" ht="32.25" customHeight="1"/>
    <row r="60793" ht="32.25" customHeight="1"/>
    <row r="60795" ht="32.25" customHeight="1"/>
    <row r="60797" ht="32.25" customHeight="1"/>
    <row r="60799" ht="32.25" customHeight="1"/>
    <row r="60801" ht="32.25" customHeight="1"/>
    <row r="60803" ht="32.25" customHeight="1"/>
    <row r="60805" ht="32.25" customHeight="1"/>
    <row r="60807" ht="32.25" customHeight="1"/>
    <row r="60809" ht="32.25" customHeight="1"/>
    <row r="60811" ht="32.25" customHeight="1"/>
    <row r="60813" ht="32.25" customHeight="1"/>
    <row r="60815" ht="32.25" customHeight="1"/>
    <row r="60817" ht="32.25" customHeight="1"/>
    <row r="60819" ht="32.25" customHeight="1"/>
    <row r="60821" ht="32.25" customHeight="1"/>
    <row r="60823" ht="32.25" customHeight="1"/>
    <row r="60825" ht="32.25" customHeight="1"/>
    <row r="60827" ht="32.25" customHeight="1"/>
    <row r="60829" ht="32.25" customHeight="1"/>
    <row r="60831" ht="32.25" customHeight="1"/>
    <row r="60833" ht="32.25" customHeight="1"/>
    <row r="60835" ht="32.25" customHeight="1"/>
    <row r="60837" ht="32.25" customHeight="1"/>
    <row r="60839" ht="32.25" customHeight="1"/>
    <row r="60841" ht="32.25" customHeight="1"/>
    <row r="60843" ht="32.25" customHeight="1"/>
    <row r="60845" ht="32.25" customHeight="1"/>
    <row r="60847" ht="32.25" customHeight="1"/>
    <row r="60849" ht="32.25" customHeight="1"/>
    <row r="60851" ht="32.25" customHeight="1"/>
    <row r="60853" ht="32.25" customHeight="1"/>
    <row r="60855" ht="32.25" customHeight="1"/>
    <row r="60857" ht="32.25" customHeight="1"/>
    <row r="60859" ht="32.25" customHeight="1"/>
    <row r="60861" ht="32.25" customHeight="1"/>
    <row r="60863" ht="32.25" customHeight="1"/>
    <row r="60865" ht="32.25" customHeight="1"/>
    <row r="60867" ht="32.25" customHeight="1"/>
    <row r="60869" ht="32.25" customHeight="1"/>
    <row r="60871" ht="32.25" customHeight="1"/>
    <row r="60873" ht="32.25" customHeight="1"/>
    <row r="60875" ht="32.25" customHeight="1"/>
    <row r="60877" ht="32.25" customHeight="1"/>
    <row r="60879" ht="32.25" customHeight="1"/>
    <row r="60881" ht="32.25" customHeight="1"/>
    <row r="60883" ht="32.25" customHeight="1"/>
    <row r="60885" ht="32.25" customHeight="1"/>
    <row r="60887" ht="32.25" customHeight="1"/>
    <row r="60889" ht="32.25" customHeight="1"/>
    <row r="60891" ht="32.25" customHeight="1"/>
    <row r="60893" ht="32.25" customHeight="1"/>
    <row r="60895" ht="32.25" customHeight="1"/>
    <row r="60897" ht="32.25" customHeight="1"/>
    <row r="60899" ht="32.25" customHeight="1"/>
    <row r="60901" ht="32.25" customHeight="1"/>
    <row r="60903" ht="32.25" customHeight="1"/>
    <row r="60905" ht="32.25" customHeight="1"/>
    <row r="60907" ht="32.25" customHeight="1"/>
    <row r="60909" ht="32.25" customHeight="1"/>
    <row r="60911" ht="32.25" customHeight="1"/>
    <row r="60913" ht="32.25" customHeight="1"/>
    <row r="60915" ht="32.25" customHeight="1"/>
    <row r="60917" ht="32.25" customHeight="1"/>
    <row r="60919" ht="32.25" customHeight="1"/>
    <row r="60921" ht="32.25" customHeight="1"/>
    <row r="60923" ht="32.25" customHeight="1"/>
    <row r="60925" ht="32.25" customHeight="1"/>
    <row r="60927" ht="32.25" customHeight="1"/>
    <row r="60929" ht="32.25" customHeight="1"/>
    <row r="60931" ht="32.25" customHeight="1"/>
    <row r="60933" ht="32.25" customHeight="1"/>
    <row r="60935" ht="32.25" customHeight="1"/>
    <row r="60937" ht="32.25" customHeight="1"/>
    <row r="60939" ht="32.25" customHeight="1"/>
    <row r="60941" ht="32.25" customHeight="1"/>
    <row r="60943" ht="32.25" customHeight="1"/>
    <row r="60945" ht="32.25" customHeight="1"/>
    <row r="60947" ht="32.25" customHeight="1"/>
    <row r="60949" ht="32.25" customHeight="1"/>
    <row r="60951" ht="32.25" customHeight="1"/>
    <row r="60953" ht="32.25" customHeight="1"/>
    <row r="60955" ht="32.25" customHeight="1"/>
    <row r="60957" ht="32.25" customHeight="1"/>
    <row r="60959" ht="32.25" customHeight="1"/>
    <row r="60961" ht="32.25" customHeight="1"/>
    <row r="60963" ht="32.25" customHeight="1"/>
    <row r="60965" ht="32.25" customHeight="1"/>
    <row r="60967" ht="32.25" customHeight="1"/>
    <row r="60969" ht="32.25" customHeight="1"/>
    <row r="60971" ht="32.25" customHeight="1"/>
    <row r="60973" ht="32.25" customHeight="1"/>
    <row r="60975" ht="32.25" customHeight="1"/>
    <row r="60977" ht="32.25" customHeight="1"/>
    <row r="60979" ht="32.25" customHeight="1"/>
    <row r="60981" ht="32.25" customHeight="1"/>
    <row r="60983" ht="32.25" customHeight="1"/>
    <row r="60985" ht="32.25" customHeight="1"/>
    <row r="60987" ht="32.25" customHeight="1"/>
    <row r="60989" ht="32.25" customHeight="1"/>
    <row r="60991" ht="32.25" customHeight="1"/>
    <row r="60993" ht="32.25" customHeight="1"/>
    <row r="60995" ht="32.25" customHeight="1"/>
    <row r="60997" ht="32.25" customHeight="1"/>
    <row r="60999" ht="32.25" customHeight="1"/>
    <row r="61001" ht="32.25" customHeight="1"/>
    <row r="61003" ht="32.25" customHeight="1"/>
    <row r="61005" ht="32.25" customHeight="1"/>
    <row r="61007" ht="32.25" customHeight="1"/>
    <row r="61009" ht="32.25" customHeight="1"/>
    <row r="61011" ht="32.25" customHeight="1"/>
    <row r="61013" ht="32.25" customHeight="1"/>
    <row r="61015" ht="32.25" customHeight="1"/>
    <row r="61017" ht="32.25" customHeight="1"/>
    <row r="61019" ht="32.25" customHeight="1"/>
    <row r="61021" ht="32.25" customHeight="1"/>
    <row r="61023" ht="32.25" customHeight="1"/>
    <row r="61025" ht="32.25" customHeight="1"/>
    <row r="61027" ht="32.25" customHeight="1"/>
    <row r="61029" ht="32.25" customHeight="1"/>
    <row r="61031" ht="32.25" customHeight="1"/>
    <row r="61033" ht="32.25" customHeight="1"/>
    <row r="61035" ht="32.25" customHeight="1"/>
    <row r="61037" ht="32.25" customHeight="1"/>
    <row r="61039" ht="32.25" customHeight="1"/>
    <row r="61041" ht="32.25" customHeight="1"/>
    <row r="61043" ht="32.25" customHeight="1"/>
    <row r="61045" ht="32.25" customHeight="1"/>
    <row r="61047" ht="32.25" customHeight="1"/>
    <row r="61049" ht="32.25" customHeight="1"/>
    <row r="61051" ht="32.25" customHeight="1"/>
    <row r="61053" ht="32.25" customHeight="1"/>
    <row r="61055" ht="32.25" customHeight="1"/>
    <row r="61057" ht="32.25" customHeight="1"/>
    <row r="61059" ht="32.25" customHeight="1"/>
    <row r="61061" ht="32.25" customHeight="1"/>
    <row r="61063" ht="32.25" customHeight="1"/>
    <row r="61065" ht="32.25" customHeight="1"/>
    <row r="61067" ht="32.25" customHeight="1"/>
    <row r="61069" ht="32.25" customHeight="1"/>
    <row r="61071" ht="32.25" customHeight="1"/>
    <row r="61073" ht="32.25" customHeight="1"/>
    <row r="61075" ht="32.25" customHeight="1"/>
    <row r="61077" ht="32.25" customHeight="1"/>
    <row r="61079" ht="32.25" customHeight="1"/>
    <row r="61081" ht="32.25" customHeight="1"/>
    <row r="61083" ht="32.25" customHeight="1"/>
    <row r="61085" ht="32.25" customHeight="1"/>
    <row r="61087" ht="32.25" customHeight="1"/>
    <row r="61089" ht="32.25" customHeight="1"/>
    <row r="61091" ht="32.25" customHeight="1"/>
    <row r="61093" ht="32.25" customHeight="1"/>
    <row r="61095" ht="32.25" customHeight="1"/>
    <row r="61097" ht="32.25" customHeight="1"/>
    <row r="61099" ht="32.25" customHeight="1"/>
    <row r="61101" ht="32.25" customHeight="1"/>
    <row r="61103" ht="32.25" customHeight="1"/>
    <row r="61105" ht="32.25" customHeight="1"/>
    <row r="61107" ht="32.25" customHeight="1"/>
    <row r="61109" ht="32.25" customHeight="1"/>
    <row r="61111" ht="32.25" customHeight="1"/>
    <row r="61113" ht="32.25" customHeight="1"/>
    <row r="61115" ht="32.25" customHeight="1"/>
    <row r="61117" ht="32.25" customHeight="1"/>
    <row r="61119" ht="32.25" customHeight="1"/>
    <row r="61121" ht="32.25" customHeight="1"/>
    <row r="61123" ht="32.25" customHeight="1"/>
    <row r="61125" ht="32.25" customHeight="1"/>
    <row r="61127" ht="32.25" customHeight="1"/>
    <row r="61129" ht="32.25" customHeight="1"/>
    <row r="61131" ht="32.25" customHeight="1"/>
    <row r="61133" ht="32.25" customHeight="1"/>
    <row r="61135" ht="32.25" customHeight="1"/>
    <row r="61137" ht="32.25" customHeight="1"/>
    <row r="61139" ht="32.25" customHeight="1"/>
    <row r="61141" ht="32.25" customHeight="1"/>
    <row r="61143" ht="32.25" customHeight="1"/>
    <row r="61145" ht="32.25" customHeight="1"/>
    <row r="61147" ht="32.25" customHeight="1"/>
    <row r="61149" ht="32.25" customHeight="1"/>
    <row r="61151" ht="32.25" customHeight="1"/>
    <row r="61153" ht="32.25" customHeight="1"/>
    <row r="61155" ht="32.25" customHeight="1"/>
    <row r="61157" ht="32.25" customHeight="1"/>
    <row r="61159" ht="32.25" customHeight="1"/>
    <row r="61161" ht="32.25" customHeight="1"/>
    <row r="61163" ht="32.25" customHeight="1"/>
    <row r="61165" ht="32.25" customHeight="1"/>
    <row r="61167" ht="32.25" customHeight="1"/>
    <row r="61169" ht="32.25" customHeight="1"/>
    <row r="61171" ht="32.25" customHeight="1"/>
    <row r="61173" ht="32.25" customHeight="1"/>
    <row r="61175" ht="32.25" customHeight="1"/>
    <row r="61177" ht="32.25" customHeight="1"/>
    <row r="61179" ht="32.25" customHeight="1"/>
    <row r="61181" ht="32.25" customHeight="1"/>
    <row r="61183" ht="32.25" customHeight="1"/>
    <row r="61185" ht="32.25" customHeight="1"/>
    <row r="61187" ht="32.25" customHeight="1"/>
    <row r="61189" ht="32.25" customHeight="1"/>
    <row r="61191" ht="32.25" customHeight="1"/>
    <row r="61193" ht="32.25" customHeight="1"/>
    <row r="61195" ht="32.25" customHeight="1"/>
    <row r="61197" ht="32.25" customHeight="1"/>
    <row r="61199" ht="32.25" customHeight="1"/>
    <row r="61201" ht="32.25" customHeight="1"/>
    <row r="61203" ht="32.25" customHeight="1"/>
    <row r="61205" ht="32.25" customHeight="1"/>
    <row r="61207" ht="32.25" customHeight="1"/>
    <row r="61209" ht="32.25" customHeight="1"/>
    <row r="61211" ht="32.25" customHeight="1"/>
    <row r="61213" ht="32.25" customHeight="1"/>
    <row r="61215" ht="32.25" customHeight="1"/>
    <row r="61217" ht="32.25" customHeight="1"/>
    <row r="61219" ht="32.25" customHeight="1"/>
    <row r="61221" ht="32.25" customHeight="1"/>
    <row r="61223" ht="32.25" customHeight="1"/>
    <row r="61225" ht="32.25" customHeight="1"/>
    <row r="61227" ht="32.25" customHeight="1"/>
    <row r="61229" ht="32.25" customHeight="1"/>
    <row r="61231" ht="32.25" customHeight="1"/>
    <row r="61233" ht="32.25" customHeight="1"/>
    <row r="61235" ht="32.25" customHeight="1"/>
    <row r="61237" ht="32.25" customHeight="1"/>
    <row r="61239" ht="32.25" customHeight="1"/>
    <row r="61241" ht="32.25" customHeight="1"/>
    <row r="61243" ht="32.25" customHeight="1"/>
    <row r="61245" ht="32.25" customHeight="1"/>
    <row r="61247" ht="32.25" customHeight="1"/>
    <row r="61249" ht="32.25" customHeight="1"/>
    <row r="61251" ht="32.25" customHeight="1"/>
    <row r="61253" ht="32.25" customHeight="1"/>
    <row r="61255" ht="32.25" customHeight="1"/>
    <row r="61257" ht="32.25" customHeight="1"/>
    <row r="61259" ht="32.25" customHeight="1"/>
    <row r="61261" ht="32.25" customHeight="1"/>
    <row r="61263" ht="32.25" customHeight="1"/>
    <row r="61265" ht="32.25" customHeight="1"/>
    <row r="61267" ht="32.25" customHeight="1"/>
    <row r="61269" ht="32.25" customHeight="1"/>
    <row r="61271" ht="32.25" customHeight="1"/>
    <row r="61273" ht="32.25" customHeight="1"/>
    <row r="61275" ht="32.25" customHeight="1"/>
    <row r="61277" ht="32.25" customHeight="1"/>
    <row r="61279" ht="32.25" customHeight="1"/>
    <row r="61281" ht="32.25" customHeight="1"/>
    <row r="61283" ht="32.25" customHeight="1"/>
    <row r="61285" ht="32.25" customHeight="1"/>
    <row r="61287" ht="32.25" customHeight="1"/>
    <row r="61289" ht="32.25" customHeight="1"/>
    <row r="61291" ht="32.25" customHeight="1"/>
    <row r="61293" ht="32.25" customHeight="1"/>
    <row r="61295" ht="32.25" customHeight="1"/>
    <row r="61297" ht="32.25" customHeight="1"/>
    <row r="61299" ht="32.25" customHeight="1"/>
    <row r="61301" ht="32.25" customHeight="1"/>
    <row r="61303" ht="32.25" customHeight="1"/>
    <row r="61305" ht="32.25" customHeight="1"/>
    <row r="61307" ht="32.25" customHeight="1"/>
    <row r="61309" ht="32.25" customHeight="1"/>
    <row r="61311" ht="32.25" customHeight="1"/>
    <row r="61313" ht="32.25" customHeight="1"/>
    <row r="61315" ht="32.25" customHeight="1"/>
    <row r="61317" ht="32.25" customHeight="1"/>
    <row r="61319" ht="32.25" customHeight="1"/>
    <row r="61321" ht="32.25" customHeight="1"/>
    <row r="61323" ht="32.25" customHeight="1"/>
    <row r="61325" ht="32.25" customHeight="1"/>
    <row r="61327" ht="32.25" customHeight="1"/>
    <row r="61329" ht="32.25" customHeight="1"/>
    <row r="61331" ht="32.25" customHeight="1"/>
    <row r="61333" ht="32.25" customHeight="1"/>
    <row r="61335" ht="32.25" customHeight="1"/>
    <row r="61337" ht="32.25" customHeight="1"/>
    <row r="61339" ht="32.25" customHeight="1"/>
    <row r="61341" ht="32.25" customHeight="1"/>
    <row r="61343" ht="32.25" customHeight="1"/>
    <row r="61345" ht="32.25" customHeight="1"/>
    <row r="61347" ht="32.25" customHeight="1"/>
    <row r="61349" ht="32.25" customHeight="1"/>
    <row r="61351" ht="32.25" customHeight="1"/>
    <row r="61353" ht="32.25" customHeight="1"/>
    <row r="61355" ht="32.25" customHeight="1"/>
    <row r="61357" ht="32.25" customHeight="1"/>
    <row r="61359" ht="32.25" customHeight="1"/>
    <row r="61361" ht="32.25" customHeight="1"/>
    <row r="61363" ht="32.25" customHeight="1"/>
    <row r="61365" ht="32.25" customHeight="1"/>
    <row r="61367" ht="32.25" customHeight="1"/>
    <row r="61369" ht="32.25" customHeight="1"/>
    <row r="61371" ht="32.25" customHeight="1"/>
    <row r="61373" ht="32.25" customHeight="1"/>
    <row r="61375" ht="32.25" customHeight="1"/>
    <row r="61377" ht="32.25" customHeight="1"/>
    <row r="61379" ht="32.25" customHeight="1"/>
    <row r="61381" ht="32.25" customHeight="1"/>
    <row r="61383" ht="32.25" customHeight="1"/>
    <row r="61385" ht="32.25" customHeight="1"/>
    <row r="61387" ht="32.25" customHeight="1"/>
    <row r="61389" ht="32.25" customHeight="1"/>
    <row r="61391" ht="32.25" customHeight="1"/>
    <row r="61393" ht="32.25" customHeight="1"/>
    <row r="61395" ht="32.25" customHeight="1"/>
    <row r="61397" ht="32.25" customHeight="1"/>
    <row r="61399" ht="32.25" customHeight="1"/>
    <row r="61401" ht="32.25" customHeight="1"/>
    <row r="61403" ht="32.25" customHeight="1"/>
    <row r="61405" ht="32.25" customHeight="1"/>
    <row r="61407" ht="32.25" customHeight="1"/>
    <row r="61409" ht="32.25" customHeight="1"/>
    <row r="61411" ht="32.25" customHeight="1"/>
    <row r="61413" ht="32.25" customHeight="1"/>
    <row r="61415" ht="32.25" customHeight="1"/>
    <row r="61417" ht="32.25" customHeight="1"/>
    <row r="61419" ht="32.25" customHeight="1"/>
    <row r="61421" ht="32.25" customHeight="1"/>
    <row r="61423" ht="32.25" customHeight="1"/>
    <row r="61425" ht="32.25" customHeight="1"/>
    <row r="61427" ht="32.25" customHeight="1"/>
    <row r="61429" ht="32.25" customHeight="1"/>
    <row r="61431" ht="32.25" customHeight="1"/>
    <row r="61433" ht="32.25" customHeight="1"/>
    <row r="61435" ht="32.25" customHeight="1"/>
    <row r="61437" ht="32.25" customHeight="1"/>
    <row r="61439" ht="32.25" customHeight="1"/>
    <row r="61441" ht="32.25" customHeight="1"/>
    <row r="61443" ht="32.25" customHeight="1"/>
    <row r="61445" ht="32.25" customHeight="1"/>
    <row r="61447" ht="32.25" customHeight="1"/>
    <row r="61449" ht="32.25" customHeight="1"/>
    <row r="61451" ht="32.25" customHeight="1"/>
    <row r="61453" ht="32.25" customHeight="1"/>
    <row r="61455" ht="32.25" customHeight="1"/>
    <row r="61457" ht="32.25" customHeight="1"/>
    <row r="61459" ht="32.25" customHeight="1"/>
    <row r="61461" ht="32.25" customHeight="1"/>
    <row r="61463" ht="32.25" customHeight="1"/>
    <row r="61465" ht="32.25" customHeight="1"/>
    <row r="61467" ht="32.25" customHeight="1"/>
    <row r="61469" ht="32.25" customHeight="1"/>
    <row r="61471" ht="32.25" customHeight="1"/>
    <row r="61473" ht="32.25" customHeight="1"/>
    <row r="61475" ht="32.25" customHeight="1"/>
    <row r="61477" ht="32.25" customHeight="1"/>
    <row r="61479" ht="32.25" customHeight="1"/>
    <row r="61481" ht="32.25" customHeight="1"/>
    <row r="61483" ht="32.25" customHeight="1"/>
    <row r="61485" ht="32.25" customHeight="1"/>
    <row r="61487" ht="32.25" customHeight="1"/>
    <row r="61489" ht="32.25" customHeight="1"/>
    <row r="61491" ht="32.25" customHeight="1"/>
    <row r="61493" ht="32.25" customHeight="1"/>
    <row r="61495" ht="32.25" customHeight="1"/>
    <row r="61497" ht="32.25" customHeight="1"/>
    <row r="61499" ht="32.25" customHeight="1"/>
    <row r="61501" ht="32.25" customHeight="1"/>
    <row r="61503" ht="32.25" customHeight="1"/>
    <row r="61505" ht="32.25" customHeight="1"/>
    <row r="61507" ht="32.25" customHeight="1"/>
    <row r="61509" ht="32.25" customHeight="1"/>
    <row r="61511" ht="32.25" customHeight="1"/>
    <row r="61513" ht="32.25" customHeight="1"/>
    <row r="61515" ht="32.25" customHeight="1"/>
    <row r="61517" ht="32.25" customHeight="1"/>
    <row r="61519" ht="32.25" customHeight="1"/>
    <row r="61521" ht="32.25" customHeight="1"/>
    <row r="61523" ht="32.25" customHeight="1"/>
    <row r="61525" ht="32.25" customHeight="1"/>
    <row r="61527" ht="32.25" customHeight="1"/>
    <row r="61529" ht="32.25" customHeight="1"/>
    <row r="61531" ht="32.25" customHeight="1"/>
    <row r="61533" ht="32.25" customHeight="1"/>
    <row r="61535" ht="32.25" customHeight="1"/>
    <row r="61537" ht="32.25" customHeight="1"/>
    <row r="61539" ht="32.25" customHeight="1"/>
    <row r="61541" ht="32.25" customHeight="1"/>
    <row r="61543" ht="32.25" customHeight="1"/>
    <row r="61545" ht="32.25" customHeight="1"/>
    <row r="61547" ht="32.25" customHeight="1"/>
    <row r="61549" ht="32.25" customHeight="1"/>
    <row r="61551" ht="32.25" customHeight="1"/>
    <row r="61553" ht="32.25" customHeight="1"/>
    <row r="61555" ht="32.25" customHeight="1"/>
    <row r="61557" ht="32.25" customHeight="1"/>
    <row r="61559" ht="32.25" customHeight="1"/>
    <row r="61561" ht="32.25" customHeight="1"/>
    <row r="61563" ht="32.25" customHeight="1"/>
    <row r="61565" ht="32.25" customHeight="1"/>
    <row r="61567" ht="32.25" customHeight="1"/>
    <row r="61569" ht="32.25" customHeight="1"/>
    <row r="61571" ht="32.25" customHeight="1"/>
    <row r="61573" ht="32.25" customHeight="1"/>
    <row r="61575" ht="32.25" customHeight="1"/>
    <row r="61577" ht="32.25" customHeight="1"/>
    <row r="61579" ht="32.25" customHeight="1"/>
    <row r="61581" ht="32.25" customHeight="1"/>
    <row r="61583" ht="32.25" customHeight="1"/>
    <row r="61585" ht="32.25" customHeight="1"/>
    <row r="61587" ht="32.25" customHeight="1"/>
    <row r="61589" ht="32.25" customHeight="1"/>
    <row r="61591" ht="32.25" customHeight="1"/>
    <row r="61593" ht="32.25" customHeight="1"/>
    <row r="61595" ht="32.25" customHeight="1"/>
    <row r="61597" ht="32.25" customHeight="1"/>
    <row r="61599" ht="32.25" customHeight="1"/>
    <row r="61601" ht="32.25" customHeight="1"/>
    <row r="61603" ht="32.25" customHeight="1"/>
    <row r="61605" ht="32.25" customHeight="1"/>
    <row r="61607" ht="32.25" customHeight="1"/>
    <row r="61609" ht="32.25" customHeight="1"/>
    <row r="61611" ht="32.25" customHeight="1"/>
    <row r="61613" ht="32.25" customHeight="1"/>
    <row r="61615" ht="32.25" customHeight="1"/>
    <row r="61617" ht="32.25" customHeight="1"/>
    <row r="61619" ht="32.25" customHeight="1"/>
    <row r="61621" ht="32.25" customHeight="1"/>
    <row r="61623" ht="32.25" customHeight="1"/>
    <row r="61625" ht="32.25" customHeight="1"/>
    <row r="61627" ht="32.25" customHeight="1"/>
    <row r="61629" ht="32.25" customHeight="1"/>
    <row r="61631" ht="32.25" customHeight="1"/>
    <row r="61633" ht="32.25" customHeight="1"/>
    <row r="61635" ht="32.25" customHeight="1"/>
    <row r="61637" ht="32.25" customHeight="1"/>
    <row r="61639" ht="32.25" customHeight="1"/>
    <row r="61641" ht="32.25" customHeight="1"/>
    <row r="61643" ht="32.25" customHeight="1"/>
    <row r="61645" ht="32.25" customHeight="1"/>
    <row r="61647" ht="32.25" customHeight="1"/>
    <row r="61649" ht="32.25" customHeight="1"/>
    <row r="61651" ht="32.25" customHeight="1"/>
    <row r="61653" ht="32.25" customHeight="1"/>
    <row r="61655" ht="32.25" customHeight="1"/>
    <row r="61657" ht="32.25" customHeight="1"/>
    <row r="61659" ht="32.25" customHeight="1"/>
    <row r="61661" ht="32.25" customHeight="1"/>
    <row r="61663" ht="32.25" customHeight="1"/>
    <row r="61665" ht="32.25" customHeight="1"/>
    <row r="61667" ht="32.25" customHeight="1"/>
    <row r="61669" ht="32.25" customHeight="1"/>
    <row r="61671" ht="32.25" customHeight="1"/>
    <row r="61673" ht="32.25" customHeight="1"/>
    <row r="61675" ht="32.25" customHeight="1"/>
    <row r="61677" ht="32.25" customHeight="1"/>
    <row r="61679" ht="32.25" customHeight="1"/>
    <row r="61681" ht="32.25" customHeight="1"/>
    <row r="61683" ht="32.25" customHeight="1"/>
    <row r="61685" ht="32.25" customHeight="1"/>
    <row r="61687" ht="32.25" customHeight="1"/>
    <row r="61689" ht="32.25" customHeight="1"/>
    <row r="61691" ht="32.25" customHeight="1"/>
    <row r="61693" ht="32.25" customHeight="1"/>
    <row r="61695" ht="32.25" customHeight="1"/>
    <row r="61697" ht="32.25" customHeight="1"/>
    <row r="61699" ht="32.25" customHeight="1"/>
    <row r="61701" ht="32.25" customHeight="1"/>
    <row r="61703" ht="32.25" customHeight="1"/>
    <row r="61705" ht="32.25" customHeight="1"/>
    <row r="61707" ht="32.25" customHeight="1"/>
    <row r="61709" ht="32.25" customHeight="1"/>
    <row r="61711" ht="32.25" customHeight="1"/>
    <row r="61713" ht="32.25" customHeight="1"/>
    <row r="61715" ht="32.25" customHeight="1"/>
    <row r="61717" ht="32.25" customHeight="1"/>
    <row r="61719" ht="32.25" customHeight="1"/>
    <row r="61721" ht="32.25" customHeight="1"/>
    <row r="61723" ht="32.25" customHeight="1"/>
    <row r="61725" ht="32.25" customHeight="1"/>
    <row r="61727" ht="32.25" customHeight="1"/>
    <row r="61729" ht="32.25" customHeight="1"/>
    <row r="61731" ht="32.25" customHeight="1"/>
    <row r="61733" ht="32.25" customHeight="1"/>
    <row r="61735" ht="32.25" customHeight="1"/>
    <row r="61737" ht="32.25" customHeight="1"/>
    <row r="61739" ht="32.25" customHeight="1"/>
    <row r="61741" ht="32.25" customHeight="1"/>
    <row r="61743" ht="32.25" customHeight="1"/>
    <row r="61745" ht="32.25" customHeight="1"/>
    <row r="61747" ht="32.25" customHeight="1"/>
    <row r="61749" ht="32.25" customHeight="1"/>
    <row r="61751" ht="32.25" customHeight="1"/>
    <row r="61753" ht="32.25" customHeight="1"/>
    <row r="61755" ht="32.25" customHeight="1"/>
    <row r="61757" ht="32.25" customHeight="1"/>
    <row r="61759" ht="32.25" customHeight="1"/>
    <row r="61761" ht="32.25" customHeight="1"/>
    <row r="61763" ht="32.25" customHeight="1"/>
    <row r="61765" ht="32.25" customHeight="1"/>
    <row r="61767" ht="32.25" customHeight="1"/>
    <row r="61769" ht="32.25" customHeight="1"/>
    <row r="61771" ht="32.25" customHeight="1"/>
    <row r="61773" ht="32.25" customHeight="1"/>
    <row r="61775" ht="32.25" customHeight="1"/>
    <row r="61777" ht="32.25" customHeight="1"/>
    <row r="61779" ht="32.25" customHeight="1"/>
    <row r="61781" ht="32.25" customHeight="1"/>
    <row r="61783" ht="32.25" customHeight="1"/>
    <row r="61785" ht="32.25" customHeight="1"/>
    <row r="61787" ht="32.25" customHeight="1"/>
    <row r="61789" ht="32.25" customHeight="1"/>
    <row r="61791" ht="32.25" customHeight="1"/>
    <row r="61793" ht="32.25" customHeight="1"/>
    <row r="61795" ht="32.25" customHeight="1"/>
    <row r="61797" ht="32.25" customHeight="1"/>
    <row r="61799" ht="32.25" customHeight="1"/>
    <row r="61801" ht="32.25" customHeight="1"/>
    <row r="61803" ht="32.25" customHeight="1"/>
    <row r="61805" ht="32.25" customHeight="1"/>
    <row r="61807" ht="32.25" customHeight="1"/>
    <row r="61809" ht="32.25" customHeight="1"/>
    <row r="61811" ht="32.25" customHeight="1"/>
    <row r="61813" ht="32.25" customHeight="1"/>
    <row r="61815" ht="32.25" customHeight="1"/>
    <row r="61817" ht="32.25" customHeight="1"/>
    <row r="61819" ht="32.25" customHeight="1"/>
    <row r="61821" ht="32.25" customHeight="1"/>
    <row r="61823" ht="32.25" customHeight="1"/>
    <row r="61825" ht="32.25" customHeight="1"/>
    <row r="61827" ht="32.25" customHeight="1"/>
    <row r="61829" ht="32.25" customHeight="1"/>
    <row r="61831" ht="32.25" customHeight="1"/>
    <row r="61833" ht="32.25" customHeight="1"/>
    <row r="61835" ht="32.25" customHeight="1"/>
    <row r="61837" ht="32.25" customHeight="1"/>
    <row r="61839" ht="32.25" customHeight="1"/>
    <row r="61841" ht="32.25" customHeight="1"/>
    <row r="61843" ht="32.25" customHeight="1"/>
    <row r="61845" ht="32.25" customHeight="1"/>
    <row r="61847" ht="32.25" customHeight="1"/>
    <row r="61849" ht="32.25" customHeight="1"/>
    <row r="61851" ht="32.25" customHeight="1"/>
    <row r="61853" ht="32.25" customHeight="1"/>
    <row r="61855" ht="32.25" customHeight="1"/>
    <row r="61857" ht="32.25" customHeight="1"/>
    <row r="61859" ht="32.25" customHeight="1"/>
    <row r="61861" ht="32.25" customHeight="1"/>
    <row r="61863" ht="32.25" customHeight="1"/>
    <row r="61865" ht="32.25" customHeight="1"/>
    <row r="61867" ht="32.25" customHeight="1"/>
    <row r="61869" ht="32.25" customHeight="1"/>
    <row r="61871" ht="32.25" customHeight="1"/>
    <row r="61873" ht="32.25" customHeight="1"/>
    <row r="61875" ht="32.25" customHeight="1"/>
    <row r="61877" ht="32.25" customHeight="1"/>
    <row r="61879" ht="32.25" customHeight="1"/>
    <row r="61881" ht="32.25" customHeight="1"/>
    <row r="61883" ht="32.25" customHeight="1"/>
    <row r="61885" ht="32.25" customHeight="1"/>
    <row r="61887" ht="32.25" customHeight="1"/>
    <row r="61889" ht="32.25" customHeight="1"/>
    <row r="61891" ht="32.25" customHeight="1"/>
    <row r="61893" ht="32.25" customHeight="1"/>
    <row r="61895" ht="32.25" customHeight="1"/>
    <row r="61897" ht="32.25" customHeight="1"/>
    <row r="61899" ht="32.25" customHeight="1"/>
    <row r="61901" ht="32.25" customHeight="1"/>
    <row r="61903" ht="32.25" customHeight="1"/>
    <row r="61905" ht="32.25" customHeight="1"/>
    <row r="61907" ht="32.25" customHeight="1"/>
    <row r="61909" ht="32.25" customHeight="1"/>
    <row r="61911" ht="32.25" customHeight="1"/>
    <row r="61913" ht="32.25" customHeight="1"/>
    <row r="61915" ht="32.25" customHeight="1"/>
    <row r="61917" ht="32.25" customHeight="1"/>
    <row r="61919" ht="32.25" customHeight="1"/>
    <row r="61921" ht="32.25" customHeight="1"/>
    <row r="61923" ht="32.25" customHeight="1"/>
    <row r="61925" ht="32.25" customHeight="1"/>
    <row r="61927" ht="32.25" customHeight="1"/>
    <row r="61929" ht="32.25" customHeight="1"/>
    <row r="61931" ht="32.25" customHeight="1"/>
    <row r="61933" ht="32.25" customHeight="1"/>
    <row r="61935" ht="32.25" customHeight="1"/>
    <row r="61937" ht="32.25" customHeight="1"/>
    <row r="61939" ht="32.25" customHeight="1"/>
    <row r="61941" ht="32.25" customHeight="1"/>
    <row r="61943" ht="32.25" customHeight="1"/>
    <row r="61945" ht="32.25" customHeight="1"/>
    <row r="61947" ht="32.25" customHeight="1"/>
    <row r="61949" ht="32.25" customHeight="1"/>
    <row r="61951" ht="32.25" customHeight="1"/>
    <row r="61953" ht="32.25" customHeight="1"/>
    <row r="61955" ht="32.25" customHeight="1"/>
    <row r="61957" ht="32.25" customHeight="1"/>
    <row r="61959" ht="32.25" customHeight="1"/>
    <row r="61961" ht="32.25" customHeight="1"/>
    <row r="61963" ht="32.25" customHeight="1"/>
    <row r="61965" ht="32.25" customHeight="1"/>
    <row r="61967" ht="32.25" customHeight="1"/>
    <row r="61969" ht="32.25" customHeight="1"/>
    <row r="61971" ht="32.25" customHeight="1"/>
    <row r="61973" ht="32.25" customHeight="1"/>
    <row r="61975" ht="32.25" customHeight="1"/>
    <row r="61977" ht="32.25" customHeight="1"/>
    <row r="61979" ht="32.25" customHeight="1"/>
    <row r="61981" ht="32.25" customHeight="1"/>
    <row r="61983" ht="32.25" customHeight="1"/>
    <row r="61985" ht="32.25" customHeight="1"/>
    <row r="61987" ht="32.25" customHeight="1"/>
    <row r="61989" ht="32.25" customHeight="1"/>
    <row r="61991" ht="32.25" customHeight="1"/>
    <row r="61993" ht="32.25" customHeight="1"/>
    <row r="61995" ht="32.25" customHeight="1"/>
    <row r="61997" ht="32.25" customHeight="1"/>
    <row r="61999" ht="32.25" customHeight="1"/>
    <row r="62001" ht="32.25" customHeight="1"/>
    <row r="62003" ht="32.25" customHeight="1"/>
    <row r="62005" ht="32.25" customHeight="1"/>
    <row r="62007" ht="32.25" customHeight="1"/>
    <row r="62009" ht="32.25" customHeight="1"/>
    <row r="62011" ht="32.25" customHeight="1"/>
    <row r="62013" ht="32.25" customHeight="1"/>
    <row r="62015" ht="32.25" customHeight="1"/>
    <row r="62017" ht="32.25" customHeight="1"/>
    <row r="62019" ht="32.25" customHeight="1"/>
    <row r="62021" ht="32.25" customHeight="1"/>
    <row r="62023" ht="32.25" customHeight="1"/>
    <row r="62025" ht="32.25" customHeight="1"/>
    <row r="62027" ht="32.25" customHeight="1"/>
    <row r="62029" ht="32.25" customHeight="1"/>
    <row r="62031" ht="32.25" customHeight="1"/>
    <row r="62033" ht="32.25" customHeight="1"/>
    <row r="62035" ht="32.25" customHeight="1"/>
    <row r="62037" ht="32.25" customHeight="1"/>
    <row r="62039" ht="32.25" customHeight="1"/>
    <row r="62041" ht="32.25" customHeight="1"/>
    <row r="62043" ht="32.25" customHeight="1"/>
    <row r="62045" ht="32.25" customHeight="1"/>
    <row r="62047" ht="32.25" customHeight="1"/>
    <row r="62049" ht="32.25" customHeight="1"/>
    <row r="62051" ht="32.25" customHeight="1"/>
    <row r="62053" ht="32.25" customHeight="1"/>
    <row r="62055" ht="32.25" customHeight="1"/>
    <row r="62057" ht="32.25" customHeight="1"/>
    <row r="62059" ht="32.25" customHeight="1"/>
    <row r="62061" ht="32.25" customHeight="1"/>
    <row r="62063" ht="32.25" customHeight="1"/>
    <row r="62065" ht="32.25" customHeight="1"/>
    <row r="62067" ht="32.25" customHeight="1"/>
    <row r="62069" ht="32.25" customHeight="1"/>
    <row r="62071" ht="32.25" customHeight="1"/>
    <row r="62073" ht="32.25" customHeight="1"/>
    <row r="62075" ht="32.25" customHeight="1"/>
    <row r="62077" ht="32.25" customHeight="1"/>
    <row r="62079" ht="32.25" customHeight="1"/>
    <row r="62081" ht="32.25" customHeight="1"/>
    <row r="62083" ht="32.25" customHeight="1"/>
    <row r="62085" ht="32.25" customHeight="1"/>
    <row r="62087" ht="32.25" customHeight="1"/>
    <row r="62089" ht="32.25" customHeight="1"/>
    <row r="62091" ht="32.25" customHeight="1"/>
    <row r="62093" ht="32.25" customHeight="1"/>
    <row r="62095" ht="32.25" customHeight="1"/>
    <row r="62097" ht="32.25" customHeight="1"/>
    <row r="62099" ht="32.25" customHeight="1"/>
    <row r="62101" ht="32.25" customHeight="1"/>
    <row r="62103" ht="32.25" customHeight="1"/>
    <row r="62105" ht="32.25" customHeight="1"/>
    <row r="62107" ht="32.25" customHeight="1"/>
    <row r="62109" ht="32.25" customHeight="1"/>
    <row r="62111" ht="32.25" customHeight="1"/>
    <row r="62113" ht="32.25" customHeight="1"/>
    <row r="62115" ht="32.25" customHeight="1"/>
    <row r="62117" ht="32.25" customHeight="1"/>
    <row r="62119" ht="32.25" customHeight="1"/>
    <row r="62121" ht="32.25" customHeight="1"/>
    <row r="62123" ht="32.25" customHeight="1"/>
    <row r="62125" ht="32.25" customHeight="1"/>
    <row r="62127" ht="32.25" customHeight="1"/>
    <row r="62129" ht="32.25" customHeight="1"/>
    <row r="62131" ht="32.25" customHeight="1"/>
    <row r="62133" ht="32.25" customHeight="1"/>
    <row r="62135" ht="32.25" customHeight="1"/>
    <row r="62137" ht="32.25" customHeight="1"/>
    <row r="62139" ht="32.25" customHeight="1"/>
    <row r="62141" ht="32.25" customHeight="1"/>
    <row r="62143" ht="32.25" customHeight="1"/>
    <row r="62145" ht="32.25" customHeight="1"/>
    <row r="62147" ht="32.25" customHeight="1"/>
    <row r="62149" ht="32.25" customHeight="1"/>
    <row r="62151" ht="32.25" customHeight="1"/>
    <row r="62153" ht="32.25" customHeight="1"/>
    <row r="62155" ht="32.25" customHeight="1"/>
    <row r="62157" ht="32.25" customHeight="1"/>
    <row r="62159" ht="32.25" customHeight="1"/>
    <row r="62161" ht="32.25" customHeight="1"/>
    <row r="62163" ht="32.25" customHeight="1"/>
    <row r="62165" ht="32.25" customHeight="1"/>
    <row r="62167" ht="32.25" customHeight="1"/>
    <row r="62169" ht="32.25" customHeight="1"/>
    <row r="62171" ht="32.25" customHeight="1"/>
    <row r="62173" ht="32.25" customHeight="1"/>
    <row r="62175" ht="32.25" customHeight="1"/>
    <row r="62177" ht="32.25" customHeight="1"/>
    <row r="62179" ht="32.25" customHeight="1"/>
    <row r="62181" ht="32.25" customHeight="1"/>
    <row r="62183" ht="32.25" customHeight="1"/>
    <row r="62185" ht="32.25" customHeight="1"/>
    <row r="62187" ht="32.25" customHeight="1"/>
    <row r="62189" ht="32.25" customHeight="1"/>
    <row r="62191" ht="32.25" customHeight="1"/>
    <row r="62193" ht="32.25" customHeight="1"/>
    <row r="62195" ht="32.25" customHeight="1"/>
    <row r="62197" ht="32.25" customHeight="1"/>
    <row r="62199" ht="32.25" customHeight="1"/>
    <row r="62201" ht="32.25" customHeight="1"/>
    <row r="62203" ht="32.25" customHeight="1"/>
    <row r="62205" ht="32.25" customHeight="1"/>
    <row r="62207" ht="32.25" customHeight="1"/>
    <row r="62209" ht="32.25" customHeight="1"/>
    <row r="62211" ht="32.25" customHeight="1"/>
    <row r="62213" ht="32.25" customHeight="1"/>
    <row r="62215" ht="32.25" customHeight="1"/>
    <row r="62217" ht="32.25" customHeight="1"/>
    <row r="62219" ht="32.25" customHeight="1"/>
    <row r="62221" ht="32.25" customHeight="1"/>
    <row r="62223" ht="32.25" customHeight="1"/>
    <row r="62225" ht="32.25" customHeight="1"/>
    <row r="62227" ht="32.25" customHeight="1"/>
    <row r="62229" ht="32.25" customHeight="1"/>
    <row r="62231" ht="32.25" customHeight="1"/>
    <row r="62233" ht="32.25" customHeight="1"/>
    <row r="62235" ht="32.25" customHeight="1"/>
    <row r="62237" ht="32.25" customHeight="1"/>
    <row r="62239" ht="32.25" customHeight="1"/>
    <row r="62241" ht="32.25" customHeight="1"/>
    <row r="62243" ht="32.25" customHeight="1"/>
    <row r="62245" ht="32.25" customHeight="1"/>
    <row r="62247" ht="32.25" customHeight="1"/>
    <row r="62249" ht="32.25" customHeight="1"/>
    <row r="62251" ht="32.25" customHeight="1"/>
    <row r="62253" ht="32.25" customHeight="1"/>
    <row r="62255" ht="32.25" customHeight="1"/>
    <row r="62257" ht="32.25" customHeight="1"/>
    <row r="62259" ht="32.25" customHeight="1"/>
    <row r="62261" ht="32.25" customHeight="1"/>
    <row r="62263" ht="32.25" customHeight="1"/>
    <row r="62265" ht="32.25" customHeight="1"/>
    <row r="62267" ht="32.25" customHeight="1"/>
    <row r="62269" ht="32.25" customHeight="1"/>
    <row r="62271" ht="32.25" customHeight="1"/>
    <row r="62273" ht="32.25" customHeight="1"/>
    <row r="62275" ht="32.25" customHeight="1"/>
    <row r="62277" ht="32.25" customHeight="1"/>
    <row r="62279" ht="32.25" customHeight="1"/>
    <row r="62281" ht="32.25" customHeight="1"/>
    <row r="62283" ht="32.25" customHeight="1"/>
    <row r="62285" ht="32.25" customHeight="1"/>
    <row r="62287" ht="32.25" customHeight="1"/>
    <row r="62289" ht="32.25" customHeight="1"/>
    <row r="62291" ht="32.25" customHeight="1"/>
    <row r="62293" ht="32.25" customHeight="1"/>
    <row r="62295" ht="32.25" customHeight="1"/>
    <row r="62297" ht="32.25" customHeight="1"/>
    <row r="62299" ht="32.25" customHeight="1"/>
    <row r="62301" ht="32.25" customHeight="1"/>
    <row r="62303" ht="32.25" customHeight="1"/>
    <row r="62305" ht="32.25" customHeight="1"/>
    <row r="62307" ht="32.25" customHeight="1"/>
    <row r="62309" ht="32.25" customHeight="1"/>
    <row r="62311" ht="32.25" customHeight="1"/>
    <row r="62313" ht="32.25" customHeight="1"/>
    <row r="62315" ht="32.25" customHeight="1"/>
    <row r="62317" ht="32.25" customHeight="1"/>
    <row r="62319" ht="32.25" customHeight="1"/>
    <row r="62321" ht="32.25" customHeight="1"/>
    <row r="62323" ht="32.25" customHeight="1"/>
    <row r="62325" ht="32.25" customHeight="1"/>
    <row r="62327" ht="32.25" customHeight="1"/>
    <row r="62329" ht="32.25" customHeight="1"/>
    <row r="62331" ht="32.25" customHeight="1"/>
    <row r="62333" ht="32.25" customHeight="1"/>
    <row r="62335" ht="32.25" customHeight="1"/>
    <row r="62337" ht="32.25" customHeight="1"/>
    <row r="62339" ht="32.25" customHeight="1"/>
    <row r="62341" ht="32.25" customHeight="1"/>
    <row r="62343" ht="32.25" customHeight="1"/>
    <row r="62345" ht="32.25" customHeight="1"/>
    <row r="62347" ht="32.25" customHeight="1"/>
    <row r="62349" ht="32.25" customHeight="1"/>
    <row r="62351" ht="32.25" customHeight="1"/>
    <row r="62353" ht="32.25" customHeight="1"/>
    <row r="62355" ht="32.25" customHeight="1"/>
    <row r="62357" ht="32.25" customHeight="1"/>
    <row r="62359" ht="32.25" customHeight="1"/>
    <row r="62361" ht="32.25" customHeight="1"/>
    <row r="62363" ht="32.25" customHeight="1"/>
    <row r="62365" ht="32.25" customHeight="1"/>
    <row r="62367" ht="32.25" customHeight="1"/>
    <row r="62369" ht="32.25" customHeight="1"/>
    <row r="62371" ht="32.25" customHeight="1"/>
    <row r="62373" ht="32.25" customHeight="1"/>
    <row r="62375" ht="32.25" customHeight="1"/>
    <row r="62377" ht="32.25" customHeight="1"/>
    <row r="62379" ht="32.25" customHeight="1"/>
    <row r="62381" ht="32.25" customHeight="1"/>
    <row r="62383" ht="32.25" customHeight="1"/>
    <row r="62385" ht="32.25" customHeight="1"/>
    <row r="62387" ht="32.25" customHeight="1"/>
    <row r="62389" ht="32.25" customHeight="1"/>
    <row r="62391" ht="32.25" customHeight="1"/>
    <row r="62393" ht="32.25" customHeight="1"/>
    <row r="62395" ht="32.25" customHeight="1"/>
    <row r="62397" ht="32.25" customHeight="1"/>
    <row r="62399" ht="32.25" customHeight="1"/>
    <row r="62401" ht="32.25" customHeight="1"/>
    <row r="62403" ht="32.25" customHeight="1"/>
    <row r="62405" ht="32.25" customHeight="1"/>
    <row r="62407" ht="32.25" customHeight="1"/>
    <row r="62409" ht="32.25" customHeight="1"/>
    <row r="62411" ht="32.25" customHeight="1"/>
    <row r="62413" ht="32.25" customHeight="1"/>
    <row r="62415" ht="32.25" customHeight="1"/>
    <row r="62417" ht="32.25" customHeight="1"/>
    <row r="62419" ht="32.25" customHeight="1"/>
    <row r="62421" ht="32.25" customHeight="1"/>
    <row r="62423" ht="32.25" customHeight="1"/>
    <row r="62425" ht="32.25" customHeight="1"/>
    <row r="62427" ht="32.25" customHeight="1"/>
    <row r="62429" ht="32.25" customHeight="1"/>
    <row r="62431" ht="32.25" customHeight="1"/>
    <row r="62433" ht="32.25" customHeight="1"/>
    <row r="62435" ht="32.25" customHeight="1"/>
    <row r="62437" ht="32.25" customHeight="1"/>
    <row r="62439" ht="32.25" customHeight="1"/>
    <row r="62441" ht="32.25" customHeight="1"/>
    <row r="62443" ht="32.25" customHeight="1"/>
    <row r="62445" ht="32.25" customHeight="1"/>
    <row r="62447" ht="32.25" customHeight="1"/>
    <row r="62449" ht="32.25" customHeight="1"/>
    <row r="62451" ht="32.25" customHeight="1"/>
    <row r="62453" ht="32.25" customHeight="1"/>
    <row r="62455" ht="32.25" customHeight="1"/>
    <row r="62457" ht="32.25" customHeight="1"/>
    <row r="62459" ht="32.25" customHeight="1"/>
    <row r="62461" ht="32.25" customHeight="1"/>
    <row r="62463" ht="32.25" customHeight="1"/>
    <row r="62465" ht="32.25" customHeight="1"/>
    <row r="62467" ht="32.25" customHeight="1"/>
    <row r="62469" ht="32.25" customHeight="1"/>
    <row r="62471" ht="32.25" customHeight="1"/>
    <row r="62473" ht="32.25" customHeight="1"/>
    <row r="62475" ht="32.25" customHeight="1"/>
    <row r="62477" ht="32.25" customHeight="1"/>
    <row r="62479" ht="32.25" customHeight="1"/>
    <row r="62481" ht="32.25" customHeight="1"/>
    <row r="62483" ht="32.25" customHeight="1"/>
    <row r="62485" ht="32.25" customHeight="1"/>
    <row r="62487" ht="32.25" customHeight="1"/>
    <row r="62489" ht="32.25" customHeight="1"/>
    <row r="62491" ht="32.25" customHeight="1"/>
    <row r="62493" ht="32.25" customHeight="1"/>
    <row r="62495" ht="32.25" customHeight="1"/>
    <row r="62497" ht="32.25" customHeight="1"/>
    <row r="62499" ht="32.25" customHeight="1"/>
    <row r="62501" ht="32.25" customHeight="1"/>
    <row r="62503" ht="32.25" customHeight="1"/>
    <row r="62505" ht="32.25" customHeight="1"/>
    <row r="62507" ht="32.25" customHeight="1"/>
    <row r="62509" ht="32.25" customHeight="1"/>
    <row r="62511" ht="32.25" customHeight="1"/>
    <row r="62513" ht="32.25" customHeight="1"/>
    <row r="62515" ht="32.25" customHeight="1"/>
    <row r="62517" ht="32.25" customHeight="1"/>
    <row r="62519" ht="32.25" customHeight="1"/>
    <row r="62521" ht="32.25" customHeight="1"/>
    <row r="62523" ht="32.25" customHeight="1"/>
    <row r="62525" ht="32.25" customHeight="1"/>
    <row r="62527" ht="32.25" customHeight="1"/>
    <row r="62529" ht="32.25" customHeight="1"/>
    <row r="62531" ht="32.25" customHeight="1"/>
    <row r="62533" ht="32.25" customHeight="1"/>
    <row r="62535" ht="32.25" customHeight="1"/>
    <row r="62537" ht="32.25" customHeight="1"/>
    <row r="62539" ht="32.25" customHeight="1"/>
    <row r="62541" ht="32.25" customHeight="1"/>
    <row r="62543" ht="32.25" customHeight="1"/>
    <row r="62545" ht="32.25" customHeight="1"/>
    <row r="62547" ht="32.25" customHeight="1"/>
    <row r="62549" ht="32.25" customHeight="1"/>
    <row r="62551" ht="32.25" customHeight="1"/>
    <row r="62553" ht="32.25" customHeight="1"/>
    <row r="62555" ht="32.25" customHeight="1"/>
    <row r="62557" ht="32.25" customHeight="1"/>
    <row r="62559" ht="32.25" customHeight="1"/>
    <row r="62561" ht="32.25" customHeight="1"/>
    <row r="62563" ht="32.25" customHeight="1"/>
    <row r="62565" ht="32.25" customHeight="1"/>
    <row r="62567" ht="32.25" customHeight="1"/>
    <row r="62569" ht="32.25" customHeight="1"/>
    <row r="62571" ht="32.25" customHeight="1"/>
    <row r="62573" ht="32.25" customHeight="1"/>
    <row r="62575" ht="32.25" customHeight="1"/>
    <row r="62577" ht="32.25" customHeight="1"/>
    <row r="62579" ht="32.25" customHeight="1"/>
    <row r="62581" ht="32.25" customHeight="1"/>
    <row r="62583" ht="32.25" customHeight="1"/>
    <row r="62585" ht="32.25" customHeight="1"/>
    <row r="62587" ht="32.25" customHeight="1"/>
    <row r="62589" ht="32.25" customHeight="1"/>
    <row r="62591" ht="32.25" customHeight="1"/>
    <row r="62593" ht="32.25" customHeight="1"/>
    <row r="62595" ht="32.25" customHeight="1"/>
    <row r="62597" ht="32.25" customHeight="1"/>
    <row r="62599" ht="32.25" customHeight="1"/>
    <row r="62601" ht="32.25" customHeight="1"/>
    <row r="62603" ht="32.25" customHeight="1"/>
    <row r="62605" ht="32.25" customHeight="1"/>
    <row r="62607" ht="32.25" customHeight="1"/>
    <row r="62609" ht="32.25" customHeight="1"/>
    <row r="62611" ht="32.25" customHeight="1"/>
    <row r="62613" ht="32.25" customHeight="1"/>
    <row r="62615" ht="32.25" customHeight="1"/>
    <row r="62617" ht="32.25" customHeight="1"/>
    <row r="62619" ht="32.25" customHeight="1"/>
    <row r="62621" ht="32.25" customHeight="1"/>
    <row r="62623" ht="32.25" customHeight="1"/>
    <row r="62625" ht="32.25" customHeight="1"/>
    <row r="62627" ht="32.25" customHeight="1"/>
    <row r="62629" ht="32.25" customHeight="1"/>
    <row r="62631" ht="32.25" customHeight="1"/>
    <row r="62633" ht="32.25" customHeight="1"/>
    <row r="62635" ht="32.25" customHeight="1"/>
    <row r="62637" ht="32.25" customHeight="1"/>
    <row r="62639" ht="32.25" customHeight="1"/>
    <row r="62641" ht="32.25" customHeight="1"/>
    <row r="62643" ht="32.25" customHeight="1"/>
    <row r="62645" ht="32.25" customHeight="1"/>
    <row r="62647" ht="32.25" customHeight="1"/>
    <row r="62649" ht="32.25" customHeight="1"/>
    <row r="62651" ht="32.25" customHeight="1"/>
    <row r="62653" ht="32.25" customHeight="1"/>
    <row r="62655" ht="32.25" customHeight="1"/>
    <row r="62657" ht="32.25" customHeight="1"/>
    <row r="62659" ht="32.25" customHeight="1"/>
    <row r="62661" ht="32.25" customHeight="1"/>
    <row r="62663" ht="32.25" customHeight="1"/>
    <row r="62665" ht="32.25" customHeight="1"/>
    <row r="62667" ht="32.25" customHeight="1"/>
    <row r="62669" ht="32.25" customHeight="1"/>
    <row r="62671" ht="32.25" customHeight="1"/>
    <row r="62673" ht="32.25" customHeight="1"/>
    <row r="62675" ht="32.25" customHeight="1"/>
    <row r="62677" ht="32.25" customHeight="1"/>
    <row r="62679" ht="32.25" customHeight="1"/>
    <row r="62681" ht="32.25" customHeight="1"/>
    <row r="62683" ht="32.25" customHeight="1"/>
    <row r="62685" ht="32.25" customHeight="1"/>
    <row r="62687" ht="32.25" customHeight="1"/>
    <row r="62689" ht="32.25" customHeight="1"/>
    <row r="62691" ht="32.25" customHeight="1"/>
    <row r="62693" ht="32.25" customHeight="1"/>
    <row r="62695" ht="32.25" customHeight="1"/>
    <row r="62697" ht="32.25" customHeight="1"/>
    <row r="62699" ht="32.25" customHeight="1"/>
    <row r="62701" ht="32.25" customHeight="1"/>
    <row r="62703" ht="32.25" customHeight="1"/>
    <row r="62705" ht="32.25" customHeight="1"/>
    <row r="62707" ht="32.25" customHeight="1"/>
    <row r="62709" ht="32.25" customHeight="1"/>
    <row r="62711" ht="32.25" customHeight="1"/>
    <row r="62713" ht="32.25" customHeight="1"/>
    <row r="62715" ht="32.25" customHeight="1"/>
    <row r="62717" ht="32.25" customHeight="1"/>
    <row r="62719" ht="32.25" customHeight="1"/>
    <row r="62721" ht="32.25" customHeight="1"/>
    <row r="62723" ht="32.25" customHeight="1"/>
    <row r="62725" ht="32.25" customHeight="1"/>
    <row r="62727" ht="32.25" customHeight="1"/>
    <row r="62729" ht="32.25" customHeight="1"/>
    <row r="62731" ht="32.25" customHeight="1"/>
    <row r="62733" ht="32.25" customHeight="1"/>
    <row r="62735" ht="32.25" customHeight="1"/>
    <row r="62737" ht="32.25" customHeight="1"/>
    <row r="62739" ht="32.25" customHeight="1"/>
    <row r="62741" ht="32.25" customHeight="1"/>
    <row r="62743" ht="32.25" customHeight="1"/>
    <row r="62745" ht="32.25" customHeight="1"/>
    <row r="62747" ht="32.25" customHeight="1"/>
    <row r="62749" ht="32.25" customHeight="1"/>
    <row r="62751" ht="32.25" customHeight="1"/>
    <row r="62753" ht="32.25" customHeight="1"/>
    <row r="62755" ht="32.25" customHeight="1"/>
    <row r="62757" ht="32.25" customHeight="1"/>
    <row r="62759" ht="32.25" customHeight="1"/>
    <row r="62761" ht="32.25" customHeight="1"/>
    <row r="62763" ht="32.25" customHeight="1"/>
    <row r="62765" ht="32.25" customHeight="1"/>
    <row r="62767" ht="32.25" customHeight="1"/>
    <row r="62769" ht="32.25" customHeight="1"/>
    <row r="62771" ht="32.25" customHeight="1"/>
    <row r="62773" ht="32.25" customHeight="1"/>
    <row r="62775" ht="32.25" customHeight="1"/>
    <row r="62777" ht="32.25" customHeight="1"/>
    <row r="62779" ht="32.25" customHeight="1"/>
    <row r="62781" ht="32.25" customHeight="1"/>
    <row r="62783" ht="32.25" customHeight="1"/>
    <row r="62785" ht="32.25" customHeight="1"/>
    <row r="62787" ht="32.25" customHeight="1"/>
    <row r="62789" ht="32.25" customHeight="1"/>
    <row r="62791" ht="32.25" customHeight="1"/>
    <row r="62793" ht="32.25" customHeight="1"/>
    <row r="62795" ht="32.25" customHeight="1"/>
    <row r="62797" ht="32.25" customHeight="1"/>
    <row r="62799" ht="32.25" customHeight="1"/>
    <row r="62801" ht="32.25" customHeight="1"/>
    <row r="62803" ht="32.25" customHeight="1"/>
    <row r="62805" ht="32.25" customHeight="1"/>
    <row r="62807" ht="32.25" customHeight="1"/>
    <row r="62809" ht="32.25" customHeight="1"/>
    <row r="62811" ht="32.25" customHeight="1"/>
    <row r="62813" ht="32.25" customHeight="1"/>
    <row r="62815" ht="32.25" customHeight="1"/>
    <row r="62817" ht="32.25" customHeight="1"/>
    <row r="62819" ht="32.25" customHeight="1"/>
    <row r="62821" ht="32.25" customHeight="1"/>
    <row r="62823" ht="32.25" customHeight="1"/>
    <row r="62825" ht="32.25" customHeight="1"/>
    <row r="62827" ht="32.25" customHeight="1"/>
    <row r="62829" ht="32.25" customHeight="1"/>
    <row r="62831" ht="32.25" customHeight="1"/>
    <row r="62833" ht="32.25" customHeight="1"/>
    <row r="62835" ht="32.25" customHeight="1"/>
    <row r="62837" ht="32.25" customHeight="1"/>
    <row r="62839" ht="32.25" customHeight="1"/>
    <row r="62841" ht="32.25" customHeight="1"/>
    <row r="62843" ht="32.25" customHeight="1"/>
    <row r="62845" ht="32.25" customHeight="1"/>
    <row r="62847" ht="32.25" customHeight="1"/>
    <row r="62849" ht="32.25" customHeight="1"/>
    <row r="62851" ht="32.25" customHeight="1"/>
    <row r="62853" ht="32.25" customHeight="1"/>
    <row r="62855" ht="32.25" customHeight="1"/>
    <row r="62857" ht="32.25" customHeight="1"/>
    <row r="62859" ht="32.25" customHeight="1"/>
    <row r="62861" ht="32.25" customHeight="1"/>
    <row r="62863" ht="32.25" customHeight="1"/>
    <row r="62865" ht="32.25" customHeight="1"/>
    <row r="62867" ht="32.25" customHeight="1"/>
    <row r="62869" ht="32.25" customHeight="1"/>
    <row r="62871" ht="32.25" customHeight="1"/>
    <row r="62873" ht="32.25" customHeight="1"/>
    <row r="62875" ht="32.25" customHeight="1"/>
    <row r="62877" ht="32.25" customHeight="1"/>
    <row r="62879" ht="32.25" customHeight="1"/>
    <row r="62881" ht="32.25" customHeight="1"/>
    <row r="62883" ht="32.25" customHeight="1"/>
    <row r="62885" ht="32.25" customHeight="1"/>
    <row r="62887" ht="32.25" customHeight="1"/>
    <row r="62889" ht="32.25" customHeight="1"/>
    <row r="62891" ht="32.25" customHeight="1"/>
    <row r="62893" ht="32.25" customHeight="1"/>
    <row r="62895" ht="32.25" customHeight="1"/>
    <row r="62897" ht="32.25" customHeight="1"/>
    <row r="62899" ht="32.25" customHeight="1"/>
    <row r="62901" ht="32.25" customHeight="1"/>
    <row r="62903" ht="32.25" customHeight="1"/>
    <row r="62905" ht="32.25" customHeight="1"/>
    <row r="62907" ht="32.25" customHeight="1"/>
    <row r="62909" ht="32.25" customHeight="1"/>
    <row r="62911" ht="32.25" customHeight="1"/>
    <row r="62913" ht="32.25" customHeight="1"/>
    <row r="62915" ht="32.25" customHeight="1"/>
    <row r="62917" ht="32.25" customHeight="1"/>
    <row r="62919" ht="32.25" customHeight="1"/>
    <row r="62921" ht="32.25" customHeight="1"/>
    <row r="62923" ht="32.25" customHeight="1"/>
    <row r="62925" ht="32.25" customHeight="1"/>
    <row r="62927" ht="32.25" customHeight="1"/>
    <row r="62929" ht="32.25" customHeight="1"/>
    <row r="62931" ht="32.25" customHeight="1"/>
    <row r="62933" ht="32.25" customHeight="1"/>
    <row r="62935" ht="32.25" customHeight="1"/>
    <row r="62937" ht="32.25" customHeight="1"/>
    <row r="62939" ht="32.25" customHeight="1"/>
    <row r="62941" ht="32.25" customHeight="1"/>
    <row r="62943" ht="32.25" customHeight="1"/>
    <row r="62945" ht="32.25" customHeight="1"/>
    <row r="62947" ht="32.25" customHeight="1"/>
    <row r="62949" ht="32.25" customHeight="1"/>
    <row r="62951" ht="32.25" customHeight="1"/>
    <row r="62953" ht="32.25" customHeight="1"/>
    <row r="62955" ht="32.25" customHeight="1"/>
    <row r="62957" ht="32.25" customHeight="1"/>
    <row r="62959" ht="32.25" customHeight="1"/>
    <row r="62961" ht="32.25" customHeight="1"/>
    <row r="62963" ht="32.25" customHeight="1"/>
    <row r="62965" ht="32.25" customHeight="1"/>
    <row r="62967" ht="32.25" customHeight="1"/>
    <row r="62969" ht="32.25" customHeight="1"/>
    <row r="62971" ht="32.25" customHeight="1"/>
    <row r="62973" ht="32.25" customHeight="1"/>
    <row r="62975" ht="32.25" customHeight="1"/>
    <row r="62977" ht="32.25" customHeight="1"/>
    <row r="62979" ht="32.25" customHeight="1"/>
    <row r="62981" ht="32.25" customHeight="1"/>
    <row r="62983" ht="32.25" customHeight="1"/>
    <row r="62985" ht="32.25" customHeight="1"/>
    <row r="62987" ht="32.25" customHeight="1"/>
    <row r="62989" ht="32.25" customHeight="1"/>
    <row r="62991" ht="32.25" customHeight="1"/>
    <row r="62993" ht="32.25" customHeight="1"/>
    <row r="62995" ht="32.25" customHeight="1"/>
    <row r="62997" ht="32.25" customHeight="1"/>
    <row r="62999" ht="32.25" customHeight="1"/>
    <row r="63001" ht="32.25" customHeight="1"/>
    <row r="63003" ht="32.25" customHeight="1"/>
    <row r="63005" ht="32.25" customHeight="1"/>
    <row r="63007" ht="32.25" customHeight="1"/>
    <row r="63009" ht="32.25" customHeight="1"/>
    <row r="63011" ht="32.25" customHeight="1"/>
    <row r="63013" ht="32.25" customHeight="1"/>
    <row r="63015" ht="32.25" customHeight="1"/>
    <row r="63017" ht="32.25" customHeight="1"/>
    <row r="63019" ht="32.25" customHeight="1"/>
    <row r="63021" ht="32.25" customHeight="1"/>
    <row r="63023" ht="32.25" customHeight="1"/>
    <row r="63025" ht="32.25" customHeight="1"/>
    <row r="63027" ht="32.25" customHeight="1"/>
    <row r="63029" ht="32.25" customHeight="1"/>
    <row r="63031" ht="32.25" customHeight="1"/>
    <row r="63033" ht="32.25" customHeight="1"/>
    <row r="63035" ht="32.25" customHeight="1"/>
    <row r="63037" ht="32.25" customHeight="1"/>
    <row r="63039" ht="32.25" customHeight="1"/>
    <row r="63041" ht="32.25" customHeight="1"/>
    <row r="63043" ht="32.25" customHeight="1"/>
    <row r="63045" ht="32.25" customHeight="1"/>
    <row r="63047" ht="32.25" customHeight="1"/>
    <row r="63049" ht="32.25" customHeight="1"/>
    <row r="63051" ht="32.25" customHeight="1"/>
    <row r="63053" ht="32.25" customHeight="1"/>
    <row r="63055" ht="32.25" customHeight="1"/>
    <row r="63057" ht="32.25" customHeight="1"/>
    <row r="63059" ht="32.25" customHeight="1"/>
    <row r="63061" ht="32.25" customHeight="1"/>
    <row r="63063" ht="32.25" customHeight="1"/>
    <row r="63065" ht="32.25" customHeight="1"/>
    <row r="63067" ht="32.25" customHeight="1"/>
    <row r="63069" ht="32.25" customHeight="1"/>
    <row r="63071" ht="32.25" customHeight="1"/>
    <row r="63073" ht="32.25" customHeight="1"/>
    <row r="63075" ht="32.25" customHeight="1"/>
    <row r="63077" ht="32.25" customHeight="1"/>
    <row r="63079" ht="32.25" customHeight="1"/>
    <row r="63081" ht="32.25" customHeight="1"/>
    <row r="63083" ht="32.25" customHeight="1"/>
    <row r="63085" ht="32.25" customHeight="1"/>
    <row r="63087" ht="32.25" customHeight="1"/>
    <row r="63089" ht="32.25" customHeight="1"/>
    <row r="63091" ht="32.25" customHeight="1"/>
    <row r="63093" ht="32.25" customHeight="1"/>
    <row r="63095" ht="32.25" customHeight="1"/>
    <row r="63097" ht="32.25" customHeight="1"/>
    <row r="63099" ht="32.25" customHeight="1"/>
    <row r="63101" ht="32.25" customHeight="1"/>
    <row r="63103" ht="32.25" customHeight="1"/>
    <row r="63105" ht="32.25" customHeight="1"/>
    <row r="63107" ht="32.25" customHeight="1"/>
    <row r="63109" ht="32.25" customHeight="1"/>
    <row r="63111" ht="32.25" customHeight="1"/>
    <row r="63113" ht="32.25" customHeight="1"/>
    <row r="63115" ht="32.25" customHeight="1"/>
    <row r="63117" ht="32.25" customHeight="1"/>
    <row r="63119" ht="32.25" customHeight="1"/>
    <row r="63121" ht="32.25" customHeight="1"/>
    <row r="63123" ht="32.25" customHeight="1"/>
    <row r="63125" ht="32.25" customHeight="1"/>
    <row r="63127" ht="32.25" customHeight="1"/>
    <row r="63129" ht="32.25" customHeight="1"/>
    <row r="63131" ht="32.25" customHeight="1"/>
    <row r="63133" ht="32.25" customHeight="1"/>
    <row r="63135" ht="32.25" customHeight="1"/>
    <row r="63137" ht="32.25" customHeight="1"/>
    <row r="63139" ht="32.25" customHeight="1"/>
    <row r="63141" ht="32.25" customHeight="1"/>
    <row r="63143" ht="32.25" customHeight="1"/>
    <row r="63145" ht="32.25" customHeight="1"/>
    <row r="63147" ht="32.25" customHeight="1"/>
    <row r="63149" ht="32.25" customHeight="1"/>
    <row r="63151" ht="32.25" customHeight="1"/>
    <row r="63153" ht="32.25" customHeight="1"/>
    <row r="63155" ht="32.25" customHeight="1"/>
    <row r="63157" ht="32.25" customHeight="1"/>
    <row r="63159" ht="32.25" customHeight="1"/>
    <row r="63161" ht="32.25" customHeight="1"/>
    <row r="63163" ht="32.25" customHeight="1"/>
    <row r="63165" ht="32.25" customHeight="1"/>
    <row r="63167" ht="32.25" customHeight="1"/>
    <row r="63169" ht="32.25" customHeight="1"/>
    <row r="63171" ht="32.25" customHeight="1"/>
    <row r="63173" ht="32.25" customHeight="1"/>
    <row r="63175" ht="32.25" customHeight="1"/>
    <row r="63177" ht="32.25" customHeight="1"/>
    <row r="63179" ht="32.25" customHeight="1"/>
    <row r="63181" ht="32.25" customHeight="1"/>
    <row r="63183" ht="32.25" customHeight="1"/>
    <row r="63185" ht="32.25" customHeight="1"/>
    <row r="63187" ht="32.25" customHeight="1"/>
    <row r="63189" ht="32.25" customHeight="1"/>
    <row r="63191" ht="32.25" customHeight="1"/>
    <row r="63193" ht="32.25" customHeight="1"/>
    <row r="63195" ht="32.25" customHeight="1"/>
    <row r="63197" ht="32.25" customHeight="1"/>
    <row r="63199" ht="32.25" customHeight="1"/>
    <row r="63201" ht="32.25" customHeight="1"/>
    <row r="63203" ht="32.25" customHeight="1"/>
    <row r="63205" ht="32.25" customHeight="1"/>
    <row r="63207" ht="32.25" customHeight="1"/>
    <row r="63209" ht="32.25" customHeight="1"/>
    <row r="63211" ht="32.25" customHeight="1"/>
    <row r="63213" ht="32.25" customHeight="1"/>
    <row r="63215" ht="32.25" customHeight="1"/>
    <row r="63217" ht="32.25" customHeight="1"/>
    <row r="63219" ht="32.25" customHeight="1"/>
    <row r="63221" ht="32.25" customHeight="1"/>
    <row r="63223" ht="32.25" customHeight="1"/>
    <row r="63225" ht="32.25" customHeight="1"/>
    <row r="63227" ht="32.25" customHeight="1"/>
    <row r="63229" ht="32.25" customHeight="1"/>
    <row r="63231" ht="32.25" customHeight="1"/>
    <row r="63233" ht="32.25" customHeight="1"/>
    <row r="63235" ht="32.25" customHeight="1"/>
    <row r="63237" ht="32.25" customHeight="1"/>
    <row r="63239" ht="32.25" customHeight="1"/>
    <row r="63241" ht="32.25" customHeight="1"/>
    <row r="63243" ht="32.25" customHeight="1"/>
    <row r="63245" ht="32.25" customHeight="1"/>
    <row r="63247" ht="32.25" customHeight="1"/>
    <row r="63249" ht="32.25" customHeight="1"/>
    <row r="63251" ht="32.25" customHeight="1"/>
    <row r="63253" ht="32.25" customHeight="1"/>
    <row r="63255" ht="32.25" customHeight="1"/>
    <row r="63257" ht="32.25" customHeight="1"/>
    <row r="63259" ht="32.25" customHeight="1"/>
    <row r="63261" ht="32.25" customHeight="1"/>
    <row r="63263" ht="32.25" customHeight="1"/>
    <row r="63265" ht="32.25" customHeight="1"/>
    <row r="63267" ht="32.25" customHeight="1"/>
    <row r="63269" ht="32.25" customHeight="1"/>
    <row r="63271" ht="32.25" customHeight="1"/>
    <row r="63273" ht="32.25" customHeight="1"/>
    <row r="63275" ht="32.25" customHeight="1"/>
    <row r="63277" ht="32.25" customHeight="1"/>
    <row r="63279" ht="32.25" customHeight="1"/>
    <row r="63281" ht="32.25" customHeight="1"/>
    <row r="63283" ht="32.25" customHeight="1"/>
    <row r="63285" ht="32.25" customHeight="1"/>
    <row r="63287" ht="32.25" customHeight="1"/>
    <row r="63289" ht="32.25" customHeight="1"/>
    <row r="63291" ht="32.25" customHeight="1"/>
    <row r="63293" ht="32.25" customHeight="1"/>
    <row r="63295" ht="32.25" customHeight="1"/>
    <row r="63297" ht="32.25" customHeight="1"/>
    <row r="63299" ht="32.25" customHeight="1"/>
    <row r="63301" ht="32.25" customHeight="1"/>
    <row r="63303" ht="32.25" customHeight="1"/>
    <row r="63305" ht="32.25" customHeight="1"/>
    <row r="63307" ht="32.25" customHeight="1"/>
    <row r="63309" ht="32.25" customHeight="1"/>
    <row r="63311" ht="32.25" customHeight="1"/>
    <row r="63313" ht="32.25" customHeight="1"/>
    <row r="63315" ht="32.25" customHeight="1"/>
    <row r="63317" ht="32.25" customHeight="1"/>
    <row r="63319" ht="32.25" customHeight="1"/>
    <row r="63321" ht="32.25" customHeight="1"/>
    <row r="63323" ht="32.25" customHeight="1"/>
    <row r="63325" ht="32.25" customHeight="1"/>
    <row r="63327" ht="32.25" customHeight="1"/>
    <row r="63329" ht="32.25" customHeight="1"/>
    <row r="63331" ht="32.25" customHeight="1"/>
    <row r="63333" ht="32.25" customHeight="1"/>
    <row r="63335" ht="32.25" customHeight="1"/>
    <row r="63337" ht="32.25" customHeight="1"/>
    <row r="63339" ht="32.25" customHeight="1"/>
    <row r="63341" ht="32.25" customHeight="1"/>
    <row r="63343" ht="32.25" customHeight="1"/>
    <row r="63345" ht="32.25" customHeight="1"/>
    <row r="63347" ht="32.25" customHeight="1"/>
    <row r="63349" ht="32.25" customHeight="1"/>
    <row r="63351" ht="32.25" customHeight="1"/>
    <row r="63353" ht="32.25" customHeight="1"/>
    <row r="63355" ht="32.25" customHeight="1"/>
    <row r="63357" ht="32.25" customHeight="1"/>
    <row r="63359" ht="32.25" customHeight="1"/>
    <row r="63361" ht="32.25" customHeight="1"/>
    <row r="63363" ht="32.25" customHeight="1"/>
    <row r="63365" ht="32.25" customHeight="1"/>
    <row r="63367" ht="32.25" customHeight="1"/>
    <row r="63369" ht="32.25" customHeight="1"/>
    <row r="63371" ht="32.25" customHeight="1"/>
    <row r="63373" ht="32.25" customHeight="1"/>
    <row r="63375" ht="32.25" customHeight="1"/>
    <row r="63377" ht="32.25" customHeight="1"/>
    <row r="63379" ht="32.25" customHeight="1"/>
    <row r="63381" ht="32.25" customHeight="1"/>
    <row r="63383" ht="32.25" customHeight="1"/>
    <row r="63385" ht="32.25" customHeight="1"/>
    <row r="63387" ht="32.25" customHeight="1"/>
    <row r="63389" ht="32.25" customHeight="1"/>
    <row r="63391" ht="32.25" customHeight="1"/>
    <row r="63393" ht="32.25" customHeight="1"/>
    <row r="63395" ht="32.25" customHeight="1"/>
    <row r="63397" ht="32.25" customHeight="1"/>
    <row r="63399" ht="32.25" customHeight="1"/>
    <row r="63401" ht="32.25" customHeight="1"/>
    <row r="63403" ht="32.25" customHeight="1"/>
    <row r="63405" ht="32.25" customHeight="1"/>
    <row r="63407" ht="32.25" customHeight="1"/>
    <row r="63409" ht="32.25" customHeight="1"/>
    <row r="63411" ht="32.25" customHeight="1"/>
    <row r="63413" ht="32.25" customHeight="1"/>
    <row r="63415" ht="32.25" customHeight="1"/>
    <row r="63417" ht="32.25" customHeight="1"/>
    <row r="63419" ht="32.25" customHeight="1"/>
    <row r="63421" ht="32.25" customHeight="1"/>
    <row r="63423" ht="32.25" customHeight="1"/>
    <row r="63425" ht="32.25" customHeight="1"/>
    <row r="63427" ht="32.25" customHeight="1"/>
    <row r="63429" ht="32.25" customHeight="1"/>
    <row r="63431" ht="32.25" customHeight="1"/>
    <row r="63433" ht="32.25" customHeight="1"/>
    <row r="63435" ht="32.25" customHeight="1"/>
    <row r="63437" ht="32.25" customHeight="1"/>
    <row r="63439" ht="32.25" customHeight="1"/>
    <row r="63441" ht="32.25" customHeight="1"/>
    <row r="63443" ht="32.25" customHeight="1"/>
    <row r="63445" ht="32.25" customHeight="1"/>
    <row r="63447" ht="32.25" customHeight="1"/>
    <row r="63449" ht="32.25" customHeight="1"/>
    <row r="63451" ht="32.25" customHeight="1"/>
    <row r="63453" ht="32.25" customHeight="1"/>
    <row r="63455" ht="32.25" customHeight="1"/>
    <row r="63457" ht="32.25" customHeight="1"/>
    <row r="63459" ht="32.25" customHeight="1"/>
    <row r="63461" ht="32.25" customHeight="1"/>
    <row r="63463" ht="32.25" customHeight="1"/>
    <row r="63465" ht="32.25" customHeight="1"/>
    <row r="63467" ht="32.25" customHeight="1"/>
    <row r="63469" ht="32.25" customHeight="1"/>
    <row r="63471" ht="32.25" customHeight="1"/>
    <row r="63473" ht="32.25" customHeight="1"/>
    <row r="63475" ht="32.25" customHeight="1"/>
    <row r="63477" ht="32.25" customHeight="1"/>
    <row r="63479" ht="32.25" customHeight="1"/>
    <row r="63481" ht="32.25" customHeight="1"/>
    <row r="63483" ht="32.25" customHeight="1"/>
    <row r="63485" ht="32.25" customHeight="1"/>
    <row r="63487" ht="32.25" customHeight="1"/>
    <row r="63489" ht="32.25" customHeight="1"/>
    <row r="63491" ht="32.25" customHeight="1"/>
    <row r="63493" ht="32.25" customHeight="1"/>
    <row r="63495" ht="32.25" customHeight="1"/>
    <row r="63497" ht="32.25" customHeight="1"/>
    <row r="63499" ht="32.25" customHeight="1"/>
    <row r="63501" ht="32.25" customHeight="1"/>
    <row r="63503" ht="32.25" customHeight="1"/>
    <row r="63505" ht="32.25" customHeight="1"/>
    <row r="63507" ht="32.25" customHeight="1"/>
    <row r="63509" ht="32.25" customHeight="1"/>
    <row r="63511" ht="32.25" customHeight="1"/>
    <row r="63513" ht="32.25" customHeight="1"/>
    <row r="63515" ht="32.25" customHeight="1"/>
    <row r="63517" ht="32.25" customHeight="1"/>
    <row r="63519" ht="32.25" customHeight="1"/>
    <row r="63521" ht="32.25" customHeight="1"/>
    <row r="63523" ht="32.25" customHeight="1"/>
    <row r="63525" ht="32.25" customHeight="1"/>
    <row r="63527" ht="32.25" customHeight="1"/>
    <row r="63529" ht="32.25" customHeight="1"/>
    <row r="63531" ht="32.25" customHeight="1"/>
    <row r="63533" ht="32.25" customHeight="1"/>
    <row r="63535" ht="32.25" customHeight="1"/>
    <row r="63537" ht="32.25" customHeight="1"/>
    <row r="63539" ht="32.25" customHeight="1"/>
    <row r="63541" ht="32.25" customHeight="1"/>
    <row r="63543" ht="32.25" customHeight="1"/>
    <row r="63545" ht="32.25" customHeight="1"/>
    <row r="63547" ht="32.25" customHeight="1"/>
    <row r="63549" ht="32.25" customHeight="1"/>
    <row r="63551" ht="32.25" customHeight="1"/>
    <row r="63553" ht="32.25" customHeight="1"/>
    <row r="63555" ht="32.25" customHeight="1"/>
    <row r="63557" ht="32.25" customHeight="1"/>
    <row r="63559" ht="32.25" customHeight="1"/>
    <row r="63561" ht="32.25" customHeight="1"/>
    <row r="63563" ht="32.25" customHeight="1"/>
    <row r="63565" ht="32.25" customHeight="1"/>
    <row r="63567" ht="32.25" customHeight="1"/>
    <row r="63569" ht="32.25" customHeight="1"/>
    <row r="63571" ht="32.25" customHeight="1"/>
    <row r="63573" ht="32.25" customHeight="1"/>
    <row r="63575" ht="32.25" customHeight="1"/>
    <row r="63577" ht="32.25" customHeight="1"/>
    <row r="63579" ht="32.25" customHeight="1"/>
    <row r="63581" ht="32.25" customHeight="1"/>
    <row r="63583" ht="32.25" customHeight="1"/>
    <row r="63585" ht="32.25" customHeight="1"/>
    <row r="63587" ht="32.25" customHeight="1"/>
    <row r="63589" ht="32.25" customHeight="1"/>
    <row r="63591" ht="32.25" customHeight="1"/>
    <row r="63593" ht="32.25" customHeight="1"/>
    <row r="63595" ht="32.25" customHeight="1"/>
    <row r="63597" ht="32.25" customHeight="1"/>
    <row r="63599" ht="32.25" customHeight="1"/>
    <row r="63601" ht="32.25" customHeight="1"/>
    <row r="63603" ht="32.25" customHeight="1"/>
    <row r="63605" ht="32.25" customHeight="1"/>
    <row r="63607" ht="32.25" customHeight="1"/>
    <row r="63609" ht="32.25" customHeight="1"/>
    <row r="63611" ht="32.25" customHeight="1"/>
    <row r="63613" ht="32.25" customHeight="1"/>
    <row r="63615" ht="32.25" customHeight="1"/>
    <row r="63617" ht="32.25" customHeight="1"/>
    <row r="63619" ht="32.25" customHeight="1"/>
    <row r="63621" ht="32.25" customHeight="1"/>
    <row r="63623" ht="32.25" customHeight="1"/>
    <row r="63625" ht="32.25" customHeight="1"/>
    <row r="63627" ht="32.25" customHeight="1"/>
    <row r="63629" ht="32.25" customHeight="1"/>
    <row r="63631" ht="32.25" customHeight="1"/>
    <row r="63633" ht="32.25" customHeight="1"/>
    <row r="63635" ht="32.25" customHeight="1"/>
    <row r="63637" ht="32.25" customHeight="1"/>
    <row r="63639" ht="32.25" customHeight="1"/>
    <row r="63641" ht="32.25" customHeight="1"/>
    <row r="63643" ht="32.25" customHeight="1"/>
    <row r="63645" ht="32.25" customHeight="1"/>
    <row r="63647" ht="32.25" customHeight="1"/>
    <row r="63649" ht="32.25" customHeight="1"/>
    <row r="63651" ht="32.25" customHeight="1"/>
    <row r="63653" ht="32.25" customHeight="1"/>
    <row r="63655" ht="32.25" customHeight="1"/>
    <row r="63657" ht="32.25" customHeight="1"/>
    <row r="63659" ht="32.25" customHeight="1"/>
    <row r="63661" ht="32.25" customHeight="1"/>
    <row r="63663" ht="32.25" customHeight="1"/>
    <row r="63665" ht="32.25" customHeight="1"/>
    <row r="63667" ht="32.25" customHeight="1"/>
    <row r="63669" ht="32.25" customHeight="1"/>
    <row r="63671" ht="32.25" customHeight="1"/>
    <row r="63673" ht="32.25" customHeight="1"/>
    <row r="63675" ht="32.25" customHeight="1"/>
    <row r="63677" ht="32.25" customHeight="1"/>
    <row r="63679" ht="32.25" customHeight="1"/>
    <row r="63681" ht="32.25" customHeight="1"/>
    <row r="63683" ht="32.25" customHeight="1"/>
    <row r="63685" ht="32.25" customHeight="1"/>
    <row r="63687" ht="32.25" customHeight="1"/>
    <row r="63689" ht="32.25" customHeight="1"/>
    <row r="63691" ht="32.25" customHeight="1"/>
    <row r="63693" ht="32.25" customHeight="1"/>
    <row r="63695" ht="32.25" customHeight="1"/>
    <row r="63697" ht="32.25" customHeight="1"/>
    <row r="63699" ht="32.25" customHeight="1"/>
    <row r="63701" ht="32.25" customHeight="1"/>
    <row r="63703" ht="32.25" customHeight="1"/>
    <row r="63705" ht="32.25" customHeight="1"/>
    <row r="63707" ht="32.25" customHeight="1"/>
    <row r="63709" ht="32.25" customHeight="1"/>
    <row r="63711" ht="32.25" customHeight="1"/>
    <row r="63713" ht="32.25" customHeight="1"/>
    <row r="63715" ht="32.25" customHeight="1"/>
    <row r="63717" ht="32.25" customHeight="1"/>
    <row r="63719" ht="32.25" customHeight="1"/>
    <row r="63721" ht="32.25" customHeight="1"/>
    <row r="63723" ht="32.25" customHeight="1"/>
    <row r="63725" ht="32.25" customHeight="1"/>
    <row r="63727" ht="32.25" customHeight="1"/>
    <row r="63729" ht="32.25" customHeight="1"/>
    <row r="63731" ht="32.25" customHeight="1"/>
    <row r="63733" ht="32.25" customHeight="1"/>
    <row r="63735" ht="32.25" customHeight="1"/>
    <row r="63737" ht="32.25" customHeight="1"/>
    <row r="63739" ht="32.25" customHeight="1"/>
    <row r="63741" ht="32.25" customHeight="1"/>
    <row r="63743" ht="32.25" customHeight="1"/>
    <row r="63745" ht="32.25" customHeight="1"/>
    <row r="63747" ht="32.25" customHeight="1"/>
    <row r="63749" ht="32.25" customHeight="1"/>
    <row r="63751" ht="32.25" customHeight="1"/>
    <row r="63753" ht="32.25" customHeight="1"/>
    <row r="63755" ht="32.25" customHeight="1"/>
    <row r="63757" ht="32.25" customHeight="1"/>
    <row r="63759" ht="32.25" customHeight="1"/>
    <row r="63761" ht="32.25" customHeight="1"/>
    <row r="63763" ht="32.25" customHeight="1"/>
    <row r="63765" ht="32.25" customHeight="1"/>
    <row r="63767" ht="32.25" customHeight="1"/>
    <row r="63769" ht="32.25" customHeight="1"/>
    <row r="63771" ht="32.25" customHeight="1"/>
    <row r="63773" ht="32.25" customHeight="1"/>
    <row r="63775" ht="32.25" customHeight="1"/>
    <row r="63777" ht="32.25" customHeight="1"/>
    <row r="63779" ht="32.25" customHeight="1"/>
    <row r="63781" ht="32.25" customHeight="1"/>
    <row r="63783" ht="32.25" customHeight="1"/>
    <row r="63785" ht="32.25" customHeight="1"/>
    <row r="63787" ht="32.25" customHeight="1"/>
    <row r="63789" ht="32.25" customHeight="1"/>
    <row r="63791" ht="32.25" customHeight="1"/>
    <row r="63793" ht="32.25" customHeight="1"/>
    <row r="63795" ht="32.25" customHeight="1"/>
    <row r="63797" ht="32.25" customHeight="1"/>
    <row r="63799" ht="32.25" customHeight="1"/>
    <row r="63801" ht="32.25" customHeight="1"/>
    <row r="63803" ht="32.25" customHeight="1"/>
    <row r="63805" ht="32.25" customHeight="1"/>
    <row r="63807" ht="32.25" customHeight="1"/>
    <row r="63809" ht="32.25" customHeight="1"/>
    <row r="63811" ht="32.25" customHeight="1"/>
    <row r="63813" ht="32.25" customHeight="1"/>
    <row r="63815" ht="32.25" customHeight="1"/>
    <row r="63817" ht="32.25" customHeight="1"/>
    <row r="63819" ht="32.25" customHeight="1"/>
    <row r="63821" ht="32.25" customHeight="1"/>
    <row r="63823" ht="32.25" customHeight="1"/>
    <row r="63825" ht="32.25" customHeight="1"/>
    <row r="63827" ht="32.25" customHeight="1"/>
    <row r="63829" ht="32.25" customHeight="1"/>
    <row r="63831" ht="32.25" customHeight="1"/>
    <row r="63833" ht="32.25" customHeight="1"/>
    <row r="63835" ht="32.25" customHeight="1"/>
    <row r="63837" ht="32.25" customHeight="1"/>
    <row r="63839" ht="32.25" customHeight="1"/>
    <row r="63841" ht="32.25" customHeight="1"/>
    <row r="63843" ht="32.25" customHeight="1"/>
    <row r="63845" ht="32.25" customHeight="1"/>
    <row r="63847" ht="32.25" customHeight="1"/>
    <row r="63849" ht="32.25" customHeight="1"/>
    <row r="63851" ht="32.25" customHeight="1"/>
    <row r="63853" ht="32.25" customHeight="1"/>
    <row r="63855" ht="32.25" customHeight="1"/>
    <row r="63857" ht="32.25" customHeight="1"/>
    <row r="63859" ht="32.25" customHeight="1"/>
    <row r="63861" ht="32.25" customHeight="1"/>
    <row r="63863" ht="32.25" customHeight="1"/>
    <row r="63865" ht="32.25" customHeight="1"/>
    <row r="63867" ht="32.25" customHeight="1"/>
    <row r="63869" ht="32.25" customHeight="1"/>
    <row r="63871" ht="32.25" customHeight="1"/>
    <row r="63873" ht="32.25" customHeight="1"/>
    <row r="63875" ht="32.25" customHeight="1"/>
    <row r="63877" ht="32.25" customHeight="1"/>
    <row r="63879" ht="32.25" customHeight="1"/>
    <row r="63881" ht="32.25" customHeight="1"/>
    <row r="63883" ht="32.25" customHeight="1"/>
    <row r="63885" ht="32.25" customHeight="1"/>
    <row r="63887" ht="32.25" customHeight="1"/>
    <row r="63889" ht="32.25" customHeight="1"/>
    <row r="63891" ht="32.25" customHeight="1"/>
    <row r="63893" ht="32.25" customHeight="1"/>
    <row r="63895" ht="32.25" customHeight="1"/>
    <row r="63897" ht="32.25" customHeight="1"/>
    <row r="63899" ht="32.25" customHeight="1"/>
    <row r="63901" ht="32.25" customHeight="1"/>
    <row r="63903" ht="32.25" customHeight="1"/>
    <row r="63905" ht="32.25" customHeight="1"/>
    <row r="63907" ht="32.25" customHeight="1"/>
    <row r="63909" ht="32.25" customHeight="1"/>
    <row r="63911" ht="32.25" customHeight="1"/>
    <row r="63913" ht="32.25" customHeight="1"/>
    <row r="63915" ht="32.25" customHeight="1"/>
    <row r="63917" ht="32.25" customHeight="1"/>
    <row r="63919" ht="32.25" customHeight="1"/>
    <row r="63921" ht="32.25" customHeight="1"/>
    <row r="63923" ht="32.25" customHeight="1"/>
    <row r="63925" ht="32.25" customHeight="1"/>
    <row r="63927" ht="32.25" customHeight="1"/>
    <row r="63929" ht="32.25" customHeight="1"/>
    <row r="63931" ht="32.25" customHeight="1"/>
    <row r="63933" ht="32.25" customHeight="1"/>
    <row r="63935" ht="32.25" customHeight="1"/>
    <row r="63937" ht="32.25" customHeight="1"/>
    <row r="63939" ht="32.25" customHeight="1"/>
    <row r="63941" ht="32.25" customHeight="1"/>
    <row r="63943" ht="32.25" customHeight="1"/>
    <row r="63945" ht="32.25" customHeight="1"/>
    <row r="63947" ht="32.25" customHeight="1"/>
    <row r="63949" ht="32.25" customHeight="1"/>
    <row r="63951" ht="32.25" customHeight="1"/>
    <row r="63953" ht="32.25" customHeight="1"/>
    <row r="63955" ht="32.25" customHeight="1"/>
    <row r="63957" ht="32.25" customHeight="1"/>
    <row r="63959" ht="32.25" customHeight="1"/>
    <row r="63961" ht="32.25" customHeight="1"/>
    <row r="63963" ht="32.25" customHeight="1"/>
    <row r="63965" ht="32.25" customHeight="1"/>
    <row r="63967" ht="32.25" customHeight="1"/>
    <row r="63969" ht="32.25" customHeight="1"/>
    <row r="63971" ht="32.25" customHeight="1"/>
    <row r="63973" ht="32.25" customHeight="1"/>
    <row r="63975" ht="32.25" customHeight="1"/>
    <row r="63977" ht="32.25" customHeight="1"/>
    <row r="63979" ht="32.25" customHeight="1"/>
    <row r="63981" ht="32.25" customHeight="1"/>
    <row r="63983" ht="32.25" customHeight="1"/>
    <row r="63985" ht="32.25" customHeight="1"/>
    <row r="63987" ht="32.25" customHeight="1"/>
    <row r="63989" ht="32.25" customHeight="1"/>
    <row r="63991" ht="32.25" customHeight="1"/>
    <row r="63993" ht="32.25" customHeight="1"/>
    <row r="63995" ht="32.25" customHeight="1"/>
    <row r="63997" ht="32.25" customHeight="1"/>
    <row r="63999" ht="32.25" customHeight="1"/>
    <row r="64001" ht="32.25" customHeight="1"/>
    <row r="64003" ht="32.25" customHeight="1"/>
    <row r="64005" ht="32.25" customHeight="1"/>
    <row r="64007" ht="32.25" customHeight="1"/>
    <row r="64009" ht="32.25" customHeight="1"/>
    <row r="64011" ht="32.25" customHeight="1"/>
    <row r="64013" ht="32.25" customHeight="1"/>
    <row r="64015" ht="32.25" customHeight="1"/>
    <row r="64017" ht="32.25" customHeight="1"/>
    <row r="64019" ht="32.25" customHeight="1"/>
    <row r="64021" ht="32.25" customHeight="1"/>
    <row r="64023" ht="32.25" customHeight="1"/>
    <row r="64025" ht="32.25" customHeight="1"/>
    <row r="64027" ht="32.25" customHeight="1"/>
    <row r="64029" ht="32.25" customHeight="1"/>
    <row r="64031" ht="32.25" customHeight="1"/>
    <row r="64033" ht="32.25" customHeight="1"/>
    <row r="64035" ht="32.25" customHeight="1"/>
    <row r="64037" ht="32.25" customHeight="1"/>
    <row r="64039" ht="32.25" customHeight="1"/>
    <row r="64041" ht="32.25" customHeight="1"/>
    <row r="64043" ht="32.25" customHeight="1"/>
    <row r="64045" ht="32.25" customHeight="1"/>
    <row r="64047" ht="32.25" customHeight="1"/>
    <row r="64049" ht="32.25" customHeight="1"/>
    <row r="64051" ht="32.25" customHeight="1"/>
    <row r="64053" ht="32.25" customHeight="1"/>
    <row r="64055" ht="32.25" customHeight="1"/>
    <row r="64057" ht="32.25" customHeight="1"/>
    <row r="64059" ht="32.25" customHeight="1"/>
    <row r="64061" ht="32.25" customHeight="1"/>
    <row r="64063" ht="32.25" customHeight="1"/>
    <row r="64065" ht="32.25" customHeight="1"/>
    <row r="64067" ht="32.25" customHeight="1"/>
    <row r="64069" ht="32.25" customHeight="1"/>
    <row r="64071" ht="32.25" customHeight="1"/>
    <row r="64073" ht="32.25" customHeight="1"/>
    <row r="64075" ht="32.25" customHeight="1"/>
    <row r="64077" ht="32.25" customHeight="1"/>
    <row r="64079" ht="32.25" customHeight="1"/>
    <row r="64081" ht="32.25" customHeight="1"/>
    <row r="64083" ht="32.25" customHeight="1"/>
    <row r="64085" ht="32.25" customHeight="1"/>
    <row r="64087" ht="32.25" customHeight="1"/>
    <row r="64089" ht="32.25" customHeight="1"/>
    <row r="64091" ht="32.25" customHeight="1"/>
    <row r="64093" ht="32.25" customHeight="1"/>
    <row r="64095" ht="32.25" customHeight="1"/>
    <row r="64097" ht="32.25" customHeight="1"/>
    <row r="64099" ht="32.25" customHeight="1"/>
    <row r="64101" ht="32.25" customHeight="1"/>
    <row r="64103" ht="32.25" customHeight="1"/>
    <row r="64105" ht="32.25" customHeight="1"/>
    <row r="64107" ht="32.25" customHeight="1"/>
    <row r="64109" ht="32.25" customHeight="1"/>
    <row r="64111" ht="32.25" customHeight="1"/>
    <row r="64113" ht="32.25" customHeight="1"/>
    <row r="64115" ht="32.25" customHeight="1"/>
    <row r="64117" ht="32.25" customHeight="1"/>
    <row r="64119" ht="32.25" customHeight="1"/>
    <row r="64121" ht="32.25" customHeight="1"/>
    <row r="64123" ht="32.25" customHeight="1"/>
    <row r="64125" ht="32.25" customHeight="1"/>
    <row r="64127" ht="32.25" customHeight="1"/>
    <row r="64129" ht="32.25" customHeight="1"/>
    <row r="64131" ht="32.25" customHeight="1"/>
    <row r="64133" ht="32.25" customHeight="1"/>
    <row r="64135" ht="32.25" customHeight="1"/>
    <row r="64137" ht="32.25" customHeight="1"/>
    <row r="64139" ht="32.25" customHeight="1"/>
    <row r="64141" ht="32.25" customHeight="1"/>
    <row r="64143" ht="32.25" customHeight="1"/>
    <row r="64145" ht="32.25" customHeight="1"/>
    <row r="64147" ht="32.25" customHeight="1"/>
    <row r="64149" ht="32.25" customHeight="1"/>
    <row r="64151" ht="32.25" customHeight="1"/>
    <row r="64153" ht="32.25" customHeight="1"/>
    <row r="64155" ht="32.25" customHeight="1"/>
    <row r="64157" ht="32.25" customHeight="1"/>
    <row r="64159" ht="32.25" customHeight="1"/>
    <row r="64161" ht="32.25" customHeight="1"/>
    <row r="64163" ht="32.25" customHeight="1"/>
    <row r="64165" ht="32.25" customHeight="1"/>
    <row r="64167" ht="32.25" customHeight="1"/>
    <row r="64169" ht="32.25" customHeight="1"/>
    <row r="64171" ht="32.25" customHeight="1"/>
    <row r="64173" ht="32.25" customHeight="1"/>
    <row r="64175" ht="32.25" customHeight="1"/>
    <row r="64177" ht="32.25" customHeight="1"/>
    <row r="64179" ht="32.25" customHeight="1"/>
    <row r="64181" ht="32.25" customHeight="1"/>
    <row r="64183" ht="32.25" customHeight="1"/>
    <row r="64185" ht="32.25" customHeight="1"/>
    <row r="64187" ht="32.25" customHeight="1"/>
    <row r="64189" ht="32.25" customHeight="1"/>
    <row r="64191" ht="32.25" customHeight="1"/>
    <row r="64193" ht="32.25" customHeight="1"/>
    <row r="64195" ht="32.25" customHeight="1"/>
    <row r="64197" ht="32.25" customHeight="1"/>
    <row r="64199" ht="32.25" customHeight="1"/>
    <row r="64201" ht="32.25" customHeight="1"/>
    <row r="64203" ht="32.25" customHeight="1"/>
    <row r="64205" ht="32.25" customHeight="1"/>
    <row r="64207" ht="32.25" customHeight="1"/>
    <row r="64209" ht="32.25" customHeight="1"/>
    <row r="64211" ht="32.25" customHeight="1"/>
    <row r="64213" ht="32.25" customHeight="1"/>
    <row r="64215" ht="32.25" customHeight="1"/>
    <row r="64217" ht="32.25" customHeight="1"/>
    <row r="64219" ht="32.25" customHeight="1"/>
    <row r="64221" ht="32.25" customHeight="1"/>
    <row r="64223" ht="32.25" customHeight="1"/>
    <row r="64225" ht="32.25" customHeight="1"/>
    <row r="64227" ht="32.25" customHeight="1"/>
    <row r="64229" ht="32.25" customHeight="1"/>
    <row r="64231" ht="32.25" customHeight="1"/>
    <row r="64233" ht="32.25" customHeight="1"/>
    <row r="64235" ht="32.25" customHeight="1"/>
    <row r="64237" ht="32.25" customHeight="1"/>
    <row r="64239" ht="32.25" customHeight="1"/>
    <row r="64241" ht="32.25" customHeight="1"/>
    <row r="64243" ht="32.25" customHeight="1"/>
    <row r="64245" ht="32.25" customHeight="1"/>
    <row r="64247" ht="32.25" customHeight="1"/>
    <row r="64249" ht="32.25" customHeight="1"/>
    <row r="64251" ht="32.25" customHeight="1"/>
    <row r="64253" ht="32.25" customHeight="1"/>
    <row r="64255" ht="32.25" customHeight="1"/>
    <row r="64257" ht="32.25" customHeight="1"/>
    <row r="64259" ht="32.25" customHeight="1"/>
    <row r="64261" ht="32.25" customHeight="1"/>
    <row r="64263" ht="32.25" customHeight="1"/>
    <row r="64265" ht="32.25" customHeight="1"/>
    <row r="64267" ht="32.25" customHeight="1"/>
    <row r="64269" ht="32.25" customHeight="1"/>
    <row r="64271" ht="32.25" customHeight="1"/>
    <row r="64273" ht="32.25" customHeight="1"/>
    <row r="64275" ht="32.25" customHeight="1"/>
    <row r="64277" ht="32.25" customHeight="1"/>
    <row r="64279" ht="32.25" customHeight="1"/>
    <row r="64281" ht="32.25" customHeight="1"/>
    <row r="64283" ht="32.25" customHeight="1"/>
    <row r="64285" ht="32.25" customHeight="1"/>
    <row r="64287" ht="32.25" customHeight="1"/>
    <row r="64289" ht="32.25" customHeight="1"/>
    <row r="64291" ht="32.25" customHeight="1"/>
    <row r="64293" ht="32.25" customHeight="1"/>
    <row r="64295" ht="32.25" customHeight="1"/>
    <row r="64297" ht="32.25" customHeight="1"/>
    <row r="64299" ht="32.25" customHeight="1"/>
    <row r="64301" ht="32.25" customHeight="1"/>
    <row r="64303" ht="32.25" customHeight="1"/>
    <row r="64305" ht="32.25" customHeight="1"/>
    <row r="64307" ht="32.25" customHeight="1"/>
    <row r="64309" ht="32.25" customHeight="1"/>
    <row r="64311" ht="32.25" customHeight="1"/>
    <row r="64313" ht="32.25" customHeight="1"/>
    <row r="64315" ht="32.25" customHeight="1"/>
    <row r="64317" ht="32.25" customHeight="1"/>
    <row r="64319" ht="32.25" customHeight="1"/>
    <row r="64321" ht="32.25" customHeight="1"/>
    <row r="64323" ht="32.25" customHeight="1"/>
    <row r="64325" ht="32.25" customHeight="1"/>
    <row r="64327" ht="32.25" customHeight="1"/>
    <row r="64329" ht="32.25" customHeight="1"/>
    <row r="64331" ht="32.25" customHeight="1"/>
    <row r="64333" ht="32.25" customHeight="1"/>
    <row r="64335" ht="32.25" customHeight="1"/>
    <row r="64337" ht="32.25" customHeight="1"/>
    <row r="64339" ht="32.25" customHeight="1"/>
    <row r="64341" ht="32.25" customHeight="1"/>
    <row r="64343" ht="32.25" customHeight="1"/>
    <row r="64345" ht="32.25" customHeight="1"/>
    <row r="64347" ht="32.25" customHeight="1"/>
    <row r="64349" ht="32.25" customHeight="1"/>
    <row r="64351" ht="32.25" customHeight="1"/>
    <row r="64353" ht="32.25" customHeight="1"/>
    <row r="64355" ht="32.25" customHeight="1"/>
    <row r="64357" ht="32.25" customHeight="1"/>
    <row r="64359" ht="32.25" customHeight="1"/>
    <row r="64361" ht="32.25" customHeight="1"/>
    <row r="64363" ht="32.25" customHeight="1"/>
    <row r="64365" ht="32.25" customHeight="1"/>
    <row r="64367" ht="32.25" customHeight="1"/>
    <row r="64369" ht="32.25" customHeight="1"/>
    <row r="64371" ht="32.25" customHeight="1"/>
    <row r="64373" ht="32.25" customHeight="1"/>
    <row r="64375" ht="32.25" customHeight="1"/>
    <row r="64377" ht="32.25" customHeight="1"/>
    <row r="64379" ht="32.25" customHeight="1"/>
    <row r="64381" ht="32.25" customHeight="1"/>
    <row r="64383" ht="32.25" customHeight="1"/>
    <row r="64385" ht="32.25" customHeight="1"/>
    <row r="64387" ht="32.25" customHeight="1"/>
    <row r="64389" ht="32.25" customHeight="1"/>
    <row r="64391" ht="32.25" customHeight="1"/>
    <row r="64393" ht="32.25" customHeight="1"/>
    <row r="64395" ht="32.25" customHeight="1"/>
    <row r="64397" ht="32.25" customHeight="1"/>
    <row r="64399" ht="32.25" customHeight="1"/>
    <row r="64401" ht="32.25" customHeight="1"/>
    <row r="64403" ht="32.25" customHeight="1"/>
    <row r="64405" ht="32.25" customHeight="1"/>
    <row r="64407" ht="32.25" customHeight="1"/>
    <row r="64409" ht="32.25" customHeight="1"/>
    <row r="64411" ht="32.25" customHeight="1"/>
    <row r="64413" ht="32.25" customHeight="1"/>
    <row r="64415" ht="32.25" customHeight="1"/>
    <row r="64417" ht="32.25" customHeight="1"/>
    <row r="64419" ht="32.25" customHeight="1"/>
    <row r="64421" ht="32.25" customHeight="1"/>
    <row r="64423" ht="32.25" customHeight="1"/>
    <row r="64425" ht="32.25" customHeight="1"/>
    <row r="64427" ht="32.25" customHeight="1"/>
    <row r="64429" ht="32.25" customHeight="1"/>
    <row r="64431" ht="32.25" customHeight="1"/>
    <row r="64433" ht="32.25" customHeight="1"/>
    <row r="64435" ht="32.25" customHeight="1"/>
    <row r="64437" ht="32.25" customHeight="1"/>
    <row r="64439" ht="32.25" customHeight="1"/>
    <row r="64441" ht="32.25" customHeight="1"/>
    <row r="64443" ht="32.25" customHeight="1"/>
    <row r="64445" ht="32.25" customHeight="1"/>
    <row r="64447" ht="32.25" customHeight="1"/>
    <row r="64449" ht="32.25" customHeight="1"/>
    <row r="64451" ht="32.25" customHeight="1"/>
    <row r="64453" ht="32.25" customHeight="1"/>
    <row r="64455" ht="32.25" customHeight="1"/>
    <row r="64457" ht="32.25" customHeight="1"/>
    <row r="64459" ht="32.25" customHeight="1"/>
    <row r="64461" ht="32.25" customHeight="1"/>
    <row r="64463" ht="32.25" customHeight="1"/>
    <row r="64465" ht="32.25" customHeight="1"/>
    <row r="64467" ht="32.25" customHeight="1"/>
    <row r="64469" ht="32.25" customHeight="1"/>
    <row r="64471" ht="32.25" customHeight="1"/>
    <row r="64473" ht="32.25" customHeight="1"/>
    <row r="64475" ht="32.25" customHeight="1"/>
    <row r="64477" ht="32.25" customHeight="1"/>
    <row r="64479" ht="32.25" customHeight="1"/>
    <row r="64481" ht="32.25" customHeight="1"/>
    <row r="64483" ht="32.25" customHeight="1"/>
    <row r="64485" ht="32.25" customHeight="1"/>
    <row r="64487" ht="32.25" customHeight="1"/>
    <row r="64489" ht="32.25" customHeight="1"/>
    <row r="64491" ht="32.25" customHeight="1"/>
    <row r="64493" ht="32.25" customHeight="1"/>
    <row r="64495" ht="32.25" customHeight="1"/>
    <row r="64497" ht="32.25" customHeight="1"/>
    <row r="64499" ht="32.25" customHeight="1"/>
    <row r="64501" ht="32.25" customHeight="1"/>
    <row r="64503" ht="32.25" customHeight="1"/>
    <row r="64505" ht="32.25" customHeight="1"/>
    <row r="64507" ht="32.25" customHeight="1"/>
    <row r="64509" ht="32.25" customHeight="1"/>
    <row r="64511" ht="32.25" customHeight="1"/>
    <row r="64513" ht="32.25" customHeight="1"/>
    <row r="64515" ht="32.25" customHeight="1"/>
    <row r="64517" ht="32.25" customHeight="1"/>
    <row r="64519" ht="32.25" customHeight="1"/>
    <row r="64521" ht="32.25" customHeight="1"/>
    <row r="64523" ht="32.25" customHeight="1"/>
    <row r="64525" ht="32.25" customHeight="1"/>
    <row r="64527" ht="32.25" customHeight="1"/>
    <row r="64529" ht="32.25" customHeight="1"/>
    <row r="64531" ht="32.25" customHeight="1"/>
    <row r="64533" ht="32.25" customHeight="1"/>
    <row r="64535" ht="32.25" customHeight="1"/>
    <row r="64537" ht="32.25" customHeight="1"/>
    <row r="64539" ht="32.25" customHeight="1"/>
    <row r="64541" ht="32.25" customHeight="1"/>
    <row r="64543" ht="32.25" customHeight="1"/>
    <row r="64545" ht="32.25" customHeight="1"/>
    <row r="64547" ht="32.25" customHeight="1"/>
    <row r="64549" ht="32.25" customHeight="1"/>
    <row r="64551" ht="32.25" customHeight="1"/>
    <row r="64553" ht="32.25" customHeight="1"/>
    <row r="64555" ht="32.25" customHeight="1"/>
    <row r="64557" ht="32.25" customHeight="1"/>
    <row r="64559" ht="32.25" customHeight="1"/>
    <row r="64561" ht="32.25" customHeight="1"/>
    <row r="64563" ht="32.25" customHeight="1"/>
    <row r="64565" ht="32.25" customHeight="1"/>
    <row r="64567" ht="32.25" customHeight="1"/>
    <row r="64569" ht="32.25" customHeight="1"/>
    <row r="64571" ht="32.25" customHeight="1"/>
    <row r="64573" ht="32.25" customHeight="1"/>
    <row r="64575" ht="32.25" customHeight="1"/>
    <row r="64577" ht="32.25" customHeight="1"/>
    <row r="64579" ht="32.25" customHeight="1"/>
    <row r="64581" ht="32.25" customHeight="1"/>
    <row r="64583" ht="32.25" customHeight="1"/>
    <row r="64585" ht="32.25" customHeight="1"/>
    <row r="64587" ht="32.25" customHeight="1"/>
    <row r="64589" ht="32.25" customHeight="1"/>
    <row r="64591" ht="32.25" customHeight="1"/>
    <row r="64593" ht="32.25" customHeight="1"/>
    <row r="64595" ht="32.25" customHeight="1"/>
    <row r="64597" ht="32.25" customHeight="1"/>
    <row r="64599" ht="32.25" customHeight="1"/>
    <row r="64601" ht="32.25" customHeight="1"/>
    <row r="64603" ht="32.25" customHeight="1"/>
    <row r="64605" ht="32.25" customHeight="1"/>
    <row r="64607" ht="32.25" customHeight="1"/>
    <row r="64609" ht="32.25" customHeight="1"/>
    <row r="64611" ht="32.25" customHeight="1"/>
    <row r="64613" ht="32.25" customHeight="1"/>
    <row r="64615" ht="32.25" customHeight="1"/>
    <row r="64617" ht="32.25" customHeight="1"/>
    <row r="64619" ht="32.25" customHeight="1"/>
    <row r="64621" ht="32.25" customHeight="1"/>
    <row r="64623" ht="32.25" customHeight="1"/>
    <row r="64625" ht="32.25" customHeight="1"/>
    <row r="64627" ht="32.25" customHeight="1"/>
    <row r="64629" ht="32.25" customHeight="1"/>
    <row r="64631" ht="32.25" customHeight="1"/>
    <row r="64633" ht="32.25" customHeight="1"/>
    <row r="64635" ht="32.25" customHeight="1"/>
    <row r="64637" ht="32.25" customHeight="1"/>
    <row r="64639" ht="32.25" customHeight="1"/>
    <row r="64641" ht="32.25" customHeight="1"/>
    <row r="64643" ht="32.25" customHeight="1"/>
    <row r="64645" ht="32.25" customHeight="1"/>
    <row r="64647" ht="32.25" customHeight="1"/>
    <row r="64649" ht="32.25" customHeight="1"/>
    <row r="64651" ht="32.25" customHeight="1"/>
    <row r="64653" ht="32.25" customHeight="1"/>
    <row r="64655" ht="32.25" customHeight="1"/>
    <row r="64657" ht="32.25" customHeight="1"/>
    <row r="64659" ht="32.25" customHeight="1"/>
    <row r="64661" ht="32.25" customHeight="1"/>
    <row r="64663" ht="32.25" customHeight="1"/>
    <row r="64665" ht="32.25" customHeight="1"/>
    <row r="64667" ht="32.25" customHeight="1"/>
    <row r="64669" ht="32.25" customHeight="1"/>
    <row r="64671" ht="32.25" customHeight="1"/>
    <row r="64673" ht="32.25" customHeight="1"/>
    <row r="64675" ht="32.25" customHeight="1"/>
    <row r="64677" ht="32.25" customHeight="1"/>
    <row r="64679" ht="32.25" customHeight="1"/>
    <row r="64681" ht="32.25" customHeight="1"/>
    <row r="64683" ht="32.25" customHeight="1"/>
    <row r="64685" ht="32.25" customHeight="1"/>
    <row r="64687" ht="32.25" customHeight="1"/>
    <row r="64689" ht="32.25" customHeight="1"/>
    <row r="64691" ht="32.25" customHeight="1"/>
    <row r="64693" ht="32.25" customHeight="1"/>
    <row r="64695" ht="32.25" customHeight="1"/>
    <row r="64697" ht="32.25" customHeight="1"/>
    <row r="64699" ht="32.25" customHeight="1"/>
    <row r="64701" ht="32.25" customHeight="1"/>
    <row r="64703" ht="32.25" customHeight="1"/>
    <row r="64705" ht="32.25" customHeight="1"/>
    <row r="64707" ht="32.25" customHeight="1"/>
    <row r="64709" ht="32.25" customHeight="1"/>
    <row r="64711" ht="32.25" customHeight="1"/>
    <row r="64713" ht="32.25" customHeight="1"/>
    <row r="64715" ht="32.25" customHeight="1"/>
    <row r="64717" ht="32.25" customHeight="1"/>
    <row r="64719" ht="32.25" customHeight="1"/>
    <row r="64721" ht="32.25" customHeight="1"/>
    <row r="64723" ht="32.25" customHeight="1"/>
    <row r="64725" ht="32.25" customHeight="1"/>
    <row r="64727" ht="32.25" customHeight="1"/>
    <row r="64729" ht="32.25" customHeight="1"/>
    <row r="64731" ht="32.25" customHeight="1"/>
    <row r="64733" ht="32.25" customHeight="1"/>
    <row r="64735" ht="32.25" customHeight="1"/>
    <row r="64737" ht="32.25" customHeight="1"/>
    <row r="64739" ht="32.25" customHeight="1"/>
    <row r="64741" ht="32.25" customHeight="1"/>
    <row r="64743" ht="32.25" customHeight="1"/>
    <row r="64745" ht="32.25" customHeight="1"/>
    <row r="64747" ht="32.25" customHeight="1"/>
    <row r="64749" ht="32.25" customHeight="1"/>
    <row r="64751" ht="32.25" customHeight="1"/>
    <row r="64753" ht="32.25" customHeight="1"/>
    <row r="64755" ht="32.25" customHeight="1"/>
    <row r="64757" ht="32.25" customHeight="1"/>
    <row r="64759" ht="32.25" customHeight="1"/>
    <row r="64761" ht="32.25" customHeight="1"/>
    <row r="64763" ht="32.25" customHeight="1"/>
    <row r="64765" ht="32.25" customHeight="1"/>
    <row r="64767" ht="32.25" customHeight="1"/>
    <row r="64769" ht="32.25" customHeight="1"/>
    <row r="64771" ht="32.25" customHeight="1"/>
    <row r="64773" ht="32.25" customHeight="1"/>
    <row r="64775" ht="32.25" customHeight="1"/>
    <row r="64777" ht="32.25" customHeight="1"/>
    <row r="64779" ht="32.25" customHeight="1"/>
    <row r="64781" ht="32.25" customHeight="1"/>
    <row r="64783" ht="32.25" customHeight="1"/>
    <row r="64785" ht="32.25" customHeight="1"/>
    <row r="64787" ht="32.25" customHeight="1"/>
    <row r="64789" ht="32.25" customHeight="1"/>
    <row r="64791" ht="32.25" customHeight="1"/>
    <row r="64793" ht="32.25" customHeight="1"/>
    <row r="64795" ht="32.25" customHeight="1"/>
    <row r="64797" ht="32.25" customHeight="1"/>
    <row r="64799" ht="32.25" customHeight="1"/>
    <row r="64801" ht="32.25" customHeight="1"/>
    <row r="64803" ht="32.25" customHeight="1"/>
    <row r="64805" ht="32.25" customHeight="1"/>
    <row r="64807" ht="32.25" customHeight="1"/>
    <row r="64809" ht="32.25" customHeight="1"/>
    <row r="64811" ht="32.25" customHeight="1"/>
    <row r="64813" ht="32.25" customHeight="1"/>
    <row r="64815" ht="32.25" customHeight="1"/>
    <row r="64817" ht="32.25" customHeight="1"/>
    <row r="64819" ht="32.25" customHeight="1"/>
    <row r="64821" ht="32.25" customHeight="1"/>
    <row r="64823" ht="32.25" customHeight="1"/>
    <row r="64825" ht="32.25" customHeight="1"/>
    <row r="64827" ht="32.25" customHeight="1"/>
    <row r="64829" ht="32.25" customHeight="1"/>
    <row r="64831" ht="32.25" customHeight="1"/>
    <row r="64833" ht="32.25" customHeight="1"/>
    <row r="64835" ht="32.25" customHeight="1"/>
    <row r="64837" ht="32.25" customHeight="1"/>
    <row r="64839" ht="32.25" customHeight="1"/>
    <row r="64841" ht="32.25" customHeight="1"/>
    <row r="64843" ht="32.25" customHeight="1"/>
    <row r="64845" ht="32.25" customHeight="1"/>
    <row r="64847" ht="32.25" customHeight="1"/>
    <row r="64849" ht="32.25" customHeight="1"/>
    <row r="64851" ht="32.25" customHeight="1"/>
    <row r="64853" ht="32.25" customHeight="1"/>
    <row r="64855" ht="32.25" customHeight="1"/>
    <row r="64857" ht="32.25" customHeight="1"/>
    <row r="64859" ht="32.25" customHeight="1"/>
    <row r="64861" ht="32.25" customHeight="1"/>
    <row r="64863" ht="32.25" customHeight="1"/>
    <row r="64865" ht="32.25" customHeight="1"/>
    <row r="64867" ht="32.25" customHeight="1"/>
    <row r="64869" ht="32.25" customHeight="1"/>
    <row r="64871" ht="32.25" customHeight="1"/>
    <row r="64873" ht="32.25" customHeight="1"/>
    <row r="64875" ht="32.25" customHeight="1"/>
    <row r="64877" ht="32.25" customHeight="1"/>
    <row r="64879" ht="32.25" customHeight="1"/>
    <row r="64881" ht="32.25" customHeight="1"/>
    <row r="64883" ht="32.25" customHeight="1"/>
    <row r="64885" ht="32.25" customHeight="1"/>
    <row r="64887" ht="32.25" customHeight="1"/>
    <row r="64889" ht="32.25" customHeight="1"/>
    <row r="64891" ht="32.25" customHeight="1"/>
    <row r="64893" ht="32.25" customHeight="1"/>
    <row r="64895" ht="32.25" customHeight="1"/>
    <row r="64897" ht="32.25" customHeight="1"/>
    <row r="64899" ht="32.25" customHeight="1"/>
    <row r="64901" ht="32.25" customHeight="1"/>
    <row r="64903" ht="32.25" customHeight="1"/>
    <row r="64905" ht="32.25" customHeight="1"/>
    <row r="64907" ht="32.25" customHeight="1"/>
    <row r="64909" ht="32.25" customHeight="1"/>
    <row r="64911" ht="32.25" customHeight="1"/>
    <row r="64913" ht="32.25" customHeight="1"/>
    <row r="64915" ht="32.25" customHeight="1"/>
    <row r="64917" ht="32.25" customHeight="1"/>
    <row r="64919" ht="32.25" customHeight="1"/>
    <row r="64921" ht="32.25" customHeight="1"/>
    <row r="64923" ht="32.25" customHeight="1"/>
    <row r="64925" ht="32.25" customHeight="1"/>
    <row r="64927" ht="32.25" customHeight="1"/>
    <row r="64929" ht="32.25" customHeight="1"/>
    <row r="64931" ht="32.25" customHeight="1"/>
    <row r="64933" ht="32.25" customHeight="1"/>
    <row r="64935" ht="32.25" customHeight="1"/>
    <row r="64937" ht="32.25" customHeight="1"/>
    <row r="64939" ht="32.25" customHeight="1"/>
    <row r="64941" ht="32.25" customHeight="1"/>
    <row r="64943" ht="32.25" customHeight="1"/>
    <row r="64945" ht="32.25" customHeight="1"/>
    <row r="64947" ht="32.25" customHeight="1"/>
    <row r="64949" ht="32.25" customHeight="1"/>
    <row r="64951" ht="32.25" customHeight="1"/>
    <row r="64953" ht="32.25" customHeight="1"/>
    <row r="64955" ht="32.25" customHeight="1"/>
    <row r="64957" ht="32.25" customHeight="1"/>
    <row r="64959" ht="32.25" customHeight="1"/>
    <row r="64961" ht="32.25" customHeight="1"/>
    <row r="64963" ht="32.25" customHeight="1"/>
    <row r="64965" ht="32.25" customHeight="1"/>
    <row r="64967" ht="32.25" customHeight="1"/>
    <row r="64969" ht="32.25" customHeight="1"/>
    <row r="64971" ht="32.25" customHeight="1"/>
    <row r="64973" ht="32.25" customHeight="1"/>
    <row r="64975" ht="32.25" customHeight="1"/>
    <row r="64977" ht="32.25" customHeight="1"/>
    <row r="64979" ht="32.25" customHeight="1"/>
    <row r="64981" ht="32.25" customHeight="1"/>
    <row r="64983" ht="32.25" customHeight="1"/>
    <row r="64985" ht="32.25" customHeight="1"/>
    <row r="64987" ht="32.25" customHeight="1"/>
    <row r="64989" ht="32.25" customHeight="1"/>
    <row r="64991" ht="32.25" customHeight="1"/>
    <row r="64993" ht="32.25" customHeight="1"/>
    <row r="64995" ht="32.25" customHeight="1"/>
    <row r="64997" ht="32.25" customHeight="1"/>
    <row r="64999" ht="32.25" customHeight="1"/>
    <row r="65001" ht="32.25" customHeight="1"/>
    <row r="65003" ht="32.25" customHeight="1"/>
    <row r="65005" ht="32.25" customHeight="1"/>
    <row r="65007" ht="32.25" customHeight="1"/>
    <row r="65009" ht="32.25" customHeight="1"/>
    <row r="65011" ht="32.25" customHeight="1"/>
    <row r="65013" ht="32.25" customHeight="1"/>
    <row r="65015" ht="32.25" customHeight="1"/>
    <row r="65017" ht="32.25" customHeight="1"/>
    <row r="65019" ht="32.25" customHeight="1"/>
    <row r="65021" ht="32.25" customHeight="1"/>
    <row r="65023" ht="32.25" customHeight="1"/>
    <row r="65025" ht="32.25" customHeight="1"/>
    <row r="65027" ht="32.25" customHeight="1"/>
    <row r="65029" ht="32.25" customHeight="1"/>
    <row r="65031" ht="32.25" customHeight="1"/>
    <row r="65033" ht="32.25" customHeight="1"/>
    <row r="65035" ht="32.25" customHeight="1"/>
    <row r="65037" ht="32.25" customHeight="1"/>
    <row r="65039" ht="32.25" customHeight="1"/>
    <row r="65041" ht="32.25" customHeight="1"/>
    <row r="65043" ht="32.25" customHeight="1"/>
    <row r="65045" ht="32.25" customHeight="1"/>
    <row r="65047" ht="32.25" customHeight="1"/>
    <row r="65049" ht="32.25" customHeight="1"/>
    <row r="65051" ht="32.25" customHeight="1"/>
    <row r="65053" ht="32.25" customHeight="1"/>
    <row r="65055" ht="32.25" customHeight="1"/>
    <row r="65057" ht="32.25" customHeight="1"/>
    <row r="65059" ht="32.25" customHeight="1"/>
    <row r="65061" ht="32.25" customHeight="1"/>
    <row r="65063" ht="32.25" customHeight="1"/>
    <row r="65065" ht="32.25" customHeight="1"/>
    <row r="65067" ht="32.25" customHeight="1"/>
    <row r="65069" ht="32.25" customHeight="1"/>
    <row r="65071" ht="32.25" customHeight="1"/>
    <row r="65073" ht="32.25" customHeight="1"/>
    <row r="65075" ht="32.25" customHeight="1"/>
    <row r="65077" ht="32.25" customHeight="1"/>
    <row r="65079" ht="32.25" customHeight="1"/>
    <row r="65081" ht="32.25" customHeight="1"/>
    <row r="65083" ht="32.25" customHeight="1"/>
    <row r="65085" ht="32.25" customHeight="1"/>
    <row r="65087" ht="32.25" customHeight="1"/>
    <row r="65089" ht="32.25" customHeight="1"/>
    <row r="65091" ht="32.25" customHeight="1"/>
    <row r="65093" ht="32.25" customHeight="1"/>
    <row r="65095" ht="32.25" customHeight="1"/>
    <row r="65097" ht="32.25" customHeight="1"/>
    <row r="65099" ht="32.25" customHeight="1"/>
    <row r="65101" ht="32.25" customHeight="1"/>
    <row r="65103" ht="32.25" customHeight="1"/>
    <row r="65105" ht="32.25" customHeight="1"/>
    <row r="65107" ht="32.25" customHeight="1"/>
    <row r="65109" ht="32.25" customHeight="1"/>
    <row r="65111" ht="32.25" customHeight="1"/>
    <row r="65113" ht="32.25" customHeight="1"/>
    <row r="65115" ht="32.25" customHeight="1"/>
    <row r="65117" ht="32.25" customHeight="1"/>
    <row r="65119" ht="32.25" customHeight="1"/>
    <row r="65121" ht="32.25" customHeight="1"/>
    <row r="65123" ht="32.25" customHeight="1"/>
    <row r="65125" ht="32.25" customHeight="1"/>
    <row r="65127" ht="32.25" customHeight="1"/>
    <row r="65129" ht="32.25" customHeight="1"/>
    <row r="65131" ht="32.25" customHeight="1"/>
    <row r="65133" ht="32.25" customHeight="1"/>
    <row r="65135" ht="32.25" customHeight="1"/>
    <row r="65137" ht="32.25" customHeight="1"/>
    <row r="65139" ht="32.25" customHeight="1"/>
    <row r="65141" ht="32.25" customHeight="1"/>
    <row r="65143" ht="32.25" customHeight="1"/>
    <row r="65145" ht="32.25" customHeight="1"/>
    <row r="65147" ht="32.25" customHeight="1"/>
    <row r="65149" ht="32.25" customHeight="1"/>
    <row r="65151" ht="32.25" customHeight="1"/>
    <row r="65153" ht="32.25" customHeight="1"/>
    <row r="65155" ht="32.25" customHeight="1"/>
    <row r="65157" ht="32.25" customHeight="1"/>
    <row r="65159" ht="32.25" customHeight="1"/>
    <row r="65161" ht="32.25" customHeight="1"/>
    <row r="65163" ht="32.25" customHeight="1"/>
    <row r="65165" ht="32.25" customHeight="1"/>
    <row r="65167" ht="32.25" customHeight="1"/>
    <row r="65169" ht="32.25" customHeight="1"/>
    <row r="65171" ht="32.25" customHeight="1"/>
    <row r="65173" ht="32.25" customHeight="1"/>
    <row r="65175" ht="32.25" customHeight="1"/>
    <row r="65177" ht="32.25" customHeight="1"/>
    <row r="65179" ht="32.25" customHeight="1"/>
    <row r="65181" ht="32.25" customHeight="1"/>
    <row r="65183" ht="32.25" customHeight="1"/>
    <row r="65185" ht="32.25" customHeight="1"/>
    <row r="65187" ht="32.25" customHeight="1"/>
    <row r="65189" ht="32.25" customHeight="1"/>
    <row r="65191" ht="32.25" customHeight="1"/>
    <row r="65193" ht="32.25" customHeight="1"/>
    <row r="65195" ht="32.25" customHeight="1"/>
    <row r="65197" ht="32.25" customHeight="1"/>
    <row r="65199" ht="32.25" customHeight="1"/>
    <row r="65201" ht="32.25" customHeight="1"/>
    <row r="65203" ht="32.25" customHeight="1"/>
    <row r="65205" ht="32.25" customHeight="1"/>
    <row r="65207" ht="32.25" customHeight="1"/>
    <row r="65209" ht="32.25" customHeight="1"/>
    <row r="65211" ht="32.25" customHeight="1"/>
    <row r="65213" ht="32.25" customHeight="1"/>
    <row r="65215" ht="32.25" customHeight="1"/>
    <row r="65217" ht="32.25" customHeight="1"/>
    <row r="65219" ht="32.25" customHeight="1"/>
    <row r="65221" ht="32.25" customHeight="1"/>
    <row r="65223" ht="32.25" customHeight="1"/>
    <row r="65225" ht="32.25" customHeight="1"/>
    <row r="65227" ht="32.25" customHeight="1"/>
    <row r="65229" ht="32.25" customHeight="1"/>
    <row r="65231" ht="32.25" customHeight="1"/>
    <row r="65233" ht="32.25" customHeight="1"/>
    <row r="65235" ht="32.25" customHeight="1"/>
    <row r="65237" ht="32.25" customHeight="1"/>
    <row r="65239" ht="32.25" customHeight="1"/>
    <row r="65241" ht="32.25" customHeight="1"/>
    <row r="65243" ht="32.25" customHeight="1"/>
    <row r="65245" ht="32.25" customHeight="1"/>
    <row r="65247" ht="32.25" customHeight="1"/>
    <row r="65249" ht="32.25" customHeight="1"/>
    <row r="65251" ht="32.25" customHeight="1"/>
    <row r="65253" ht="32.25" customHeight="1"/>
    <row r="65255" ht="32.25" customHeight="1"/>
    <row r="65257" ht="32.25" customHeight="1"/>
    <row r="65259" ht="32.25" customHeight="1"/>
    <row r="65261" ht="32.25" customHeight="1"/>
    <row r="65263" ht="32.25" customHeight="1"/>
    <row r="65265" ht="32.25" customHeight="1"/>
    <row r="65267" ht="32.25" customHeight="1"/>
    <row r="65269" ht="32.25" customHeight="1"/>
    <row r="65271" ht="32.25" customHeight="1"/>
    <row r="65273" ht="32.25" customHeight="1"/>
    <row r="65275" ht="32.25" customHeight="1"/>
    <row r="65277" ht="32.25" customHeight="1"/>
    <row r="65279" ht="32.25" customHeight="1"/>
    <row r="65281" ht="32.25" customHeight="1"/>
    <row r="65283" ht="32.25" customHeight="1"/>
    <row r="65285" ht="32.25" customHeight="1"/>
    <row r="65287" ht="32.25" customHeight="1"/>
    <row r="65289" ht="32.25" customHeight="1"/>
    <row r="65291" ht="32.25" customHeight="1"/>
    <row r="65293" ht="32.25" customHeight="1"/>
    <row r="65295" ht="32.25" customHeight="1"/>
    <row r="65297" ht="32.25" customHeight="1"/>
    <row r="65299" ht="32.25" customHeight="1"/>
    <row r="65301" ht="32.25" customHeight="1"/>
    <row r="65303" ht="32.25" customHeight="1"/>
    <row r="65305" ht="32.25" customHeight="1"/>
    <row r="65307" ht="32.25" customHeight="1"/>
    <row r="65309" ht="32.25" customHeight="1"/>
    <row r="65311" ht="32.25" customHeight="1"/>
    <row r="65313" ht="32.25" customHeight="1"/>
    <row r="65315" ht="32.25" customHeight="1"/>
    <row r="65317" ht="32.25" customHeight="1"/>
    <row r="65319" ht="32.25" customHeight="1"/>
    <row r="65321" ht="32.25" customHeight="1"/>
    <row r="65323" ht="32.25" customHeight="1"/>
    <row r="65325" ht="32.25" customHeight="1"/>
    <row r="65327" ht="32.25" customHeight="1"/>
    <row r="65329" ht="32.25" customHeight="1"/>
    <row r="65331" ht="32.25" customHeight="1"/>
    <row r="65333" ht="32.25" customHeight="1"/>
    <row r="65335" ht="32.25" customHeight="1"/>
    <row r="65337" ht="32.25" customHeight="1"/>
    <row r="65339" ht="32.25" customHeight="1"/>
    <row r="65341" ht="32.25" customHeight="1"/>
    <row r="65343" ht="32.25" customHeight="1"/>
    <row r="65345" ht="32.25" customHeight="1"/>
    <row r="65347" ht="32.25" customHeight="1"/>
    <row r="65349" ht="32.25" customHeight="1"/>
    <row r="65351" ht="32.25" customHeight="1"/>
    <row r="65353" ht="32.25" customHeight="1"/>
    <row r="65355" ht="32.25" customHeight="1"/>
    <row r="65357" ht="32.25" customHeight="1"/>
    <row r="65359" ht="32.25" customHeight="1"/>
    <row r="65361" ht="32.25" customHeight="1"/>
    <row r="65363" ht="32.25" customHeight="1"/>
    <row r="65365" ht="32.25" customHeight="1"/>
    <row r="65367" ht="32.25" customHeight="1"/>
    <row r="65369" ht="32.25" customHeight="1"/>
    <row r="65371" ht="32.25" customHeight="1"/>
    <row r="65373" ht="32.25" customHeight="1"/>
    <row r="65375" ht="32.25" customHeight="1"/>
    <row r="65377" ht="32.25" customHeight="1"/>
    <row r="65379" ht="32.25" customHeight="1"/>
    <row r="65381" ht="32.25" customHeight="1"/>
    <row r="65383" ht="32.25" customHeight="1"/>
    <row r="65385" ht="32.25" customHeight="1"/>
    <row r="65387" ht="32.25" customHeight="1"/>
    <row r="65389" ht="32.25" customHeight="1"/>
    <row r="65391" ht="32.25" customHeight="1"/>
    <row r="65393" ht="32.25" customHeight="1"/>
    <row r="65395" ht="32.25" customHeight="1"/>
    <row r="65397" ht="32.25" customHeight="1"/>
    <row r="65399" ht="32.25" customHeight="1"/>
    <row r="65401" ht="32.25" customHeight="1"/>
    <row r="65403" ht="32.25" customHeight="1"/>
    <row r="65405" ht="32.25" customHeight="1"/>
    <row r="65407" ht="32.25" customHeight="1"/>
    <row r="65409" ht="32.25" customHeight="1"/>
    <row r="65411" ht="32.25" customHeight="1"/>
    <row r="65413" ht="32.25" customHeight="1"/>
    <row r="65415" ht="32.25" customHeight="1"/>
    <row r="65417" ht="32.25" customHeight="1"/>
    <row r="65419" ht="32.25" customHeight="1"/>
    <row r="65421" ht="32.25" customHeight="1"/>
    <row r="65423" ht="32.25" customHeight="1"/>
    <row r="65425" ht="32.25" customHeight="1"/>
    <row r="65427" ht="32.25" customHeight="1"/>
    <row r="65429" ht="32.25" customHeight="1"/>
    <row r="65431" ht="32.25" customHeight="1"/>
    <row r="65433" ht="32.25" customHeight="1"/>
    <row r="65435" ht="32.25" customHeight="1"/>
    <row r="65437" ht="32.25" customHeight="1"/>
    <row r="65439" ht="32.25" customHeight="1"/>
    <row r="65441" ht="32.25" customHeight="1"/>
    <row r="65443" ht="32.25" customHeight="1"/>
    <row r="65445" ht="32.25" customHeight="1"/>
    <row r="65447" ht="32.25" customHeight="1"/>
    <row r="65449" ht="32.25" customHeight="1"/>
    <row r="65451" ht="32.25" customHeight="1"/>
    <row r="65453" ht="32.25" customHeight="1"/>
    <row r="65455" ht="32.25" customHeight="1"/>
    <row r="65457" ht="32.25" customHeight="1"/>
    <row r="65459" ht="32.25" customHeight="1"/>
    <row r="65461" ht="32.25" customHeight="1"/>
    <row r="65463" ht="32.25" customHeight="1"/>
    <row r="65465" ht="32.25" customHeight="1"/>
    <row r="65467" ht="32.25" customHeight="1"/>
    <row r="65469" ht="32.25" customHeight="1"/>
    <row r="65471" ht="32.25" customHeight="1"/>
    <row r="65473" ht="32.25" customHeight="1"/>
    <row r="65475" ht="32.25" customHeight="1"/>
    <row r="65477" ht="32.25" customHeight="1"/>
    <row r="65479" ht="32.25" customHeight="1"/>
    <row r="65481" ht="32.25" customHeight="1"/>
    <row r="65483" ht="32.25" customHeight="1"/>
    <row r="65485" ht="32.25" customHeight="1"/>
    <row r="65487" ht="32.25" customHeight="1"/>
    <row r="65489" ht="32.25" customHeight="1"/>
    <row r="65491" ht="32.25" customHeight="1"/>
    <row r="65493" ht="32.25" customHeight="1"/>
    <row r="65495" ht="32.25" customHeight="1"/>
    <row r="65497" ht="32.25" customHeight="1"/>
    <row r="65499" ht="32.25" customHeight="1"/>
    <row r="65501" ht="32.25" customHeight="1"/>
    <row r="65503" ht="32.25" customHeight="1"/>
    <row r="65505" ht="32.25" customHeight="1"/>
    <row r="65507" ht="32.25" customHeight="1"/>
    <row r="65509" ht="32.25" customHeight="1"/>
    <row r="65511" ht="32.25" customHeight="1"/>
    <row r="65513" ht="32.25" customHeight="1"/>
    <row r="65515" ht="32.25" customHeight="1"/>
    <row r="65517" ht="32.25" customHeight="1"/>
    <row r="65519" ht="32.25" customHeight="1"/>
    <row r="65521" ht="32.25" customHeight="1"/>
    <row r="65523" ht="32.25" customHeight="1"/>
    <row r="65525" ht="32.25" customHeight="1"/>
    <row r="65527" ht="32.25" customHeight="1"/>
    <row r="65529" ht="32.25" customHeight="1"/>
    <row r="65531" ht="32.25" customHeight="1"/>
    <row r="65533" ht="32.25" customHeight="1"/>
    <row r="65535" ht="32.25" customHeight="1"/>
    <row r="65537" ht="32.25" customHeight="1"/>
    <row r="65539" ht="32.25" customHeight="1"/>
    <row r="65541" ht="32.25" customHeight="1"/>
    <row r="65543" ht="32.25" customHeight="1"/>
    <row r="65545" ht="32.25" customHeight="1"/>
    <row r="65547" ht="32.25" customHeight="1"/>
    <row r="65549" ht="32.25" customHeight="1"/>
    <row r="65551" ht="32.25" customHeight="1"/>
    <row r="65553" ht="32.25" customHeight="1"/>
    <row r="65555" ht="32.25" customHeight="1"/>
    <row r="65557" ht="32.25" customHeight="1"/>
    <row r="65559" ht="32.25" customHeight="1"/>
    <row r="65561" ht="32.25" customHeight="1"/>
    <row r="65563" ht="32.25" customHeight="1"/>
    <row r="65565" ht="32.25" customHeight="1"/>
    <row r="65567" ht="32.25" customHeight="1"/>
    <row r="65569" ht="32.25" customHeight="1"/>
    <row r="65571" ht="32.25" customHeight="1"/>
    <row r="65573" ht="32.25" customHeight="1"/>
    <row r="65575" ht="32.25" customHeight="1"/>
    <row r="65577" ht="32.25" customHeight="1"/>
    <row r="65579" ht="32.25" customHeight="1"/>
    <row r="65581" ht="32.25" customHeight="1"/>
    <row r="65583" ht="32.25" customHeight="1"/>
    <row r="65585" ht="32.25" customHeight="1"/>
    <row r="65587" ht="32.25" customHeight="1"/>
    <row r="65589" ht="32.25" customHeight="1"/>
    <row r="65591" ht="32.25" customHeight="1"/>
    <row r="65593" ht="32.25" customHeight="1"/>
    <row r="65595" ht="32.25" customHeight="1"/>
    <row r="65597" ht="32.25" customHeight="1"/>
    <row r="65599" ht="32.25" customHeight="1"/>
    <row r="65601" ht="32.25" customHeight="1"/>
    <row r="65603" ht="32.25" customHeight="1"/>
    <row r="65605" ht="32.25" customHeight="1"/>
    <row r="65607" ht="32.25" customHeight="1"/>
    <row r="65609" ht="32.25" customHeight="1"/>
    <row r="65611" ht="32.25" customHeight="1"/>
    <row r="65613" ht="32.25" customHeight="1"/>
    <row r="65615" ht="32.25" customHeight="1"/>
    <row r="65617" ht="32.25" customHeight="1"/>
    <row r="65619" ht="32.25" customHeight="1"/>
    <row r="65621" ht="32.25" customHeight="1"/>
    <row r="65623" ht="32.25" customHeight="1"/>
    <row r="65625" ht="32.25" customHeight="1"/>
    <row r="65627" ht="32.25" customHeight="1"/>
    <row r="65629" ht="32.25" customHeight="1"/>
    <row r="65631" ht="32.25" customHeight="1"/>
    <row r="65633" ht="32.25" customHeight="1"/>
    <row r="65635" ht="32.25" customHeight="1"/>
    <row r="65637" ht="32.25" customHeight="1"/>
    <row r="65639" ht="32.25" customHeight="1"/>
    <row r="65641" ht="32.25" customHeight="1"/>
    <row r="65643" ht="32.25" customHeight="1"/>
    <row r="65645" ht="32.25" customHeight="1"/>
    <row r="65647" ht="32.25" customHeight="1"/>
    <row r="65649" ht="32.25" customHeight="1"/>
    <row r="65651" ht="32.25" customHeight="1"/>
    <row r="65653" ht="32.25" customHeight="1"/>
    <row r="65655" ht="32.25" customHeight="1"/>
    <row r="65657" ht="32.25" customHeight="1"/>
    <row r="65659" ht="32.25" customHeight="1"/>
    <row r="65661" ht="32.25" customHeight="1"/>
    <row r="65663" ht="32.25" customHeight="1"/>
    <row r="65665" ht="32.25" customHeight="1"/>
    <row r="65667" ht="32.25" customHeight="1"/>
    <row r="65669" ht="32.25" customHeight="1"/>
    <row r="65671" ht="32.25" customHeight="1"/>
    <row r="65673" ht="32.25" customHeight="1"/>
    <row r="65675" ht="32.25" customHeight="1"/>
    <row r="65677" ht="32.25" customHeight="1"/>
    <row r="65679" ht="32.25" customHeight="1"/>
    <row r="65681" ht="32.25" customHeight="1"/>
    <row r="65683" ht="32.25" customHeight="1"/>
    <row r="65685" ht="32.25" customHeight="1"/>
    <row r="65687" ht="32.25" customHeight="1"/>
    <row r="65689" ht="32.25" customHeight="1"/>
    <row r="65691" ht="32.25" customHeight="1"/>
    <row r="65693" ht="32.25" customHeight="1"/>
    <row r="65695" ht="32.25" customHeight="1"/>
    <row r="65697" ht="32.25" customHeight="1"/>
    <row r="65699" ht="32.25" customHeight="1"/>
    <row r="65701" ht="32.25" customHeight="1"/>
    <row r="65703" ht="32.25" customHeight="1"/>
    <row r="65705" ht="32.25" customHeight="1"/>
    <row r="65707" ht="32.25" customHeight="1"/>
    <row r="65709" ht="32.25" customHeight="1"/>
    <row r="65711" ht="32.25" customHeight="1"/>
    <row r="65713" ht="32.25" customHeight="1"/>
    <row r="65715" ht="32.25" customHeight="1"/>
    <row r="65717" ht="32.25" customHeight="1"/>
    <row r="65719" ht="32.25" customHeight="1"/>
    <row r="65721" ht="32.25" customHeight="1"/>
    <row r="65723" ht="32.25" customHeight="1"/>
    <row r="65725" ht="32.25" customHeight="1"/>
    <row r="65727" ht="32.25" customHeight="1"/>
    <row r="65729" ht="32.25" customHeight="1"/>
    <row r="65731" ht="32.25" customHeight="1"/>
    <row r="65733" ht="32.25" customHeight="1"/>
    <row r="65735" ht="32.25" customHeight="1"/>
    <row r="65737" ht="32.25" customHeight="1"/>
    <row r="65739" ht="32.25" customHeight="1"/>
    <row r="65741" ht="32.25" customHeight="1"/>
    <row r="65743" ht="32.25" customHeight="1"/>
    <row r="65745" ht="32.25" customHeight="1"/>
    <row r="65747" ht="32.25" customHeight="1"/>
    <row r="65749" ht="32.25" customHeight="1"/>
    <row r="65751" ht="32.25" customHeight="1"/>
    <row r="65753" ht="32.25" customHeight="1"/>
    <row r="65755" ht="32.25" customHeight="1"/>
    <row r="65757" ht="32.25" customHeight="1"/>
    <row r="65759" ht="32.25" customHeight="1"/>
    <row r="65761" ht="32.25" customHeight="1"/>
    <row r="65763" ht="32.25" customHeight="1"/>
    <row r="65765" ht="32.25" customHeight="1"/>
    <row r="65767" ht="32.25" customHeight="1"/>
    <row r="65769" ht="32.25" customHeight="1"/>
    <row r="65771" ht="32.25" customHeight="1"/>
    <row r="65773" ht="32.25" customHeight="1"/>
    <row r="65775" ht="32.25" customHeight="1"/>
    <row r="65777" ht="32.25" customHeight="1"/>
    <row r="65779" ht="32.25" customHeight="1"/>
    <row r="65781" ht="32.25" customHeight="1"/>
    <row r="65783" ht="32.25" customHeight="1"/>
    <row r="65785" ht="32.25" customHeight="1"/>
    <row r="65787" ht="32.25" customHeight="1"/>
    <row r="65789" ht="32.25" customHeight="1"/>
    <row r="65791" ht="32.25" customHeight="1"/>
    <row r="65793" ht="32.25" customHeight="1"/>
    <row r="65795" ht="32.25" customHeight="1"/>
    <row r="65797" ht="32.25" customHeight="1"/>
    <row r="65799" ht="32.25" customHeight="1"/>
    <row r="65801" ht="32.25" customHeight="1"/>
    <row r="65803" ht="32.25" customHeight="1"/>
    <row r="65805" ht="32.25" customHeight="1"/>
    <row r="65807" ht="32.25" customHeight="1"/>
    <row r="65809" ht="32.25" customHeight="1"/>
    <row r="65811" ht="32.25" customHeight="1"/>
    <row r="65813" ht="32.25" customHeight="1"/>
    <row r="65815" ht="32.25" customHeight="1"/>
    <row r="65817" ht="32.25" customHeight="1"/>
    <row r="65819" ht="32.25" customHeight="1"/>
    <row r="65821" ht="32.25" customHeight="1"/>
    <row r="65823" ht="32.25" customHeight="1"/>
    <row r="65825" ht="32.25" customHeight="1"/>
    <row r="65827" ht="32.25" customHeight="1"/>
    <row r="65829" ht="32.25" customHeight="1"/>
    <row r="65831" ht="32.25" customHeight="1"/>
    <row r="65833" ht="32.25" customHeight="1"/>
    <row r="65835" ht="32.25" customHeight="1"/>
    <row r="65837" ht="32.25" customHeight="1"/>
    <row r="65839" ht="32.25" customHeight="1"/>
    <row r="65841" ht="32.25" customHeight="1"/>
    <row r="65843" ht="32.25" customHeight="1"/>
    <row r="65845" ht="32.25" customHeight="1"/>
    <row r="65847" ht="32.25" customHeight="1"/>
    <row r="65849" ht="32.25" customHeight="1"/>
    <row r="65851" ht="32.25" customHeight="1"/>
    <row r="65853" ht="32.25" customHeight="1"/>
    <row r="65855" ht="32.25" customHeight="1"/>
    <row r="65857" ht="32.25" customHeight="1"/>
    <row r="65859" ht="32.25" customHeight="1"/>
    <row r="65861" ht="32.25" customHeight="1"/>
    <row r="65863" ht="32.25" customHeight="1"/>
    <row r="65865" ht="32.25" customHeight="1"/>
    <row r="65867" ht="32.25" customHeight="1"/>
    <row r="65869" ht="32.25" customHeight="1"/>
    <row r="65871" ht="32.25" customHeight="1"/>
    <row r="65873" ht="32.25" customHeight="1"/>
    <row r="65875" ht="32.25" customHeight="1"/>
    <row r="65877" ht="32.25" customHeight="1"/>
    <row r="65879" ht="32.25" customHeight="1"/>
    <row r="65881" ht="32.25" customHeight="1"/>
    <row r="65883" ht="32.25" customHeight="1"/>
    <row r="65885" ht="32.25" customHeight="1"/>
    <row r="65887" ht="32.25" customHeight="1"/>
    <row r="65889" ht="32.25" customHeight="1"/>
    <row r="65891" ht="32.25" customHeight="1"/>
    <row r="65893" ht="32.25" customHeight="1"/>
    <row r="65895" ht="32.25" customHeight="1"/>
    <row r="65897" ht="32.25" customHeight="1"/>
    <row r="65899" ht="32.25" customHeight="1"/>
    <row r="65901" ht="32.25" customHeight="1"/>
    <row r="65903" ht="32.25" customHeight="1"/>
    <row r="65905" ht="32.25" customHeight="1"/>
    <row r="65907" ht="32.25" customHeight="1"/>
    <row r="65909" ht="32.25" customHeight="1"/>
    <row r="65911" ht="32.25" customHeight="1"/>
    <row r="65913" ht="32.25" customHeight="1"/>
    <row r="65915" ht="32.25" customHeight="1"/>
    <row r="65917" ht="32.25" customHeight="1"/>
    <row r="65919" ht="32.25" customHeight="1"/>
    <row r="65921" ht="32.25" customHeight="1"/>
    <row r="65923" ht="32.25" customHeight="1"/>
    <row r="65925" ht="32.25" customHeight="1"/>
    <row r="65927" ht="32.25" customHeight="1"/>
    <row r="65929" ht="32.25" customHeight="1"/>
    <row r="65931" ht="32.25" customHeight="1"/>
    <row r="65933" ht="32.25" customHeight="1"/>
    <row r="65935" ht="32.25" customHeight="1"/>
    <row r="65937" ht="32.25" customHeight="1"/>
    <row r="65939" ht="32.25" customHeight="1"/>
    <row r="65941" ht="32.25" customHeight="1"/>
    <row r="65943" ht="32.25" customHeight="1"/>
    <row r="65945" ht="32.25" customHeight="1"/>
    <row r="65947" ht="32.25" customHeight="1"/>
    <row r="65949" ht="32.25" customHeight="1"/>
    <row r="65951" ht="32.25" customHeight="1"/>
    <row r="65953" ht="32.25" customHeight="1"/>
    <row r="65955" ht="32.25" customHeight="1"/>
    <row r="65957" ht="32.25" customHeight="1"/>
    <row r="65959" ht="32.25" customHeight="1"/>
    <row r="65961" ht="32.25" customHeight="1"/>
    <row r="65963" ht="32.25" customHeight="1"/>
    <row r="65965" ht="32.25" customHeight="1"/>
    <row r="65967" ht="32.25" customHeight="1"/>
    <row r="65969" ht="32.25" customHeight="1"/>
    <row r="65971" ht="32.25" customHeight="1"/>
    <row r="65973" ht="32.25" customHeight="1"/>
    <row r="65975" ht="32.25" customHeight="1"/>
    <row r="65977" ht="32.25" customHeight="1"/>
    <row r="65979" ht="32.25" customHeight="1"/>
    <row r="65981" ht="32.25" customHeight="1"/>
    <row r="65983" ht="32.25" customHeight="1"/>
    <row r="65985" ht="32.25" customHeight="1"/>
    <row r="65987" ht="32.25" customHeight="1"/>
    <row r="65989" ht="32.25" customHeight="1"/>
    <row r="65991" ht="32.25" customHeight="1"/>
    <row r="65993" ht="32.25" customHeight="1"/>
    <row r="65995" ht="32.25" customHeight="1"/>
    <row r="65997" ht="32.25" customHeight="1"/>
    <row r="65999" ht="32.25" customHeight="1"/>
    <row r="66001" ht="32.25" customHeight="1"/>
    <row r="66003" ht="32.25" customHeight="1"/>
    <row r="66005" ht="32.25" customHeight="1"/>
    <row r="66007" ht="32.25" customHeight="1"/>
    <row r="66009" ht="32.25" customHeight="1"/>
    <row r="66011" ht="32.25" customHeight="1"/>
    <row r="66013" ht="32.25" customHeight="1"/>
    <row r="66015" ht="32.25" customHeight="1"/>
    <row r="66017" ht="32.25" customHeight="1"/>
    <row r="66019" ht="32.25" customHeight="1"/>
    <row r="66021" ht="32.25" customHeight="1"/>
    <row r="66023" ht="32.25" customHeight="1"/>
    <row r="66025" ht="32.25" customHeight="1"/>
    <row r="66027" ht="32.25" customHeight="1"/>
    <row r="66029" ht="32.25" customHeight="1"/>
    <row r="66031" ht="32.25" customHeight="1"/>
    <row r="66033" ht="32.25" customHeight="1"/>
    <row r="66035" ht="32.25" customHeight="1"/>
    <row r="66037" ht="32.25" customHeight="1"/>
    <row r="66039" ht="32.25" customHeight="1"/>
    <row r="66041" ht="32.25" customHeight="1"/>
    <row r="66043" ht="32.25" customHeight="1"/>
    <row r="66045" ht="32.25" customHeight="1"/>
    <row r="66047" ht="32.25" customHeight="1"/>
    <row r="66049" ht="32.25" customHeight="1"/>
    <row r="66051" ht="32.25" customHeight="1"/>
    <row r="66053" ht="32.25" customHeight="1"/>
    <row r="66055" ht="32.25" customHeight="1"/>
    <row r="66057" ht="32.25" customHeight="1"/>
    <row r="66059" ht="32.25" customHeight="1"/>
    <row r="66061" ht="32.25" customHeight="1"/>
    <row r="66063" ht="32.25" customHeight="1"/>
    <row r="66065" ht="32.25" customHeight="1"/>
    <row r="66067" ht="32.25" customHeight="1"/>
    <row r="66069" ht="32.25" customHeight="1"/>
    <row r="66071" ht="32.25" customHeight="1"/>
    <row r="66073" ht="32.25" customHeight="1"/>
    <row r="66075" ht="32.25" customHeight="1"/>
    <row r="66077" ht="32.25" customHeight="1"/>
    <row r="66079" ht="32.25" customHeight="1"/>
    <row r="66081" ht="32.25" customHeight="1"/>
    <row r="66083" ht="32.25" customHeight="1"/>
    <row r="66085" ht="32.25" customHeight="1"/>
    <row r="66087" ht="32.25" customHeight="1"/>
    <row r="66089" ht="32.25" customHeight="1"/>
    <row r="66091" ht="32.25" customHeight="1"/>
    <row r="66093" ht="32.25" customHeight="1"/>
    <row r="66095" ht="32.25" customHeight="1"/>
    <row r="66097" ht="32.25" customHeight="1"/>
    <row r="66099" ht="32.25" customHeight="1"/>
    <row r="66101" ht="32.25" customHeight="1"/>
    <row r="66103" ht="32.25" customHeight="1"/>
    <row r="66105" ht="32.25" customHeight="1"/>
    <row r="66107" ht="32.25" customHeight="1"/>
    <row r="66109" ht="32.25" customHeight="1"/>
    <row r="66111" ht="32.25" customHeight="1"/>
    <row r="66113" ht="32.25" customHeight="1"/>
    <row r="66115" ht="32.25" customHeight="1"/>
    <row r="66117" ht="32.25" customHeight="1"/>
    <row r="66119" ht="32.25" customHeight="1"/>
    <row r="66121" ht="32.25" customHeight="1"/>
    <row r="66123" ht="32.25" customHeight="1"/>
    <row r="66125" ht="32.25" customHeight="1"/>
    <row r="66127" ht="32.25" customHeight="1"/>
    <row r="66129" ht="32.25" customHeight="1"/>
    <row r="66131" ht="32.25" customHeight="1"/>
    <row r="66133" ht="32.25" customHeight="1"/>
    <row r="66135" ht="32.25" customHeight="1"/>
    <row r="66137" ht="32.25" customHeight="1"/>
    <row r="66139" ht="32.25" customHeight="1"/>
    <row r="66141" ht="32.25" customHeight="1"/>
    <row r="66143" ht="32.25" customHeight="1"/>
    <row r="66145" ht="32.25" customHeight="1"/>
    <row r="66147" ht="32.25" customHeight="1"/>
    <row r="66149" ht="32.25" customHeight="1"/>
    <row r="66151" ht="32.25" customHeight="1"/>
    <row r="66153" ht="32.25" customHeight="1"/>
    <row r="66155" ht="32.25" customHeight="1"/>
    <row r="66157" ht="32.25" customHeight="1"/>
    <row r="66159" ht="32.25" customHeight="1"/>
    <row r="66161" ht="32.25" customHeight="1"/>
    <row r="66163" ht="32.25" customHeight="1"/>
    <row r="66165" ht="32.25" customHeight="1"/>
    <row r="66167" ht="32.25" customHeight="1"/>
    <row r="66169" ht="32.25" customHeight="1"/>
    <row r="66171" ht="32.25" customHeight="1"/>
    <row r="66173" ht="32.25" customHeight="1"/>
    <row r="66175" ht="32.25" customHeight="1"/>
    <row r="66177" ht="32.25" customHeight="1"/>
    <row r="66179" ht="32.25" customHeight="1"/>
    <row r="66181" ht="32.25" customHeight="1"/>
    <row r="66183" ht="32.25" customHeight="1"/>
    <row r="66185" ht="32.25" customHeight="1"/>
    <row r="66187" ht="32.25" customHeight="1"/>
    <row r="66189" ht="32.25" customHeight="1"/>
    <row r="66191" ht="32.25" customHeight="1"/>
    <row r="66193" ht="32.25" customHeight="1"/>
    <row r="66195" ht="32.25" customHeight="1"/>
    <row r="66197" ht="32.25" customHeight="1"/>
    <row r="66199" ht="32.25" customHeight="1"/>
    <row r="66201" ht="32.25" customHeight="1"/>
    <row r="66203" ht="32.25" customHeight="1"/>
    <row r="66205" ht="32.25" customHeight="1"/>
    <row r="66207" ht="32.25" customHeight="1"/>
    <row r="66209" ht="32.25" customHeight="1"/>
    <row r="66211" ht="32.25" customHeight="1"/>
    <row r="66213" ht="32.25" customHeight="1"/>
    <row r="66215" ht="32.25" customHeight="1"/>
    <row r="66217" ht="32.25" customHeight="1"/>
    <row r="66219" ht="32.25" customHeight="1"/>
    <row r="66221" ht="32.25" customHeight="1"/>
    <row r="66223" ht="32.25" customHeight="1"/>
    <row r="66225" ht="32.25" customHeight="1"/>
    <row r="66227" ht="32.25" customHeight="1"/>
    <row r="66229" ht="32.25" customHeight="1"/>
    <row r="66231" ht="32.25" customHeight="1"/>
    <row r="66233" ht="32.25" customHeight="1"/>
    <row r="66235" ht="32.25" customHeight="1"/>
    <row r="66237" ht="32.25" customHeight="1"/>
    <row r="66239" ht="32.25" customHeight="1"/>
    <row r="66241" ht="32.25" customHeight="1"/>
    <row r="66243" ht="32.25" customHeight="1"/>
    <row r="66245" ht="32.25" customHeight="1"/>
    <row r="66247" ht="32.25" customHeight="1"/>
    <row r="66249" ht="32.25" customHeight="1"/>
    <row r="66251" ht="32.25" customHeight="1"/>
    <row r="66253" ht="32.25" customHeight="1"/>
    <row r="66255" ht="32.25" customHeight="1"/>
    <row r="66257" ht="32.25" customHeight="1"/>
    <row r="66259" ht="32.25" customHeight="1"/>
    <row r="66261" ht="32.25" customHeight="1"/>
    <row r="66263" ht="32.25" customHeight="1"/>
    <row r="66265" ht="32.25" customHeight="1"/>
    <row r="66267" ht="32.25" customHeight="1"/>
    <row r="66269" ht="32.25" customHeight="1"/>
    <row r="66271" ht="32.25" customHeight="1"/>
    <row r="66273" ht="32.25" customHeight="1"/>
    <row r="66275" ht="32.25" customHeight="1"/>
    <row r="66277" ht="32.25" customHeight="1"/>
    <row r="66279" ht="32.25" customHeight="1"/>
    <row r="66281" ht="32.25" customHeight="1"/>
    <row r="66283" ht="32.25" customHeight="1"/>
    <row r="66285" ht="32.25" customHeight="1"/>
    <row r="66287" ht="32.25" customHeight="1"/>
    <row r="66289" ht="32.25" customHeight="1"/>
    <row r="66291" ht="32.25" customHeight="1"/>
    <row r="66293" ht="32.25" customHeight="1"/>
    <row r="66295" ht="32.25" customHeight="1"/>
    <row r="66297" ht="32.25" customHeight="1"/>
    <row r="66299" ht="32.25" customHeight="1"/>
    <row r="66301" ht="32.25" customHeight="1"/>
    <row r="66303" ht="32.25" customHeight="1"/>
    <row r="66305" ht="32.25" customHeight="1"/>
    <row r="66307" ht="32.25" customHeight="1"/>
    <row r="66309" ht="32.25" customHeight="1"/>
    <row r="66311" ht="32.25" customHeight="1"/>
    <row r="66313" ht="32.25" customHeight="1"/>
    <row r="66315" ht="32.25" customHeight="1"/>
    <row r="66317" ht="32.25" customHeight="1"/>
    <row r="66319" ht="32.25" customHeight="1"/>
    <row r="66321" ht="32.25" customHeight="1"/>
    <row r="66323" ht="32.25" customHeight="1"/>
    <row r="66325" ht="32.25" customHeight="1"/>
    <row r="66327" ht="32.25" customHeight="1"/>
    <row r="66329" ht="32.25" customHeight="1"/>
    <row r="66331" ht="32.25" customHeight="1"/>
    <row r="66333" ht="32.25" customHeight="1"/>
    <row r="66335" ht="32.25" customHeight="1"/>
    <row r="66337" ht="32.25" customHeight="1"/>
    <row r="66339" ht="32.25" customHeight="1"/>
    <row r="66341" ht="32.25" customHeight="1"/>
    <row r="66343" ht="32.25" customHeight="1"/>
    <row r="66345" ht="32.25" customHeight="1"/>
    <row r="66347" ht="32.25" customHeight="1"/>
    <row r="66349" ht="32.25" customHeight="1"/>
    <row r="66351" ht="32.25" customHeight="1"/>
    <row r="66353" ht="32.25" customHeight="1"/>
    <row r="66355" ht="32.25" customHeight="1"/>
    <row r="66357" ht="32.25" customHeight="1"/>
    <row r="66359" ht="32.25" customHeight="1"/>
    <row r="66361" ht="32.25" customHeight="1"/>
    <row r="66363" ht="32.25" customHeight="1"/>
    <row r="66365" ht="32.25" customHeight="1"/>
    <row r="66367" ht="32.25" customHeight="1"/>
    <row r="66369" ht="32.25" customHeight="1"/>
    <row r="66371" ht="32.25" customHeight="1"/>
    <row r="66373" ht="32.25" customHeight="1"/>
    <row r="66375" ht="32.25" customHeight="1"/>
    <row r="66377" ht="32.25" customHeight="1"/>
    <row r="66379" ht="32.25" customHeight="1"/>
    <row r="66381" ht="32.25" customHeight="1"/>
    <row r="66383" ht="32.25" customHeight="1"/>
    <row r="66385" ht="32.25" customHeight="1"/>
    <row r="66387" ht="32.25" customHeight="1"/>
    <row r="66389" ht="32.25" customHeight="1"/>
    <row r="66391" ht="32.25" customHeight="1"/>
    <row r="66393" ht="32.25" customHeight="1"/>
    <row r="66395" ht="32.25" customHeight="1"/>
    <row r="66397" ht="32.25" customHeight="1"/>
    <row r="66399" ht="32.25" customHeight="1"/>
    <row r="66401" ht="32.25" customHeight="1"/>
    <row r="66403" ht="32.25" customHeight="1"/>
    <row r="66405" ht="32.25" customHeight="1"/>
    <row r="66407" ht="32.25" customHeight="1"/>
    <row r="66409" ht="32.25" customHeight="1"/>
    <row r="66411" ht="32.25" customHeight="1"/>
    <row r="66413" ht="32.25" customHeight="1"/>
    <row r="66415" ht="32.25" customHeight="1"/>
    <row r="66417" ht="32.25" customHeight="1"/>
    <row r="66419" ht="32.25" customHeight="1"/>
    <row r="66421" ht="32.25" customHeight="1"/>
    <row r="66423" ht="32.25" customHeight="1"/>
    <row r="66425" ht="32.25" customHeight="1"/>
    <row r="66427" ht="32.25" customHeight="1"/>
    <row r="66429" ht="32.25" customHeight="1"/>
    <row r="66431" ht="32.25" customHeight="1"/>
    <row r="66433" ht="32.25" customHeight="1"/>
    <row r="66435" ht="32.25" customHeight="1"/>
    <row r="66437" ht="32.25" customHeight="1"/>
    <row r="66439" ht="32.25" customHeight="1"/>
    <row r="66441" ht="32.25" customHeight="1"/>
    <row r="66443" ht="32.25" customHeight="1"/>
    <row r="66445" ht="32.25" customHeight="1"/>
    <row r="66447" ht="32.25" customHeight="1"/>
    <row r="66449" ht="32.25" customHeight="1"/>
    <row r="66451" ht="32.25" customHeight="1"/>
    <row r="66453" ht="32.25" customHeight="1"/>
    <row r="66455" ht="32.25" customHeight="1"/>
    <row r="66457" ht="32.25" customHeight="1"/>
    <row r="66459" ht="32.25" customHeight="1"/>
    <row r="66461" ht="32.25" customHeight="1"/>
    <row r="66463" ht="32.25" customHeight="1"/>
    <row r="66465" ht="32.25" customHeight="1"/>
    <row r="66467" ht="32.25" customHeight="1"/>
    <row r="66469" ht="32.25" customHeight="1"/>
    <row r="66471" ht="32.25" customHeight="1"/>
    <row r="66473" ht="32.25" customHeight="1"/>
    <row r="66475" ht="32.25" customHeight="1"/>
    <row r="66477" ht="32.25" customHeight="1"/>
    <row r="66479" ht="32.25" customHeight="1"/>
    <row r="66481" ht="32.25" customHeight="1"/>
    <row r="66483" ht="32.25" customHeight="1"/>
    <row r="66485" ht="32.25" customHeight="1"/>
    <row r="66487" ht="32.25" customHeight="1"/>
    <row r="66489" ht="32.25" customHeight="1"/>
    <row r="66491" ht="32.25" customHeight="1"/>
    <row r="66493" ht="32.25" customHeight="1"/>
    <row r="66495" ht="32.25" customHeight="1"/>
    <row r="66497" ht="32.25" customHeight="1"/>
    <row r="66499" ht="32.25" customHeight="1"/>
    <row r="66501" ht="32.25" customHeight="1"/>
    <row r="66503" ht="32.25" customHeight="1"/>
    <row r="66505" ht="32.25" customHeight="1"/>
    <row r="66507" ht="32.25" customHeight="1"/>
    <row r="66509" ht="32.25" customHeight="1"/>
    <row r="66511" ht="32.25" customHeight="1"/>
    <row r="66513" ht="32.25" customHeight="1"/>
    <row r="66515" ht="32.25" customHeight="1"/>
    <row r="66517" ht="32.25" customHeight="1"/>
    <row r="66519" ht="32.25" customHeight="1"/>
    <row r="66521" ht="32.25" customHeight="1"/>
    <row r="66523" ht="32.25" customHeight="1"/>
    <row r="66525" ht="32.25" customHeight="1"/>
    <row r="66527" ht="32.25" customHeight="1"/>
    <row r="66529" ht="32.25" customHeight="1"/>
    <row r="66531" ht="32.25" customHeight="1"/>
    <row r="66533" ht="32.25" customHeight="1"/>
    <row r="66535" ht="32.25" customHeight="1"/>
    <row r="66537" ht="32.25" customHeight="1"/>
    <row r="66539" ht="32.25" customHeight="1"/>
    <row r="66541" ht="32.25" customHeight="1"/>
    <row r="66543" ht="32.25" customHeight="1"/>
    <row r="66545" ht="32.25" customHeight="1"/>
    <row r="66547" ht="32.25" customHeight="1"/>
    <row r="66549" ht="32.25" customHeight="1"/>
    <row r="66551" ht="32.25" customHeight="1"/>
    <row r="66553" ht="32.25" customHeight="1"/>
    <row r="66555" ht="32.25" customHeight="1"/>
    <row r="66557" ht="32.25" customHeight="1"/>
    <row r="66559" ht="32.25" customHeight="1"/>
    <row r="66561" ht="32.25" customHeight="1"/>
    <row r="66563" ht="32.25" customHeight="1"/>
    <row r="66565" ht="32.25" customHeight="1"/>
    <row r="66567" ht="32.25" customHeight="1"/>
    <row r="66569" ht="32.25" customHeight="1"/>
    <row r="66571" ht="32.25" customHeight="1"/>
    <row r="66573" ht="32.25" customHeight="1"/>
    <row r="66575" ht="32.25" customHeight="1"/>
    <row r="66577" ht="32.25" customHeight="1"/>
    <row r="66579" ht="32.25" customHeight="1"/>
    <row r="66581" ht="32.25" customHeight="1"/>
    <row r="66583" ht="32.25" customHeight="1"/>
    <row r="66585" ht="32.25" customHeight="1"/>
    <row r="66587" ht="32.25" customHeight="1"/>
    <row r="66589" ht="32.25" customHeight="1"/>
    <row r="66591" ht="32.25" customHeight="1"/>
    <row r="66593" ht="32.25" customHeight="1"/>
    <row r="66595" ht="32.25" customHeight="1"/>
    <row r="66597" ht="32.25" customHeight="1"/>
    <row r="66599" ht="32.25" customHeight="1"/>
    <row r="66601" ht="32.25" customHeight="1"/>
    <row r="66603" ht="32.25" customHeight="1"/>
    <row r="66605" ht="32.25" customHeight="1"/>
    <row r="66607" ht="32.25" customHeight="1"/>
    <row r="66609" ht="32.25" customHeight="1"/>
    <row r="66611" ht="32.25" customHeight="1"/>
    <row r="66613" ht="32.25" customHeight="1"/>
    <row r="66615" ht="32.25" customHeight="1"/>
    <row r="66617" ht="32.25" customHeight="1"/>
    <row r="66619" ht="32.25" customHeight="1"/>
    <row r="66621" ht="32.25" customHeight="1"/>
    <row r="66623" ht="32.25" customHeight="1"/>
    <row r="66625" ht="32.25" customHeight="1"/>
    <row r="66627" ht="32.25" customHeight="1"/>
    <row r="66629" ht="32.25" customHeight="1"/>
    <row r="66631" ht="32.25" customHeight="1"/>
    <row r="66633" ht="32.25" customHeight="1"/>
    <row r="66635" ht="32.25" customHeight="1"/>
    <row r="66637" ht="32.25" customHeight="1"/>
    <row r="66639" ht="32.25" customHeight="1"/>
    <row r="66641" ht="32.25" customHeight="1"/>
    <row r="66643" ht="32.25" customHeight="1"/>
    <row r="66645" ht="32.25" customHeight="1"/>
    <row r="66647" ht="32.25" customHeight="1"/>
    <row r="66649" ht="32.25" customHeight="1"/>
    <row r="66651" ht="32.25" customHeight="1"/>
    <row r="66653" ht="32.25" customHeight="1"/>
    <row r="66655" ht="32.25" customHeight="1"/>
    <row r="66657" ht="32.25" customHeight="1"/>
    <row r="66659" ht="32.25" customHeight="1"/>
    <row r="66661" ht="32.25" customHeight="1"/>
    <row r="66663" ht="32.25" customHeight="1"/>
    <row r="66665" ht="32.25" customHeight="1"/>
    <row r="66667" ht="32.25" customHeight="1"/>
    <row r="66669" ht="32.25" customHeight="1"/>
    <row r="66671" ht="32.25" customHeight="1"/>
    <row r="66673" ht="32.25" customHeight="1"/>
    <row r="66675" ht="32.25" customHeight="1"/>
    <row r="66677" ht="32.25" customHeight="1"/>
    <row r="66679" ht="32.25" customHeight="1"/>
    <row r="66681" ht="32.25" customHeight="1"/>
    <row r="66683" ht="32.25" customHeight="1"/>
    <row r="66685" ht="32.25" customHeight="1"/>
    <row r="66687" ht="32.25" customHeight="1"/>
    <row r="66689" ht="32.25" customHeight="1"/>
    <row r="66691" ht="32.25" customHeight="1"/>
    <row r="66693" ht="32.25" customHeight="1"/>
    <row r="66695" ht="32.25" customHeight="1"/>
    <row r="66697" ht="32.25" customHeight="1"/>
    <row r="66699" ht="32.25" customHeight="1"/>
    <row r="66701" ht="32.25" customHeight="1"/>
    <row r="66703" ht="32.25" customHeight="1"/>
    <row r="66705" ht="32.25" customHeight="1"/>
    <row r="66707" ht="32.25" customHeight="1"/>
    <row r="66709" ht="32.25" customHeight="1"/>
    <row r="66711" ht="32.25" customHeight="1"/>
    <row r="66713" ht="32.25" customHeight="1"/>
    <row r="66715" ht="32.25" customHeight="1"/>
    <row r="66717" ht="32.25" customHeight="1"/>
    <row r="66719" ht="32.25" customHeight="1"/>
    <row r="66721" ht="32.25" customHeight="1"/>
    <row r="66723" ht="32.25" customHeight="1"/>
    <row r="66725" ht="32.25" customHeight="1"/>
    <row r="66727" ht="32.25" customHeight="1"/>
    <row r="66729" ht="32.25" customHeight="1"/>
    <row r="66731" ht="32.25" customHeight="1"/>
    <row r="66733" ht="32.25" customHeight="1"/>
    <row r="66735" ht="32.25" customHeight="1"/>
    <row r="66737" ht="32.25" customHeight="1"/>
    <row r="66739" ht="32.25" customHeight="1"/>
    <row r="66741" ht="32.25" customHeight="1"/>
    <row r="66743" ht="32.25" customHeight="1"/>
    <row r="66745" ht="32.25" customHeight="1"/>
    <row r="66747" ht="32.25" customHeight="1"/>
    <row r="66749" ht="32.25" customHeight="1"/>
    <row r="66751" ht="32.25" customHeight="1"/>
    <row r="66753" ht="32.25" customHeight="1"/>
    <row r="66755" ht="32.25" customHeight="1"/>
    <row r="66757" ht="32.25" customHeight="1"/>
    <row r="66759" ht="32.25" customHeight="1"/>
    <row r="66761" ht="32.25" customHeight="1"/>
    <row r="66763" ht="32.25" customHeight="1"/>
    <row r="66765" ht="32.25" customHeight="1"/>
    <row r="66767" ht="32.25" customHeight="1"/>
    <row r="66769" ht="32.25" customHeight="1"/>
    <row r="66771" ht="32.25" customHeight="1"/>
    <row r="66773" ht="32.25" customHeight="1"/>
    <row r="66775" ht="32.25" customHeight="1"/>
    <row r="66777" ht="32.25" customHeight="1"/>
    <row r="66779" ht="32.25" customHeight="1"/>
    <row r="66781" ht="32.25" customHeight="1"/>
    <row r="66783" ht="32.25" customHeight="1"/>
    <row r="66785" ht="32.25" customHeight="1"/>
    <row r="66787" ht="32.25" customHeight="1"/>
    <row r="66789" ht="32.25" customHeight="1"/>
    <row r="66791" ht="32.25" customHeight="1"/>
    <row r="66793" ht="32.25" customHeight="1"/>
    <row r="66795" ht="32.25" customHeight="1"/>
    <row r="66797" ht="32.25" customHeight="1"/>
    <row r="66799" ht="32.25" customHeight="1"/>
    <row r="66801" ht="32.25" customHeight="1"/>
    <row r="66803" ht="32.25" customHeight="1"/>
    <row r="66805" ht="32.25" customHeight="1"/>
    <row r="66807" ht="32.25" customHeight="1"/>
    <row r="66809" ht="32.25" customHeight="1"/>
    <row r="66811" ht="32.25" customHeight="1"/>
    <row r="66813" ht="32.25" customHeight="1"/>
    <row r="66815" ht="32.25" customHeight="1"/>
    <row r="66817" ht="32.25" customHeight="1"/>
    <row r="66819" ht="32.25" customHeight="1"/>
    <row r="66821" ht="32.25" customHeight="1"/>
    <row r="66823" ht="32.25" customHeight="1"/>
    <row r="66825" ht="32.25" customHeight="1"/>
    <row r="66827" ht="32.25" customHeight="1"/>
    <row r="66829" ht="32.25" customHeight="1"/>
    <row r="66831" ht="32.25" customHeight="1"/>
    <row r="66833" ht="32.25" customHeight="1"/>
    <row r="66835" ht="32.25" customHeight="1"/>
    <row r="66837" ht="32.25" customHeight="1"/>
    <row r="66839" ht="32.25" customHeight="1"/>
    <row r="66841" ht="32.25" customHeight="1"/>
    <row r="66843" ht="32.25" customHeight="1"/>
    <row r="66845" ht="32.25" customHeight="1"/>
    <row r="66847" ht="32.25" customHeight="1"/>
    <row r="66849" ht="32.25" customHeight="1"/>
    <row r="66851" ht="32.25" customHeight="1"/>
    <row r="66853" ht="32.25" customHeight="1"/>
    <row r="66855" ht="32.25" customHeight="1"/>
    <row r="66857" ht="32.25" customHeight="1"/>
    <row r="66859" ht="32.25" customHeight="1"/>
    <row r="66861" ht="32.25" customHeight="1"/>
    <row r="66863" ht="32.25" customHeight="1"/>
    <row r="66865" ht="32.25" customHeight="1"/>
    <row r="66867" ht="32.25" customHeight="1"/>
    <row r="66869" ht="32.25" customHeight="1"/>
    <row r="66871" ht="32.25" customHeight="1"/>
    <row r="66873" ht="32.25" customHeight="1"/>
    <row r="66875" ht="32.25" customHeight="1"/>
    <row r="66877" ht="32.25" customHeight="1"/>
    <row r="66879" ht="32.25" customHeight="1"/>
    <row r="66881" ht="32.25" customHeight="1"/>
    <row r="66883" ht="32.25" customHeight="1"/>
    <row r="66885" ht="32.25" customHeight="1"/>
    <row r="66887" ht="32.25" customHeight="1"/>
    <row r="66889" ht="32.25" customHeight="1"/>
    <row r="66891" ht="32.25" customHeight="1"/>
    <row r="66893" ht="32.25" customHeight="1"/>
    <row r="66895" ht="32.25" customHeight="1"/>
    <row r="66897" ht="32.25" customHeight="1"/>
    <row r="66899" ht="32.25" customHeight="1"/>
    <row r="66901" ht="32.25" customHeight="1"/>
    <row r="66903" ht="32.25" customHeight="1"/>
    <row r="66905" ht="32.25" customHeight="1"/>
    <row r="66907" ht="32.25" customHeight="1"/>
    <row r="66909" ht="32.25" customHeight="1"/>
    <row r="66911" ht="32.25" customHeight="1"/>
    <row r="66913" ht="32.25" customHeight="1"/>
    <row r="66915" ht="32.25" customHeight="1"/>
    <row r="66917" ht="32.25" customHeight="1"/>
    <row r="66919" ht="32.25" customHeight="1"/>
    <row r="66921" ht="32.25" customHeight="1"/>
    <row r="66923" ht="32.25" customHeight="1"/>
    <row r="66925" ht="32.25" customHeight="1"/>
    <row r="66927" ht="32.25" customHeight="1"/>
    <row r="66929" ht="32.25" customHeight="1"/>
    <row r="66931" ht="32.25" customHeight="1"/>
    <row r="66933" ht="32.25" customHeight="1"/>
    <row r="66935" ht="32.25" customHeight="1"/>
    <row r="66937" ht="32.25" customHeight="1"/>
    <row r="66939" ht="32.25" customHeight="1"/>
    <row r="66941" ht="32.25" customHeight="1"/>
    <row r="66943" ht="32.25" customHeight="1"/>
    <row r="66945" ht="32.25" customHeight="1"/>
    <row r="66947" ht="32.25" customHeight="1"/>
    <row r="66949" ht="32.25" customHeight="1"/>
    <row r="66951" ht="32.25" customHeight="1"/>
    <row r="66953" ht="32.25" customHeight="1"/>
    <row r="66955" ht="32.25" customHeight="1"/>
    <row r="66957" ht="32.25" customHeight="1"/>
    <row r="66959" ht="32.25" customHeight="1"/>
    <row r="66961" ht="32.25" customHeight="1"/>
    <row r="66963" ht="32.25" customHeight="1"/>
    <row r="66965" ht="32.25" customHeight="1"/>
    <row r="66967" ht="32.25" customHeight="1"/>
    <row r="66969" ht="32.25" customHeight="1"/>
    <row r="66971" ht="32.25" customHeight="1"/>
    <row r="66973" ht="32.25" customHeight="1"/>
    <row r="66975" ht="32.25" customHeight="1"/>
    <row r="66977" ht="32.25" customHeight="1"/>
    <row r="66979" ht="32.25" customHeight="1"/>
    <row r="66981" ht="32.25" customHeight="1"/>
    <row r="66983" ht="32.25" customHeight="1"/>
    <row r="66985" ht="32.25" customHeight="1"/>
    <row r="66987" ht="32.25" customHeight="1"/>
    <row r="66989" ht="32.25" customHeight="1"/>
    <row r="66991" ht="32.25" customHeight="1"/>
    <row r="66993" ht="32.25" customHeight="1"/>
    <row r="66995" ht="32.25" customHeight="1"/>
    <row r="66997" ht="32.25" customHeight="1"/>
    <row r="66999" ht="32.25" customHeight="1"/>
    <row r="67001" ht="32.25" customHeight="1"/>
    <row r="67003" ht="32.25" customHeight="1"/>
    <row r="67005" ht="32.25" customHeight="1"/>
    <row r="67007" ht="32.25" customHeight="1"/>
    <row r="67009" ht="32.25" customHeight="1"/>
    <row r="67011" ht="32.25" customHeight="1"/>
    <row r="67013" ht="32.25" customHeight="1"/>
    <row r="67015" ht="32.25" customHeight="1"/>
    <row r="67017" ht="32.25" customHeight="1"/>
    <row r="67019" ht="32.25" customHeight="1"/>
    <row r="67021" ht="32.25" customHeight="1"/>
    <row r="67023" ht="32.25" customHeight="1"/>
    <row r="67025" ht="32.25" customHeight="1"/>
    <row r="67027" ht="32.25" customHeight="1"/>
    <row r="67029" ht="32.25" customHeight="1"/>
    <row r="67031" ht="32.25" customHeight="1"/>
    <row r="67033" ht="32.25" customHeight="1"/>
    <row r="67035" ht="32.25" customHeight="1"/>
    <row r="67037" ht="32.25" customHeight="1"/>
    <row r="67039" ht="32.25" customHeight="1"/>
    <row r="67041" ht="32.25" customHeight="1"/>
    <row r="67043" ht="32.25" customHeight="1"/>
    <row r="67045" ht="32.25" customHeight="1"/>
    <row r="67047" ht="32.25" customHeight="1"/>
    <row r="67049" ht="32.25" customHeight="1"/>
    <row r="67051" ht="32.25" customHeight="1"/>
    <row r="67053" ht="32.25" customHeight="1"/>
    <row r="67055" ht="32.25" customHeight="1"/>
    <row r="67057" ht="32.25" customHeight="1"/>
    <row r="67059" ht="32.25" customHeight="1"/>
    <row r="67061" ht="32.25" customHeight="1"/>
    <row r="67063" ht="32.25" customHeight="1"/>
    <row r="67065" ht="32.25" customHeight="1"/>
    <row r="67067" ht="32.25" customHeight="1"/>
    <row r="67069" ht="32.25" customHeight="1"/>
    <row r="67071" ht="32.25" customHeight="1"/>
    <row r="67073" ht="32.25" customHeight="1"/>
    <row r="67075" ht="32.25" customHeight="1"/>
    <row r="67077" ht="32.25" customHeight="1"/>
    <row r="67079" ht="32.25" customHeight="1"/>
    <row r="67081" ht="32.25" customHeight="1"/>
    <row r="67083" ht="32.25" customHeight="1"/>
    <row r="67085" ht="32.25" customHeight="1"/>
    <row r="67087" ht="32.25" customHeight="1"/>
    <row r="67089" ht="32.25" customHeight="1"/>
    <row r="67091" ht="32.25" customHeight="1"/>
    <row r="67093" ht="32.25" customHeight="1"/>
    <row r="67095" ht="32.25" customHeight="1"/>
    <row r="67097" ht="32.25" customHeight="1"/>
    <row r="67099" ht="32.25" customHeight="1"/>
    <row r="67101" ht="32.25" customHeight="1"/>
    <row r="67103" ht="32.25" customHeight="1"/>
    <row r="67105" ht="32.25" customHeight="1"/>
    <row r="67107" ht="32.25" customHeight="1"/>
    <row r="67109" ht="32.25" customHeight="1"/>
    <row r="67111" ht="32.25" customHeight="1"/>
    <row r="67113" ht="32.25" customHeight="1"/>
    <row r="67115" ht="32.25" customHeight="1"/>
    <row r="67117" ht="32.25" customHeight="1"/>
    <row r="67119" ht="32.25" customHeight="1"/>
    <row r="67121" ht="32.25" customHeight="1"/>
    <row r="67123" ht="32.25" customHeight="1"/>
    <row r="67125" ht="32.25" customHeight="1"/>
    <row r="67127" ht="32.25" customHeight="1"/>
    <row r="67129" ht="32.25" customHeight="1"/>
    <row r="67131" ht="32.25" customHeight="1"/>
    <row r="67133" ht="32.25" customHeight="1"/>
    <row r="67135" ht="32.25" customHeight="1"/>
    <row r="67137" ht="32.25" customHeight="1"/>
    <row r="67139" ht="32.25" customHeight="1"/>
    <row r="67141" ht="32.25" customHeight="1"/>
    <row r="67143" ht="32.25" customHeight="1"/>
    <row r="67145" ht="32.25" customHeight="1"/>
    <row r="67147" ht="32.25" customHeight="1"/>
    <row r="67149" ht="32.25" customHeight="1"/>
    <row r="67151" ht="32.25" customHeight="1"/>
    <row r="67153" ht="32.25" customHeight="1"/>
    <row r="67155" ht="32.25" customHeight="1"/>
    <row r="67157" ht="32.25" customHeight="1"/>
    <row r="67159" ht="32.25" customHeight="1"/>
    <row r="67161" ht="32.25" customHeight="1"/>
    <row r="67163" ht="32.25" customHeight="1"/>
    <row r="67165" ht="32.25" customHeight="1"/>
    <row r="67167" ht="32.25" customHeight="1"/>
    <row r="67169" ht="32.25" customHeight="1"/>
    <row r="67171" ht="32.25" customHeight="1"/>
    <row r="67173" ht="32.25" customHeight="1"/>
    <row r="67175" ht="32.25" customHeight="1"/>
    <row r="67177" ht="32.25" customHeight="1"/>
    <row r="67179" ht="32.25" customHeight="1"/>
    <row r="67181" ht="32.25" customHeight="1"/>
    <row r="67183" ht="32.25" customHeight="1"/>
    <row r="67185" ht="32.25" customHeight="1"/>
    <row r="67187" ht="32.25" customHeight="1"/>
    <row r="67189" ht="32.25" customHeight="1"/>
    <row r="67191" ht="32.25" customHeight="1"/>
    <row r="67193" ht="32.25" customHeight="1"/>
    <row r="67195" ht="32.25" customHeight="1"/>
    <row r="67197" ht="32.25" customHeight="1"/>
    <row r="67199" ht="32.25" customHeight="1"/>
    <row r="67201" ht="32.25" customHeight="1"/>
    <row r="67203" ht="32.25" customHeight="1"/>
    <row r="67205" ht="32.25" customHeight="1"/>
    <row r="67207" ht="32.25" customHeight="1"/>
    <row r="67209" ht="32.25" customHeight="1"/>
    <row r="67211" ht="32.25" customHeight="1"/>
    <row r="67213" ht="32.25" customHeight="1"/>
    <row r="67215" ht="32.25" customHeight="1"/>
    <row r="67217" ht="32.25" customHeight="1"/>
    <row r="67219" ht="32.25" customHeight="1"/>
    <row r="67221" ht="32.25" customHeight="1"/>
    <row r="67223" ht="32.25" customHeight="1"/>
    <row r="67225" ht="32.25" customHeight="1"/>
    <row r="67227" ht="32.25" customHeight="1"/>
    <row r="67229" ht="32.25" customHeight="1"/>
    <row r="67231" ht="32.25" customHeight="1"/>
    <row r="67233" ht="32.25" customHeight="1"/>
    <row r="67235" ht="32.25" customHeight="1"/>
    <row r="67237" ht="32.25" customHeight="1"/>
    <row r="67239" ht="32.25" customHeight="1"/>
    <row r="67241" ht="32.25" customHeight="1"/>
    <row r="67243" ht="32.25" customHeight="1"/>
    <row r="67245" ht="32.25" customHeight="1"/>
    <row r="67247" ht="32.25" customHeight="1"/>
    <row r="67249" ht="32.25" customHeight="1"/>
    <row r="67251" ht="32.25" customHeight="1"/>
    <row r="67253" ht="32.25" customHeight="1"/>
    <row r="67255" ht="32.25" customHeight="1"/>
    <row r="67257" ht="32.25" customHeight="1"/>
    <row r="67259" ht="32.25" customHeight="1"/>
    <row r="67261" ht="32.25" customHeight="1"/>
    <row r="67263" ht="32.25" customHeight="1"/>
    <row r="67265" ht="32.25" customHeight="1"/>
    <row r="67267" ht="32.25" customHeight="1"/>
    <row r="67269" ht="32.25" customHeight="1"/>
    <row r="67271" ht="32.25" customHeight="1"/>
    <row r="67273" ht="32.25" customHeight="1"/>
    <row r="67275" ht="32.25" customHeight="1"/>
    <row r="67277" ht="32.25" customHeight="1"/>
    <row r="67279" ht="32.25" customHeight="1"/>
    <row r="67281" ht="32.25" customHeight="1"/>
    <row r="67283" ht="32.25" customHeight="1"/>
    <row r="67285" ht="32.25" customHeight="1"/>
    <row r="67287" ht="32.25" customHeight="1"/>
    <row r="67289" ht="32.25" customHeight="1"/>
    <row r="67291" ht="32.25" customHeight="1"/>
    <row r="67293" ht="32.25" customHeight="1"/>
    <row r="67295" ht="32.25" customHeight="1"/>
    <row r="67297" ht="32.25" customHeight="1"/>
    <row r="67299" ht="32.25" customHeight="1"/>
    <row r="67301" ht="32.25" customHeight="1"/>
    <row r="67303" ht="32.25" customHeight="1"/>
    <row r="67305" ht="32.25" customHeight="1"/>
    <row r="67307" ht="32.25" customHeight="1"/>
    <row r="67309" ht="32.25" customHeight="1"/>
    <row r="67311" ht="32.25" customHeight="1"/>
    <row r="67313" ht="32.25" customHeight="1"/>
    <row r="67315" ht="32.25" customHeight="1"/>
    <row r="67317" ht="32.25" customHeight="1"/>
    <row r="67319" ht="32.25" customHeight="1"/>
    <row r="67321" ht="32.25" customHeight="1"/>
    <row r="67323" ht="32.25" customHeight="1"/>
    <row r="67325" ht="32.25" customHeight="1"/>
    <row r="67327" ht="32.25" customHeight="1"/>
    <row r="67329" ht="32.25" customHeight="1"/>
    <row r="67331" ht="32.25" customHeight="1"/>
    <row r="67333" ht="32.25" customHeight="1"/>
    <row r="67335" ht="32.25" customHeight="1"/>
    <row r="67337" ht="32.25" customHeight="1"/>
    <row r="67339" ht="32.25" customHeight="1"/>
    <row r="67341" ht="32.25" customHeight="1"/>
    <row r="67343" ht="32.25" customHeight="1"/>
    <row r="67345" ht="32.25" customHeight="1"/>
    <row r="67347" ht="32.25" customHeight="1"/>
    <row r="67349" ht="32.25" customHeight="1"/>
    <row r="67351" ht="32.25" customHeight="1"/>
    <row r="67353" ht="32.25" customHeight="1"/>
    <row r="67355" ht="32.25" customHeight="1"/>
    <row r="67357" ht="32.25" customHeight="1"/>
    <row r="67359" ht="32.25" customHeight="1"/>
    <row r="67361" ht="32.25" customHeight="1"/>
    <row r="67363" ht="32.25" customHeight="1"/>
    <row r="67365" ht="32.25" customHeight="1"/>
    <row r="67367" ht="32.25" customHeight="1"/>
    <row r="67369" ht="32.25" customHeight="1"/>
    <row r="67371" ht="32.25" customHeight="1"/>
    <row r="67373" ht="32.25" customHeight="1"/>
    <row r="67375" ht="32.25" customHeight="1"/>
    <row r="67377" ht="32.25" customHeight="1"/>
    <row r="67379" ht="32.25" customHeight="1"/>
    <row r="67381" ht="32.25" customHeight="1"/>
    <row r="67383" ht="32.25" customHeight="1"/>
    <row r="67385" ht="32.25" customHeight="1"/>
    <row r="67387" ht="32.25" customHeight="1"/>
    <row r="67389" ht="32.25" customHeight="1"/>
    <row r="67391" ht="32.25" customHeight="1"/>
    <row r="67393" ht="32.25" customHeight="1"/>
    <row r="67395" ht="32.25" customHeight="1"/>
    <row r="67397" ht="32.25" customHeight="1"/>
    <row r="67399" ht="32.25" customHeight="1"/>
    <row r="67401" ht="32.25" customHeight="1"/>
    <row r="67403" ht="32.25" customHeight="1"/>
    <row r="67405" ht="32.25" customHeight="1"/>
    <row r="67407" ht="32.25" customHeight="1"/>
    <row r="67409" ht="32.25" customHeight="1"/>
    <row r="67411" ht="32.25" customHeight="1"/>
    <row r="67413" ht="32.25" customHeight="1"/>
    <row r="67415" ht="32.25" customHeight="1"/>
    <row r="67417" ht="32.25" customHeight="1"/>
    <row r="67419" ht="32.25" customHeight="1"/>
    <row r="67421" ht="32.25" customHeight="1"/>
    <row r="67423" ht="32.25" customHeight="1"/>
    <row r="67425" ht="32.25" customHeight="1"/>
    <row r="67427" ht="32.25" customHeight="1"/>
    <row r="67429" ht="32.25" customHeight="1"/>
    <row r="67431" ht="32.25" customHeight="1"/>
    <row r="67433" ht="32.25" customHeight="1"/>
    <row r="67435" ht="32.25" customHeight="1"/>
    <row r="67437" ht="32.25" customHeight="1"/>
    <row r="67439" ht="32.25" customHeight="1"/>
    <row r="67441" ht="32.25" customHeight="1"/>
    <row r="67443" ht="32.25" customHeight="1"/>
    <row r="67445" ht="32.25" customHeight="1"/>
    <row r="67447" ht="32.25" customHeight="1"/>
    <row r="67449" ht="32.25" customHeight="1"/>
    <row r="67451" ht="32.25" customHeight="1"/>
    <row r="67453" ht="32.25" customHeight="1"/>
    <row r="67455" ht="32.25" customHeight="1"/>
    <row r="67457" ht="32.25" customHeight="1"/>
    <row r="67459" ht="32.25" customHeight="1"/>
    <row r="67461" ht="32.25" customHeight="1"/>
    <row r="67463" ht="32.25" customHeight="1"/>
    <row r="67465" ht="32.25" customHeight="1"/>
    <row r="67467" ht="32.25" customHeight="1"/>
    <row r="67469" ht="32.25" customHeight="1"/>
    <row r="67471" ht="32.25" customHeight="1"/>
    <row r="67473" ht="32.25" customHeight="1"/>
    <row r="67475" ht="32.25" customHeight="1"/>
    <row r="67477" ht="32.25" customHeight="1"/>
    <row r="67479" ht="32.25" customHeight="1"/>
    <row r="67481" ht="32.25" customHeight="1"/>
    <row r="67483" ht="32.25" customHeight="1"/>
    <row r="67485" ht="32.25" customHeight="1"/>
    <row r="67487" ht="32.25" customHeight="1"/>
    <row r="67489" ht="32.25" customHeight="1"/>
    <row r="67491" ht="32.25" customHeight="1"/>
    <row r="67493" ht="32.25" customHeight="1"/>
    <row r="67495" ht="32.25" customHeight="1"/>
    <row r="67497" ht="32.25" customHeight="1"/>
    <row r="67499" ht="32.25" customHeight="1"/>
    <row r="67501" ht="32.25" customHeight="1"/>
    <row r="67503" ht="32.25" customHeight="1"/>
    <row r="67505" ht="32.25" customHeight="1"/>
    <row r="67507" ht="32.25" customHeight="1"/>
    <row r="67509" ht="32.25" customHeight="1"/>
    <row r="67511" ht="32.25" customHeight="1"/>
    <row r="67513" ht="32.25" customHeight="1"/>
    <row r="67515" ht="32.25" customHeight="1"/>
    <row r="67517" ht="32.25" customHeight="1"/>
    <row r="67519" ht="32.25" customHeight="1"/>
    <row r="67521" ht="32.25" customHeight="1"/>
    <row r="67523" ht="32.25" customHeight="1"/>
    <row r="67525" ht="32.25" customHeight="1"/>
    <row r="67527" ht="32.25" customHeight="1"/>
    <row r="67529" ht="32.25" customHeight="1"/>
    <row r="67531" ht="32.25" customHeight="1"/>
    <row r="67533" ht="32.25" customHeight="1"/>
    <row r="67535" ht="32.25" customHeight="1"/>
    <row r="67537" ht="32.25" customHeight="1"/>
    <row r="67539" ht="32.25" customHeight="1"/>
    <row r="67541" ht="32.25" customHeight="1"/>
    <row r="67543" ht="32.25" customHeight="1"/>
    <row r="67545" ht="32.25" customHeight="1"/>
    <row r="67547" ht="32.25" customHeight="1"/>
    <row r="67549" ht="32.25" customHeight="1"/>
    <row r="67551" ht="32.25" customHeight="1"/>
    <row r="67553" ht="32.25" customHeight="1"/>
    <row r="67555" ht="32.25" customHeight="1"/>
    <row r="67557" ht="32.25" customHeight="1"/>
    <row r="67559" ht="32.25" customHeight="1"/>
    <row r="67561" ht="32.25" customHeight="1"/>
    <row r="67563" ht="32.25" customHeight="1"/>
    <row r="67565" ht="32.25" customHeight="1"/>
    <row r="67567" ht="32.25" customHeight="1"/>
    <row r="67569" ht="32.25" customHeight="1"/>
    <row r="67571" ht="32.25" customHeight="1"/>
    <row r="67573" ht="32.25" customHeight="1"/>
    <row r="67575" ht="32.25" customHeight="1"/>
    <row r="67577" ht="32.25" customHeight="1"/>
    <row r="67579" ht="32.25" customHeight="1"/>
    <row r="67581" ht="32.25" customHeight="1"/>
    <row r="67583" ht="32.25" customHeight="1"/>
    <row r="67585" ht="32.25" customHeight="1"/>
    <row r="67587" ht="32.25" customHeight="1"/>
    <row r="67589" ht="32.25" customHeight="1"/>
    <row r="67591" ht="32.25" customHeight="1"/>
    <row r="67593" ht="32.25" customHeight="1"/>
    <row r="67595" ht="32.25" customHeight="1"/>
    <row r="67597" ht="32.25" customHeight="1"/>
    <row r="67599" ht="32.25" customHeight="1"/>
    <row r="67601" ht="32.25" customHeight="1"/>
    <row r="67603" ht="32.25" customHeight="1"/>
    <row r="67605" ht="32.25" customHeight="1"/>
    <row r="67607" ht="32.25" customHeight="1"/>
    <row r="67609" ht="32.25" customHeight="1"/>
    <row r="67611" ht="32.25" customHeight="1"/>
    <row r="67613" ht="32.25" customHeight="1"/>
    <row r="67615" ht="32.25" customHeight="1"/>
    <row r="67617" ht="32.25" customHeight="1"/>
    <row r="67619" ht="32.25" customHeight="1"/>
    <row r="67621" ht="32.25" customHeight="1"/>
    <row r="67623" ht="32.25" customHeight="1"/>
    <row r="67625" ht="32.25" customHeight="1"/>
    <row r="67627" ht="32.25" customHeight="1"/>
    <row r="67629" ht="32.25" customHeight="1"/>
    <row r="67631" ht="32.25" customHeight="1"/>
    <row r="67633" ht="32.25" customHeight="1"/>
    <row r="67635" ht="32.25" customHeight="1"/>
    <row r="67637" ht="32.25" customHeight="1"/>
    <row r="67639" ht="32.25" customHeight="1"/>
    <row r="67641" ht="32.25" customHeight="1"/>
    <row r="67643" ht="32.25" customHeight="1"/>
    <row r="67645" ht="32.25" customHeight="1"/>
    <row r="67647" ht="32.25" customHeight="1"/>
    <row r="67649" ht="32.25" customHeight="1"/>
    <row r="67651" ht="32.25" customHeight="1"/>
    <row r="67653" ht="32.25" customHeight="1"/>
    <row r="67655" ht="32.25" customHeight="1"/>
    <row r="67657" ht="32.25" customHeight="1"/>
    <row r="67659" ht="32.25" customHeight="1"/>
    <row r="67661" ht="32.25" customHeight="1"/>
    <row r="67663" ht="32.25" customHeight="1"/>
    <row r="67665" ht="32.25" customHeight="1"/>
    <row r="67667" ht="32.25" customHeight="1"/>
    <row r="67669" ht="32.25" customHeight="1"/>
    <row r="67671" ht="32.25" customHeight="1"/>
    <row r="67673" ht="32.25" customHeight="1"/>
    <row r="67675" ht="32.25" customHeight="1"/>
    <row r="67677" ht="32.25" customHeight="1"/>
    <row r="67679" ht="32.25" customHeight="1"/>
    <row r="67681" ht="32.25" customHeight="1"/>
    <row r="67683" ht="32.25" customHeight="1"/>
    <row r="67685" ht="32.25" customHeight="1"/>
    <row r="67687" ht="32.25" customHeight="1"/>
    <row r="67689" ht="32.25" customHeight="1"/>
    <row r="67691" ht="32.25" customHeight="1"/>
    <row r="67693" ht="32.25" customHeight="1"/>
    <row r="67695" ht="32.25" customHeight="1"/>
    <row r="67697" ht="32.25" customHeight="1"/>
    <row r="67699" ht="32.25" customHeight="1"/>
    <row r="67701" ht="32.25" customHeight="1"/>
    <row r="67703" ht="32.25" customHeight="1"/>
    <row r="67705" ht="32.25" customHeight="1"/>
    <row r="67707" ht="32.25" customHeight="1"/>
    <row r="67709" ht="32.25" customHeight="1"/>
    <row r="67711" ht="32.25" customHeight="1"/>
    <row r="67713" ht="32.25" customHeight="1"/>
    <row r="67715" ht="32.25" customHeight="1"/>
    <row r="67717" ht="32.25" customHeight="1"/>
    <row r="67719" ht="32.25" customHeight="1"/>
    <row r="67721" ht="32.25" customHeight="1"/>
    <row r="67723" ht="32.25" customHeight="1"/>
    <row r="67725" ht="32.25" customHeight="1"/>
    <row r="67727" ht="32.25" customHeight="1"/>
    <row r="67729" ht="32.25" customHeight="1"/>
    <row r="67731" ht="32.25" customHeight="1"/>
    <row r="67733" ht="32.25" customHeight="1"/>
    <row r="67735" ht="32.25" customHeight="1"/>
    <row r="67737" ht="32.25" customHeight="1"/>
    <row r="67739" ht="32.25" customHeight="1"/>
    <row r="67741" ht="32.25" customHeight="1"/>
    <row r="67743" ht="32.25" customHeight="1"/>
    <row r="67745" ht="32.25" customHeight="1"/>
    <row r="67747" ht="32.25" customHeight="1"/>
    <row r="67749" ht="32.25" customHeight="1"/>
    <row r="67751" ht="32.25" customHeight="1"/>
    <row r="67753" ht="32.25" customHeight="1"/>
    <row r="67755" ht="32.25" customHeight="1"/>
    <row r="67757" ht="32.25" customHeight="1"/>
    <row r="67759" ht="32.25" customHeight="1"/>
    <row r="67761" ht="32.25" customHeight="1"/>
    <row r="67763" ht="32.25" customHeight="1"/>
    <row r="67765" ht="32.25" customHeight="1"/>
    <row r="67767" ht="32.25" customHeight="1"/>
    <row r="67769" ht="32.25" customHeight="1"/>
    <row r="67771" ht="32.25" customHeight="1"/>
    <row r="67773" ht="32.25" customHeight="1"/>
    <row r="67775" ht="32.25" customHeight="1"/>
    <row r="67777" ht="32.25" customHeight="1"/>
    <row r="67779" ht="32.25" customHeight="1"/>
    <row r="67781" ht="32.25" customHeight="1"/>
    <row r="67783" ht="32.25" customHeight="1"/>
    <row r="67785" ht="32.25" customHeight="1"/>
    <row r="67787" ht="32.25" customHeight="1"/>
    <row r="67789" ht="32.25" customHeight="1"/>
    <row r="67791" ht="32.25" customHeight="1"/>
    <row r="67793" ht="32.25" customHeight="1"/>
    <row r="67795" ht="32.25" customHeight="1"/>
    <row r="67797" ht="32.25" customHeight="1"/>
    <row r="67799" ht="32.25" customHeight="1"/>
    <row r="67801" ht="32.25" customHeight="1"/>
    <row r="67803" ht="32.25" customHeight="1"/>
    <row r="67805" ht="32.25" customHeight="1"/>
    <row r="67807" ht="32.25" customHeight="1"/>
    <row r="67809" ht="32.25" customHeight="1"/>
    <row r="67811" ht="32.25" customHeight="1"/>
    <row r="67813" ht="32.25" customHeight="1"/>
    <row r="67815" ht="32.25" customHeight="1"/>
    <row r="67817" ht="32.25" customHeight="1"/>
    <row r="67819" ht="32.25" customHeight="1"/>
    <row r="67821" ht="32.25" customHeight="1"/>
    <row r="67823" ht="32.25" customHeight="1"/>
    <row r="67825" ht="32.25" customHeight="1"/>
    <row r="67827" ht="32.25" customHeight="1"/>
    <row r="67829" ht="32.25" customHeight="1"/>
    <row r="67831" ht="32.25" customHeight="1"/>
    <row r="67833" ht="32.25" customHeight="1"/>
    <row r="67835" ht="32.25" customHeight="1"/>
    <row r="67837" ht="32.25" customHeight="1"/>
    <row r="67839" ht="32.25" customHeight="1"/>
    <row r="67841" ht="32.25" customHeight="1"/>
    <row r="67843" ht="32.25" customHeight="1"/>
    <row r="67845" ht="32.25" customHeight="1"/>
    <row r="67847" ht="32.25" customHeight="1"/>
    <row r="67849" ht="32.25" customHeight="1"/>
    <row r="67851" ht="32.25" customHeight="1"/>
    <row r="67853" ht="32.25" customHeight="1"/>
    <row r="67855" ht="32.25" customHeight="1"/>
    <row r="67857" ht="32.25" customHeight="1"/>
    <row r="67859" ht="32.25" customHeight="1"/>
    <row r="67861" ht="32.25" customHeight="1"/>
    <row r="67863" ht="32.25" customHeight="1"/>
    <row r="67865" ht="32.25" customHeight="1"/>
    <row r="67867" ht="32.25" customHeight="1"/>
    <row r="67869" ht="32.25" customHeight="1"/>
    <row r="67871" ht="32.25" customHeight="1"/>
    <row r="67873" ht="32.25" customHeight="1"/>
    <row r="67875" ht="32.25" customHeight="1"/>
    <row r="67877" ht="32.25" customHeight="1"/>
    <row r="67879" ht="32.25" customHeight="1"/>
    <row r="67881" ht="32.25" customHeight="1"/>
    <row r="67883" ht="32.25" customHeight="1"/>
    <row r="67885" ht="32.25" customHeight="1"/>
    <row r="67887" ht="32.25" customHeight="1"/>
    <row r="67889" ht="32.25" customHeight="1"/>
    <row r="67891" ht="32.25" customHeight="1"/>
    <row r="67893" ht="32.25" customHeight="1"/>
    <row r="67895" ht="32.25" customHeight="1"/>
    <row r="67897" ht="32.25" customHeight="1"/>
    <row r="67899" ht="32.25" customHeight="1"/>
    <row r="67901" ht="32.25" customHeight="1"/>
    <row r="67903" ht="32.25" customHeight="1"/>
    <row r="67905" ht="32.25" customHeight="1"/>
    <row r="67907" ht="32.25" customHeight="1"/>
    <row r="67909" ht="32.25" customHeight="1"/>
    <row r="67911" ht="32.25" customHeight="1"/>
    <row r="67913" ht="32.25" customHeight="1"/>
    <row r="67915" ht="32.25" customHeight="1"/>
    <row r="67917" ht="32.25" customHeight="1"/>
    <row r="67919" ht="32.25" customHeight="1"/>
    <row r="67921" ht="32.25" customHeight="1"/>
    <row r="67923" ht="32.25" customHeight="1"/>
    <row r="67925" ht="32.25" customHeight="1"/>
    <row r="67927" ht="32.25" customHeight="1"/>
    <row r="67929" ht="32.25" customHeight="1"/>
    <row r="67931" ht="32.25" customHeight="1"/>
    <row r="67933" ht="32.25" customHeight="1"/>
    <row r="67935" ht="32.25" customHeight="1"/>
    <row r="67937" ht="32.25" customHeight="1"/>
    <row r="67939" ht="32.25" customHeight="1"/>
    <row r="67941" ht="32.25" customHeight="1"/>
    <row r="67943" ht="32.25" customHeight="1"/>
    <row r="67945" ht="32.25" customHeight="1"/>
    <row r="67947" ht="32.25" customHeight="1"/>
    <row r="67949" ht="32.25" customHeight="1"/>
    <row r="67951" ht="32.25" customHeight="1"/>
    <row r="67953" ht="32.25" customHeight="1"/>
    <row r="67955" ht="32.25" customHeight="1"/>
    <row r="67957" ht="32.25" customHeight="1"/>
    <row r="67959" ht="32.25" customHeight="1"/>
    <row r="67961" ht="32.25" customHeight="1"/>
    <row r="67963" ht="32.25" customHeight="1"/>
    <row r="67965" ht="32.25" customHeight="1"/>
    <row r="67967" ht="32.25" customHeight="1"/>
    <row r="67969" ht="32.25" customHeight="1"/>
    <row r="67971" ht="32.25" customHeight="1"/>
    <row r="67973" ht="32.25" customHeight="1"/>
    <row r="67975" ht="32.25" customHeight="1"/>
    <row r="67977" ht="32.25" customHeight="1"/>
    <row r="67979" ht="32.25" customHeight="1"/>
    <row r="67981" ht="32.25" customHeight="1"/>
    <row r="67983" ht="32.25" customHeight="1"/>
    <row r="67985" ht="32.25" customHeight="1"/>
    <row r="67987" ht="32.25" customHeight="1"/>
    <row r="67989" ht="32.25" customHeight="1"/>
    <row r="67991" ht="32.25" customHeight="1"/>
    <row r="67993" ht="32.25" customHeight="1"/>
    <row r="67995" ht="32.25" customHeight="1"/>
    <row r="67997" ht="32.25" customHeight="1"/>
    <row r="67999" ht="32.25" customHeight="1"/>
    <row r="68001" ht="32.25" customHeight="1"/>
    <row r="68003" ht="32.25" customHeight="1"/>
    <row r="68005" ht="32.25" customHeight="1"/>
    <row r="68007" ht="32.25" customHeight="1"/>
    <row r="68009" ht="32.25" customHeight="1"/>
    <row r="68011" ht="32.25" customHeight="1"/>
    <row r="68013" ht="32.25" customHeight="1"/>
    <row r="68015" ht="32.25" customHeight="1"/>
    <row r="68017" ht="32.25" customHeight="1"/>
    <row r="68019" ht="32.25" customHeight="1"/>
    <row r="68021" ht="32.25" customHeight="1"/>
    <row r="68023" ht="32.25" customHeight="1"/>
    <row r="68025" ht="32.25" customHeight="1"/>
    <row r="68027" ht="32.25" customHeight="1"/>
    <row r="68029" ht="32.25" customHeight="1"/>
    <row r="68031" ht="32.25" customHeight="1"/>
    <row r="68033" ht="32.25" customHeight="1"/>
    <row r="68035" ht="32.25" customHeight="1"/>
    <row r="68037" ht="32.25" customHeight="1"/>
    <row r="68039" ht="32.25" customHeight="1"/>
    <row r="68041" ht="32.25" customHeight="1"/>
    <row r="68043" ht="32.25" customHeight="1"/>
    <row r="68045" ht="32.25" customHeight="1"/>
    <row r="68047" ht="32.25" customHeight="1"/>
    <row r="68049" ht="32.25" customHeight="1"/>
    <row r="68051" ht="32.25" customHeight="1"/>
    <row r="68053" ht="32.25" customHeight="1"/>
    <row r="68055" ht="32.25" customHeight="1"/>
    <row r="68057" ht="32.25" customHeight="1"/>
    <row r="68059" ht="32.25" customHeight="1"/>
    <row r="68061" ht="32.25" customHeight="1"/>
    <row r="68063" ht="32.25" customHeight="1"/>
    <row r="68065" ht="32.25" customHeight="1"/>
    <row r="68067" ht="32.25" customHeight="1"/>
    <row r="68069" ht="32.25" customHeight="1"/>
    <row r="68071" ht="32.25" customHeight="1"/>
    <row r="68073" ht="32.25" customHeight="1"/>
    <row r="68075" ht="32.25" customHeight="1"/>
    <row r="68077" ht="32.25" customHeight="1"/>
    <row r="68079" ht="32.25" customHeight="1"/>
    <row r="68081" ht="32.25" customHeight="1"/>
    <row r="68083" ht="32.25" customHeight="1"/>
    <row r="68085" ht="32.25" customHeight="1"/>
    <row r="68087" ht="32.25" customHeight="1"/>
    <row r="68089" ht="32.25" customHeight="1"/>
    <row r="68091" ht="32.25" customHeight="1"/>
    <row r="68093" ht="32.25" customHeight="1"/>
    <row r="68095" ht="32.25" customHeight="1"/>
    <row r="68097" ht="32.25" customHeight="1"/>
    <row r="68099" ht="32.25" customHeight="1"/>
    <row r="68101" ht="32.25" customHeight="1"/>
    <row r="68103" ht="32.25" customHeight="1"/>
    <row r="68105" ht="32.25" customHeight="1"/>
    <row r="68107" ht="32.25" customHeight="1"/>
    <row r="68109" ht="32.25" customHeight="1"/>
    <row r="68111" ht="32.25" customHeight="1"/>
    <row r="68113" ht="32.25" customHeight="1"/>
    <row r="68115" ht="32.25" customHeight="1"/>
    <row r="68117" ht="32.25" customHeight="1"/>
    <row r="68119" ht="32.25" customHeight="1"/>
    <row r="68121" ht="32.25" customHeight="1"/>
    <row r="68123" ht="32.25" customHeight="1"/>
    <row r="68125" ht="32.25" customHeight="1"/>
    <row r="68127" ht="32.25" customHeight="1"/>
    <row r="68129" ht="32.25" customHeight="1"/>
    <row r="68131" ht="32.25" customHeight="1"/>
    <row r="68133" ht="32.25" customHeight="1"/>
    <row r="68135" ht="32.25" customHeight="1"/>
    <row r="68137" ht="32.25" customHeight="1"/>
    <row r="68139" ht="32.25" customHeight="1"/>
    <row r="68141" ht="32.25" customHeight="1"/>
    <row r="68143" ht="32.25" customHeight="1"/>
    <row r="68145" ht="32.25" customHeight="1"/>
    <row r="68147" ht="32.25" customHeight="1"/>
    <row r="68149" ht="32.25" customHeight="1"/>
    <row r="68151" ht="32.25" customHeight="1"/>
    <row r="68153" ht="32.25" customHeight="1"/>
    <row r="68155" ht="32.25" customHeight="1"/>
    <row r="68157" ht="32.25" customHeight="1"/>
    <row r="68159" ht="32.25" customHeight="1"/>
    <row r="68161" ht="32.25" customHeight="1"/>
    <row r="68163" ht="32.25" customHeight="1"/>
    <row r="68165" ht="32.25" customHeight="1"/>
    <row r="68167" ht="32.25" customHeight="1"/>
    <row r="68169" ht="32.25" customHeight="1"/>
    <row r="68171" ht="32.25" customHeight="1"/>
    <row r="68173" ht="32.25" customHeight="1"/>
    <row r="68175" ht="32.25" customHeight="1"/>
    <row r="68177" ht="32.25" customHeight="1"/>
    <row r="68179" ht="32.25" customHeight="1"/>
    <row r="68181" ht="32.25" customHeight="1"/>
    <row r="68183" ht="32.25" customHeight="1"/>
    <row r="68185" ht="32.25" customHeight="1"/>
    <row r="68187" ht="32.25" customHeight="1"/>
    <row r="68189" ht="32.25" customHeight="1"/>
    <row r="68191" ht="32.25" customHeight="1"/>
    <row r="68193" ht="32.25" customHeight="1"/>
    <row r="68195" ht="32.25" customHeight="1"/>
    <row r="68197" ht="32.25" customHeight="1"/>
    <row r="68199" ht="32.25" customHeight="1"/>
    <row r="68201" ht="32.25" customHeight="1"/>
    <row r="68203" ht="32.25" customHeight="1"/>
    <row r="68205" ht="32.25" customHeight="1"/>
    <row r="68207" ht="32.25" customHeight="1"/>
    <row r="68209" ht="32.25" customHeight="1"/>
    <row r="68211" ht="32.25" customHeight="1"/>
    <row r="68213" ht="32.25" customHeight="1"/>
    <row r="68215" ht="32.25" customHeight="1"/>
    <row r="68217" ht="32.25" customHeight="1"/>
    <row r="68219" ht="32.25" customHeight="1"/>
    <row r="68221" ht="32.25" customHeight="1"/>
    <row r="68223" ht="32.25" customHeight="1"/>
    <row r="68225" ht="32.25" customHeight="1"/>
    <row r="68227" ht="32.25" customHeight="1"/>
    <row r="68229" ht="32.25" customHeight="1"/>
    <row r="68231" ht="32.25" customHeight="1"/>
    <row r="68233" ht="32.25" customHeight="1"/>
    <row r="68235" ht="32.25" customHeight="1"/>
    <row r="68237" ht="32.25" customHeight="1"/>
    <row r="68239" ht="32.25" customHeight="1"/>
    <row r="68241" ht="32.25" customHeight="1"/>
    <row r="68243" ht="32.25" customHeight="1"/>
    <row r="68245" ht="32.25" customHeight="1"/>
    <row r="68247" ht="32.25" customHeight="1"/>
    <row r="68249" ht="32.25" customHeight="1"/>
    <row r="68251" ht="32.25" customHeight="1"/>
    <row r="68253" ht="32.25" customHeight="1"/>
    <row r="68255" ht="32.25" customHeight="1"/>
    <row r="68257" ht="32.25" customHeight="1"/>
    <row r="68259" ht="32.25" customHeight="1"/>
    <row r="68261" ht="32.25" customHeight="1"/>
    <row r="68263" ht="32.25" customHeight="1"/>
    <row r="68265" ht="32.25" customHeight="1"/>
    <row r="68267" ht="32.25" customHeight="1"/>
    <row r="68269" ht="32.25" customHeight="1"/>
    <row r="68271" ht="32.25" customHeight="1"/>
    <row r="68273" ht="32.25" customHeight="1"/>
    <row r="68275" ht="32.25" customHeight="1"/>
    <row r="68277" ht="32.25" customHeight="1"/>
    <row r="68279" ht="32.25" customHeight="1"/>
    <row r="68281" ht="32.25" customHeight="1"/>
    <row r="68283" ht="32.25" customHeight="1"/>
    <row r="68285" ht="32.25" customHeight="1"/>
    <row r="68287" ht="32.25" customHeight="1"/>
    <row r="68289" ht="32.25" customHeight="1"/>
    <row r="68291" ht="32.25" customHeight="1"/>
    <row r="68293" ht="32.25" customHeight="1"/>
    <row r="68295" ht="32.25" customHeight="1"/>
    <row r="68297" ht="32.25" customHeight="1"/>
    <row r="68299" ht="32.25" customHeight="1"/>
    <row r="68301" ht="32.25" customHeight="1"/>
    <row r="68303" ht="32.25" customHeight="1"/>
    <row r="68305" ht="32.25" customHeight="1"/>
    <row r="68307" ht="32.25" customHeight="1"/>
    <row r="68309" ht="32.25" customHeight="1"/>
    <row r="68311" ht="32.25" customHeight="1"/>
    <row r="68313" ht="32.25" customHeight="1"/>
    <row r="68315" ht="32.25" customHeight="1"/>
    <row r="68317" ht="32.25" customHeight="1"/>
    <row r="68319" ht="32.25" customHeight="1"/>
    <row r="68321" ht="32.25" customHeight="1"/>
    <row r="68323" ht="32.25" customHeight="1"/>
    <row r="68325" ht="32.25" customHeight="1"/>
    <row r="68327" ht="32.25" customHeight="1"/>
    <row r="68329" ht="32.25" customHeight="1"/>
    <row r="68331" ht="32.25" customHeight="1"/>
    <row r="68333" ht="32.25" customHeight="1"/>
    <row r="68335" ht="32.25" customHeight="1"/>
    <row r="68337" ht="32.25" customHeight="1"/>
    <row r="68339" ht="32.25" customHeight="1"/>
    <row r="68341" ht="32.25" customHeight="1"/>
    <row r="68343" ht="32.25" customHeight="1"/>
    <row r="68345" ht="32.25" customHeight="1"/>
    <row r="68347" ht="32.25" customHeight="1"/>
    <row r="68349" ht="32.25" customHeight="1"/>
    <row r="68351" ht="32.25" customHeight="1"/>
    <row r="68353" ht="32.25" customHeight="1"/>
    <row r="68355" ht="32.25" customHeight="1"/>
    <row r="68357" ht="32.25" customHeight="1"/>
    <row r="68359" ht="32.25" customHeight="1"/>
    <row r="68361" ht="32.25" customHeight="1"/>
    <row r="68363" ht="32.25" customHeight="1"/>
    <row r="68365" ht="32.25" customHeight="1"/>
    <row r="68367" ht="32.25" customHeight="1"/>
    <row r="68369" ht="32.25" customHeight="1"/>
    <row r="68371" ht="32.25" customHeight="1"/>
    <row r="68373" ht="32.25" customHeight="1"/>
    <row r="68375" ht="32.25" customHeight="1"/>
    <row r="68377" ht="32.25" customHeight="1"/>
    <row r="68379" ht="32.25" customHeight="1"/>
    <row r="68381" ht="32.25" customHeight="1"/>
    <row r="68383" ht="32.25" customHeight="1"/>
    <row r="68385" ht="32.25" customHeight="1"/>
    <row r="68387" ht="32.25" customHeight="1"/>
    <row r="68389" ht="32.25" customHeight="1"/>
    <row r="68391" ht="32.25" customHeight="1"/>
    <row r="68393" ht="32.25" customHeight="1"/>
    <row r="68395" ht="32.25" customHeight="1"/>
    <row r="68397" ht="32.25" customHeight="1"/>
    <row r="68399" ht="32.25" customHeight="1"/>
    <row r="68401" ht="32.25" customHeight="1"/>
    <row r="68403" ht="32.25" customHeight="1"/>
    <row r="68405" ht="32.25" customHeight="1"/>
    <row r="68407" ht="32.25" customHeight="1"/>
    <row r="68409" ht="32.25" customHeight="1"/>
    <row r="68411" ht="32.25" customHeight="1"/>
    <row r="68413" ht="32.25" customHeight="1"/>
    <row r="68415" ht="32.25" customHeight="1"/>
    <row r="68417" ht="32.25" customHeight="1"/>
    <row r="68419" ht="32.25" customHeight="1"/>
    <row r="68421" ht="32.25" customHeight="1"/>
    <row r="68423" ht="32.25" customHeight="1"/>
    <row r="68425" ht="32.25" customHeight="1"/>
    <row r="68427" ht="32.25" customHeight="1"/>
    <row r="68429" ht="32.25" customHeight="1"/>
    <row r="68431" ht="32.25" customHeight="1"/>
    <row r="68433" ht="32.25" customHeight="1"/>
    <row r="68435" ht="32.25" customHeight="1"/>
    <row r="68437" ht="32.25" customHeight="1"/>
    <row r="68439" ht="32.25" customHeight="1"/>
    <row r="68441" ht="32.25" customHeight="1"/>
    <row r="68443" ht="32.25" customHeight="1"/>
    <row r="68445" ht="32.25" customHeight="1"/>
    <row r="68447" ht="32.25" customHeight="1"/>
    <row r="68449" ht="32.25" customHeight="1"/>
    <row r="68451" ht="32.25" customHeight="1"/>
    <row r="68453" ht="32.25" customHeight="1"/>
    <row r="68455" ht="32.25" customHeight="1"/>
    <row r="68457" ht="32.25" customHeight="1"/>
    <row r="68459" ht="32.25" customHeight="1"/>
    <row r="68461" ht="32.25" customHeight="1"/>
    <row r="68463" ht="32.25" customHeight="1"/>
    <row r="68465" ht="32.25" customHeight="1"/>
    <row r="68467" ht="32.25" customHeight="1"/>
    <row r="68469" ht="32.25" customHeight="1"/>
    <row r="68471" ht="32.25" customHeight="1"/>
    <row r="68473" ht="32.25" customHeight="1"/>
    <row r="68475" ht="32.25" customHeight="1"/>
    <row r="68477" ht="32.25" customHeight="1"/>
    <row r="68479" ht="32.25" customHeight="1"/>
    <row r="68481" ht="32.25" customHeight="1"/>
    <row r="68483" ht="32.25" customHeight="1"/>
    <row r="68485" ht="32.25" customHeight="1"/>
    <row r="68487" ht="32.25" customHeight="1"/>
    <row r="68489" ht="32.25" customHeight="1"/>
    <row r="68491" ht="32.25" customHeight="1"/>
    <row r="68493" ht="32.25" customHeight="1"/>
    <row r="68495" ht="32.25" customHeight="1"/>
    <row r="68497" ht="32.25" customHeight="1"/>
    <row r="68499" ht="32.25" customHeight="1"/>
    <row r="68501" ht="32.25" customHeight="1"/>
    <row r="68503" ht="32.25" customHeight="1"/>
    <row r="68505" ht="32.25" customHeight="1"/>
    <row r="68507" ht="32.25" customHeight="1"/>
    <row r="68509" ht="32.25" customHeight="1"/>
    <row r="68511" ht="32.25" customHeight="1"/>
    <row r="68513" ht="32.25" customHeight="1"/>
    <row r="68515" ht="32.25" customHeight="1"/>
    <row r="68517" ht="32.25" customHeight="1"/>
    <row r="68519" ht="32.25" customHeight="1"/>
    <row r="68521" ht="32.25" customHeight="1"/>
    <row r="68523" ht="32.25" customHeight="1"/>
    <row r="68525" ht="32.25" customHeight="1"/>
    <row r="68527" ht="32.25" customHeight="1"/>
    <row r="68529" ht="32.25" customHeight="1"/>
    <row r="68531" ht="32.25" customHeight="1"/>
    <row r="68533" ht="32.25" customHeight="1"/>
    <row r="68535" ht="32.25" customHeight="1"/>
    <row r="68537" ht="32.25" customHeight="1"/>
    <row r="68539" ht="32.25" customHeight="1"/>
    <row r="68541" ht="32.25" customHeight="1"/>
    <row r="68543" ht="32.25" customHeight="1"/>
    <row r="68545" ht="32.25" customHeight="1"/>
    <row r="68547" ht="32.25" customHeight="1"/>
    <row r="68549" ht="32.25" customHeight="1"/>
    <row r="68551" ht="32.25" customHeight="1"/>
    <row r="68553" ht="32.25" customHeight="1"/>
    <row r="68555" ht="32.25" customHeight="1"/>
    <row r="68557" ht="32.25" customHeight="1"/>
    <row r="68559" ht="32.25" customHeight="1"/>
    <row r="68561" ht="32.25" customHeight="1"/>
    <row r="68563" ht="32.25" customHeight="1"/>
    <row r="68565" ht="32.25" customHeight="1"/>
    <row r="68567" ht="32.25" customHeight="1"/>
    <row r="68569" ht="32.25" customHeight="1"/>
    <row r="68571" ht="32.25" customHeight="1"/>
    <row r="68573" ht="32.25" customHeight="1"/>
    <row r="68575" ht="32.25" customHeight="1"/>
    <row r="68577" ht="32.25" customHeight="1"/>
    <row r="68579" ht="32.25" customHeight="1"/>
    <row r="68581" ht="32.25" customHeight="1"/>
    <row r="68583" ht="32.25" customHeight="1"/>
    <row r="68585" ht="32.25" customHeight="1"/>
    <row r="68587" ht="32.25" customHeight="1"/>
    <row r="68589" ht="32.25" customHeight="1"/>
    <row r="68591" ht="32.25" customHeight="1"/>
    <row r="68593" ht="32.25" customHeight="1"/>
    <row r="68595" ht="32.25" customHeight="1"/>
    <row r="68597" ht="32.25" customHeight="1"/>
    <row r="68599" ht="32.25" customHeight="1"/>
    <row r="68601" ht="32.25" customHeight="1"/>
    <row r="68603" ht="32.25" customHeight="1"/>
    <row r="68605" ht="32.25" customHeight="1"/>
    <row r="68607" ht="32.25" customHeight="1"/>
    <row r="68609" ht="32.25" customHeight="1"/>
    <row r="68611" ht="32.25" customHeight="1"/>
    <row r="68613" ht="32.25" customHeight="1"/>
    <row r="68615" ht="32.25" customHeight="1"/>
    <row r="68617" ht="32.25" customHeight="1"/>
    <row r="68619" ht="32.25" customHeight="1"/>
    <row r="68621" ht="32.25" customHeight="1"/>
    <row r="68623" ht="32.25" customHeight="1"/>
    <row r="68625" ht="32.25" customHeight="1"/>
    <row r="68627" ht="32.25" customHeight="1"/>
    <row r="68629" ht="32.25" customHeight="1"/>
    <row r="68631" ht="32.25" customHeight="1"/>
    <row r="68633" ht="32.25" customHeight="1"/>
    <row r="68635" ht="32.25" customHeight="1"/>
    <row r="68637" ht="32.25" customHeight="1"/>
    <row r="68639" ht="32.25" customHeight="1"/>
    <row r="68641" ht="32.25" customHeight="1"/>
    <row r="68643" ht="32.25" customHeight="1"/>
    <row r="68645" ht="32.25" customHeight="1"/>
    <row r="68647" ht="32.25" customHeight="1"/>
    <row r="68649" ht="32.25" customHeight="1"/>
    <row r="68651" ht="32.25" customHeight="1"/>
    <row r="68653" ht="32.25" customHeight="1"/>
    <row r="68655" ht="32.25" customHeight="1"/>
    <row r="68657" ht="32.25" customHeight="1"/>
    <row r="68659" ht="32.25" customHeight="1"/>
    <row r="68661" ht="32.25" customHeight="1"/>
    <row r="68663" ht="32.25" customHeight="1"/>
    <row r="68665" ht="32.25" customHeight="1"/>
    <row r="68667" ht="32.25" customHeight="1"/>
    <row r="68669" ht="32.25" customHeight="1"/>
    <row r="68671" ht="32.25" customHeight="1"/>
    <row r="68673" ht="32.25" customHeight="1"/>
    <row r="68675" ht="32.25" customHeight="1"/>
    <row r="68677" ht="32.25" customHeight="1"/>
    <row r="68679" ht="32.25" customHeight="1"/>
    <row r="68681" ht="32.25" customHeight="1"/>
    <row r="68683" ht="32.25" customHeight="1"/>
    <row r="68685" ht="32.25" customHeight="1"/>
    <row r="68687" ht="32.25" customHeight="1"/>
    <row r="68689" ht="32.25" customHeight="1"/>
    <row r="68691" ht="32.25" customHeight="1"/>
    <row r="68693" ht="32.25" customHeight="1"/>
    <row r="68695" ht="32.25" customHeight="1"/>
    <row r="68697" ht="32.25" customHeight="1"/>
    <row r="68699" ht="32.25" customHeight="1"/>
    <row r="68701" ht="32.25" customHeight="1"/>
    <row r="68703" ht="32.25" customHeight="1"/>
    <row r="68705" ht="32.25" customHeight="1"/>
    <row r="68707" ht="32.25" customHeight="1"/>
    <row r="68709" ht="32.25" customHeight="1"/>
    <row r="68711" ht="32.25" customHeight="1"/>
    <row r="68713" ht="32.25" customHeight="1"/>
    <row r="68715" ht="32.25" customHeight="1"/>
    <row r="68717" ht="32.25" customHeight="1"/>
    <row r="68719" ht="32.25" customHeight="1"/>
    <row r="68721" ht="32.25" customHeight="1"/>
    <row r="68723" ht="32.25" customHeight="1"/>
    <row r="68725" ht="32.25" customHeight="1"/>
    <row r="68727" ht="32.25" customHeight="1"/>
    <row r="68729" ht="32.25" customHeight="1"/>
    <row r="68731" ht="32.25" customHeight="1"/>
    <row r="68733" ht="32.25" customHeight="1"/>
    <row r="68735" ht="32.25" customHeight="1"/>
    <row r="68737" ht="32.25" customHeight="1"/>
    <row r="68739" ht="32.25" customHeight="1"/>
    <row r="68741" ht="32.25" customHeight="1"/>
    <row r="68743" ht="32.25" customHeight="1"/>
    <row r="68745" ht="32.25" customHeight="1"/>
    <row r="68747" ht="32.25" customHeight="1"/>
    <row r="68749" ht="32.25" customHeight="1"/>
    <row r="68751" ht="32.25" customHeight="1"/>
    <row r="68753" ht="32.25" customHeight="1"/>
    <row r="68755" ht="32.25" customHeight="1"/>
    <row r="68757" ht="32.25" customHeight="1"/>
    <row r="68759" ht="32.25" customHeight="1"/>
    <row r="68761" ht="32.25" customHeight="1"/>
    <row r="68763" ht="32.25" customHeight="1"/>
    <row r="68765" ht="32.25" customHeight="1"/>
    <row r="68767" ht="32.25" customHeight="1"/>
    <row r="68769" ht="32.25" customHeight="1"/>
    <row r="68771" ht="32.25" customHeight="1"/>
    <row r="68773" ht="32.25" customHeight="1"/>
    <row r="68775" ht="32.25" customHeight="1"/>
    <row r="68777" ht="32.25" customHeight="1"/>
    <row r="68779" ht="32.25" customHeight="1"/>
    <row r="68781" ht="32.25" customHeight="1"/>
    <row r="68783" ht="32.25" customHeight="1"/>
    <row r="68785" ht="32.25" customHeight="1"/>
    <row r="68787" ht="32.25" customHeight="1"/>
    <row r="68789" ht="32.25" customHeight="1"/>
    <row r="68791" ht="32.25" customHeight="1"/>
    <row r="68793" ht="32.25" customHeight="1"/>
    <row r="68795" ht="32.25" customHeight="1"/>
    <row r="68797" ht="32.25" customHeight="1"/>
    <row r="68799" ht="32.25" customHeight="1"/>
    <row r="68801" ht="32.25" customHeight="1"/>
    <row r="68803" ht="32.25" customHeight="1"/>
    <row r="68805" ht="32.25" customHeight="1"/>
    <row r="68807" ht="32.25" customHeight="1"/>
    <row r="68809" ht="32.25" customHeight="1"/>
    <row r="68811" ht="32.25" customHeight="1"/>
    <row r="68813" ht="32.25" customHeight="1"/>
    <row r="68815" ht="32.25" customHeight="1"/>
    <row r="68817" ht="32.25" customHeight="1"/>
    <row r="68819" ht="32.25" customHeight="1"/>
    <row r="68821" ht="32.25" customHeight="1"/>
    <row r="68823" ht="32.25" customHeight="1"/>
    <row r="68825" ht="32.25" customHeight="1"/>
    <row r="68827" ht="32.25" customHeight="1"/>
    <row r="68829" ht="32.25" customHeight="1"/>
    <row r="68831" ht="32.25" customHeight="1"/>
    <row r="68833" ht="32.25" customHeight="1"/>
    <row r="68835" ht="32.25" customHeight="1"/>
    <row r="68837" ht="32.25" customHeight="1"/>
    <row r="68839" ht="32.25" customHeight="1"/>
    <row r="68841" ht="32.25" customHeight="1"/>
    <row r="68843" ht="32.25" customHeight="1"/>
    <row r="68845" ht="32.25" customHeight="1"/>
    <row r="68847" ht="32.25" customHeight="1"/>
    <row r="68849" ht="32.25" customHeight="1"/>
    <row r="68851" ht="32.25" customHeight="1"/>
    <row r="68853" ht="32.25" customHeight="1"/>
    <row r="68855" ht="32.25" customHeight="1"/>
    <row r="68857" ht="32.25" customHeight="1"/>
    <row r="68859" ht="32.25" customHeight="1"/>
    <row r="68861" ht="32.25" customHeight="1"/>
    <row r="68863" ht="32.25" customHeight="1"/>
    <row r="68865" ht="32.25" customHeight="1"/>
    <row r="68867" ht="32.25" customHeight="1"/>
    <row r="68869" ht="32.25" customHeight="1"/>
    <row r="68871" ht="32.25" customHeight="1"/>
    <row r="68873" ht="32.25" customHeight="1"/>
    <row r="68875" ht="32.25" customHeight="1"/>
    <row r="68877" ht="32.25" customHeight="1"/>
    <row r="68879" ht="32.25" customHeight="1"/>
    <row r="68881" ht="32.25" customHeight="1"/>
    <row r="68883" ht="32.25" customHeight="1"/>
    <row r="68885" ht="32.25" customHeight="1"/>
    <row r="68887" ht="32.25" customHeight="1"/>
    <row r="68889" ht="32.25" customHeight="1"/>
    <row r="68891" ht="32.25" customHeight="1"/>
    <row r="68893" ht="32.25" customHeight="1"/>
    <row r="68895" ht="32.25" customHeight="1"/>
    <row r="68897" ht="32.25" customHeight="1"/>
    <row r="68899" ht="32.25" customHeight="1"/>
    <row r="68901" ht="32.25" customHeight="1"/>
    <row r="68903" ht="32.25" customHeight="1"/>
    <row r="68905" ht="32.25" customHeight="1"/>
    <row r="68907" ht="32.25" customHeight="1"/>
    <row r="68909" ht="32.25" customHeight="1"/>
    <row r="68911" ht="32.25" customHeight="1"/>
    <row r="68913" ht="32.25" customHeight="1"/>
    <row r="68915" ht="32.25" customHeight="1"/>
    <row r="68917" ht="32.25" customHeight="1"/>
    <row r="68919" ht="32.25" customHeight="1"/>
    <row r="68921" ht="32.25" customHeight="1"/>
    <row r="68923" ht="32.25" customHeight="1"/>
    <row r="68925" ht="32.25" customHeight="1"/>
    <row r="68927" ht="32.25" customHeight="1"/>
    <row r="68929" ht="32.25" customHeight="1"/>
    <row r="68931" ht="32.25" customHeight="1"/>
    <row r="68933" ht="32.25" customHeight="1"/>
    <row r="68935" ht="32.25" customHeight="1"/>
    <row r="68937" ht="32.25" customHeight="1"/>
    <row r="68939" ht="32.25" customHeight="1"/>
    <row r="68941" ht="32.25" customHeight="1"/>
    <row r="68943" ht="32.25" customHeight="1"/>
    <row r="68945" ht="32.25" customHeight="1"/>
    <row r="68947" ht="32.25" customHeight="1"/>
    <row r="68949" ht="32.25" customHeight="1"/>
    <row r="68951" ht="32.25" customHeight="1"/>
    <row r="68953" ht="32.25" customHeight="1"/>
    <row r="68955" ht="32.25" customHeight="1"/>
    <row r="68957" ht="32.25" customHeight="1"/>
    <row r="68959" ht="32.25" customHeight="1"/>
    <row r="68961" ht="32.25" customHeight="1"/>
    <row r="68963" ht="32.25" customHeight="1"/>
    <row r="68965" ht="32.25" customHeight="1"/>
    <row r="68967" ht="32.25" customHeight="1"/>
    <row r="68969" ht="32.25" customHeight="1"/>
    <row r="68971" ht="32.25" customHeight="1"/>
    <row r="68973" ht="32.25" customHeight="1"/>
    <row r="68975" ht="32.25" customHeight="1"/>
    <row r="68977" ht="32.25" customHeight="1"/>
    <row r="68979" ht="32.25" customHeight="1"/>
    <row r="68981" ht="32.25" customHeight="1"/>
    <row r="68983" ht="32.25" customHeight="1"/>
    <row r="68985" ht="32.25" customHeight="1"/>
    <row r="68987" ht="32.25" customHeight="1"/>
    <row r="68989" ht="32.25" customHeight="1"/>
    <row r="68991" ht="32.25" customHeight="1"/>
    <row r="68993" ht="32.25" customHeight="1"/>
    <row r="68995" ht="32.25" customHeight="1"/>
    <row r="68997" ht="32.25" customHeight="1"/>
    <row r="68999" ht="32.25" customHeight="1"/>
    <row r="69001" ht="32.25" customHeight="1"/>
    <row r="69003" ht="32.25" customHeight="1"/>
    <row r="69005" ht="32.25" customHeight="1"/>
    <row r="69007" ht="32.25" customHeight="1"/>
    <row r="69009" ht="32.25" customHeight="1"/>
    <row r="69011" ht="32.25" customHeight="1"/>
    <row r="69013" ht="32.25" customHeight="1"/>
    <row r="69015" ht="32.25" customHeight="1"/>
    <row r="69017" ht="32.25" customHeight="1"/>
    <row r="69019" ht="32.25" customHeight="1"/>
    <row r="69021" ht="32.25" customHeight="1"/>
    <row r="69023" ht="32.25" customHeight="1"/>
    <row r="69025" ht="32.25" customHeight="1"/>
    <row r="69027" ht="32.25" customHeight="1"/>
    <row r="69029" ht="32.25" customHeight="1"/>
    <row r="69031" ht="32.25" customHeight="1"/>
    <row r="69033" ht="32.25" customHeight="1"/>
    <row r="69035" ht="32.25" customHeight="1"/>
    <row r="69037" ht="32.25" customHeight="1"/>
    <row r="69039" ht="32.25" customHeight="1"/>
    <row r="69041" ht="32.25" customHeight="1"/>
    <row r="69043" ht="32.25" customHeight="1"/>
    <row r="69045" ht="32.25" customHeight="1"/>
    <row r="69047" ht="32.25" customHeight="1"/>
    <row r="69049" ht="32.25" customHeight="1"/>
    <row r="69051" ht="32.25" customHeight="1"/>
    <row r="69053" ht="32.25" customHeight="1"/>
    <row r="69055" ht="32.25" customHeight="1"/>
    <row r="69057" ht="32.25" customHeight="1"/>
    <row r="69059" ht="32.25" customHeight="1"/>
    <row r="69061" ht="32.25" customHeight="1"/>
    <row r="69063" ht="32.25" customHeight="1"/>
    <row r="69065" ht="32.25" customHeight="1"/>
    <row r="69067" ht="32.25" customHeight="1"/>
    <row r="69069" ht="32.25" customHeight="1"/>
    <row r="69071" ht="32.25" customHeight="1"/>
    <row r="69073" ht="32.25" customHeight="1"/>
    <row r="69075" ht="32.25" customHeight="1"/>
    <row r="69077" ht="32.25" customHeight="1"/>
    <row r="69079" ht="32.25" customHeight="1"/>
    <row r="69081" ht="32.25" customHeight="1"/>
    <row r="69083" ht="32.25" customHeight="1"/>
    <row r="69085" ht="32.25" customHeight="1"/>
    <row r="69087" ht="32.25" customHeight="1"/>
    <row r="69089" ht="32.25" customHeight="1"/>
    <row r="69091" ht="32.25" customHeight="1"/>
    <row r="69093" ht="32.25" customHeight="1"/>
    <row r="69095" ht="32.25" customHeight="1"/>
    <row r="69097" ht="32.25" customHeight="1"/>
    <row r="69099" ht="32.25" customHeight="1"/>
    <row r="69101" ht="32.25" customHeight="1"/>
    <row r="69103" ht="32.25" customHeight="1"/>
    <row r="69105" ht="32.25" customHeight="1"/>
    <row r="69107" ht="32.25" customHeight="1"/>
    <row r="69109" ht="32.25" customHeight="1"/>
    <row r="69111" ht="32.25" customHeight="1"/>
    <row r="69113" ht="32.25" customHeight="1"/>
    <row r="69115" ht="32.25" customHeight="1"/>
    <row r="69117" ht="32.25" customHeight="1"/>
    <row r="69119" ht="32.25" customHeight="1"/>
    <row r="69121" ht="32.25" customHeight="1"/>
    <row r="69123" ht="32.25" customHeight="1"/>
    <row r="69125" ht="32.25" customHeight="1"/>
    <row r="69127" ht="32.25" customHeight="1"/>
    <row r="69129" ht="32.25" customHeight="1"/>
    <row r="69131" ht="32.25" customHeight="1"/>
    <row r="69133" ht="32.25" customHeight="1"/>
    <row r="69135" ht="32.25" customHeight="1"/>
    <row r="69137" ht="32.25" customHeight="1"/>
    <row r="69139" ht="32.25" customHeight="1"/>
    <row r="69141" ht="32.25" customHeight="1"/>
    <row r="69143" ht="32.25" customHeight="1"/>
    <row r="69145" ht="32.25" customHeight="1"/>
    <row r="69147" ht="32.25" customHeight="1"/>
    <row r="69149" ht="32.25" customHeight="1"/>
    <row r="69151" ht="32.25" customHeight="1"/>
    <row r="69153" ht="32.25" customHeight="1"/>
    <row r="69155" ht="32.25" customHeight="1"/>
    <row r="69157" ht="32.25" customHeight="1"/>
    <row r="69159" ht="32.25" customHeight="1"/>
    <row r="69161" ht="32.25" customHeight="1"/>
    <row r="69163" ht="32.25" customHeight="1"/>
    <row r="69165" ht="32.25" customHeight="1"/>
    <row r="69167" ht="32.25" customHeight="1"/>
    <row r="69169" ht="32.25" customHeight="1"/>
    <row r="69171" ht="32.25" customHeight="1"/>
    <row r="69173" ht="32.25" customHeight="1"/>
    <row r="69175" ht="32.25" customHeight="1"/>
    <row r="69177" ht="32.25" customHeight="1"/>
    <row r="69179" ht="32.25" customHeight="1"/>
    <row r="69181" ht="32.25" customHeight="1"/>
    <row r="69183" ht="32.25" customHeight="1"/>
    <row r="69185" ht="32.25" customHeight="1"/>
    <row r="69187" ht="32.25" customHeight="1"/>
    <row r="69189" ht="32.25" customHeight="1"/>
    <row r="69191" ht="32.25" customHeight="1"/>
    <row r="69193" ht="32.25" customHeight="1"/>
    <row r="69195" ht="32.25" customHeight="1"/>
    <row r="69197" ht="32.25" customHeight="1"/>
    <row r="69199" ht="32.25" customHeight="1"/>
    <row r="69201" ht="32.25" customHeight="1"/>
    <row r="69203" ht="32.25" customHeight="1"/>
    <row r="69205" ht="32.25" customHeight="1"/>
    <row r="69207" ht="32.25" customHeight="1"/>
    <row r="69209" ht="32.25" customHeight="1"/>
    <row r="69211" ht="32.25" customHeight="1"/>
    <row r="69213" ht="32.25" customHeight="1"/>
    <row r="69215" ht="32.25" customHeight="1"/>
    <row r="69217" ht="32.25" customHeight="1"/>
    <row r="69219" ht="32.25" customHeight="1"/>
    <row r="69221" ht="32.25" customHeight="1"/>
    <row r="69223" ht="32.25" customHeight="1"/>
    <row r="69225" ht="32.25" customHeight="1"/>
    <row r="69227" ht="32.25" customHeight="1"/>
    <row r="69229" ht="32.25" customHeight="1"/>
    <row r="69231" ht="32.25" customHeight="1"/>
    <row r="69233" ht="32.25" customHeight="1"/>
    <row r="69235" ht="32.25" customHeight="1"/>
    <row r="69237" ht="32.25" customHeight="1"/>
    <row r="69239" ht="32.25" customHeight="1"/>
    <row r="69241" ht="32.25" customHeight="1"/>
    <row r="69243" ht="32.25" customHeight="1"/>
    <row r="69245" ht="32.25" customHeight="1"/>
    <row r="69247" ht="32.25" customHeight="1"/>
    <row r="69249" ht="32.25" customHeight="1"/>
    <row r="69251" ht="32.25" customHeight="1"/>
    <row r="69253" ht="32.25" customHeight="1"/>
    <row r="69255" ht="32.25" customHeight="1"/>
    <row r="69257" ht="32.25" customHeight="1"/>
    <row r="69259" ht="32.25" customHeight="1"/>
    <row r="69261" ht="32.25" customHeight="1"/>
    <row r="69263" ht="32.25" customHeight="1"/>
    <row r="69265" ht="32.25" customHeight="1"/>
    <row r="69267" ht="32.25" customHeight="1"/>
    <row r="69269" ht="32.25" customHeight="1"/>
    <row r="69271" ht="32.25" customHeight="1"/>
    <row r="69273" ht="32.25" customHeight="1"/>
    <row r="69275" ht="32.25" customHeight="1"/>
    <row r="69277" ht="32.25" customHeight="1"/>
    <row r="69279" ht="32.25" customHeight="1"/>
    <row r="69281" ht="32.25" customHeight="1"/>
    <row r="69283" ht="32.25" customHeight="1"/>
    <row r="69285" ht="32.25" customHeight="1"/>
    <row r="69287" ht="32.25" customHeight="1"/>
    <row r="69289" ht="32.25" customHeight="1"/>
    <row r="69291" ht="32.25" customHeight="1"/>
    <row r="69293" ht="32.25" customHeight="1"/>
    <row r="69295" ht="32.25" customHeight="1"/>
    <row r="69297" ht="32.25" customHeight="1"/>
    <row r="69299" ht="32.25" customHeight="1"/>
    <row r="69301" ht="32.25" customHeight="1"/>
    <row r="69303" ht="32.25" customHeight="1"/>
    <row r="69305" ht="32.25" customHeight="1"/>
    <row r="69307" ht="32.25" customHeight="1"/>
    <row r="69309" ht="32.25" customHeight="1"/>
    <row r="69311" ht="32.25" customHeight="1"/>
    <row r="69313" ht="32.25" customHeight="1"/>
    <row r="69315" ht="32.25" customHeight="1"/>
    <row r="69317" ht="32.25" customHeight="1"/>
    <row r="69319" ht="32.25" customHeight="1"/>
    <row r="69321" ht="32.25" customHeight="1"/>
    <row r="69323" ht="32.25" customHeight="1"/>
    <row r="69325" ht="32.25" customHeight="1"/>
    <row r="69327" ht="32.25" customHeight="1"/>
    <row r="69329" ht="32.25" customHeight="1"/>
    <row r="69331" ht="32.25" customHeight="1"/>
    <row r="69333" ht="32.25" customHeight="1"/>
    <row r="69335" ht="32.25" customHeight="1"/>
    <row r="69337" ht="32.25" customHeight="1"/>
    <row r="69339" ht="32.25" customHeight="1"/>
    <row r="69341" ht="32.25" customHeight="1"/>
    <row r="69343" ht="32.25" customHeight="1"/>
    <row r="69345" ht="32.25" customHeight="1"/>
    <row r="69347" ht="32.25" customHeight="1"/>
    <row r="69349" ht="32.25" customHeight="1"/>
    <row r="69351" ht="32.25" customHeight="1"/>
    <row r="69353" ht="32.25" customHeight="1"/>
    <row r="69355" ht="32.25" customHeight="1"/>
    <row r="69357" ht="32.25" customHeight="1"/>
    <row r="69359" ht="32.25" customHeight="1"/>
    <row r="69361" ht="32.25" customHeight="1"/>
    <row r="69363" ht="32.25" customHeight="1"/>
    <row r="69365" ht="32.25" customHeight="1"/>
    <row r="69367" ht="32.25" customHeight="1"/>
    <row r="69369" ht="32.25" customHeight="1"/>
    <row r="69371" ht="32.25" customHeight="1"/>
    <row r="69373" ht="32.25" customHeight="1"/>
    <row r="69375" ht="32.25" customHeight="1"/>
    <row r="69377" ht="32.25" customHeight="1"/>
    <row r="69379" ht="32.25" customHeight="1"/>
    <row r="69381" ht="32.25" customHeight="1"/>
    <row r="69383" ht="32.25" customHeight="1"/>
    <row r="69385" ht="32.25" customHeight="1"/>
    <row r="69387" ht="32.25" customHeight="1"/>
    <row r="69389" ht="32.25" customHeight="1"/>
    <row r="69391" ht="32.25" customHeight="1"/>
    <row r="69393" ht="32.25" customHeight="1"/>
    <row r="69395" ht="32.25" customHeight="1"/>
    <row r="69397" ht="32.25" customHeight="1"/>
    <row r="69399" ht="32.25" customHeight="1"/>
    <row r="69401" ht="32.25" customHeight="1"/>
    <row r="69403" ht="32.25" customHeight="1"/>
    <row r="69405" ht="32.25" customHeight="1"/>
    <row r="69407" ht="32.25" customHeight="1"/>
    <row r="69409" ht="32.25" customHeight="1"/>
    <row r="69411" ht="32.25" customHeight="1"/>
    <row r="69413" ht="32.25" customHeight="1"/>
    <row r="69415" ht="32.25" customHeight="1"/>
    <row r="69417" ht="32.25" customHeight="1"/>
    <row r="69419" ht="32.25" customHeight="1"/>
    <row r="69421" ht="32.25" customHeight="1"/>
    <row r="69423" ht="32.25" customHeight="1"/>
    <row r="69425" ht="32.25" customHeight="1"/>
    <row r="69427" ht="32.25" customHeight="1"/>
    <row r="69429" ht="32.25" customHeight="1"/>
    <row r="69431" ht="32.25" customHeight="1"/>
    <row r="69433" ht="32.25" customHeight="1"/>
    <row r="69435" ht="32.25" customHeight="1"/>
    <row r="69437" ht="32.25" customHeight="1"/>
    <row r="69439" ht="32.25" customHeight="1"/>
    <row r="69441" ht="32.25" customHeight="1"/>
    <row r="69443" ht="32.25" customHeight="1"/>
    <row r="69445" ht="32.25" customHeight="1"/>
    <row r="69447" ht="32.25" customHeight="1"/>
    <row r="69449" ht="32.25" customHeight="1"/>
    <row r="69451" ht="32.25" customHeight="1"/>
    <row r="69453" ht="32.25" customHeight="1"/>
    <row r="69455" ht="32.25" customHeight="1"/>
    <row r="69457" ht="32.25" customHeight="1"/>
    <row r="69459" ht="32.25" customHeight="1"/>
    <row r="69461" ht="32.25" customHeight="1"/>
    <row r="69463" ht="32.25" customHeight="1"/>
    <row r="69465" ht="32.25" customHeight="1"/>
    <row r="69467" ht="32.25" customHeight="1"/>
    <row r="69469" ht="32.25" customHeight="1"/>
    <row r="69471" ht="32.25" customHeight="1"/>
    <row r="69473" ht="32.25" customHeight="1"/>
    <row r="69475" ht="32.25" customHeight="1"/>
    <row r="69477" ht="32.25" customHeight="1"/>
    <row r="69479" ht="32.25" customHeight="1"/>
    <row r="69481" ht="32.25" customHeight="1"/>
    <row r="69483" ht="32.25" customHeight="1"/>
    <row r="69485" ht="32.25" customHeight="1"/>
    <row r="69487" ht="32.25" customHeight="1"/>
    <row r="69489" ht="32.25" customHeight="1"/>
    <row r="69491" ht="32.25" customHeight="1"/>
    <row r="69493" ht="32.25" customHeight="1"/>
    <row r="69495" ht="32.25" customHeight="1"/>
    <row r="69497" ht="32.25" customHeight="1"/>
    <row r="69499" ht="32.25" customHeight="1"/>
    <row r="69501" ht="32.25" customHeight="1"/>
    <row r="69503" ht="32.25" customHeight="1"/>
    <row r="69505" ht="32.25" customHeight="1"/>
    <row r="69507" ht="32.25" customHeight="1"/>
    <row r="69509" ht="32.25" customHeight="1"/>
    <row r="69511" ht="32.25" customHeight="1"/>
    <row r="69513" ht="32.25" customHeight="1"/>
    <row r="69515" ht="32.25" customHeight="1"/>
    <row r="69517" ht="32.25" customHeight="1"/>
    <row r="69519" ht="32.25" customHeight="1"/>
    <row r="69521" ht="32.25" customHeight="1"/>
    <row r="69523" ht="32.25" customHeight="1"/>
    <row r="69525" ht="32.25" customHeight="1"/>
    <row r="69527" ht="32.25" customHeight="1"/>
    <row r="69529" ht="32.25" customHeight="1"/>
    <row r="69531" ht="32.25" customHeight="1"/>
    <row r="69533" ht="32.25" customHeight="1"/>
    <row r="69535" ht="32.25" customHeight="1"/>
    <row r="69537" ht="32.25" customHeight="1"/>
    <row r="69539" ht="32.25" customHeight="1"/>
    <row r="69541" ht="32.25" customHeight="1"/>
    <row r="69543" ht="32.25" customHeight="1"/>
    <row r="69545" ht="32.25" customHeight="1"/>
    <row r="69547" ht="32.25" customHeight="1"/>
    <row r="69549" ht="32.25" customHeight="1"/>
    <row r="69551" ht="32.25" customHeight="1"/>
    <row r="69553" ht="32.25" customHeight="1"/>
    <row r="69555" ht="32.25" customHeight="1"/>
    <row r="69557" ht="32.25" customHeight="1"/>
    <row r="69559" ht="32.25" customHeight="1"/>
    <row r="69561" ht="32.25" customHeight="1"/>
    <row r="69563" ht="32.25" customHeight="1"/>
    <row r="69565" ht="32.25" customHeight="1"/>
    <row r="69567" ht="32.25" customHeight="1"/>
    <row r="69569" ht="32.25" customHeight="1"/>
    <row r="69571" ht="32.25" customHeight="1"/>
    <row r="69573" ht="32.25" customHeight="1"/>
    <row r="69575" ht="32.25" customHeight="1"/>
    <row r="69577" ht="32.25" customHeight="1"/>
    <row r="69579" ht="32.25" customHeight="1"/>
    <row r="69581" ht="32.25" customHeight="1"/>
    <row r="69583" ht="32.25" customHeight="1"/>
    <row r="69585" ht="32.25" customHeight="1"/>
    <row r="69587" ht="32.25" customHeight="1"/>
    <row r="69589" ht="32.25" customHeight="1"/>
    <row r="69591" ht="32.25" customHeight="1"/>
    <row r="69593" ht="32.25" customHeight="1"/>
    <row r="69595" ht="32.25" customHeight="1"/>
    <row r="69597" ht="32.25" customHeight="1"/>
    <row r="69599" ht="32.25" customHeight="1"/>
    <row r="69601" ht="32.25" customHeight="1"/>
    <row r="69603" ht="32.25" customHeight="1"/>
    <row r="69605" ht="32.25" customHeight="1"/>
    <row r="69607" ht="32.25" customHeight="1"/>
    <row r="69609" ht="32.25" customHeight="1"/>
    <row r="69611" ht="32.25" customHeight="1"/>
    <row r="69613" ht="32.25" customHeight="1"/>
    <row r="69615" ht="32.25" customHeight="1"/>
    <row r="69617" ht="32.25" customHeight="1"/>
    <row r="69619" ht="32.25" customHeight="1"/>
    <row r="69621" ht="32.25" customHeight="1"/>
    <row r="69623" ht="32.25" customHeight="1"/>
    <row r="69625" ht="32.25" customHeight="1"/>
    <row r="69627" ht="32.25" customHeight="1"/>
    <row r="69629" ht="32.25" customHeight="1"/>
    <row r="69631" ht="32.25" customHeight="1"/>
    <row r="69633" ht="32.25" customHeight="1"/>
    <row r="69635" ht="32.25" customHeight="1"/>
    <row r="69637" ht="32.25" customHeight="1"/>
    <row r="69639" ht="32.25" customHeight="1"/>
    <row r="69641" ht="32.25" customHeight="1"/>
    <row r="69643" ht="32.25" customHeight="1"/>
    <row r="69645" ht="32.25" customHeight="1"/>
    <row r="69647" ht="32.25" customHeight="1"/>
    <row r="69649" ht="32.25" customHeight="1"/>
    <row r="69651" ht="32.25" customHeight="1"/>
    <row r="69653" ht="32.25" customHeight="1"/>
    <row r="69655" ht="32.25" customHeight="1"/>
    <row r="69657" ht="32.25" customHeight="1"/>
    <row r="69659" ht="32.25" customHeight="1"/>
    <row r="69661" ht="32.25" customHeight="1"/>
    <row r="69663" ht="32.25" customHeight="1"/>
    <row r="69665" ht="32.25" customHeight="1"/>
    <row r="69667" ht="32.25" customHeight="1"/>
    <row r="69669" ht="32.25" customHeight="1"/>
    <row r="69671" ht="32.25" customHeight="1"/>
    <row r="69673" ht="32.25" customHeight="1"/>
    <row r="69675" ht="32.25" customHeight="1"/>
    <row r="69677" ht="32.25" customHeight="1"/>
    <row r="69679" ht="32.25" customHeight="1"/>
    <row r="69681" ht="32.25" customHeight="1"/>
    <row r="69683" ht="32.25" customHeight="1"/>
    <row r="69685" ht="32.25" customHeight="1"/>
    <row r="69687" ht="32.25" customHeight="1"/>
    <row r="69689" ht="32.25" customHeight="1"/>
    <row r="69691" ht="32.25" customHeight="1"/>
    <row r="69693" ht="32.25" customHeight="1"/>
    <row r="69695" ht="32.25" customHeight="1"/>
    <row r="69697" ht="32.25" customHeight="1"/>
    <row r="69699" ht="32.25" customHeight="1"/>
    <row r="69701" ht="32.25" customHeight="1"/>
    <row r="69703" ht="32.25" customHeight="1"/>
    <row r="69705" ht="32.25" customHeight="1"/>
    <row r="69707" ht="32.25" customHeight="1"/>
    <row r="69709" ht="32.25" customHeight="1"/>
    <row r="69711" ht="32.25" customHeight="1"/>
    <row r="69713" ht="32.25" customHeight="1"/>
    <row r="69715" ht="32.25" customHeight="1"/>
    <row r="69717" ht="32.25" customHeight="1"/>
    <row r="69719" ht="32.25" customHeight="1"/>
    <row r="69721" ht="32.25" customHeight="1"/>
    <row r="69723" ht="32.25" customHeight="1"/>
    <row r="69725" ht="32.25" customHeight="1"/>
    <row r="69727" ht="32.25" customHeight="1"/>
    <row r="69729" ht="32.25" customHeight="1"/>
    <row r="69731" ht="32.25" customHeight="1"/>
    <row r="69733" ht="32.25" customHeight="1"/>
    <row r="69735" ht="32.25" customHeight="1"/>
    <row r="69737" ht="32.25" customHeight="1"/>
    <row r="69739" ht="32.25" customHeight="1"/>
    <row r="69741" ht="32.25" customHeight="1"/>
    <row r="69743" ht="32.25" customHeight="1"/>
    <row r="69745" ht="32.25" customHeight="1"/>
    <row r="69747" ht="32.25" customHeight="1"/>
    <row r="69749" ht="32.25" customHeight="1"/>
    <row r="69751" ht="32.25" customHeight="1"/>
    <row r="69753" ht="32.25" customHeight="1"/>
    <row r="69755" ht="32.25" customHeight="1"/>
    <row r="69757" ht="32.25" customHeight="1"/>
    <row r="69759" ht="32.25" customHeight="1"/>
    <row r="69761" ht="32.25" customHeight="1"/>
    <row r="69763" ht="32.25" customHeight="1"/>
    <row r="69765" ht="32.25" customHeight="1"/>
    <row r="69767" ht="32.25" customHeight="1"/>
    <row r="69769" ht="32.25" customHeight="1"/>
    <row r="69771" ht="32.25" customHeight="1"/>
    <row r="69773" ht="32.25" customHeight="1"/>
    <row r="69775" ht="32.25" customHeight="1"/>
    <row r="69777" ht="32.25" customHeight="1"/>
    <row r="69779" ht="32.25" customHeight="1"/>
    <row r="69781" ht="32.25" customHeight="1"/>
    <row r="69783" ht="32.25" customHeight="1"/>
    <row r="69785" ht="32.25" customHeight="1"/>
    <row r="69787" ht="32.25" customHeight="1"/>
    <row r="69789" ht="32.25" customHeight="1"/>
    <row r="69791" ht="32.25" customHeight="1"/>
    <row r="69793" ht="32.25" customHeight="1"/>
    <row r="69795" ht="32.25" customHeight="1"/>
    <row r="69797" ht="32.25" customHeight="1"/>
    <row r="69799" ht="32.25" customHeight="1"/>
    <row r="69801" ht="32.25" customHeight="1"/>
    <row r="69803" ht="32.25" customHeight="1"/>
    <row r="69805" ht="32.25" customHeight="1"/>
    <row r="69807" ht="32.25" customHeight="1"/>
    <row r="69809" ht="32.25" customHeight="1"/>
    <row r="69811" ht="32.25" customHeight="1"/>
    <row r="69813" ht="32.25" customHeight="1"/>
    <row r="69815" ht="32.25" customHeight="1"/>
    <row r="69817" ht="32.25" customHeight="1"/>
    <row r="69819" ht="32.25" customHeight="1"/>
    <row r="69821" ht="32.25" customHeight="1"/>
    <row r="69823" ht="32.25" customHeight="1"/>
    <row r="69825" ht="32.25" customHeight="1"/>
    <row r="69827" ht="32.25" customHeight="1"/>
    <row r="69829" ht="32.25" customHeight="1"/>
    <row r="69831" ht="32.25" customHeight="1"/>
    <row r="69833" ht="32.25" customHeight="1"/>
    <row r="69835" ht="32.25" customHeight="1"/>
    <row r="69837" ht="32.25" customHeight="1"/>
    <row r="69839" ht="32.25" customHeight="1"/>
    <row r="69841" ht="32.25" customHeight="1"/>
    <row r="69843" ht="32.25" customHeight="1"/>
    <row r="69845" ht="32.25" customHeight="1"/>
    <row r="69847" ht="32.25" customHeight="1"/>
    <row r="69849" ht="32.25" customHeight="1"/>
    <row r="69851" ht="32.25" customHeight="1"/>
    <row r="69853" ht="32.25" customHeight="1"/>
    <row r="69855" ht="32.25" customHeight="1"/>
    <row r="69857" ht="32.25" customHeight="1"/>
    <row r="69859" ht="32.25" customHeight="1"/>
    <row r="69861" ht="32.25" customHeight="1"/>
    <row r="69863" ht="32.25" customHeight="1"/>
    <row r="69865" ht="32.25" customHeight="1"/>
    <row r="69867" ht="32.25" customHeight="1"/>
    <row r="69869" ht="32.25" customHeight="1"/>
    <row r="69871" ht="32.25" customHeight="1"/>
    <row r="69873" ht="32.25" customHeight="1"/>
    <row r="69875" ht="32.25" customHeight="1"/>
    <row r="69877" ht="32.25" customHeight="1"/>
    <row r="69879" ht="32.25" customHeight="1"/>
    <row r="69881" ht="32.25" customHeight="1"/>
    <row r="69883" ht="32.25" customHeight="1"/>
    <row r="69885" ht="32.25" customHeight="1"/>
    <row r="69887" ht="32.25" customHeight="1"/>
    <row r="69889" ht="32.25" customHeight="1"/>
    <row r="69891" ht="32.25" customHeight="1"/>
    <row r="69893" ht="32.25" customHeight="1"/>
    <row r="69895" ht="32.25" customHeight="1"/>
    <row r="69897" ht="32.25" customHeight="1"/>
    <row r="69899" ht="32.25" customHeight="1"/>
    <row r="69901" ht="32.25" customHeight="1"/>
    <row r="69903" ht="32.25" customHeight="1"/>
    <row r="69905" ht="32.25" customHeight="1"/>
    <row r="69907" ht="32.25" customHeight="1"/>
    <row r="69909" ht="32.25" customHeight="1"/>
    <row r="69911" ht="32.25" customHeight="1"/>
    <row r="69913" ht="32.25" customHeight="1"/>
    <row r="69915" ht="32.25" customHeight="1"/>
    <row r="69917" ht="32.25" customHeight="1"/>
    <row r="69919" ht="32.25" customHeight="1"/>
    <row r="69921" ht="32.25" customHeight="1"/>
    <row r="69923" ht="32.25" customHeight="1"/>
    <row r="69925" ht="32.25" customHeight="1"/>
    <row r="69927" ht="32.25" customHeight="1"/>
    <row r="69929" ht="32.25" customHeight="1"/>
    <row r="69931" ht="32.25" customHeight="1"/>
    <row r="69933" ht="32.25" customHeight="1"/>
    <row r="69935" ht="32.25" customHeight="1"/>
    <row r="69937" ht="32.25" customHeight="1"/>
    <row r="69939" ht="32.25" customHeight="1"/>
    <row r="69941" ht="32.25" customHeight="1"/>
    <row r="69943" ht="32.25" customHeight="1"/>
    <row r="69945" ht="32.25" customHeight="1"/>
    <row r="69947" ht="32.25" customHeight="1"/>
    <row r="69949" ht="32.25" customHeight="1"/>
    <row r="69951" ht="32.25" customHeight="1"/>
    <row r="69953" ht="32.25" customHeight="1"/>
    <row r="69955" ht="32.25" customHeight="1"/>
    <row r="69957" ht="32.25" customHeight="1"/>
    <row r="69959" ht="32.25" customHeight="1"/>
    <row r="69961" ht="32.25" customHeight="1"/>
    <row r="69963" ht="32.25" customHeight="1"/>
    <row r="69965" ht="32.25" customHeight="1"/>
    <row r="69967" ht="32.25" customHeight="1"/>
    <row r="69969" ht="32.25" customHeight="1"/>
    <row r="69971" ht="32.25" customHeight="1"/>
    <row r="69973" ht="32.25" customHeight="1"/>
    <row r="69975" ht="32.25" customHeight="1"/>
    <row r="69977" ht="32.25" customHeight="1"/>
    <row r="69979" ht="32.25" customHeight="1"/>
    <row r="69981" ht="32.25" customHeight="1"/>
    <row r="69983" ht="32.25" customHeight="1"/>
    <row r="69985" ht="32.25" customHeight="1"/>
    <row r="69987" ht="32.25" customHeight="1"/>
    <row r="69989" ht="32.25" customHeight="1"/>
    <row r="69991" ht="32.25" customHeight="1"/>
    <row r="69993" ht="32.25" customHeight="1"/>
    <row r="69995" ht="32.25" customHeight="1"/>
    <row r="69997" ht="32.25" customHeight="1"/>
    <row r="69999" ht="32.25" customHeight="1"/>
    <row r="70001" ht="32.25" customHeight="1"/>
    <row r="70003" ht="32.25" customHeight="1"/>
    <row r="70005" ht="32.25" customHeight="1"/>
    <row r="70007" ht="32.25" customHeight="1"/>
    <row r="70009" ht="32.25" customHeight="1"/>
    <row r="70011" ht="32.25" customHeight="1"/>
    <row r="70013" ht="32.25" customHeight="1"/>
    <row r="70015" ht="32.25" customHeight="1"/>
    <row r="70017" ht="32.25" customHeight="1"/>
    <row r="70019" ht="32.25" customHeight="1"/>
    <row r="70021" ht="32.25" customHeight="1"/>
    <row r="70023" ht="32.25" customHeight="1"/>
    <row r="70025" ht="32.25" customHeight="1"/>
    <row r="70027" ht="32.25" customHeight="1"/>
    <row r="70029" ht="32.25" customHeight="1"/>
    <row r="70031" ht="32.25" customHeight="1"/>
    <row r="70033" ht="32.25" customHeight="1"/>
    <row r="70035" ht="32.25" customHeight="1"/>
    <row r="70037" ht="32.25" customHeight="1"/>
    <row r="70039" ht="32.25" customHeight="1"/>
    <row r="70041" ht="32.25" customHeight="1"/>
    <row r="70043" ht="32.25" customHeight="1"/>
    <row r="70045" ht="32.25" customHeight="1"/>
    <row r="70047" ht="32.25" customHeight="1"/>
    <row r="70049" ht="32.25" customHeight="1"/>
    <row r="70051" ht="32.25" customHeight="1"/>
    <row r="70053" ht="32.25" customHeight="1"/>
    <row r="70055" ht="32.25" customHeight="1"/>
    <row r="70057" ht="32.25" customHeight="1"/>
    <row r="70059" ht="32.25" customHeight="1"/>
    <row r="70061" ht="32.25" customHeight="1"/>
    <row r="70063" ht="32.25" customHeight="1"/>
    <row r="70065" ht="32.25" customHeight="1"/>
    <row r="70067" ht="32.25" customHeight="1"/>
    <row r="70069" ht="32.25" customHeight="1"/>
    <row r="70071" ht="32.25" customHeight="1"/>
    <row r="70073" ht="32.25" customHeight="1"/>
    <row r="70075" ht="32.25" customHeight="1"/>
    <row r="70077" ht="32.25" customHeight="1"/>
    <row r="70079" ht="32.25" customHeight="1"/>
    <row r="70081" ht="32.25" customHeight="1"/>
    <row r="70083" ht="32.25" customHeight="1"/>
    <row r="70085" ht="32.25" customHeight="1"/>
    <row r="70087" ht="32.25" customHeight="1"/>
    <row r="70089" ht="32.25" customHeight="1"/>
    <row r="70091" ht="32.25" customHeight="1"/>
    <row r="70093" ht="32.25" customHeight="1"/>
    <row r="70095" ht="32.25" customHeight="1"/>
    <row r="70097" ht="32.25" customHeight="1"/>
    <row r="70099" ht="32.25" customHeight="1"/>
    <row r="70101" ht="32.25" customHeight="1"/>
    <row r="70103" ht="32.25" customHeight="1"/>
    <row r="70105" ht="32.25" customHeight="1"/>
    <row r="70107" ht="32.25" customHeight="1"/>
    <row r="70109" ht="32.25" customHeight="1"/>
    <row r="70111" ht="32.25" customHeight="1"/>
    <row r="70113" ht="32.25" customHeight="1"/>
    <row r="70115" ht="32.25" customHeight="1"/>
    <row r="70117" ht="32.25" customHeight="1"/>
    <row r="70119" ht="32.25" customHeight="1"/>
    <row r="70121" ht="32.25" customHeight="1"/>
    <row r="70123" ht="32.25" customHeight="1"/>
    <row r="70125" ht="32.25" customHeight="1"/>
    <row r="70127" ht="32.25" customHeight="1"/>
    <row r="70129" ht="32.25" customHeight="1"/>
    <row r="70131" ht="32.25" customHeight="1"/>
    <row r="70133" ht="32.25" customHeight="1"/>
    <row r="70135" ht="32.25" customHeight="1"/>
    <row r="70137" ht="32.25" customHeight="1"/>
    <row r="70139" ht="32.25" customHeight="1"/>
    <row r="70141" ht="32.25" customHeight="1"/>
    <row r="70143" ht="32.25" customHeight="1"/>
    <row r="70145" ht="32.25" customHeight="1"/>
    <row r="70147" ht="32.25" customHeight="1"/>
    <row r="70149" ht="32.25" customHeight="1"/>
    <row r="70151" ht="32.25" customHeight="1"/>
    <row r="70153" ht="32.25" customHeight="1"/>
    <row r="70155" ht="32.25" customHeight="1"/>
    <row r="70157" ht="32.25" customHeight="1"/>
    <row r="70159" ht="32.25" customHeight="1"/>
    <row r="70161" ht="32.25" customHeight="1"/>
    <row r="70163" ht="32.25" customHeight="1"/>
    <row r="70165" ht="32.25" customHeight="1"/>
    <row r="70167" ht="32.25" customHeight="1"/>
    <row r="70169" ht="32.25" customHeight="1"/>
    <row r="70171" ht="32.25" customHeight="1"/>
    <row r="70173" ht="32.25" customHeight="1"/>
    <row r="70175" ht="32.25" customHeight="1"/>
    <row r="70177" ht="32.25" customHeight="1"/>
    <row r="70179" ht="32.25" customHeight="1"/>
    <row r="70181" ht="32.25" customHeight="1"/>
    <row r="70183" ht="32.25" customHeight="1"/>
    <row r="70185" ht="32.25" customHeight="1"/>
    <row r="70187" ht="32.25" customHeight="1"/>
    <row r="70189" ht="32.25" customHeight="1"/>
    <row r="70191" ht="32.25" customHeight="1"/>
    <row r="70193" ht="32.25" customHeight="1"/>
    <row r="70195" ht="32.25" customHeight="1"/>
    <row r="70197" ht="32.25" customHeight="1"/>
    <row r="70199" ht="32.25" customHeight="1"/>
    <row r="70201" ht="32.25" customHeight="1"/>
    <row r="70203" ht="32.25" customHeight="1"/>
    <row r="70205" ht="32.25" customHeight="1"/>
    <row r="70207" ht="32.25" customHeight="1"/>
    <row r="70209" ht="32.25" customHeight="1"/>
    <row r="70211" ht="32.25" customHeight="1"/>
    <row r="70213" ht="32.25" customHeight="1"/>
    <row r="70215" ht="32.25" customHeight="1"/>
    <row r="70217" ht="32.25" customHeight="1"/>
    <row r="70219" ht="32.25" customHeight="1"/>
    <row r="70221" ht="32.25" customHeight="1"/>
    <row r="70223" ht="32.25" customHeight="1"/>
    <row r="70225" ht="32.25" customHeight="1"/>
    <row r="70227" ht="32.25" customHeight="1"/>
    <row r="70229" ht="32.25" customHeight="1"/>
    <row r="70231" ht="32.25" customHeight="1"/>
    <row r="70233" ht="32.25" customHeight="1"/>
    <row r="70235" ht="32.25" customHeight="1"/>
    <row r="70237" ht="32.25" customHeight="1"/>
    <row r="70239" ht="32.25" customHeight="1"/>
    <row r="70241" ht="32.25" customHeight="1"/>
    <row r="70243" ht="32.25" customHeight="1"/>
    <row r="70245" ht="32.25" customHeight="1"/>
    <row r="70247" ht="32.25" customHeight="1"/>
    <row r="70249" ht="32.25" customHeight="1"/>
    <row r="70251" ht="32.25" customHeight="1"/>
    <row r="70253" ht="32.25" customHeight="1"/>
    <row r="70255" ht="32.25" customHeight="1"/>
    <row r="70257" ht="32.25" customHeight="1"/>
    <row r="70259" ht="32.25" customHeight="1"/>
    <row r="70261" ht="32.25" customHeight="1"/>
    <row r="70263" ht="32.25" customHeight="1"/>
    <row r="70265" ht="32.25" customHeight="1"/>
    <row r="70267" ht="32.25" customHeight="1"/>
    <row r="70269" ht="32.25" customHeight="1"/>
    <row r="70271" ht="32.25" customHeight="1"/>
    <row r="70273" ht="32.25" customHeight="1"/>
    <row r="70275" ht="32.25" customHeight="1"/>
    <row r="70277" ht="32.25" customHeight="1"/>
    <row r="70279" ht="32.25" customHeight="1"/>
    <row r="70281" ht="32.25" customHeight="1"/>
    <row r="70283" ht="32.25" customHeight="1"/>
    <row r="70285" ht="32.25" customHeight="1"/>
    <row r="70287" ht="32.25" customHeight="1"/>
    <row r="70289" ht="32.25" customHeight="1"/>
    <row r="70291" ht="32.25" customHeight="1"/>
    <row r="70293" ht="32.25" customHeight="1"/>
    <row r="70295" ht="32.25" customHeight="1"/>
    <row r="70297" ht="32.25" customHeight="1"/>
    <row r="70299" ht="32.25" customHeight="1"/>
    <row r="70301" ht="32.25" customHeight="1"/>
    <row r="70303" ht="32.25" customHeight="1"/>
    <row r="70305" ht="32.25" customHeight="1"/>
    <row r="70307" ht="32.25" customHeight="1"/>
    <row r="70309" ht="32.25" customHeight="1"/>
    <row r="70311" ht="32.25" customHeight="1"/>
    <row r="70313" ht="32.25" customHeight="1"/>
    <row r="70315" ht="32.25" customHeight="1"/>
    <row r="70317" ht="32.25" customHeight="1"/>
    <row r="70319" ht="32.25" customHeight="1"/>
    <row r="70321" ht="32.25" customHeight="1"/>
    <row r="70323" ht="32.25" customHeight="1"/>
    <row r="70325" ht="32.25" customHeight="1"/>
    <row r="70327" ht="32.25" customHeight="1"/>
    <row r="70329" ht="32.25" customHeight="1"/>
    <row r="70331" ht="32.25" customHeight="1"/>
    <row r="70333" ht="32.25" customHeight="1"/>
    <row r="70335" ht="32.25" customHeight="1"/>
    <row r="70337" ht="32.25" customHeight="1"/>
    <row r="70339" ht="32.25" customHeight="1"/>
    <row r="70341" ht="32.25" customHeight="1"/>
    <row r="70343" ht="32.25" customHeight="1"/>
    <row r="70345" ht="32.25" customHeight="1"/>
    <row r="70347" ht="32.25" customHeight="1"/>
    <row r="70349" ht="32.25" customHeight="1"/>
    <row r="70351" ht="32.25" customHeight="1"/>
    <row r="70353" ht="32.25" customHeight="1"/>
    <row r="70355" ht="32.25" customHeight="1"/>
    <row r="70357" ht="32.25" customHeight="1"/>
    <row r="70359" ht="32.25" customHeight="1"/>
    <row r="70361" ht="32.25" customHeight="1"/>
    <row r="70363" ht="32.25" customHeight="1"/>
    <row r="70365" ht="32.25" customHeight="1"/>
    <row r="70367" ht="32.25" customHeight="1"/>
    <row r="70369" ht="32.25" customHeight="1"/>
    <row r="70371" ht="32.25" customHeight="1"/>
    <row r="70373" ht="32.25" customHeight="1"/>
    <row r="70375" ht="32.25" customHeight="1"/>
    <row r="70377" ht="32.25" customHeight="1"/>
    <row r="70379" ht="32.25" customHeight="1"/>
    <row r="70381" ht="32.25" customHeight="1"/>
    <row r="70383" ht="32.25" customHeight="1"/>
    <row r="70385" ht="32.25" customHeight="1"/>
    <row r="70387" ht="32.25" customHeight="1"/>
    <row r="70389" ht="32.25" customHeight="1"/>
    <row r="70391" ht="32.25" customHeight="1"/>
    <row r="70393" ht="32.25" customHeight="1"/>
    <row r="70395" ht="32.25" customHeight="1"/>
    <row r="70397" ht="32.25" customHeight="1"/>
    <row r="70399" ht="32.25" customHeight="1"/>
    <row r="70401" ht="32.25" customHeight="1"/>
    <row r="70403" ht="32.25" customHeight="1"/>
    <row r="70405" ht="32.25" customHeight="1"/>
    <row r="70407" ht="32.25" customHeight="1"/>
    <row r="70409" ht="32.25" customHeight="1"/>
    <row r="70411" ht="32.25" customHeight="1"/>
    <row r="70413" ht="32.25" customHeight="1"/>
    <row r="70415" ht="32.25" customHeight="1"/>
    <row r="70417" ht="32.25" customHeight="1"/>
    <row r="70419" ht="32.25" customHeight="1"/>
    <row r="70421" ht="32.25" customHeight="1"/>
    <row r="70423" ht="32.25" customHeight="1"/>
    <row r="70425" ht="32.25" customHeight="1"/>
    <row r="70427" ht="32.25" customHeight="1"/>
    <row r="70429" ht="32.25" customHeight="1"/>
    <row r="70431" ht="32.25" customHeight="1"/>
    <row r="70433" ht="32.25" customHeight="1"/>
    <row r="70435" ht="32.25" customHeight="1"/>
    <row r="70437" ht="32.25" customHeight="1"/>
    <row r="70439" ht="32.25" customHeight="1"/>
    <row r="70441" ht="32.25" customHeight="1"/>
    <row r="70443" ht="32.25" customHeight="1"/>
    <row r="70445" ht="32.25" customHeight="1"/>
    <row r="70447" ht="32.25" customHeight="1"/>
    <row r="70449" ht="32.25" customHeight="1"/>
    <row r="70451" ht="32.25" customHeight="1"/>
    <row r="70453" ht="32.25" customHeight="1"/>
    <row r="70455" ht="32.25" customHeight="1"/>
    <row r="70457" ht="32.25" customHeight="1"/>
    <row r="70459" ht="32.25" customHeight="1"/>
    <row r="70461" ht="32.25" customHeight="1"/>
    <row r="70463" ht="32.25" customHeight="1"/>
    <row r="70465" ht="32.25" customHeight="1"/>
    <row r="70467" ht="32.25" customHeight="1"/>
    <row r="70469" ht="32.25" customHeight="1"/>
    <row r="70471" ht="32.25" customHeight="1"/>
    <row r="70473" ht="32.25" customHeight="1"/>
    <row r="70475" ht="32.25" customHeight="1"/>
    <row r="70477" ht="32.25" customHeight="1"/>
    <row r="70479" ht="32.25" customHeight="1"/>
    <row r="70481" ht="32.25" customHeight="1"/>
    <row r="70483" ht="32.25" customHeight="1"/>
    <row r="70485" ht="32.25" customHeight="1"/>
    <row r="70487" ht="32.25" customHeight="1"/>
    <row r="70489" ht="32.25" customHeight="1"/>
    <row r="70491" ht="32.25" customHeight="1"/>
    <row r="70493" ht="32.25" customHeight="1"/>
    <row r="70495" ht="32.25" customHeight="1"/>
    <row r="70497" ht="32.25" customHeight="1"/>
    <row r="70499" ht="32.25" customHeight="1"/>
    <row r="70501" ht="32.25" customHeight="1"/>
    <row r="70503" ht="32.25" customHeight="1"/>
    <row r="70505" ht="32.25" customHeight="1"/>
    <row r="70507" ht="32.25" customHeight="1"/>
    <row r="70509" ht="32.25" customHeight="1"/>
    <row r="70511" ht="32.25" customHeight="1"/>
    <row r="70513" ht="32.25" customHeight="1"/>
    <row r="70515" ht="32.25" customHeight="1"/>
    <row r="70517" ht="32.25" customHeight="1"/>
    <row r="70519" ht="32.25" customHeight="1"/>
    <row r="70521" ht="32.25" customHeight="1"/>
    <row r="70523" ht="32.25" customHeight="1"/>
    <row r="70525" ht="32.25" customHeight="1"/>
    <row r="70527" ht="32.25" customHeight="1"/>
    <row r="70529" ht="32.25" customHeight="1"/>
    <row r="70531" ht="32.25" customHeight="1"/>
    <row r="70533" ht="32.25" customHeight="1"/>
    <row r="70535" ht="32.25" customHeight="1"/>
    <row r="70537" ht="32.25" customHeight="1"/>
    <row r="70539" ht="32.25" customHeight="1"/>
    <row r="70541" ht="32.25" customHeight="1"/>
    <row r="70543" ht="32.25" customHeight="1"/>
    <row r="70545" ht="32.25" customHeight="1"/>
    <row r="70547" ht="32.25" customHeight="1"/>
    <row r="70549" ht="32.25" customHeight="1"/>
    <row r="70551" ht="32.25" customHeight="1"/>
    <row r="70553" ht="32.25" customHeight="1"/>
    <row r="70555" ht="32.25" customHeight="1"/>
    <row r="70557" ht="32.25" customHeight="1"/>
    <row r="70559" ht="32.25" customHeight="1"/>
    <row r="70561" ht="32.25" customHeight="1"/>
    <row r="70563" ht="32.25" customHeight="1"/>
    <row r="70565" ht="32.25" customHeight="1"/>
    <row r="70567" ht="32.25" customHeight="1"/>
    <row r="70569" ht="32.25" customHeight="1"/>
    <row r="70571" ht="32.25" customHeight="1"/>
    <row r="70573" ht="32.25" customHeight="1"/>
    <row r="70575" ht="32.25" customHeight="1"/>
    <row r="70577" ht="32.25" customHeight="1"/>
    <row r="70579" ht="32.25" customHeight="1"/>
    <row r="70581" ht="32.25" customHeight="1"/>
    <row r="70583" ht="32.25" customHeight="1"/>
    <row r="70585" ht="32.25" customHeight="1"/>
    <row r="70587" ht="32.25" customHeight="1"/>
    <row r="70589" ht="32.25" customHeight="1"/>
    <row r="70591" ht="32.25" customHeight="1"/>
    <row r="70593" ht="32.25" customHeight="1"/>
    <row r="70595" ht="32.25" customHeight="1"/>
    <row r="70597" ht="32.25" customHeight="1"/>
    <row r="70599" ht="32.25" customHeight="1"/>
    <row r="70601" ht="32.25" customHeight="1"/>
    <row r="70603" ht="32.25" customHeight="1"/>
    <row r="70605" ht="32.25" customHeight="1"/>
    <row r="70607" ht="32.25" customHeight="1"/>
    <row r="70609" ht="32.25" customHeight="1"/>
    <row r="70611" ht="32.25" customHeight="1"/>
    <row r="70613" ht="32.25" customHeight="1"/>
    <row r="70615" ht="32.25" customHeight="1"/>
    <row r="70617" ht="32.25" customHeight="1"/>
    <row r="70619" ht="32.25" customHeight="1"/>
    <row r="70621" ht="32.25" customHeight="1"/>
    <row r="70623" ht="32.25" customHeight="1"/>
    <row r="70625" ht="32.25" customHeight="1"/>
    <row r="70627" ht="32.25" customHeight="1"/>
    <row r="70629" ht="32.25" customHeight="1"/>
    <row r="70631" ht="32.25" customHeight="1"/>
    <row r="70633" ht="32.25" customHeight="1"/>
    <row r="70635" ht="32.25" customHeight="1"/>
    <row r="70637" ht="32.25" customHeight="1"/>
    <row r="70639" ht="32.25" customHeight="1"/>
    <row r="70641" ht="32.25" customHeight="1"/>
    <row r="70643" ht="32.25" customHeight="1"/>
    <row r="70645" ht="32.25" customHeight="1"/>
    <row r="70647" ht="32.25" customHeight="1"/>
    <row r="70649" ht="32.25" customHeight="1"/>
    <row r="70651" ht="32.25" customHeight="1"/>
    <row r="70653" ht="32.25" customHeight="1"/>
    <row r="70655" ht="32.25" customHeight="1"/>
    <row r="70657" ht="32.25" customHeight="1"/>
    <row r="70659" ht="32.25" customHeight="1"/>
    <row r="70661" ht="32.25" customHeight="1"/>
    <row r="70663" ht="32.25" customHeight="1"/>
    <row r="70665" ht="32.25" customHeight="1"/>
    <row r="70667" ht="32.25" customHeight="1"/>
    <row r="70669" ht="32.25" customHeight="1"/>
    <row r="70671" ht="32.25" customHeight="1"/>
    <row r="70673" ht="32.25" customHeight="1"/>
    <row r="70675" ht="32.25" customHeight="1"/>
    <row r="70677" ht="32.25" customHeight="1"/>
    <row r="70679" ht="32.25" customHeight="1"/>
    <row r="70681" ht="32.25" customHeight="1"/>
    <row r="70683" ht="32.25" customHeight="1"/>
    <row r="70685" ht="32.25" customHeight="1"/>
    <row r="70687" ht="32.25" customHeight="1"/>
    <row r="70689" ht="32.25" customHeight="1"/>
    <row r="70691" ht="32.25" customHeight="1"/>
    <row r="70693" ht="32.25" customHeight="1"/>
    <row r="70695" ht="32.25" customHeight="1"/>
    <row r="70697" ht="32.25" customHeight="1"/>
    <row r="70699" ht="32.25" customHeight="1"/>
    <row r="70701" ht="32.25" customHeight="1"/>
    <row r="70703" ht="32.25" customHeight="1"/>
    <row r="70705" ht="32.25" customHeight="1"/>
    <row r="70707" ht="32.25" customHeight="1"/>
    <row r="70709" ht="32.25" customHeight="1"/>
    <row r="70711" ht="32.25" customHeight="1"/>
    <row r="70713" ht="32.25" customHeight="1"/>
    <row r="70715" ht="32.25" customHeight="1"/>
    <row r="70717" ht="32.25" customHeight="1"/>
    <row r="70719" ht="32.25" customHeight="1"/>
    <row r="70721" ht="32.25" customHeight="1"/>
    <row r="70723" ht="32.25" customHeight="1"/>
    <row r="70725" ht="32.25" customHeight="1"/>
    <row r="70727" ht="32.25" customHeight="1"/>
    <row r="70729" ht="32.25" customHeight="1"/>
    <row r="70731" ht="32.25" customHeight="1"/>
    <row r="70733" ht="32.25" customHeight="1"/>
    <row r="70735" ht="32.25" customHeight="1"/>
    <row r="70737" ht="32.25" customHeight="1"/>
    <row r="70739" ht="32.25" customHeight="1"/>
    <row r="70741" ht="32.25" customHeight="1"/>
    <row r="70743" ht="32.25" customHeight="1"/>
    <row r="70745" ht="32.25" customHeight="1"/>
    <row r="70747" ht="32.25" customHeight="1"/>
    <row r="70749" ht="32.25" customHeight="1"/>
    <row r="70751" ht="32.25" customHeight="1"/>
    <row r="70753" ht="32.25" customHeight="1"/>
    <row r="70755" ht="32.25" customHeight="1"/>
    <row r="70757" ht="32.25" customHeight="1"/>
    <row r="70759" ht="32.25" customHeight="1"/>
    <row r="70761" ht="32.25" customHeight="1"/>
    <row r="70763" ht="32.25" customHeight="1"/>
    <row r="70765" ht="32.25" customHeight="1"/>
    <row r="70767" ht="32.25" customHeight="1"/>
    <row r="70769" ht="32.25" customHeight="1"/>
    <row r="70771" ht="32.25" customHeight="1"/>
    <row r="70773" ht="32.25" customHeight="1"/>
    <row r="70775" ht="32.25" customHeight="1"/>
    <row r="70777" ht="32.25" customHeight="1"/>
    <row r="70779" ht="32.25" customHeight="1"/>
    <row r="70781" ht="32.25" customHeight="1"/>
    <row r="70783" ht="32.25" customHeight="1"/>
    <row r="70785" ht="32.25" customHeight="1"/>
    <row r="70787" ht="32.25" customHeight="1"/>
    <row r="70789" ht="32.25" customHeight="1"/>
    <row r="70791" ht="32.25" customHeight="1"/>
    <row r="70793" ht="32.25" customHeight="1"/>
    <row r="70795" ht="32.25" customHeight="1"/>
    <row r="70797" ht="32.25" customHeight="1"/>
    <row r="70799" ht="32.25" customHeight="1"/>
    <row r="70801" ht="32.25" customHeight="1"/>
    <row r="70803" ht="32.25" customHeight="1"/>
    <row r="70805" ht="32.25" customHeight="1"/>
    <row r="70807" ht="32.25" customHeight="1"/>
    <row r="70809" ht="32.25" customHeight="1"/>
    <row r="70811" ht="32.25" customHeight="1"/>
    <row r="70813" ht="32.25" customHeight="1"/>
    <row r="70815" ht="32.25" customHeight="1"/>
    <row r="70817" ht="32.25" customHeight="1"/>
    <row r="70819" ht="32.25" customHeight="1"/>
    <row r="70821" ht="32.25" customHeight="1"/>
    <row r="70823" ht="32.25" customHeight="1"/>
    <row r="70825" ht="32.25" customHeight="1"/>
    <row r="70827" ht="32.25" customHeight="1"/>
    <row r="70829" ht="32.25" customHeight="1"/>
    <row r="70831" ht="32.25" customHeight="1"/>
    <row r="70833" ht="32.25" customHeight="1"/>
    <row r="70835" ht="32.25" customHeight="1"/>
    <row r="70837" ht="32.25" customHeight="1"/>
    <row r="70839" ht="32.25" customHeight="1"/>
    <row r="70841" ht="32.25" customHeight="1"/>
    <row r="70843" ht="32.25" customHeight="1"/>
    <row r="70845" ht="32.25" customHeight="1"/>
    <row r="70847" ht="32.25" customHeight="1"/>
    <row r="70849" ht="32.25" customHeight="1"/>
    <row r="70851" ht="32.25" customHeight="1"/>
    <row r="70853" ht="32.25" customHeight="1"/>
    <row r="70855" ht="32.25" customHeight="1"/>
    <row r="70857" ht="32.25" customHeight="1"/>
    <row r="70859" ht="32.25" customHeight="1"/>
    <row r="70861" ht="32.25" customHeight="1"/>
    <row r="70863" ht="32.25" customHeight="1"/>
    <row r="70865" ht="32.25" customHeight="1"/>
    <row r="70867" ht="32.25" customHeight="1"/>
    <row r="70869" ht="32.25" customHeight="1"/>
    <row r="70871" ht="32.25" customHeight="1"/>
    <row r="70873" ht="32.25" customHeight="1"/>
    <row r="70875" ht="32.25" customHeight="1"/>
    <row r="70877" ht="32.25" customHeight="1"/>
    <row r="70879" ht="32.25" customHeight="1"/>
    <row r="70881" ht="32.25" customHeight="1"/>
    <row r="70883" ht="32.25" customHeight="1"/>
    <row r="70885" ht="32.25" customHeight="1"/>
    <row r="70887" ht="32.25" customHeight="1"/>
    <row r="70889" ht="32.25" customHeight="1"/>
    <row r="70891" ht="32.25" customHeight="1"/>
    <row r="70893" ht="32.25" customHeight="1"/>
    <row r="70895" ht="32.25" customHeight="1"/>
    <row r="70897" ht="32.25" customHeight="1"/>
    <row r="70899" ht="32.25" customHeight="1"/>
    <row r="70901" ht="32.25" customHeight="1"/>
    <row r="70903" ht="32.25" customHeight="1"/>
    <row r="70905" ht="32.25" customHeight="1"/>
    <row r="70907" ht="32.25" customHeight="1"/>
    <row r="70909" ht="32.25" customHeight="1"/>
    <row r="70911" ht="32.25" customHeight="1"/>
    <row r="70913" ht="32.25" customHeight="1"/>
    <row r="70915" ht="32.25" customHeight="1"/>
    <row r="70917" ht="32.25" customHeight="1"/>
    <row r="70919" ht="32.25" customHeight="1"/>
    <row r="70921" ht="32.25" customHeight="1"/>
    <row r="70923" ht="32.25" customHeight="1"/>
    <row r="70925" ht="32.25" customHeight="1"/>
    <row r="70927" ht="32.25" customHeight="1"/>
    <row r="70929" ht="32.25" customHeight="1"/>
    <row r="70931" ht="32.25" customHeight="1"/>
    <row r="70933" ht="32.25" customHeight="1"/>
    <row r="70935" ht="32.25" customHeight="1"/>
    <row r="70937" ht="32.25" customHeight="1"/>
    <row r="70939" ht="32.25" customHeight="1"/>
    <row r="70941" ht="32.25" customHeight="1"/>
    <row r="70943" ht="32.25" customHeight="1"/>
    <row r="70945" ht="32.25" customHeight="1"/>
    <row r="70947" ht="32.25" customHeight="1"/>
    <row r="70949" ht="32.25" customHeight="1"/>
    <row r="70951" ht="32.25" customHeight="1"/>
    <row r="70953" ht="32.25" customHeight="1"/>
    <row r="70955" ht="32.25" customHeight="1"/>
    <row r="70957" ht="32.25" customHeight="1"/>
    <row r="70959" ht="32.25" customHeight="1"/>
    <row r="70961" ht="32.25" customHeight="1"/>
    <row r="70963" ht="32.25" customHeight="1"/>
    <row r="70965" ht="32.25" customHeight="1"/>
    <row r="70967" ht="32.25" customHeight="1"/>
    <row r="70969" ht="32.25" customHeight="1"/>
    <row r="70971" ht="32.25" customHeight="1"/>
    <row r="70973" ht="32.25" customHeight="1"/>
    <row r="70975" ht="32.25" customHeight="1"/>
    <row r="70977" ht="32.25" customHeight="1"/>
    <row r="70979" ht="32.25" customHeight="1"/>
    <row r="70981" ht="32.25" customHeight="1"/>
    <row r="70983" ht="32.25" customHeight="1"/>
    <row r="70985" ht="32.25" customHeight="1"/>
    <row r="70987" ht="32.25" customHeight="1"/>
    <row r="70989" ht="32.25" customHeight="1"/>
    <row r="70991" ht="32.25" customHeight="1"/>
    <row r="70993" ht="32.25" customHeight="1"/>
    <row r="70995" ht="32.25" customHeight="1"/>
    <row r="70997" ht="32.25" customHeight="1"/>
    <row r="70999" ht="32.25" customHeight="1"/>
    <row r="71001" ht="32.25" customHeight="1"/>
    <row r="71003" ht="32.25" customHeight="1"/>
    <row r="71005" ht="32.25" customHeight="1"/>
    <row r="71007" ht="32.25" customHeight="1"/>
    <row r="71009" ht="32.25" customHeight="1"/>
    <row r="71011" ht="32.25" customHeight="1"/>
    <row r="71013" ht="32.25" customHeight="1"/>
    <row r="71015" ht="32.25" customHeight="1"/>
    <row r="71017" ht="32.25" customHeight="1"/>
    <row r="71019" ht="32.25" customHeight="1"/>
    <row r="71021" ht="32.25" customHeight="1"/>
    <row r="71023" ht="32.25" customHeight="1"/>
    <row r="71025" ht="32.25" customHeight="1"/>
    <row r="71027" ht="32.25" customHeight="1"/>
    <row r="71029" ht="32.25" customHeight="1"/>
    <row r="71031" ht="32.25" customHeight="1"/>
    <row r="71033" ht="32.25" customHeight="1"/>
    <row r="71035" ht="32.25" customHeight="1"/>
    <row r="71037" ht="32.25" customHeight="1"/>
    <row r="71039" ht="32.25" customHeight="1"/>
    <row r="71041" ht="32.25" customHeight="1"/>
    <row r="71043" ht="32.25" customHeight="1"/>
    <row r="71045" ht="32.25" customHeight="1"/>
    <row r="71047" ht="32.25" customHeight="1"/>
    <row r="71049" ht="32.25" customHeight="1"/>
    <row r="71051" ht="32.25" customHeight="1"/>
    <row r="71053" ht="32.25" customHeight="1"/>
    <row r="71055" ht="32.25" customHeight="1"/>
    <row r="71057" ht="32.25" customHeight="1"/>
    <row r="71059" ht="32.25" customHeight="1"/>
    <row r="71061" ht="32.25" customHeight="1"/>
    <row r="71063" ht="32.25" customHeight="1"/>
    <row r="71065" ht="32.25" customHeight="1"/>
    <row r="71067" ht="32.25" customHeight="1"/>
    <row r="71069" ht="32.25" customHeight="1"/>
    <row r="71071" ht="32.25" customHeight="1"/>
    <row r="71073" ht="32.25" customHeight="1"/>
    <row r="71075" ht="32.25" customHeight="1"/>
    <row r="71077" ht="32.25" customHeight="1"/>
    <row r="71079" ht="32.25" customHeight="1"/>
    <row r="71081" ht="32.25" customHeight="1"/>
    <row r="71083" ht="32.25" customHeight="1"/>
    <row r="71085" ht="32.25" customHeight="1"/>
    <row r="71087" ht="32.25" customHeight="1"/>
    <row r="71089" ht="32.25" customHeight="1"/>
    <row r="71091" ht="32.25" customHeight="1"/>
    <row r="71093" ht="32.25" customHeight="1"/>
    <row r="71095" ht="32.25" customHeight="1"/>
    <row r="71097" ht="32.25" customHeight="1"/>
    <row r="71099" ht="32.25" customHeight="1"/>
    <row r="71101" ht="32.25" customHeight="1"/>
    <row r="71103" ht="32.25" customHeight="1"/>
    <row r="71105" ht="32.25" customHeight="1"/>
    <row r="71107" ht="32.25" customHeight="1"/>
    <row r="71109" ht="32.25" customHeight="1"/>
    <row r="71111" ht="32.25" customHeight="1"/>
    <row r="71113" ht="32.25" customHeight="1"/>
    <row r="71115" ht="32.25" customHeight="1"/>
    <row r="71117" ht="32.25" customHeight="1"/>
    <row r="71119" ht="32.25" customHeight="1"/>
    <row r="71121" ht="32.25" customHeight="1"/>
    <row r="71123" ht="32.25" customHeight="1"/>
    <row r="71125" ht="32.25" customHeight="1"/>
    <row r="71127" ht="32.25" customHeight="1"/>
    <row r="71129" ht="32.25" customHeight="1"/>
    <row r="71131" ht="32.25" customHeight="1"/>
    <row r="71133" ht="32.25" customHeight="1"/>
    <row r="71135" ht="32.25" customHeight="1"/>
    <row r="71137" ht="32.25" customHeight="1"/>
    <row r="71139" ht="32.25" customHeight="1"/>
    <row r="71141" ht="32.25" customHeight="1"/>
    <row r="71143" ht="32.25" customHeight="1"/>
    <row r="71145" ht="32.25" customHeight="1"/>
    <row r="71147" ht="32.25" customHeight="1"/>
    <row r="71149" ht="32.25" customHeight="1"/>
    <row r="71151" ht="32.25" customHeight="1"/>
    <row r="71153" ht="32.25" customHeight="1"/>
    <row r="71155" ht="32.25" customHeight="1"/>
    <row r="71157" ht="32.25" customHeight="1"/>
    <row r="71159" ht="32.25" customHeight="1"/>
    <row r="71161" ht="32.25" customHeight="1"/>
    <row r="71163" ht="32.25" customHeight="1"/>
    <row r="71165" ht="32.25" customHeight="1"/>
    <row r="71167" ht="32.25" customHeight="1"/>
    <row r="71169" ht="32.25" customHeight="1"/>
    <row r="71171" ht="32.25" customHeight="1"/>
    <row r="71173" ht="32.25" customHeight="1"/>
    <row r="71175" ht="32.25" customHeight="1"/>
    <row r="71177" ht="32.25" customHeight="1"/>
    <row r="71179" ht="32.25" customHeight="1"/>
    <row r="71181" ht="32.25" customHeight="1"/>
    <row r="71183" ht="32.25" customHeight="1"/>
    <row r="71185" ht="32.25" customHeight="1"/>
    <row r="71187" ht="32.25" customHeight="1"/>
    <row r="71189" ht="32.25" customHeight="1"/>
    <row r="71191" ht="32.25" customHeight="1"/>
    <row r="71193" ht="32.25" customHeight="1"/>
    <row r="71195" ht="32.25" customHeight="1"/>
    <row r="71197" ht="32.25" customHeight="1"/>
    <row r="71199" ht="32.25" customHeight="1"/>
    <row r="71201" ht="32.25" customHeight="1"/>
    <row r="71203" ht="32.25" customHeight="1"/>
    <row r="71205" ht="32.25" customHeight="1"/>
    <row r="71207" ht="32.25" customHeight="1"/>
    <row r="71209" ht="32.25" customHeight="1"/>
    <row r="71211" ht="32.25" customHeight="1"/>
    <row r="71213" ht="32.25" customHeight="1"/>
    <row r="71215" ht="32.25" customHeight="1"/>
    <row r="71217" ht="32.25" customHeight="1"/>
    <row r="71219" ht="32.25" customHeight="1"/>
    <row r="71221" ht="32.25" customHeight="1"/>
    <row r="71223" ht="32.25" customHeight="1"/>
    <row r="71225" ht="32.25" customHeight="1"/>
    <row r="71227" ht="32.25" customHeight="1"/>
    <row r="71229" ht="32.25" customHeight="1"/>
    <row r="71231" ht="32.25" customHeight="1"/>
    <row r="71233" ht="32.25" customHeight="1"/>
    <row r="71235" ht="32.25" customHeight="1"/>
    <row r="71237" ht="32.25" customHeight="1"/>
    <row r="71239" ht="32.25" customHeight="1"/>
    <row r="71241" ht="32.25" customHeight="1"/>
    <row r="71243" ht="32.25" customHeight="1"/>
    <row r="71245" ht="32.25" customHeight="1"/>
    <row r="71247" ht="32.25" customHeight="1"/>
    <row r="71249" ht="32.25" customHeight="1"/>
    <row r="71251" ht="32.25" customHeight="1"/>
    <row r="71253" ht="32.25" customHeight="1"/>
    <row r="71255" ht="32.25" customHeight="1"/>
    <row r="71257" ht="32.25" customHeight="1"/>
    <row r="71259" ht="32.25" customHeight="1"/>
    <row r="71261" ht="32.25" customHeight="1"/>
    <row r="71263" ht="32.25" customHeight="1"/>
    <row r="71265" ht="32.25" customHeight="1"/>
    <row r="71267" ht="32.25" customHeight="1"/>
    <row r="71269" ht="32.25" customHeight="1"/>
    <row r="71271" ht="32.25" customHeight="1"/>
    <row r="71273" ht="32.25" customHeight="1"/>
    <row r="71275" ht="32.25" customHeight="1"/>
    <row r="71277" ht="32.25" customHeight="1"/>
    <row r="71279" ht="32.25" customHeight="1"/>
    <row r="71281" ht="32.25" customHeight="1"/>
    <row r="71283" ht="32.25" customHeight="1"/>
    <row r="71285" ht="32.25" customHeight="1"/>
    <row r="71287" ht="32.25" customHeight="1"/>
    <row r="71289" ht="32.25" customHeight="1"/>
    <row r="71291" ht="32.25" customHeight="1"/>
    <row r="71293" ht="32.25" customHeight="1"/>
    <row r="71295" ht="32.25" customHeight="1"/>
    <row r="71297" ht="32.25" customHeight="1"/>
    <row r="71299" ht="32.25" customHeight="1"/>
    <row r="71301" ht="32.25" customHeight="1"/>
    <row r="71303" ht="32.25" customHeight="1"/>
    <row r="71305" ht="32.25" customHeight="1"/>
    <row r="71307" ht="32.25" customHeight="1"/>
    <row r="71309" ht="32.25" customHeight="1"/>
    <row r="71311" ht="32.25" customHeight="1"/>
    <row r="71313" ht="32.25" customHeight="1"/>
    <row r="71315" ht="32.25" customHeight="1"/>
    <row r="71317" ht="32.25" customHeight="1"/>
    <row r="71319" ht="32.25" customHeight="1"/>
    <row r="71321" ht="32.25" customHeight="1"/>
    <row r="71323" ht="32.25" customHeight="1"/>
    <row r="71325" ht="32.25" customHeight="1"/>
    <row r="71327" ht="32.25" customHeight="1"/>
    <row r="71329" ht="32.25" customHeight="1"/>
    <row r="71331" ht="32.25" customHeight="1"/>
    <row r="71333" ht="32.25" customHeight="1"/>
    <row r="71335" ht="32.25" customHeight="1"/>
    <row r="71337" ht="32.25" customHeight="1"/>
    <row r="71339" ht="32.25" customHeight="1"/>
    <row r="71341" ht="32.25" customHeight="1"/>
    <row r="71343" ht="32.25" customHeight="1"/>
    <row r="71345" ht="32.25" customHeight="1"/>
    <row r="71347" ht="32.25" customHeight="1"/>
    <row r="71349" ht="32.25" customHeight="1"/>
    <row r="71351" ht="32.25" customHeight="1"/>
    <row r="71353" ht="32.25" customHeight="1"/>
    <row r="71355" ht="32.25" customHeight="1"/>
    <row r="71357" ht="32.25" customHeight="1"/>
    <row r="71359" ht="32.25" customHeight="1"/>
    <row r="71361" ht="32.25" customHeight="1"/>
    <row r="71363" ht="32.25" customHeight="1"/>
    <row r="71365" ht="32.25" customHeight="1"/>
    <row r="71367" ht="32.25" customHeight="1"/>
    <row r="71369" ht="32.25" customHeight="1"/>
    <row r="71371" ht="32.25" customHeight="1"/>
    <row r="71373" ht="32.25" customHeight="1"/>
    <row r="71375" ht="32.25" customHeight="1"/>
    <row r="71377" ht="32.25" customHeight="1"/>
    <row r="71379" ht="32.25" customHeight="1"/>
    <row r="71381" ht="32.25" customHeight="1"/>
    <row r="71383" ht="32.25" customHeight="1"/>
    <row r="71385" ht="32.25" customHeight="1"/>
    <row r="71387" ht="32.25" customHeight="1"/>
    <row r="71389" ht="32.25" customHeight="1"/>
    <row r="71391" ht="32.25" customHeight="1"/>
    <row r="71393" ht="32.25" customHeight="1"/>
    <row r="71395" ht="32.25" customHeight="1"/>
    <row r="71397" ht="32.25" customHeight="1"/>
    <row r="71399" ht="32.25" customHeight="1"/>
    <row r="71401" ht="32.25" customHeight="1"/>
    <row r="71403" ht="32.25" customHeight="1"/>
    <row r="71405" ht="32.25" customHeight="1"/>
    <row r="71407" ht="32.25" customHeight="1"/>
    <row r="71409" ht="32.25" customHeight="1"/>
    <row r="71411" ht="32.25" customHeight="1"/>
    <row r="71413" ht="32.25" customHeight="1"/>
    <row r="71415" ht="32.25" customHeight="1"/>
    <row r="71417" ht="32.25" customHeight="1"/>
    <row r="71419" ht="32.25" customHeight="1"/>
    <row r="71421" ht="32.25" customHeight="1"/>
    <row r="71423" ht="32.25" customHeight="1"/>
    <row r="71425" ht="32.25" customHeight="1"/>
    <row r="71427" ht="32.25" customHeight="1"/>
    <row r="71429" ht="32.25" customHeight="1"/>
    <row r="71431" ht="32.25" customHeight="1"/>
    <row r="71433" ht="32.25" customHeight="1"/>
    <row r="71435" ht="32.25" customHeight="1"/>
    <row r="71437" ht="32.25" customHeight="1"/>
    <row r="71439" ht="32.25" customHeight="1"/>
    <row r="71441" ht="32.25" customHeight="1"/>
    <row r="71443" ht="32.25" customHeight="1"/>
    <row r="71445" ht="32.25" customHeight="1"/>
    <row r="71447" ht="32.25" customHeight="1"/>
    <row r="71449" ht="32.25" customHeight="1"/>
    <row r="71451" ht="32.25" customHeight="1"/>
    <row r="71453" ht="32.25" customHeight="1"/>
    <row r="71455" ht="32.25" customHeight="1"/>
    <row r="71457" ht="32.25" customHeight="1"/>
    <row r="71459" ht="32.25" customHeight="1"/>
    <row r="71461" ht="32.25" customHeight="1"/>
    <row r="71463" ht="32.25" customHeight="1"/>
    <row r="71465" ht="32.25" customHeight="1"/>
    <row r="71467" ht="32.25" customHeight="1"/>
    <row r="71469" ht="32.25" customHeight="1"/>
    <row r="71471" ht="32.25" customHeight="1"/>
    <row r="71473" ht="32.25" customHeight="1"/>
    <row r="71475" ht="32.25" customHeight="1"/>
    <row r="71477" ht="32.25" customHeight="1"/>
    <row r="71479" ht="32.25" customHeight="1"/>
    <row r="71481" ht="32.25" customHeight="1"/>
    <row r="71483" ht="32.25" customHeight="1"/>
    <row r="71485" ht="32.25" customHeight="1"/>
    <row r="71487" ht="32.25" customHeight="1"/>
    <row r="71489" ht="32.25" customHeight="1"/>
    <row r="71491" ht="32.25" customHeight="1"/>
    <row r="71493" ht="32.25" customHeight="1"/>
    <row r="71495" ht="32.25" customHeight="1"/>
    <row r="71497" ht="32.25" customHeight="1"/>
    <row r="71499" ht="32.25" customHeight="1"/>
    <row r="71501" ht="32.25" customHeight="1"/>
    <row r="71503" ht="32.25" customHeight="1"/>
    <row r="71505" ht="32.25" customHeight="1"/>
    <row r="71507" ht="32.25" customHeight="1"/>
    <row r="71509" ht="32.25" customHeight="1"/>
    <row r="71511" ht="32.25" customHeight="1"/>
    <row r="71513" ht="32.25" customHeight="1"/>
    <row r="71515" ht="32.25" customHeight="1"/>
    <row r="71517" ht="32.25" customHeight="1"/>
    <row r="71519" ht="32.25" customHeight="1"/>
    <row r="71521" ht="32.25" customHeight="1"/>
    <row r="71523" ht="32.25" customHeight="1"/>
    <row r="71525" ht="32.25" customHeight="1"/>
    <row r="71527" ht="32.25" customHeight="1"/>
    <row r="71529" ht="32.25" customHeight="1"/>
    <row r="71531" ht="32.25" customHeight="1"/>
    <row r="71533" ht="32.25" customHeight="1"/>
    <row r="71535" ht="32.25" customHeight="1"/>
    <row r="71537" ht="32.25" customHeight="1"/>
    <row r="71539" ht="32.25" customHeight="1"/>
    <row r="71541" ht="32.25" customHeight="1"/>
    <row r="71543" ht="32.25" customHeight="1"/>
    <row r="71545" ht="32.25" customHeight="1"/>
    <row r="71547" ht="32.25" customHeight="1"/>
    <row r="71549" ht="32.25" customHeight="1"/>
    <row r="71551" ht="32.25" customHeight="1"/>
    <row r="71553" ht="32.25" customHeight="1"/>
    <row r="71555" ht="32.25" customHeight="1"/>
    <row r="71557" ht="32.25" customHeight="1"/>
    <row r="71559" ht="32.25" customHeight="1"/>
    <row r="71561" ht="32.25" customHeight="1"/>
    <row r="71563" ht="32.25" customHeight="1"/>
    <row r="71565" ht="32.25" customHeight="1"/>
    <row r="71567" ht="32.25" customHeight="1"/>
    <row r="71569" ht="32.25" customHeight="1"/>
    <row r="71571" ht="32.25" customHeight="1"/>
    <row r="71573" ht="32.25" customHeight="1"/>
    <row r="71575" ht="32.25" customHeight="1"/>
    <row r="71577" ht="32.25" customHeight="1"/>
    <row r="71579" ht="32.25" customHeight="1"/>
    <row r="71581" ht="32.25" customHeight="1"/>
    <row r="71583" ht="32.25" customHeight="1"/>
    <row r="71585" ht="32.25" customHeight="1"/>
    <row r="71587" ht="32.25" customHeight="1"/>
    <row r="71589" ht="32.25" customHeight="1"/>
    <row r="71591" ht="32.25" customHeight="1"/>
    <row r="71593" ht="32.25" customHeight="1"/>
    <row r="71595" ht="32.25" customHeight="1"/>
    <row r="71597" ht="32.25" customHeight="1"/>
    <row r="71599" ht="32.25" customHeight="1"/>
    <row r="71601" ht="32.25" customHeight="1"/>
    <row r="71603" ht="32.25" customHeight="1"/>
    <row r="71605" ht="32.25" customHeight="1"/>
    <row r="71607" ht="32.25" customHeight="1"/>
    <row r="71609" ht="32.25" customHeight="1"/>
    <row r="71611" ht="32.25" customHeight="1"/>
    <row r="71613" ht="32.25" customHeight="1"/>
    <row r="71615" ht="32.25" customHeight="1"/>
    <row r="71617" ht="32.25" customHeight="1"/>
    <row r="71619" ht="32.25" customHeight="1"/>
    <row r="71621" ht="32.25" customHeight="1"/>
    <row r="71623" ht="32.25" customHeight="1"/>
    <row r="71625" ht="32.25" customHeight="1"/>
    <row r="71627" ht="32.25" customHeight="1"/>
    <row r="71629" ht="32.25" customHeight="1"/>
    <row r="71631" ht="32.25" customHeight="1"/>
    <row r="71633" ht="32.25" customHeight="1"/>
    <row r="71635" ht="32.25" customHeight="1"/>
    <row r="71637" ht="32.25" customHeight="1"/>
    <row r="71639" ht="32.25" customHeight="1"/>
    <row r="71641" ht="32.25" customHeight="1"/>
    <row r="71643" ht="32.25" customHeight="1"/>
    <row r="71645" ht="32.25" customHeight="1"/>
    <row r="71647" ht="32.25" customHeight="1"/>
    <row r="71649" ht="32.25" customHeight="1"/>
    <row r="71651" ht="32.25" customHeight="1"/>
    <row r="71653" ht="32.25" customHeight="1"/>
    <row r="71655" ht="32.25" customHeight="1"/>
    <row r="71657" ht="32.25" customHeight="1"/>
    <row r="71659" ht="32.25" customHeight="1"/>
    <row r="71661" ht="32.25" customHeight="1"/>
    <row r="71663" ht="32.25" customHeight="1"/>
    <row r="71665" ht="32.25" customHeight="1"/>
    <row r="71667" ht="32.25" customHeight="1"/>
    <row r="71669" ht="32.25" customHeight="1"/>
    <row r="71671" ht="32.25" customHeight="1"/>
    <row r="71673" ht="32.25" customHeight="1"/>
    <row r="71675" ht="32.25" customHeight="1"/>
    <row r="71677" ht="32.25" customHeight="1"/>
    <row r="71679" ht="32.25" customHeight="1"/>
    <row r="71681" ht="32.25" customHeight="1"/>
    <row r="71683" ht="32.25" customHeight="1"/>
    <row r="71685" ht="32.25" customHeight="1"/>
    <row r="71687" ht="32.25" customHeight="1"/>
    <row r="71689" ht="32.25" customHeight="1"/>
    <row r="71691" ht="32.25" customHeight="1"/>
    <row r="71693" ht="32.25" customHeight="1"/>
    <row r="71695" ht="32.25" customHeight="1"/>
    <row r="71697" ht="32.25" customHeight="1"/>
    <row r="71699" ht="32.25" customHeight="1"/>
    <row r="71701" ht="32.25" customHeight="1"/>
    <row r="71703" ht="32.25" customHeight="1"/>
    <row r="71705" ht="32.25" customHeight="1"/>
    <row r="71707" ht="32.25" customHeight="1"/>
    <row r="71709" ht="32.25" customHeight="1"/>
    <row r="71711" ht="32.25" customHeight="1"/>
    <row r="71713" ht="32.25" customHeight="1"/>
    <row r="71715" ht="32.25" customHeight="1"/>
    <row r="71717" ht="32.25" customHeight="1"/>
    <row r="71719" ht="32.25" customHeight="1"/>
    <row r="71721" ht="32.25" customHeight="1"/>
    <row r="71723" ht="32.25" customHeight="1"/>
    <row r="71725" ht="32.25" customHeight="1"/>
    <row r="71727" ht="32.25" customHeight="1"/>
    <row r="71729" ht="32.25" customHeight="1"/>
    <row r="71731" ht="32.25" customHeight="1"/>
    <row r="71733" ht="32.25" customHeight="1"/>
    <row r="71735" ht="32.25" customHeight="1"/>
    <row r="71737" ht="32.25" customHeight="1"/>
    <row r="71739" ht="32.25" customHeight="1"/>
    <row r="71741" ht="32.25" customHeight="1"/>
    <row r="71743" ht="32.25" customHeight="1"/>
    <row r="71745" ht="32.25" customHeight="1"/>
    <row r="71747" ht="32.25" customHeight="1"/>
    <row r="71749" ht="32.25" customHeight="1"/>
    <row r="71751" ht="32.25" customHeight="1"/>
    <row r="71753" ht="32.25" customHeight="1"/>
    <row r="71755" ht="32.25" customHeight="1"/>
    <row r="71757" ht="32.25" customHeight="1"/>
    <row r="71759" ht="32.25" customHeight="1"/>
    <row r="71761" ht="32.25" customHeight="1"/>
    <row r="71763" ht="32.25" customHeight="1"/>
    <row r="71765" ht="32.25" customHeight="1"/>
    <row r="71767" ht="32.25" customHeight="1"/>
    <row r="71769" ht="32.25" customHeight="1"/>
    <row r="71771" ht="32.25" customHeight="1"/>
    <row r="71773" ht="32.25" customHeight="1"/>
    <row r="71775" ht="32.25" customHeight="1"/>
    <row r="71777" ht="32.25" customHeight="1"/>
    <row r="71779" ht="32.25" customHeight="1"/>
    <row r="71781" ht="32.25" customHeight="1"/>
    <row r="71783" ht="32.25" customHeight="1"/>
    <row r="71785" ht="32.25" customHeight="1"/>
    <row r="71787" ht="32.25" customHeight="1"/>
    <row r="71789" ht="32.25" customHeight="1"/>
    <row r="71791" ht="32.25" customHeight="1"/>
    <row r="71793" ht="32.25" customHeight="1"/>
    <row r="71795" ht="32.25" customHeight="1"/>
    <row r="71797" ht="32.25" customHeight="1"/>
    <row r="71799" ht="32.25" customHeight="1"/>
    <row r="71801" ht="32.25" customHeight="1"/>
    <row r="71803" ht="32.25" customHeight="1"/>
    <row r="71805" ht="32.25" customHeight="1"/>
    <row r="71807" ht="32.25" customHeight="1"/>
    <row r="71809" ht="32.25" customHeight="1"/>
    <row r="71811" ht="32.25" customHeight="1"/>
    <row r="71813" ht="32.25" customHeight="1"/>
    <row r="71815" ht="32.25" customHeight="1"/>
    <row r="71817" ht="32.25" customHeight="1"/>
    <row r="71819" ht="32.25" customHeight="1"/>
    <row r="71821" ht="32.25" customHeight="1"/>
    <row r="71823" ht="32.25" customHeight="1"/>
    <row r="71825" ht="32.25" customHeight="1"/>
    <row r="71827" ht="32.25" customHeight="1"/>
    <row r="71829" ht="32.25" customHeight="1"/>
    <row r="71831" ht="32.25" customHeight="1"/>
    <row r="71833" ht="32.25" customHeight="1"/>
    <row r="71835" ht="32.25" customHeight="1"/>
    <row r="71837" ht="32.25" customHeight="1"/>
    <row r="71839" ht="32.25" customHeight="1"/>
    <row r="71841" ht="32.25" customHeight="1"/>
    <row r="71843" ht="32.25" customHeight="1"/>
    <row r="71845" ht="32.25" customHeight="1"/>
    <row r="71847" ht="32.25" customHeight="1"/>
    <row r="71849" ht="32.25" customHeight="1"/>
    <row r="71851" ht="32.25" customHeight="1"/>
    <row r="71853" ht="32.25" customHeight="1"/>
    <row r="71855" ht="32.25" customHeight="1"/>
    <row r="71857" ht="32.25" customHeight="1"/>
    <row r="71859" ht="32.25" customHeight="1"/>
    <row r="71861" ht="32.25" customHeight="1"/>
    <row r="71863" ht="32.25" customHeight="1"/>
    <row r="71865" ht="32.25" customHeight="1"/>
    <row r="71867" ht="32.25" customHeight="1"/>
    <row r="71869" ht="32.25" customHeight="1"/>
    <row r="71871" ht="32.25" customHeight="1"/>
    <row r="71873" ht="32.25" customHeight="1"/>
    <row r="71875" ht="32.25" customHeight="1"/>
    <row r="71877" ht="32.25" customHeight="1"/>
    <row r="71879" ht="32.25" customHeight="1"/>
    <row r="71881" ht="32.25" customHeight="1"/>
    <row r="71883" ht="32.25" customHeight="1"/>
    <row r="71885" ht="32.25" customHeight="1"/>
    <row r="71887" ht="32.25" customHeight="1"/>
    <row r="71889" ht="32.25" customHeight="1"/>
    <row r="71891" ht="32.25" customHeight="1"/>
    <row r="71893" ht="32.25" customHeight="1"/>
    <row r="71895" ht="32.25" customHeight="1"/>
    <row r="71897" ht="32.25" customHeight="1"/>
    <row r="71899" ht="32.25" customHeight="1"/>
    <row r="71901" ht="32.25" customHeight="1"/>
    <row r="71903" ht="32.25" customHeight="1"/>
    <row r="71905" ht="32.25" customHeight="1"/>
    <row r="71907" ht="32.25" customHeight="1"/>
    <row r="71909" ht="32.25" customHeight="1"/>
    <row r="71911" ht="32.25" customHeight="1"/>
    <row r="71913" ht="32.25" customHeight="1"/>
    <row r="71915" ht="32.25" customHeight="1"/>
    <row r="71917" ht="32.25" customHeight="1"/>
    <row r="71919" ht="32.25" customHeight="1"/>
    <row r="71921" ht="32.25" customHeight="1"/>
    <row r="71923" ht="32.25" customHeight="1"/>
    <row r="71925" ht="32.25" customHeight="1"/>
    <row r="71927" ht="32.25" customHeight="1"/>
    <row r="71929" ht="32.25" customHeight="1"/>
    <row r="71931" ht="32.25" customHeight="1"/>
    <row r="71933" ht="32.25" customHeight="1"/>
    <row r="71935" ht="32.25" customHeight="1"/>
    <row r="71937" ht="32.25" customHeight="1"/>
    <row r="71939" ht="32.25" customHeight="1"/>
    <row r="71941" ht="32.25" customHeight="1"/>
    <row r="71943" ht="32.25" customHeight="1"/>
    <row r="71945" ht="32.25" customHeight="1"/>
    <row r="71947" ht="32.25" customHeight="1"/>
    <row r="71949" ht="32.25" customHeight="1"/>
    <row r="71951" ht="32.25" customHeight="1"/>
    <row r="71953" ht="32.25" customHeight="1"/>
    <row r="71955" ht="32.25" customHeight="1"/>
    <row r="71957" ht="32.25" customHeight="1"/>
    <row r="71959" ht="32.25" customHeight="1"/>
    <row r="71961" ht="32.25" customHeight="1"/>
    <row r="71963" ht="32.25" customHeight="1"/>
    <row r="71965" ht="32.25" customHeight="1"/>
    <row r="71967" ht="32.25" customHeight="1"/>
    <row r="71969" ht="32.25" customHeight="1"/>
    <row r="71971" ht="32.25" customHeight="1"/>
    <row r="71973" ht="32.25" customHeight="1"/>
    <row r="71975" ht="32.25" customHeight="1"/>
    <row r="71977" ht="32.25" customHeight="1"/>
    <row r="71979" ht="32.25" customHeight="1"/>
    <row r="71981" ht="32.25" customHeight="1"/>
    <row r="71983" ht="32.25" customHeight="1"/>
    <row r="71985" ht="32.25" customHeight="1"/>
    <row r="71987" ht="32.25" customHeight="1"/>
    <row r="71989" ht="32.25" customHeight="1"/>
    <row r="71991" ht="32.25" customHeight="1"/>
    <row r="71993" ht="32.25" customHeight="1"/>
    <row r="71995" ht="32.25" customHeight="1"/>
    <row r="71997" ht="32.25" customHeight="1"/>
    <row r="71999" ht="32.25" customHeight="1"/>
    <row r="72001" ht="32.25" customHeight="1"/>
    <row r="72003" ht="32.25" customHeight="1"/>
    <row r="72005" ht="32.25" customHeight="1"/>
    <row r="72007" ht="32.25" customHeight="1"/>
    <row r="72009" ht="32.25" customHeight="1"/>
    <row r="72011" ht="32.25" customHeight="1"/>
    <row r="72013" ht="32.25" customHeight="1"/>
    <row r="72015" ht="32.25" customHeight="1"/>
    <row r="72017" ht="32.25" customHeight="1"/>
    <row r="72019" ht="32.25" customHeight="1"/>
    <row r="72021" ht="32.25" customHeight="1"/>
    <row r="72023" ht="32.25" customHeight="1"/>
    <row r="72025" ht="32.25" customHeight="1"/>
    <row r="72027" ht="32.25" customHeight="1"/>
    <row r="72029" ht="32.25" customHeight="1"/>
    <row r="72031" ht="32.25" customHeight="1"/>
    <row r="72033" ht="32.25" customHeight="1"/>
    <row r="72035" ht="32.25" customHeight="1"/>
    <row r="72037" ht="32.25" customHeight="1"/>
    <row r="72039" ht="32.25" customHeight="1"/>
    <row r="72041" ht="32.25" customHeight="1"/>
    <row r="72043" ht="32.25" customHeight="1"/>
    <row r="72045" ht="32.25" customHeight="1"/>
    <row r="72047" ht="32.25" customHeight="1"/>
    <row r="72049" ht="32.25" customHeight="1"/>
    <row r="72051" ht="32.25" customHeight="1"/>
    <row r="72053" ht="32.25" customHeight="1"/>
    <row r="72055" ht="32.25" customHeight="1"/>
    <row r="72057" ht="32.25" customHeight="1"/>
    <row r="72059" ht="32.25" customHeight="1"/>
    <row r="72061" ht="32.25" customHeight="1"/>
    <row r="72063" ht="32.25" customHeight="1"/>
    <row r="72065" ht="32.25" customHeight="1"/>
    <row r="72067" ht="32.25" customHeight="1"/>
    <row r="72069" ht="32.25" customHeight="1"/>
    <row r="72071" ht="32.25" customHeight="1"/>
    <row r="72073" ht="32.25" customHeight="1"/>
    <row r="72075" ht="32.25" customHeight="1"/>
    <row r="72077" ht="32.25" customHeight="1"/>
    <row r="72079" ht="32.25" customHeight="1"/>
    <row r="72081" ht="32.25" customHeight="1"/>
    <row r="72083" ht="32.25" customHeight="1"/>
    <row r="72085" ht="32.25" customHeight="1"/>
    <row r="72087" ht="32.25" customHeight="1"/>
    <row r="72089" ht="32.25" customHeight="1"/>
    <row r="72091" ht="32.25" customHeight="1"/>
    <row r="72093" ht="32.25" customHeight="1"/>
    <row r="72095" ht="32.25" customHeight="1"/>
    <row r="72097" ht="32.25" customHeight="1"/>
    <row r="72099" ht="32.25" customHeight="1"/>
    <row r="72101" ht="32.25" customHeight="1"/>
    <row r="72103" ht="32.25" customHeight="1"/>
    <row r="72105" ht="32.25" customHeight="1"/>
    <row r="72107" ht="32.25" customHeight="1"/>
    <row r="72109" ht="32.25" customHeight="1"/>
    <row r="72111" ht="32.25" customHeight="1"/>
    <row r="72113" ht="32.25" customHeight="1"/>
    <row r="72115" ht="32.25" customHeight="1"/>
    <row r="72117" ht="32.25" customHeight="1"/>
    <row r="72119" ht="32.25" customHeight="1"/>
    <row r="72121" ht="32.25" customHeight="1"/>
    <row r="72123" ht="32.25" customHeight="1"/>
    <row r="72125" ht="32.25" customHeight="1"/>
    <row r="72127" ht="32.25" customHeight="1"/>
    <row r="72129" ht="32.25" customHeight="1"/>
    <row r="72131" ht="32.25" customHeight="1"/>
    <row r="72133" ht="32.25" customHeight="1"/>
    <row r="72135" ht="32.25" customHeight="1"/>
    <row r="72137" ht="32.25" customHeight="1"/>
    <row r="72139" ht="32.25" customHeight="1"/>
    <row r="72141" ht="32.25" customHeight="1"/>
    <row r="72143" ht="32.25" customHeight="1"/>
    <row r="72145" ht="32.25" customHeight="1"/>
    <row r="72147" ht="32.25" customHeight="1"/>
    <row r="72149" ht="32.25" customHeight="1"/>
    <row r="72151" ht="32.25" customHeight="1"/>
    <row r="72153" ht="32.25" customHeight="1"/>
    <row r="72155" ht="32.25" customHeight="1"/>
    <row r="72157" ht="32.25" customHeight="1"/>
    <row r="72159" ht="32.25" customHeight="1"/>
    <row r="72161" ht="32.25" customHeight="1"/>
    <row r="72163" ht="32.25" customHeight="1"/>
    <row r="72165" ht="32.25" customHeight="1"/>
    <row r="72167" ht="32.25" customHeight="1"/>
    <row r="72169" ht="32.25" customHeight="1"/>
    <row r="72171" ht="32.25" customHeight="1"/>
    <row r="72173" ht="32.25" customHeight="1"/>
    <row r="72175" ht="32.25" customHeight="1"/>
    <row r="72177" ht="32.25" customHeight="1"/>
    <row r="72179" ht="32.25" customHeight="1"/>
    <row r="72181" ht="32.25" customHeight="1"/>
    <row r="72183" ht="32.25" customHeight="1"/>
    <row r="72185" ht="32.25" customHeight="1"/>
    <row r="72187" ht="32.25" customHeight="1"/>
    <row r="72189" ht="32.25" customHeight="1"/>
    <row r="72191" ht="32.25" customHeight="1"/>
    <row r="72193" ht="32.25" customHeight="1"/>
    <row r="72195" ht="32.25" customHeight="1"/>
    <row r="72197" ht="32.25" customHeight="1"/>
    <row r="72199" ht="32.25" customHeight="1"/>
    <row r="72201" ht="32.25" customHeight="1"/>
    <row r="72203" ht="32.25" customHeight="1"/>
    <row r="72205" ht="32.25" customHeight="1"/>
    <row r="72207" ht="32.25" customHeight="1"/>
    <row r="72209" ht="32.25" customHeight="1"/>
    <row r="72211" ht="32.25" customHeight="1"/>
    <row r="72213" ht="32.25" customHeight="1"/>
    <row r="72215" ht="32.25" customHeight="1"/>
    <row r="72217" ht="32.25" customHeight="1"/>
    <row r="72219" ht="32.25" customHeight="1"/>
    <row r="72221" ht="32.25" customHeight="1"/>
    <row r="72223" ht="32.25" customHeight="1"/>
    <row r="72225" ht="32.25" customHeight="1"/>
    <row r="72227" ht="32.25" customHeight="1"/>
    <row r="72229" ht="32.25" customHeight="1"/>
    <row r="72231" ht="32.25" customHeight="1"/>
    <row r="72233" ht="32.25" customHeight="1"/>
    <row r="72235" ht="32.25" customHeight="1"/>
    <row r="72237" ht="32.25" customHeight="1"/>
    <row r="72239" ht="32.25" customHeight="1"/>
    <row r="72241" ht="32.25" customHeight="1"/>
    <row r="72243" ht="32.25" customHeight="1"/>
    <row r="72245" ht="32.25" customHeight="1"/>
    <row r="72247" ht="32.25" customHeight="1"/>
    <row r="72249" ht="32.25" customHeight="1"/>
    <row r="72251" ht="32.25" customHeight="1"/>
    <row r="72253" ht="32.25" customHeight="1"/>
    <row r="72255" ht="32.25" customHeight="1"/>
    <row r="72257" ht="32.25" customHeight="1"/>
    <row r="72259" ht="32.25" customHeight="1"/>
    <row r="72261" ht="32.25" customHeight="1"/>
    <row r="72263" ht="32.25" customHeight="1"/>
    <row r="72265" ht="32.25" customHeight="1"/>
    <row r="72267" ht="32.25" customHeight="1"/>
    <row r="72269" ht="32.25" customHeight="1"/>
    <row r="72271" ht="32.25" customHeight="1"/>
    <row r="72273" ht="32.25" customHeight="1"/>
    <row r="72275" ht="32.25" customHeight="1"/>
    <row r="72277" ht="32.25" customHeight="1"/>
    <row r="72279" ht="32.25" customHeight="1"/>
    <row r="72281" ht="32.25" customHeight="1"/>
    <row r="72283" ht="32.25" customHeight="1"/>
    <row r="72285" ht="32.25" customHeight="1"/>
    <row r="72287" ht="32.25" customHeight="1"/>
    <row r="72289" ht="32.25" customHeight="1"/>
    <row r="72291" ht="32.25" customHeight="1"/>
    <row r="72293" ht="32.25" customHeight="1"/>
    <row r="72295" ht="32.25" customHeight="1"/>
    <row r="72297" ht="32.25" customHeight="1"/>
    <row r="72299" ht="32.25" customHeight="1"/>
    <row r="72301" ht="32.25" customHeight="1"/>
    <row r="72303" ht="32.25" customHeight="1"/>
    <row r="72305" ht="32.25" customHeight="1"/>
    <row r="72307" ht="32.25" customHeight="1"/>
    <row r="72309" ht="32.25" customHeight="1"/>
    <row r="72311" ht="32.25" customHeight="1"/>
    <row r="72313" ht="32.25" customHeight="1"/>
    <row r="72315" ht="32.25" customHeight="1"/>
    <row r="72317" ht="32.25" customHeight="1"/>
    <row r="72319" ht="32.25" customHeight="1"/>
    <row r="72321" ht="32.25" customHeight="1"/>
    <row r="72323" ht="32.25" customHeight="1"/>
    <row r="72325" ht="32.25" customHeight="1"/>
    <row r="72327" ht="32.25" customHeight="1"/>
    <row r="72329" ht="32.25" customHeight="1"/>
    <row r="72331" ht="32.25" customHeight="1"/>
    <row r="72333" ht="32.25" customHeight="1"/>
    <row r="72335" ht="32.25" customHeight="1"/>
    <row r="72337" ht="32.25" customHeight="1"/>
    <row r="72339" ht="32.25" customHeight="1"/>
    <row r="72341" ht="32.25" customHeight="1"/>
    <row r="72343" ht="32.25" customHeight="1"/>
    <row r="72345" ht="32.25" customHeight="1"/>
    <row r="72347" ht="32.25" customHeight="1"/>
    <row r="72349" ht="32.25" customHeight="1"/>
    <row r="72351" ht="32.25" customHeight="1"/>
    <row r="72353" ht="32.25" customHeight="1"/>
    <row r="72355" ht="32.25" customHeight="1"/>
    <row r="72357" ht="32.25" customHeight="1"/>
    <row r="72359" ht="32.25" customHeight="1"/>
    <row r="72361" ht="32.25" customHeight="1"/>
    <row r="72363" ht="32.25" customHeight="1"/>
    <row r="72365" ht="32.25" customHeight="1"/>
    <row r="72367" ht="32.25" customHeight="1"/>
    <row r="72369" ht="32.25" customHeight="1"/>
    <row r="72371" ht="32.25" customHeight="1"/>
    <row r="72373" ht="32.25" customHeight="1"/>
    <row r="72375" ht="32.25" customHeight="1"/>
    <row r="72377" ht="32.25" customHeight="1"/>
    <row r="72379" ht="32.25" customHeight="1"/>
    <row r="72381" ht="32.25" customHeight="1"/>
    <row r="72383" ht="32.25" customHeight="1"/>
    <row r="72385" ht="32.25" customHeight="1"/>
    <row r="72387" ht="32.25" customHeight="1"/>
    <row r="72389" ht="32.25" customHeight="1"/>
    <row r="72391" ht="32.25" customHeight="1"/>
    <row r="72393" ht="32.25" customHeight="1"/>
    <row r="72395" ht="32.25" customHeight="1"/>
    <row r="72397" ht="32.25" customHeight="1"/>
    <row r="72399" ht="32.25" customHeight="1"/>
    <row r="72401" ht="32.25" customHeight="1"/>
    <row r="72403" ht="32.25" customHeight="1"/>
    <row r="72405" ht="32.25" customHeight="1"/>
    <row r="72407" ht="32.25" customHeight="1"/>
    <row r="72409" ht="32.25" customHeight="1"/>
    <row r="72411" ht="32.25" customHeight="1"/>
    <row r="72413" ht="32.25" customHeight="1"/>
    <row r="72415" ht="32.25" customHeight="1"/>
    <row r="72417" ht="32.25" customHeight="1"/>
    <row r="72419" ht="32.25" customHeight="1"/>
    <row r="72421" ht="32.25" customHeight="1"/>
    <row r="72423" ht="32.25" customHeight="1"/>
    <row r="72425" ht="32.25" customHeight="1"/>
    <row r="72427" ht="32.25" customHeight="1"/>
    <row r="72429" ht="32.25" customHeight="1"/>
    <row r="72431" ht="32.25" customHeight="1"/>
    <row r="72433" ht="32.25" customHeight="1"/>
    <row r="72435" ht="32.25" customHeight="1"/>
    <row r="72437" ht="32.25" customHeight="1"/>
    <row r="72439" ht="32.25" customHeight="1"/>
    <row r="72441" ht="32.25" customHeight="1"/>
    <row r="72443" ht="32.25" customHeight="1"/>
    <row r="72445" ht="32.25" customHeight="1"/>
    <row r="72447" ht="32.25" customHeight="1"/>
    <row r="72449" ht="32.25" customHeight="1"/>
    <row r="72451" ht="32.25" customHeight="1"/>
    <row r="72453" ht="32.25" customHeight="1"/>
    <row r="72455" ht="32.25" customHeight="1"/>
    <row r="72457" ht="32.25" customHeight="1"/>
    <row r="72459" ht="32.25" customHeight="1"/>
    <row r="72461" ht="32.25" customHeight="1"/>
    <row r="72463" ht="32.25" customHeight="1"/>
    <row r="72465" ht="32.25" customHeight="1"/>
    <row r="72467" ht="32.25" customHeight="1"/>
    <row r="72469" ht="32.25" customHeight="1"/>
    <row r="72471" ht="32.25" customHeight="1"/>
    <row r="72473" ht="32.25" customHeight="1"/>
    <row r="72475" ht="32.25" customHeight="1"/>
    <row r="72477" ht="32.25" customHeight="1"/>
    <row r="72479" ht="32.25" customHeight="1"/>
    <row r="72481" ht="32.25" customHeight="1"/>
    <row r="72483" ht="32.25" customHeight="1"/>
    <row r="72485" ht="32.25" customHeight="1"/>
    <row r="72487" ht="32.25" customHeight="1"/>
    <row r="72489" ht="32.25" customHeight="1"/>
    <row r="72491" ht="32.25" customHeight="1"/>
    <row r="72493" ht="32.25" customHeight="1"/>
    <row r="72495" ht="32.25" customHeight="1"/>
    <row r="72497" ht="32.25" customHeight="1"/>
    <row r="72499" ht="32.25" customHeight="1"/>
    <row r="72501" ht="32.25" customHeight="1"/>
    <row r="72503" ht="32.25" customHeight="1"/>
    <row r="72505" ht="32.25" customHeight="1"/>
    <row r="72507" ht="32.25" customHeight="1"/>
    <row r="72509" ht="32.25" customHeight="1"/>
    <row r="72511" ht="32.25" customHeight="1"/>
    <row r="72513" ht="32.25" customHeight="1"/>
    <row r="72515" ht="32.25" customHeight="1"/>
    <row r="72517" ht="32.25" customHeight="1"/>
    <row r="72519" ht="32.25" customHeight="1"/>
    <row r="72521" ht="32.25" customHeight="1"/>
    <row r="72523" ht="32.25" customHeight="1"/>
    <row r="72525" ht="32.25" customHeight="1"/>
    <row r="72527" ht="32.25" customHeight="1"/>
    <row r="72529" ht="32.25" customHeight="1"/>
    <row r="72531" ht="32.25" customHeight="1"/>
    <row r="72533" ht="32.25" customHeight="1"/>
    <row r="72535" ht="32.25" customHeight="1"/>
    <row r="72537" ht="32.25" customHeight="1"/>
    <row r="72539" ht="32.25" customHeight="1"/>
    <row r="72541" ht="32.25" customHeight="1"/>
    <row r="72543" ht="32.25" customHeight="1"/>
    <row r="72545" ht="32.25" customHeight="1"/>
    <row r="72547" ht="32.25" customHeight="1"/>
    <row r="72549" ht="32.25" customHeight="1"/>
    <row r="72551" ht="32.25" customHeight="1"/>
    <row r="72553" ht="32.25" customHeight="1"/>
    <row r="72555" ht="32.25" customHeight="1"/>
    <row r="72557" ht="32.25" customHeight="1"/>
    <row r="72559" ht="32.25" customHeight="1"/>
    <row r="72561" ht="32.25" customHeight="1"/>
    <row r="72563" ht="32.25" customHeight="1"/>
    <row r="72565" ht="32.25" customHeight="1"/>
    <row r="72567" ht="32.25" customHeight="1"/>
    <row r="72569" ht="32.25" customHeight="1"/>
    <row r="72571" ht="32.25" customHeight="1"/>
    <row r="72573" ht="32.25" customHeight="1"/>
    <row r="72575" ht="32.25" customHeight="1"/>
    <row r="72577" ht="32.25" customHeight="1"/>
    <row r="72579" ht="32.25" customHeight="1"/>
    <row r="72581" ht="32.25" customHeight="1"/>
    <row r="72583" ht="32.25" customHeight="1"/>
    <row r="72585" ht="32.25" customHeight="1"/>
    <row r="72587" ht="32.25" customHeight="1"/>
    <row r="72589" ht="32.25" customHeight="1"/>
    <row r="72591" ht="32.25" customHeight="1"/>
    <row r="72593" ht="32.25" customHeight="1"/>
    <row r="72595" ht="32.25" customHeight="1"/>
    <row r="72597" ht="32.25" customHeight="1"/>
    <row r="72599" ht="32.25" customHeight="1"/>
    <row r="72601" ht="32.25" customHeight="1"/>
    <row r="72603" ht="32.25" customHeight="1"/>
    <row r="72605" ht="32.25" customHeight="1"/>
    <row r="72607" ht="32.25" customHeight="1"/>
    <row r="72609" ht="32.25" customHeight="1"/>
    <row r="72611" ht="32.25" customHeight="1"/>
    <row r="72613" ht="32.25" customHeight="1"/>
    <row r="72615" ht="32.25" customHeight="1"/>
    <row r="72617" ht="32.25" customHeight="1"/>
    <row r="72619" ht="32.25" customHeight="1"/>
    <row r="72621" ht="32.25" customHeight="1"/>
    <row r="72623" ht="32.25" customHeight="1"/>
    <row r="72625" ht="32.25" customHeight="1"/>
    <row r="72627" ht="32.25" customHeight="1"/>
    <row r="72629" ht="32.25" customHeight="1"/>
    <row r="72631" ht="32.25" customHeight="1"/>
    <row r="72633" ht="32.25" customHeight="1"/>
    <row r="72635" ht="32.25" customHeight="1"/>
    <row r="72637" ht="32.25" customHeight="1"/>
    <row r="72639" ht="32.25" customHeight="1"/>
    <row r="72641" ht="32.25" customHeight="1"/>
    <row r="72643" ht="32.25" customHeight="1"/>
    <row r="72645" ht="32.25" customHeight="1"/>
    <row r="72647" ht="32.25" customHeight="1"/>
    <row r="72649" ht="32.25" customHeight="1"/>
    <row r="72651" ht="32.25" customHeight="1"/>
    <row r="72653" ht="32.25" customHeight="1"/>
    <row r="72655" ht="32.25" customHeight="1"/>
    <row r="72657" ht="32.25" customHeight="1"/>
    <row r="72659" ht="32.25" customHeight="1"/>
    <row r="72661" ht="32.25" customHeight="1"/>
    <row r="72663" ht="32.25" customHeight="1"/>
    <row r="72665" ht="32.25" customHeight="1"/>
    <row r="72667" ht="32.25" customHeight="1"/>
    <row r="72669" ht="32.25" customHeight="1"/>
    <row r="72671" ht="32.25" customHeight="1"/>
    <row r="72673" ht="32.25" customHeight="1"/>
    <row r="72675" ht="32.25" customHeight="1"/>
    <row r="72677" ht="32.25" customHeight="1"/>
    <row r="72679" ht="32.25" customHeight="1"/>
    <row r="72681" ht="32.25" customHeight="1"/>
    <row r="72683" ht="32.25" customHeight="1"/>
    <row r="72685" ht="32.25" customHeight="1"/>
    <row r="72687" ht="32.25" customHeight="1"/>
    <row r="72689" ht="32.25" customHeight="1"/>
    <row r="72691" ht="32.25" customHeight="1"/>
    <row r="72693" ht="32.25" customHeight="1"/>
    <row r="72695" ht="32.25" customHeight="1"/>
    <row r="72697" ht="32.25" customHeight="1"/>
    <row r="72699" ht="32.25" customHeight="1"/>
    <row r="72701" ht="32.25" customHeight="1"/>
    <row r="72703" ht="32.25" customHeight="1"/>
    <row r="72705" ht="32.25" customHeight="1"/>
    <row r="72707" ht="32.25" customHeight="1"/>
    <row r="72709" ht="32.25" customHeight="1"/>
    <row r="72711" ht="32.25" customHeight="1"/>
    <row r="72713" ht="32.25" customHeight="1"/>
    <row r="72715" ht="32.25" customHeight="1"/>
    <row r="72717" ht="32.25" customHeight="1"/>
    <row r="72719" ht="32.25" customHeight="1"/>
    <row r="72721" ht="32.25" customHeight="1"/>
    <row r="72723" ht="32.25" customHeight="1"/>
    <row r="72725" ht="32.25" customHeight="1"/>
    <row r="72727" ht="32.25" customHeight="1"/>
    <row r="72729" ht="32.25" customHeight="1"/>
    <row r="72731" ht="32.25" customHeight="1"/>
    <row r="72733" ht="32.25" customHeight="1"/>
    <row r="72735" ht="32.25" customHeight="1"/>
    <row r="72737" ht="32.25" customHeight="1"/>
    <row r="72739" ht="32.25" customHeight="1"/>
    <row r="72741" ht="32.25" customHeight="1"/>
    <row r="72743" ht="32.25" customHeight="1"/>
    <row r="72745" ht="32.25" customHeight="1"/>
    <row r="72747" ht="32.25" customHeight="1"/>
    <row r="72749" ht="32.25" customHeight="1"/>
    <row r="72751" ht="32.25" customHeight="1"/>
    <row r="72753" ht="32.25" customHeight="1"/>
    <row r="72755" ht="32.25" customHeight="1"/>
    <row r="72757" ht="32.25" customHeight="1"/>
    <row r="72759" ht="32.25" customHeight="1"/>
    <row r="72761" ht="32.25" customHeight="1"/>
    <row r="72763" ht="32.25" customHeight="1"/>
    <row r="72765" ht="32.25" customHeight="1"/>
    <row r="72767" ht="32.25" customHeight="1"/>
    <row r="72769" ht="32.25" customHeight="1"/>
    <row r="72771" ht="32.25" customHeight="1"/>
    <row r="72773" ht="32.25" customHeight="1"/>
    <row r="72775" ht="32.25" customHeight="1"/>
    <row r="72777" ht="32.25" customHeight="1"/>
    <row r="72779" ht="32.25" customHeight="1"/>
    <row r="72781" ht="32.25" customHeight="1"/>
    <row r="72783" ht="32.25" customHeight="1"/>
    <row r="72785" ht="32.25" customHeight="1"/>
    <row r="72787" ht="32.25" customHeight="1"/>
    <row r="72789" ht="32.25" customHeight="1"/>
    <row r="72791" ht="32.25" customHeight="1"/>
    <row r="72793" ht="32.25" customHeight="1"/>
    <row r="72795" ht="32.25" customHeight="1"/>
    <row r="72797" ht="32.25" customHeight="1"/>
    <row r="72799" ht="32.25" customHeight="1"/>
    <row r="72801" ht="32.25" customHeight="1"/>
    <row r="72803" ht="32.25" customHeight="1"/>
    <row r="72805" ht="32.25" customHeight="1"/>
    <row r="72807" ht="32.25" customHeight="1"/>
    <row r="72809" ht="32.25" customHeight="1"/>
    <row r="72811" ht="32.25" customHeight="1"/>
    <row r="72813" ht="32.25" customHeight="1"/>
    <row r="72815" ht="32.25" customHeight="1"/>
    <row r="72817" ht="32.25" customHeight="1"/>
    <row r="72819" ht="32.25" customHeight="1"/>
    <row r="72821" ht="32.25" customHeight="1"/>
    <row r="72823" ht="32.25" customHeight="1"/>
    <row r="72825" ht="32.25" customHeight="1"/>
    <row r="72827" ht="32.25" customHeight="1"/>
    <row r="72829" ht="32.25" customHeight="1"/>
    <row r="72831" ht="32.25" customHeight="1"/>
    <row r="72833" ht="32.25" customHeight="1"/>
    <row r="72835" ht="32.25" customHeight="1"/>
    <row r="72837" ht="32.25" customHeight="1"/>
    <row r="72839" ht="32.25" customHeight="1"/>
    <row r="72841" ht="32.25" customHeight="1"/>
    <row r="72843" ht="32.25" customHeight="1"/>
    <row r="72845" ht="32.25" customHeight="1"/>
    <row r="72847" ht="32.25" customHeight="1"/>
    <row r="72849" ht="32.25" customHeight="1"/>
    <row r="72851" ht="32.25" customHeight="1"/>
    <row r="72853" ht="32.25" customHeight="1"/>
    <row r="72855" ht="32.25" customHeight="1"/>
    <row r="72857" ht="32.25" customHeight="1"/>
    <row r="72859" ht="32.25" customHeight="1"/>
    <row r="72861" ht="32.25" customHeight="1"/>
    <row r="72863" ht="32.25" customHeight="1"/>
    <row r="72865" ht="32.25" customHeight="1"/>
    <row r="72867" ht="32.25" customHeight="1"/>
    <row r="72869" ht="32.25" customHeight="1"/>
    <row r="72871" ht="32.25" customHeight="1"/>
    <row r="72873" ht="32.25" customHeight="1"/>
    <row r="72875" ht="32.25" customHeight="1"/>
    <row r="72877" ht="32.25" customHeight="1"/>
    <row r="72879" ht="32.25" customHeight="1"/>
    <row r="72881" ht="32.25" customHeight="1"/>
    <row r="72883" ht="32.25" customHeight="1"/>
    <row r="72885" ht="32.25" customHeight="1"/>
    <row r="72887" ht="32.25" customHeight="1"/>
    <row r="72889" ht="32.25" customHeight="1"/>
    <row r="72891" ht="32.25" customHeight="1"/>
    <row r="72893" ht="32.25" customHeight="1"/>
    <row r="72895" ht="32.25" customHeight="1"/>
    <row r="72897" ht="32.25" customHeight="1"/>
    <row r="72899" ht="32.25" customHeight="1"/>
    <row r="72901" ht="32.25" customHeight="1"/>
    <row r="72903" ht="32.25" customHeight="1"/>
    <row r="72905" ht="32.25" customHeight="1"/>
    <row r="72907" ht="32.25" customHeight="1"/>
    <row r="72909" ht="32.25" customHeight="1"/>
    <row r="72911" ht="32.25" customHeight="1"/>
    <row r="72913" ht="32.25" customHeight="1"/>
    <row r="72915" ht="32.25" customHeight="1"/>
    <row r="72917" ht="32.25" customHeight="1"/>
    <row r="72919" ht="32.25" customHeight="1"/>
    <row r="72921" ht="32.25" customHeight="1"/>
    <row r="72923" ht="32.25" customHeight="1"/>
    <row r="72925" ht="32.25" customHeight="1"/>
    <row r="72927" ht="32.25" customHeight="1"/>
    <row r="72929" ht="32.25" customHeight="1"/>
    <row r="72931" ht="32.25" customHeight="1"/>
    <row r="72933" ht="32.25" customHeight="1"/>
    <row r="72935" ht="32.25" customHeight="1"/>
    <row r="72937" ht="32.25" customHeight="1"/>
    <row r="72939" ht="32.25" customHeight="1"/>
    <row r="72941" ht="32.25" customHeight="1"/>
    <row r="72943" ht="32.25" customHeight="1"/>
    <row r="72945" ht="32.25" customHeight="1"/>
    <row r="72947" ht="32.25" customHeight="1"/>
    <row r="72949" ht="32.25" customHeight="1"/>
    <row r="72951" ht="32.25" customHeight="1"/>
    <row r="72953" ht="32.25" customHeight="1"/>
    <row r="72955" ht="32.25" customHeight="1"/>
    <row r="72957" ht="32.25" customHeight="1"/>
    <row r="72959" ht="32.25" customHeight="1"/>
    <row r="72961" ht="32.25" customHeight="1"/>
    <row r="72963" ht="32.25" customHeight="1"/>
    <row r="72965" ht="32.25" customHeight="1"/>
    <row r="72967" ht="32.25" customHeight="1"/>
    <row r="72969" ht="32.25" customHeight="1"/>
    <row r="72971" ht="32.25" customHeight="1"/>
    <row r="72973" ht="32.25" customHeight="1"/>
    <row r="72975" ht="32.25" customHeight="1"/>
    <row r="72977" ht="32.25" customHeight="1"/>
    <row r="72979" ht="32.25" customHeight="1"/>
    <row r="72981" ht="32.25" customHeight="1"/>
    <row r="72983" ht="32.25" customHeight="1"/>
    <row r="72985" ht="32.25" customHeight="1"/>
    <row r="72987" ht="32.25" customHeight="1"/>
    <row r="72989" ht="32.25" customHeight="1"/>
    <row r="72991" ht="32.25" customHeight="1"/>
    <row r="72993" ht="32.25" customHeight="1"/>
    <row r="72995" ht="32.25" customHeight="1"/>
    <row r="72997" ht="32.25" customHeight="1"/>
    <row r="72999" ht="32.25" customHeight="1"/>
    <row r="73001" ht="32.25" customHeight="1"/>
    <row r="73003" ht="32.25" customHeight="1"/>
    <row r="73005" ht="32.25" customHeight="1"/>
    <row r="73007" ht="32.25" customHeight="1"/>
    <row r="73009" ht="32.25" customHeight="1"/>
    <row r="73011" ht="32.25" customHeight="1"/>
    <row r="73013" ht="32.25" customHeight="1"/>
    <row r="73015" ht="32.25" customHeight="1"/>
    <row r="73017" ht="32.25" customHeight="1"/>
    <row r="73019" ht="32.25" customHeight="1"/>
    <row r="73021" ht="32.25" customHeight="1"/>
    <row r="73023" ht="32.25" customHeight="1"/>
    <row r="73025" ht="32.25" customHeight="1"/>
    <row r="73027" ht="32.25" customHeight="1"/>
    <row r="73029" ht="32.25" customHeight="1"/>
    <row r="73031" ht="32.25" customHeight="1"/>
    <row r="73033" ht="32.25" customHeight="1"/>
    <row r="73035" ht="32.25" customHeight="1"/>
    <row r="73037" ht="32.25" customHeight="1"/>
    <row r="73039" ht="32.25" customHeight="1"/>
    <row r="73041" ht="32.25" customHeight="1"/>
    <row r="73043" ht="32.25" customHeight="1"/>
    <row r="73045" ht="32.25" customHeight="1"/>
    <row r="73047" ht="32.25" customHeight="1"/>
    <row r="73049" ht="32.25" customHeight="1"/>
    <row r="73051" ht="32.25" customHeight="1"/>
    <row r="73053" ht="32.25" customHeight="1"/>
    <row r="73055" ht="32.25" customHeight="1"/>
    <row r="73057" ht="32.25" customHeight="1"/>
    <row r="73059" ht="32.25" customHeight="1"/>
    <row r="73061" ht="32.25" customHeight="1"/>
    <row r="73063" ht="32.25" customHeight="1"/>
    <row r="73065" ht="32.25" customHeight="1"/>
    <row r="73067" ht="32.25" customHeight="1"/>
    <row r="73069" ht="32.25" customHeight="1"/>
    <row r="73071" ht="32.25" customHeight="1"/>
    <row r="73073" ht="32.25" customHeight="1"/>
    <row r="73075" ht="32.25" customHeight="1"/>
    <row r="73077" ht="32.25" customHeight="1"/>
    <row r="73079" ht="32.25" customHeight="1"/>
    <row r="73081" ht="32.25" customHeight="1"/>
    <row r="73083" ht="32.25" customHeight="1"/>
    <row r="73085" ht="32.25" customHeight="1"/>
    <row r="73087" ht="32.25" customHeight="1"/>
    <row r="73089" ht="32.25" customHeight="1"/>
    <row r="73091" ht="32.25" customHeight="1"/>
    <row r="73093" ht="32.25" customHeight="1"/>
    <row r="73095" ht="32.25" customHeight="1"/>
    <row r="73097" ht="32.25" customHeight="1"/>
    <row r="73099" ht="32.25" customHeight="1"/>
    <row r="73101" ht="32.25" customHeight="1"/>
    <row r="73103" ht="32.25" customHeight="1"/>
    <row r="73105" ht="32.25" customHeight="1"/>
    <row r="73107" ht="32.25" customHeight="1"/>
    <row r="73109" ht="32.25" customHeight="1"/>
    <row r="73111" ht="32.25" customHeight="1"/>
    <row r="73113" ht="32.25" customHeight="1"/>
    <row r="73115" ht="32.25" customHeight="1"/>
    <row r="73117" ht="32.25" customHeight="1"/>
    <row r="73119" ht="32.25" customHeight="1"/>
    <row r="73121" ht="32.25" customHeight="1"/>
    <row r="73123" ht="32.25" customHeight="1"/>
    <row r="73125" ht="32.25" customHeight="1"/>
    <row r="73127" ht="32.25" customHeight="1"/>
    <row r="73129" ht="32.25" customHeight="1"/>
    <row r="73131" ht="32.25" customHeight="1"/>
    <row r="73133" ht="32.25" customHeight="1"/>
    <row r="73135" ht="32.25" customHeight="1"/>
    <row r="73137" ht="32.25" customHeight="1"/>
    <row r="73139" ht="32.25" customHeight="1"/>
    <row r="73141" ht="32.25" customHeight="1"/>
    <row r="73143" ht="32.25" customHeight="1"/>
    <row r="73145" ht="32.25" customHeight="1"/>
    <row r="73147" ht="32.25" customHeight="1"/>
    <row r="73149" ht="32.25" customHeight="1"/>
    <row r="73151" ht="32.25" customHeight="1"/>
    <row r="73153" ht="32.25" customHeight="1"/>
    <row r="73155" ht="32.25" customHeight="1"/>
    <row r="73157" ht="32.25" customHeight="1"/>
    <row r="73159" ht="32.25" customHeight="1"/>
    <row r="73161" ht="32.25" customHeight="1"/>
    <row r="73163" ht="32.25" customHeight="1"/>
    <row r="73165" ht="32.25" customHeight="1"/>
    <row r="73167" ht="32.25" customHeight="1"/>
    <row r="73169" ht="32.25" customHeight="1"/>
    <row r="73171" ht="32.25" customHeight="1"/>
    <row r="73173" ht="32.25" customHeight="1"/>
    <row r="73175" ht="32.25" customHeight="1"/>
    <row r="73177" ht="32.25" customHeight="1"/>
    <row r="73179" ht="32.25" customHeight="1"/>
    <row r="73181" ht="32.25" customHeight="1"/>
    <row r="73183" ht="32.25" customHeight="1"/>
    <row r="73185" ht="32.25" customHeight="1"/>
    <row r="73187" ht="32.25" customHeight="1"/>
    <row r="73189" ht="32.25" customHeight="1"/>
    <row r="73191" ht="32.25" customHeight="1"/>
    <row r="73193" ht="32.25" customHeight="1"/>
    <row r="73195" ht="32.25" customHeight="1"/>
    <row r="73197" ht="32.25" customHeight="1"/>
    <row r="73199" ht="32.25" customHeight="1"/>
    <row r="73201" ht="32.25" customHeight="1"/>
    <row r="73203" ht="32.25" customHeight="1"/>
    <row r="73205" ht="32.25" customHeight="1"/>
    <row r="73207" ht="32.25" customHeight="1"/>
    <row r="73209" ht="32.25" customHeight="1"/>
    <row r="73211" ht="32.25" customHeight="1"/>
    <row r="73213" ht="32.25" customHeight="1"/>
    <row r="73215" ht="32.25" customHeight="1"/>
    <row r="73217" ht="32.25" customHeight="1"/>
    <row r="73219" ht="32.25" customHeight="1"/>
    <row r="73221" ht="32.25" customHeight="1"/>
    <row r="73223" ht="32.25" customHeight="1"/>
    <row r="73225" ht="32.25" customHeight="1"/>
    <row r="73227" ht="32.25" customHeight="1"/>
    <row r="73229" ht="32.25" customHeight="1"/>
    <row r="73231" ht="32.25" customHeight="1"/>
    <row r="73233" ht="32.25" customHeight="1"/>
    <row r="73235" ht="32.25" customHeight="1"/>
    <row r="73237" ht="32.25" customHeight="1"/>
    <row r="73239" ht="32.25" customHeight="1"/>
    <row r="73241" ht="32.25" customHeight="1"/>
    <row r="73243" ht="32.25" customHeight="1"/>
    <row r="73245" ht="32.25" customHeight="1"/>
    <row r="73247" ht="32.25" customHeight="1"/>
    <row r="73249" ht="32.25" customHeight="1"/>
    <row r="73251" ht="32.25" customHeight="1"/>
    <row r="73253" ht="32.25" customHeight="1"/>
    <row r="73255" ht="32.25" customHeight="1"/>
    <row r="73257" ht="32.25" customHeight="1"/>
    <row r="73259" ht="32.25" customHeight="1"/>
    <row r="73261" ht="32.25" customHeight="1"/>
    <row r="73263" ht="32.25" customHeight="1"/>
    <row r="73265" ht="32.25" customHeight="1"/>
    <row r="73267" ht="32.25" customHeight="1"/>
    <row r="73269" ht="32.25" customHeight="1"/>
    <row r="73271" ht="32.25" customHeight="1"/>
    <row r="73273" ht="32.25" customHeight="1"/>
    <row r="73275" ht="32.25" customHeight="1"/>
    <row r="73277" ht="32.25" customHeight="1"/>
    <row r="73279" ht="32.25" customHeight="1"/>
    <row r="73281" ht="32.25" customHeight="1"/>
    <row r="73283" ht="32.25" customHeight="1"/>
    <row r="73285" ht="32.25" customHeight="1"/>
    <row r="73287" ht="32.25" customHeight="1"/>
    <row r="73289" ht="32.25" customHeight="1"/>
    <row r="73291" ht="32.25" customHeight="1"/>
    <row r="73293" ht="32.25" customHeight="1"/>
    <row r="73295" ht="32.25" customHeight="1"/>
    <row r="73297" ht="32.25" customHeight="1"/>
    <row r="73299" ht="32.25" customHeight="1"/>
    <row r="73301" ht="32.25" customHeight="1"/>
    <row r="73303" ht="32.25" customHeight="1"/>
    <row r="73305" ht="32.25" customHeight="1"/>
    <row r="73307" ht="32.25" customHeight="1"/>
    <row r="73309" ht="32.25" customHeight="1"/>
    <row r="73311" ht="32.25" customHeight="1"/>
    <row r="73313" ht="32.25" customHeight="1"/>
    <row r="73315" ht="32.25" customHeight="1"/>
    <row r="73317" ht="32.25" customHeight="1"/>
    <row r="73319" ht="32.25" customHeight="1"/>
    <row r="73321" ht="32.25" customHeight="1"/>
    <row r="73323" ht="32.25" customHeight="1"/>
    <row r="73325" ht="32.25" customHeight="1"/>
    <row r="73327" ht="32.25" customHeight="1"/>
    <row r="73329" ht="32.25" customHeight="1"/>
    <row r="73331" ht="32.25" customHeight="1"/>
    <row r="73333" ht="32.25" customHeight="1"/>
    <row r="73335" ht="32.25" customHeight="1"/>
    <row r="73337" ht="32.25" customHeight="1"/>
    <row r="73339" ht="32.25" customHeight="1"/>
    <row r="73341" ht="32.25" customHeight="1"/>
    <row r="73343" ht="32.25" customHeight="1"/>
    <row r="73345" ht="32.25" customHeight="1"/>
    <row r="73347" ht="32.25" customHeight="1"/>
    <row r="73349" ht="32.25" customHeight="1"/>
    <row r="73351" ht="32.25" customHeight="1"/>
    <row r="73353" ht="32.25" customHeight="1"/>
    <row r="73355" ht="32.25" customHeight="1"/>
    <row r="73357" ht="32.25" customHeight="1"/>
    <row r="73359" ht="32.25" customHeight="1"/>
    <row r="73361" ht="32.25" customHeight="1"/>
    <row r="73363" ht="32.25" customHeight="1"/>
    <row r="73365" ht="32.25" customHeight="1"/>
    <row r="73367" ht="32.25" customHeight="1"/>
    <row r="73369" ht="32.25" customHeight="1"/>
    <row r="73371" ht="32.25" customHeight="1"/>
    <row r="73373" ht="32.25" customHeight="1"/>
    <row r="73375" ht="32.25" customHeight="1"/>
    <row r="73377" ht="32.25" customHeight="1"/>
    <row r="73379" ht="32.25" customHeight="1"/>
    <row r="73381" ht="32.25" customHeight="1"/>
    <row r="73383" ht="32.25" customHeight="1"/>
    <row r="73385" ht="32.25" customHeight="1"/>
    <row r="73387" ht="32.25" customHeight="1"/>
    <row r="73389" ht="32.25" customHeight="1"/>
    <row r="73391" ht="32.25" customHeight="1"/>
    <row r="73393" ht="32.25" customHeight="1"/>
    <row r="73395" ht="32.25" customHeight="1"/>
    <row r="73397" ht="32.25" customHeight="1"/>
    <row r="73399" ht="32.25" customHeight="1"/>
    <row r="73401" ht="32.25" customHeight="1"/>
    <row r="73403" ht="32.25" customHeight="1"/>
    <row r="73405" ht="32.25" customHeight="1"/>
    <row r="73407" ht="32.25" customHeight="1"/>
    <row r="73409" ht="32.25" customHeight="1"/>
    <row r="73411" ht="32.25" customHeight="1"/>
    <row r="73413" ht="32.25" customHeight="1"/>
    <row r="73415" ht="32.25" customHeight="1"/>
    <row r="73417" ht="32.25" customHeight="1"/>
    <row r="73419" ht="32.25" customHeight="1"/>
    <row r="73421" ht="32.25" customHeight="1"/>
    <row r="73423" ht="32.25" customHeight="1"/>
    <row r="73425" ht="32.25" customHeight="1"/>
    <row r="73427" ht="32.25" customHeight="1"/>
    <row r="73429" ht="32.25" customHeight="1"/>
    <row r="73431" ht="32.25" customHeight="1"/>
    <row r="73433" ht="32.25" customHeight="1"/>
    <row r="73435" ht="32.25" customHeight="1"/>
    <row r="73437" ht="32.25" customHeight="1"/>
    <row r="73439" ht="32.25" customHeight="1"/>
    <row r="73441" ht="32.25" customHeight="1"/>
    <row r="73443" ht="32.25" customHeight="1"/>
    <row r="73445" ht="32.25" customHeight="1"/>
    <row r="73447" ht="32.25" customHeight="1"/>
    <row r="73449" ht="32.25" customHeight="1"/>
    <row r="73451" ht="32.25" customHeight="1"/>
    <row r="73453" ht="32.25" customHeight="1"/>
    <row r="73455" ht="32.25" customHeight="1"/>
    <row r="73457" ht="32.25" customHeight="1"/>
    <row r="73459" ht="32.25" customHeight="1"/>
    <row r="73461" ht="32.25" customHeight="1"/>
    <row r="73463" ht="32.25" customHeight="1"/>
    <row r="73465" ht="32.25" customHeight="1"/>
    <row r="73467" ht="32.25" customHeight="1"/>
    <row r="73469" ht="32.25" customHeight="1"/>
    <row r="73471" ht="32.25" customHeight="1"/>
    <row r="73473" ht="32.25" customHeight="1"/>
    <row r="73475" ht="32.25" customHeight="1"/>
    <row r="73477" ht="32.25" customHeight="1"/>
    <row r="73479" ht="32.25" customHeight="1"/>
    <row r="73481" ht="32.25" customHeight="1"/>
    <row r="73483" ht="32.25" customHeight="1"/>
    <row r="73485" ht="32.25" customHeight="1"/>
    <row r="73487" ht="32.25" customHeight="1"/>
    <row r="73489" ht="32.25" customHeight="1"/>
    <row r="73491" ht="32.25" customHeight="1"/>
    <row r="73493" ht="32.25" customHeight="1"/>
    <row r="73495" ht="32.25" customHeight="1"/>
    <row r="73497" ht="32.25" customHeight="1"/>
    <row r="73499" ht="32.25" customHeight="1"/>
    <row r="73501" ht="32.25" customHeight="1"/>
    <row r="73503" ht="32.25" customHeight="1"/>
    <row r="73505" ht="32.25" customHeight="1"/>
    <row r="73507" ht="32.25" customHeight="1"/>
    <row r="73509" ht="32.25" customHeight="1"/>
    <row r="73511" ht="32.25" customHeight="1"/>
    <row r="73513" ht="32.25" customHeight="1"/>
    <row r="73515" ht="32.25" customHeight="1"/>
    <row r="73517" ht="32.25" customHeight="1"/>
    <row r="73519" ht="32.25" customHeight="1"/>
    <row r="73521" ht="32.25" customHeight="1"/>
    <row r="73523" ht="32.25" customHeight="1"/>
    <row r="73525" ht="32.25" customHeight="1"/>
    <row r="73527" ht="32.25" customHeight="1"/>
    <row r="73529" ht="32.25" customHeight="1"/>
    <row r="73531" ht="32.25" customHeight="1"/>
    <row r="73533" ht="32.25" customHeight="1"/>
    <row r="73535" ht="32.25" customHeight="1"/>
    <row r="73537" ht="32.25" customHeight="1"/>
    <row r="73539" ht="32.25" customHeight="1"/>
    <row r="73541" ht="32.25" customHeight="1"/>
    <row r="73543" ht="32.25" customHeight="1"/>
    <row r="73545" ht="32.25" customHeight="1"/>
    <row r="73547" ht="32.25" customHeight="1"/>
    <row r="73549" ht="32.25" customHeight="1"/>
    <row r="73551" ht="32.25" customHeight="1"/>
    <row r="73553" ht="32.25" customHeight="1"/>
    <row r="73555" ht="32.25" customHeight="1"/>
    <row r="73557" ht="32.25" customHeight="1"/>
    <row r="73559" ht="32.25" customHeight="1"/>
    <row r="73561" ht="32.25" customHeight="1"/>
    <row r="73563" ht="32.25" customHeight="1"/>
    <row r="73565" ht="32.25" customHeight="1"/>
    <row r="73567" ht="32.25" customHeight="1"/>
    <row r="73569" ht="32.25" customHeight="1"/>
    <row r="73571" ht="32.25" customHeight="1"/>
    <row r="73573" ht="32.25" customHeight="1"/>
    <row r="73575" ht="32.25" customHeight="1"/>
    <row r="73577" ht="32.25" customHeight="1"/>
    <row r="73579" ht="32.25" customHeight="1"/>
    <row r="73581" ht="32.25" customHeight="1"/>
    <row r="73583" ht="32.25" customHeight="1"/>
    <row r="73585" ht="32.25" customHeight="1"/>
    <row r="73587" ht="32.25" customHeight="1"/>
    <row r="73589" ht="32.25" customHeight="1"/>
    <row r="73591" ht="32.25" customHeight="1"/>
    <row r="73593" ht="32.25" customHeight="1"/>
    <row r="73595" ht="32.25" customHeight="1"/>
    <row r="73597" ht="32.25" customHeight="1"/>
    <row r="73599" ht="32.25" customHeight="1"/>
    <row r="73601" ht="32.25" customHeight="1"/>
    <row r="73603" ht="32.25" customHeight="1"/>
    <row r="73605" ht="32.25" customHeight="1"/>
    <row r="73607" ht="32.25" customHeight="1"/>
    <row r="73609" ht="32.25" customHeight="1"/>
    <row r="73611" ht="32.25" customHeight="1"/>
    <row r="73613" ht="32.25" customHeight="1"/>
    <row r="73615" ht="32.25" customHeight="1"/>
    <row r="73617" ht="32.25" customHeight="1"/>
    <row r="73619" ht="32.25" customHeight="1"/>
    <row r="73621" ht="32.25" customHeight="1"/>
    <row r="73623" ht="32.25" customHeight="1"/>
    <row r="73625" ht="32.25" customHeight="1"/>
    <row r="73627" ht="32.25" customHeight="1"/>
    <row r="73629" ht="32.25" customHeight="1"/>
    <row r="73631" ht="32.25" customHeight="1"/>
    <row r="73633" ht="32.25" customHeight="1"/>
    <row r="73635" ht="32.25" customHeight="1"/>
    <row r="73637" ht="32.25" customHeight="1"/>
    <row r="73639" ht="32.25" customHeight="1"/>
    <row r="73641" ht="32.25" customHeight="1"/>
    <row r="73643" ht="32.25" customHeight="1"/>
    <row r="73645" ht="32.25" customHeight="1"/>
    <row r="73647" ht="32.25" customHeight="1"/>
    <row r="73649" ht="32.25" customHeight="1"/>
    <row r="73651" ht="32.25" customHeight="1"/>
    <row r="73653" ht="32.25" customHeight="1"/>
    <row r="73655" ht="32.25" customHeight="1"/>
    <row r="73657" ht="32.25" customHeight="1"/>
    <row r="73659" ht="32.25" customHeight="1"/>
    <row r="73661" ht="32.25" customHeight="1"/>
    <row r="73663" ht="32.25" customHeight="1"/>
    <row r="73665" ht="32.25" customHeight="1"/>
    <row r="73667" ht="32.25" customHeight="1"/>
    <row r="73669" ht="32.25" customHeight="1"/>
    <row r="73671" ht="32.25" customHeight="1"/>
    <row r="73673" ht="32.25" customHeight="1"/>
    <row r="73675" ht="32.25" customHeight="1"/>
    <row r="73677" ht="32.25" customHeight="1"/>
    <row r="73679" ht="32.25" customHeight="1"/>
    <row r="73681" ht="32.25" customHeight="1"/>
    <row r="73683" ht="32.25" customHeight="1"/>
    <row r="73685" ht="32.25" customHeight="1"/>
    <row r="73687" ht="32.25" customHeight="1"/>
    <row r="73689" ht="32.25" customHeight="1"/>
    <row r="73691" ht="32.25" customHeight="1"/>
    <row r="73693" ht="32.25" customHeight="1"/>
    <row r="73695" ht="32.25" customHeight="1"/>
    <row r="73697" ht="32.25" customHeight="1"/>
    <row r="73699" ht="32.25" customHeight="1"/>
    <row r="73701" ht="32.25" customHeight="1"/>
    <row r="73703" ht="32.25" customHeight="1"/>
    <row r="73705" ht="32.25" customHeight="1"/>
    <row r="73707" ht="32.25" customHeight="1"/>
    <row r="73709" ht="32.25" customHeight="1"/>
    <row r="73711" ht="32.25" customHeight="1"/>
    <row r="73713" ht="32.25" customHeight="1"/>
    <row r="73715" ht="32.25" customHeight="1"/>
    <row r="73717" ht="32.25" customHeight="1"/>
    <row r="73719" ht="32.25" customHeight="1"/>
    <row r="73721" ht="32.25" customHeight="1"/>
    <row r="73723" ht="32.25" customHeight="1"/>
    <row r="73725" ht="32.25" customHeight="1"/>
    <row r="73727" ht="32.25" customHeight="1"/>
    <row r="73729" ht="32.25" customHeight="1"/>
    <row r="73731" ht="32.25" customHeight="1"/>
    <row r="73733" ht="32.25" customHeight="1"/>
    <row r="73735" ht="32.25" customHeight="1"/>
    <row r="73737" ht="32.25" customHeight="1"/>
    <row r="73739" ht="32.25" customHeight="1"/>
    <row r="73741" ht="32.25" customHeight="1"/>
    <row r="73743" ht="32.25" customHeight="1"/>
    <row r="73745" ht="32.25" customHeight="1"/>
    <row r="73747" ht="32.25" customHeight="1"/>
    <row r="73749" ht="32.25" customHeight="1"/>
    <row r="73751" ht="32.25" customHeight="1"/>
    <row r="73753" ht="32.25" customHeight="1"/>
    <row r="73755" ht="32.25" customHeight="1"/>
    <row r="73757" ht="32.25" customHeight="1"/>
    <row r="73759" ht="32.25" customHeight="1"/>
    <row r="73761" ht="32.25" customHeight="1"/>
    <row r="73763" ht="32.25" customHeight="1"/>
    <row r="73765" ht="32.25" customHeight="1"/>
    <row r="73767" ht="32.25" customHeight="1"/>
    <row r="73769" ht="32.25" customHeight="1"/>
    <row r="73771" ht="32.25" customHeight="1"/>
    <row r="73773" ht="32.25" customHeight="1"/>
    <row r="73775" ht="32.25" customHeight="1"/>
    <row r="73777" ht="32.25" customHeight="1"/>
    <row r="73779" ht="32.25" customHeight="1"/>
    <row r="73781" ht="32.25" customHeight="1"/>
    <row r="73783" ht="32.25" customHeight="1"/>
    <row r="73785" ht="32.25" customHeight="1"/>
    <row r="73787" ht="32.25" customHeight="1"/>
    <row r="73789" ht="32.25" customHeight="1"/>
    <row r="73791" ht="32.25" customHeight="1"/>
    <row r="73793" ht="32.25" customHeight="1"/>
    <row r="73795" ht="32.25" customHeight="1"/>
    <row r="73797" ht="32.25" customHeight="1"/>
    <row r="73799" ht="32.25" customHeight="1"/>
    <row r="73801" ht="32.25" customHeight="1"/>
    <row r="73803" ht="32.25" customHeight="1"/>
    <row r="73805" ht="32.25" customHeight="1"/>
    <row r="73807" ht="32.25" customHeight="1"/>
    <row r="73809" ht="32.25" customHeight="1"/>
    <row r="73811" ht="32.25" customHeight="1"/>
    <row r="73813" ht="32.25" customHeight="1"/>
    <row r="73815" ht="32.25" customHeight="1"/>
    <row r="73817" ht="32.25" customHeight="1"/>
    <row r="73819" ht="32.25" customHeight="1"/>
    <row r="73821" ht="32.25" customHeight="1"/>
    <row r="73823" ht="32.25" customHeight="1"/>
    <row r="73825" ht="32.25" customHeight="1"/>
    <row r="73827" ht="32.25" customHeight="1"/>
    <row r="73829" ht="32.25" customHeight="1"/>
    <row r="73831" ht="32.25" customHeight="1"/>
    <row r="73833" ht="32.25" customHeight="1"/>
    <row r="73835" ht="32.25" customHeight="1"/>
    <row r="73837" ht="32.25" customHeight="1"/>
    <row r="73839" ht="32.25" customHeight="1"/>
    <row r="73841" ht="32.25" customHeight="1"/>
    <row r="73843" ht="32.25" customHeight="1"/>
    <row r="73845" ht="32.25" customHeight="1"/>
    <row r="73847" ht="32.25" customHeight="1"/>
    <row r="73849" ht="32.25" customHeight="1"/>
    <row r="73851" ht="32.25" customHeight="1"/>
    <row r="73853" ht="32.25" customHeight="1"/>
    <row r="73855" ht="32.25" customHeight="1"/>
    <row r="73857" ht="32.25" customHeight="1"/>
    <row r="73859" ht="32.25" customHeight="1"/>
    <row r="73861" ht="32.25" customHeight="1"/>
    <row r="73863" ht="32.25" customHeight="1"/>
    <row r="73865" ht="32.25" customHeight="1"/>
    <row r="73867" ht="32.25" customHeight="1"/>
    <row r="73869" ht="32.25" customHeight="1"/>
    <row r="73871" ht="32.25" customHeight="1"/>
    <row r="73873" ht="32.25" customHeight="1"/>
    <row r="73875" ht="32.25" customHeight="1"/>
    <row r="73877" ht="32.25" customHeight="1"/>
    <row r="73879" ht="32.25" customHeight="1"/>
    <row r="73881" ht="32.25" customHeight="1"/>
    <row r="73883" ht="32.25" customHeight="1"/>
    <row r="73885" ht="32.25" customHeight="1"/>
    <row r="73887" ht="32.25" customHeight="1"/>
    <row r="73889" ht="32.25" customHeight="1"/>
    <row r="73891" ht="32.25" customHeight="1"/>
    <row r="73893" ht="32.25" customHeight="1"/>
    <row r="73895" ht="32.25" customHeight="1"/>
    <row r="73897" ht="32.25" customHeight="1"/>
    <row r="73899" ht="32.25" customHeight="1"/>
    <row r="73901" ht="32.25" customHeight="1"/>
    <row r="73903" ht="32.25" customHeight="1"/>
    <row r="73905" ht="32.25" customHeight="1"/>
    <row r="73907" ht="32.25" customHeight="1"/>
    <row r="73909" ht="32.25" customHeight="1"/>
    <row r="73911" ht="32.25" customHeight="1"/>
    <row r="73913" ht="32.25" customHeight="1"/>
    <row r="73915" ht="32.25" customHeight="1"/>
    <row r="73917" ht="32.25" customHeight="1"/>
    <row r="73919" ht="32.25" customHeight="1"/>
    <row r="73921" ht="32.25" customHeight="1"/>
    <row r="73923" ht="32.25" customHeight="1"/>
    <row r="73925" ht="32.25" customHeight="1"/>
    <row r="73927" ht="32.25" customHeight="1"/>
    <row r="73929" ht="32.25" customHeight="1"/>
    <row r="73931" ht="32.25" customHeight="1"/>
    <row r="73933" ht="32.25" customHeight="1"/>
    <row r="73935" ht="32.25" customHeight="1"/>
    <row r="73937" ht="32.25" customHeight="1"/>
    <row r="73939" ht="32.25" customHeight="1"/>
    <row r="73941" ht="32.25" customHeight="1"/>
    <row r="73943" ht="32.25" customHeight="1"/>
    <row r="73945" ht="32.25" customHeight="1"/>
    <row r="73947" ht="32.25" customHeight="1"/>
    <row r="73949" ht="32.25" customHeight="1"/>
    <row r="73951" ht="32.25" customHeight="1"/>
    <row r="73953" ht="32.25" customHeight="1"/>
    <row r="73955" ht="32.25" customHeight="1"/>
    <row r="73957" ht="32.25" customHeight="1"/>
    <row r="73959" ht="32.25" customHeight="1"/>
    <row r="73961" ht="32.25" customHeight="1"/>
    <row r="73963" ht="32.25" customHeight="1"/>
    <row r="73965" ht="32.25" customHeight="1"/>
    <row r="73967" ht="32.25" customHeight="1"/>
    <row r="73969" ht="32.25" customHeight="1"/>
    <row r="73971" ht="32.25" customHeight="1"/>
    <row r="73973" ht="32.25" customHeight="1"/>
    <row r="73975" ht="32.25" customHeight="1"/>
    <row r="73977" ht="32.25" customHeight="1"/>
    <row r="73979" ht="32.25" customHeight="1"/>
    <row r="73981" ht="32.25" customHeight="1"/>
    <row r="73983" ht="32.25" customHeight="1"/>
    <row r="73985" ht="32.25" customHeight="1"/>
    <row r="73987" ht="32.25" customHeight="1"/>
    <row r="73989" ht="32.25" customHeight="1"/>
    <row r="73991" ht="32.25" customHeight="1"/>
    <row r="73993" ht="32.25" customHeight="1"/>
    <row r="73995" ht="32.25" customHeight="1"/>
    <row r="73997" ht="32.25" customHeight="1"/>
    <row r="73999" ht="32.25" customHeight="1"/>
    <row r="74001" ht="32.25" customHeight="1"/>
    <row r="74003" ht="32.25" customHeight="1"/>
    <row r="74005" ht="32.25" customHeight="1"/>
    <row r="74007" ht="32.25" customHeight="1"/>
    <row r="74009" ht="32.25" customHeight="1"/>
    <row r="74011" ht="32.25" customHeight="1"/>
    <row r="74013" ht="32.25" customHeight="1"/>
    <row r="74015" ht="32.25" customHeight="1"/>
    <row r="74017" ht="32.25" customHeight="1"/>
    <row r="74019" ht="32.25" customHeight="1"/>
    <row r="74021" ht="32.25" customHeight="1"/>
    <row r="74023" ht="32.25" customHeight="1"/>
    <row r="74025" ht="32.25" customHeight="1"/>
    <row r="74027" ht="32.25" customHeight="1"/>
    <row r="74029" ht="32.25" customHeight="1"/>
    <row r="74031" ht="32.25" customHeight="1"/>
    <row r="74033" ht="32.25" customHeight="1"/>
    <row r="74035" ht="32.25" customHeight="1"/>
    <row r="74037" ht="32.25" customHeight="1"/>
    <row r="74039" ht="32.25" customHeight="1"/>
    <row r="74041" ht="32.25" customHeight="1"/>
    <row r="74043" ht="32.25" customHeight="1"/>
    <row r="74045" ht="32.25" customHeight="1"/>
    <row r="74047" ht="32.25" customHeight="1"/>
    <row r="74049" ht="32.25" customHeight="1"/>
    <row r="74051" ht="32.25" customHeight="1"/>
    <row r="74053" ht="32.25" customHeight="1"/>
    <row r="74055" ht="32.25" customHeight="1"/>
    <row r="74057" ht="32.25" customHeight="1"/>
    <row r="74059" ht="32.25" customHeight="1"/>
    <row r="74061" ht="32.25" customHeight="1"/>
    <row r="74063" ht="32.25" customHeight="1"/>
    <row r="74065" ht="32.25" customHeight="1"/>
    <row r="74067" ht="32.25" customHeight="1"/>
    <row r="74069" ht="32.25" customHeight="1"/>
    <row r="74071" ht="32.25" customHeight="1"/>
    <row r="74073" ht="32.25" customHeight="1"/>
    <row r="74075" ht="32.25" customHeight="1"/>
    <row r="74077" ht="32.25" customHeight="1"/>
    <row r="74079" ht="32.25" customHeight="1"/>
    <row r="74081" ht="32.25" customHeight="1"/>
    <row r="74083" ht="32.25" customHeight="1"/>
    <row r="74085" ht="32.25" customHeight="1"/>
    <row r="74087" ht="32.25" customHeight="1"/>
    <row r="74089" ht="32.25" customHeight="1"/>
    <row r="74091" ht="32.25" customHeight="1"/>
    <row r="74093" ht="32.25" customHeight="1"/>
    <row r="74095" ht="32.25" customHeight="1"/>
    <row r="74097" ht="32.25" customHeight="1"/>
    <row r="74099" ht="32.25" customHeight="1"/>
    <row r="74101" ht="32.25" customHeight="1"/>
    <row r="74103" ht="32.25" customHeight="1"/>
    <row r="74105" ht="32.25" customHeight="1"/>
    <row r="74107" ht="32.25" customHeight="1"/>
    <row r="74109" ht="32.25" customHeight="1"/>
    <row r="74111" ht="32.25" customHeight="1"/>
    <row r="74113" ht="32.25" customHeight="1"/>
    <row r="74115" ht="32.25" customHeight="1"/>
    <row r="74117" ht="32.25" customHeight="1"/>
    <row r="74119" ht="32.25" customHeight="1"/>
    <row r="74121" ht="32.25" customHeight="1"/>
    <row r="74123" ht="32.25" customHeight="1"/>
    <row r="74125" ht="32.25" customHeight="1"/>
    <row r="74127" ht="32.25" customHeight="1"/>
    <row r="74129" ht="32.25" customHeight="1"/>
    <row r="74131" ht="32.25" customHeight="1"/>
    <row r="74133" ht="32.25" customHeight="1"/>
    <row r="74135" ht="32.25" customHeight="1"/>
    <row r="74137" ht="32.25" customHeight="1"/>
    <row r="74139" ht="32.25" customHeight="1"/>
    <row r="74141" ht="32.25" customHeight="1"/>
    <row r="74143" ht="32.25" customHeight="1"/>
    <row r="74145" ht="32.25" customHeight="1"/>
    <row r="74147" ht="32.25" customHeight="1"/>
    <row r="74149" ht="32.25" customHeight="1"/>
    <row r="74151" ht="32.25" customHeight="1"/>
    <row r="74153" ht="32.25" customHeight="1"/>
    <row r="74155" ht="32.25" customHeight="1"/>
    <row r="74157" ht="32.25" customHeight="1"/>
    <row r="74159" ht="32.25" customHeight="1"/>
    <row r="74161" ht="32.25" customHeight="1"/>
    <row r="74163" ht="32.25" customHeight="1"/>
    <row r="74165" ht="32.25" customHeight="1"/>
    <row r="74167" ht="32.25" customHeight="1"/>
    <row r="74169" ht="32.25" customHeight="1"/>
    <row r="74171" ht="32.25" customHeight="1"/>
    <row r="74173" ht="32.25" customHeight="1"/>
    <row r="74175" ht="32.25" customHeight="1"/>
    <row r="74177" ht="32.25" customHeight="1"/>
    <row r="74179" ht="32.25" customHeight="1"/>
    <row r="74181" ht="32.25" customHeight="1"/>
    <row r="74183" ht="32.25" customHeight="1"/>
    <row r="74185" ht="32.25" customHeight="1"/>
    <row r="74187" ht="32.25" customHeight="1"/>
    <row r="74189" ht="32.25" customHeight="1"/>
    <row r="74191" ht="32.25" customHeight="1"/>
    <row r="74193" ht="32.25" customHeight="1"/>
    <row r="74195" ht="32.25" customHeight="1"/>
    <row r="74197" ht="32.25" customHeight="1"/>
    <row r="74199" ht="32.25" customHeight="1"/>
    <row r="74201" ht="32.25" customHeight="1"/>
    <row r="74203" ht="32.25" customHeight="1"/>
    <row r="74205" ht="32.25" customHeight="1"/>
    <row r="74207" ht="32.25" customHeight="1"/>
    <row r="74209" ht="32.25" customHeight="1"/>
    <row r="74211" ht="32.25" customHeight="1"/>
    <row r="74213" ht="32.25" customHeight="1"/>
    <row r="74215" ht="32.25" customHeight="1"/>
    <row r="74217" ht="32.25" customHeight="1"/>
    <row r="74219" ht="32.25" customHeight="1"/>
    <row r="74221" ht="32.25" customHeight="1"/>
    <row r="74223" ht="32.25" customHeight="1"/>
    <row r="74225" ht="32.25" customHeight="1"/>
    <row r="74227" ht="32.25" customHeight="1"/>
    <row r="74229" ht="32.25" customHeight="1"/>
    <row r="74231" ht="32.25" customHeight="1"/>
    <row r="74233" ht="32.25" customHeight="1"/>
    <row r="74235" ht="32.25" customHeight="1"/>
    <row r="74237" ht="32.25" customHeight="1"/>
    <row r="74239" ht="32.25" customHeight="1"/>
    <row r="74241" ht="32.25" customHeight="1"/>
    <row r="74243" ht="32.25" customHeight="1"/>
    <row r="74245" ht="32.25" customHeight="1"/>
    <row r="74247" ht="32.25" customHeight="1"/>
    <row r="74249" ht="32.25" customHeight="1"/>
    <row r="74251" ht="32.25" customHeight="1"/>
    <row r="74253" ht="32.25" customHeight="1"/>
    <row r="74255" ht="32.25" customHeight="1"/>
    <row r="74257" ht="32.25" customHeight="1"/>
    <row r="74259" ht="32.25" customHeight="1"/>
    <row r="74261" ht="32.25" customHeight="1"/>
    <row r="74263" ht="32.25" customHeight="1"/>
    <row r="74265" ht="32.25" customHeight="1"/>
    <row r="74267" ht="32.25" customHeight="1"/>
    <row r="74269" ht="32.25" customHeight="1"/>
    <row r="74271" ht="32.25" customHeight="1"/>
    <row r="74273" ht="32.25" customHeight="1"/>
    <row r="74275" ht="32.25" customHeight="1"/>
    <row r="74277" ht="32.25" customHeight="1"/>
    <row r="74279" ht="32.25" customHeight="1"/>
    <row r="74281" ht="32.25" customHeight="1"/>
    <row r="74283" ht="32.25" customHeight="1"/>
    <row r="74285" ht="32.25" customHeight="1"/>
    <row r="74287" ht="32.25" customHeight="1"/>
    <row r="74289" ht="32.25" customHeight="1"/>
    <row r="74291" ht="32.25" customHeight="1"/>
    <row r="74293" ht="32.25" customHeight="1"/>
    <row r="74295" ht="32.25" customHeight="1"/>
    <row r="74297" ht="32.25" customHeight="1"/>
    <row r="74299" ht="32.25" customHeight="1"/>
    <row r="74301" ht="32.25" customHeight="1"/>
    <row r="74303" ht="32.25" customHeight="1"/>
    <row r="74305" ht="32.25" customHeight="1"/>
    <row r="74307" ht="32.25" customHeight="1"/>
    <row r="74309" ht="32.25" customHeight="1"/>
    <row r="74311" ht="32.25" customHeight="1"/>
    <row r="74313" ht="32.25" customHeight="1"/>
    <row r="74315" ht="32.25" customHeight="1"/>
    <row r="74317" ht="32.25" customHeight="1"/>
    <row r="74319" ht="32.25" customHeight="1"/>
    <row r="74321" ht="32.25" customHeight="1"/>
    <row r="74323" ht="32.25" customHeight="1"/>
    <row r="74325" ht="32.25" customHeight="1"/>
    <row r="74327" ht="32.25" customHeight="1"/>
    <row r="74329" ht="32.25" customHeight="1"/>
    <row r="74331" ht="32.25" customHeight="1"/>
    <row r="74333" ht="32.25" customHeight="1"/>
    <row r="74335" ht="32.25" customHeight="1"/>
    <row r="74337" ht="32.25" customHeight="1"/>
    <row r="74339" ht="32.25" customHeight="1"/>
    <row r="74341" ht="32.25" customHeight="1"/>
    <row r="74343" ht="32.25" customHeight="1"/>
    <row r="74345" ht="32.25" customHeight="1"/>
    <row r="74347" ht="32.25" customHeight="1"/>
    <row r="74349" ht="32.25" customHeight="1"/>
    <row r="74351" ht="32.25" customHeight="1"/>
    <row r="74353" ht="32.25" customHeight="1"/>
    <row r="74355" ht="32.25" customHeight="1"/>
    <row r="74357" ht="32.25" customHeight="1"/>
    <row r="74359" ht="32.25" customHeight="1"/>
    <row r="74361" ht="32.25" customHeight="1"/>
    <row r="74363" ht="32.25" customHeight="1"/>
    <row r="74365" ht="32.25" customHeight="1"/>
    <row r="74367" ht="32.25" customHeight="1"/>
    <row r="74369" ht="32.25" customHeight="1"/>
    <row r="74371" ht="32.25" customHeight="1"/>
    <row r="74373" ht="32.25" customHeight="1"/>
    <row r="74375" ht="32.25" customHeight="1"/>
    <row r="74377" ht="32.25" customHeight="1"/>
    <row r="74379" ht="32.25" customHeight="1"/>
    <row r="74381" ht="32.25" customHeight="1"/>
    <row r="74383" ht="32.25" customHeight="1"/>
    <row r="74385" ht="32.25" customHeight="1"/>
    <row r="74387" ht="32.25" customHeight="1"/>
    <row r="74389" ht="32.25" customHeight="1"/>
    <row r="74391" ht="32.25" customHeight="1"/>
    <row r="74393" ht="32.25" customHeight="1"/>
    <row r="74395" ht="32.25" customHeight="1"/>
    <row r="74397" ht="32.25" customHeight="1"/>
    <row r="74399" ht="32.25" customHeight="1"/>
    <row r="74401" ht="32.25" customHeight="1"/>
    <row r="74403" ht="32.25" customHeight="1"/>
    <row r="74405" ht="32.25" customHeight="1"/>
    <row r="74407" ht="32.25" customHeight="1"/>
    <row r="74409" ht="32.25" customHeight="1"/>
    <row r="74411" ht="32.25" customHeight="1"/>
    <row r="74413" ht="32.25" customHeight="1"/>
    <row r="74415" ht="32.25" customHeight="1"/>
    <row r="74417" ht="32.25" customHeight="1"/>
    <row r="74419" ht="32.25" customHeight="1"/>
    <row r="74421" ht="32.25" customHeight="1"/>
    <row r="74423" ht="32.25" customHeight="1"/>
    <row r="74425" ht="32.25" customHeight="1"/>
    <row r="74427" ht="32.25" customHeight="1"/>
    <row r="74429" ht="32.25" customHeight="1"/>
    <row r="74431" ht="32.25" customHeight="1"/>
    <row r="74433" ht="32.25" customHeight="1"/>
    <row r="74435" ht="32.25" customHeight="1"/>
    <row r="74437" ht="32.25" customHeight="1"/>
    <row r="74439" ht="32.25" customHeight="1"/>
    <row r="74441" ht="32.25" customHeight="1"/>
    <row r="74443" ht="32.25" customHeight="1"/>
    <row r="74445" ht="32.25" customHeight="1"/>
    <row r="74447" ht="32.25" customHeight="1"/>
    <row r="74449" ht="32.25" customHeight="1"/>
    <row r="74451" ht="32.25" customHeight="1"/>
    <row r="74453" ht="32.25" customHeight="1"/>
    <row r="74455" ht="32.25" customHeight="1"/>
    <row r="74457" ht="32.25" customHeight="1"/>
    <row r="74459" ht="32.25" customHeight="1"/>
    <row r="74461" ht="32.25" customHeight="1"/>
    <row r="74463" ht="32.25" customHeight="1"/>
    <row r="74465" ht="32.25" customHeight="1"/>
    <row r="74467" ht="32.25" customHeight="1"/>
    <row r="74469" ht="32.25" customHeight="1"/>
    <row r="74471" ht="32.25" customHeight="1"/>
    <row r="74473" ht="32.25" customHeight="1"/>
    <row r="74475" ht="32.25" customHeight="1"/>
    <row r="74477" ht="32.25" customHeight="1"/>
    <row r="74479" ht="32.25" customHeight="1"/>
    <row r="74481" ht="32.25" customHeight="1"/>
    <row r="74483" ht="32.25" customHeight="1"/>
    <row r="74485" ht="32.25" customHeight="1"/>
    <row r="74487" ht="32.25" customHeight="1"/>
    <row r="74489" ht="32.25" customHeight="1"/>
    <row r="74491" ht="32.25" customHeight="1"/>
    <row r="74493" ht="32.25" customHeight="1"/>
    <row r="74495" ht="32.25" customHeight="1"/>
    <row r="74497" ht="32.25" customHeight="1"/>
    <row r="74499" ht="32.25" customHeight="1"/>
    <row r="74501" ht="32.25" customHeight="1"/>
    <row r="74503" ht="32.25" customHeight="1"/>
    <row r="74505" ht="32.25" customHeight="1"/>
    <row r="74507" ht="32.25" customHeight="1"/>
    <row r="74509" ht="32.25" customHeight="1"/>
    <row r="74511" ht="32.25" customHeight="1"/>
    <row r="74513" ht="32.25" customHeight="1"/>
    <row r="74515" ht="32.25" customHeight="1"/>
    <row r="74517" ht="32.25" customHeight="1"/>
    <row r="74519" ht="32.25" customHeight="1"/>
    <row r="74521" ht="32.25" customHeight="1"/>
    <row r="74523" ht="32.25" customHeight="1"/>
    <row r="74525" ht="32.25" customHeight="1"/>
    <row r="74527" ht="32.25" customHeight="1"/>
    <row r="74529" ht="32.25" customHeight="1"/>
    <row r="74531" ht="32.25" customHeight="1"/>
    <row r="74533" ht="32.25" customHeight="1"/>
    <row r="74535" ht="32.25" customHeight="1"/>
    <row r="74537" ht="32.25" customHeight="1"/>
    <row r="74539" ht="32.25" customHeight="1"/>
    <row r="74541" ht="32.25" customHeight="1"/>
    <row r="74543" ht="32.25" customHeight="1"/>
    <row r="74545" ht="32.25" customHeight="1"/>
    <row r="74547" ht="32.25" customHeight="1"/>
    <row r="74549" ht="32.25" customHeight="1"/>
    <row r="74551" ht="32.25" customHeight="1"/>
    <row r="74553" ht="32.25" customHeight="1"/>
    <row r="74555" ht="32.25" customHeight="1"/>
    <row r="74557" ht="32.25" customHeight="1"/>
    <row r="74559" ht="32.25" customHeight="1"/>
    <row r="74561" ht="32.25" customHeight="1"/>
    <row r="74563" ht="32.25" customHeight="1"/>
    <row r="74565" ht="32.25" customHeight="1"/>
    <row r="74567" ht="32.25" customHeight="1"/>
    <row r="74569" ht="32.25" customHeight="1"/>
    <row r="74571" ht="32.25" customHeight="1"/>
    <row r="74573" ht="32.25" customHeight="1"/>
    <row r="74575" ht="32.25" customHeight="1"/>
    <row r="74577" ht="32.25" customHeight="1"/>
    <row r="74579" ht="32.25" customHeight="1"/>
    <row r="74581" ht="32.25" customHeight="1"/>
    <row r="74583" ht="32.25" customHeight="1"/>
    <row r="74585" ht="32.25" customHeight="1"/>
    <row r="74587" ht="32.25" customHeight="1"/>
    <row r="74589" ht="32.25" customHeight="1"/>
    <row r="74591" ht="32.25" customHeight="1"/>
    <row r="74593" ht="32.25" customHeight="1"/>
    <row r="74595" ht="32.25" customHeight="1"/>
    <row r="74597" ht="32.25" customHeight="1"/>
    <row r="74599" ht="32.25" customHeight="1"/>
    <row r="74601" ht="32.25" customHeight="1"/>
    <row r="74603" ht="32.25" customHeight="1"/>
    <row r="74605" ht="32.25" customHeight="1"/>
    <row r="74607" ht="32.25" customHeight="1"/>
    <row r="74609" ht="32.25" customHeight="1"/>
    <row r="74611" ht="32.25" customHeight="1"/>
    <row r="74613" ht="32.25" customHeight="1"/>
    <row r="74615" ht="32.25" customHeight="1"/>
    <row r="74617" ht="32.25" customHeight="1"/>
    <row r="74619" ht="32.25" customHeight="1"/>
    <row r="74621" ht="32.25" customHeight="1"/>
    <row r="74623" ht="32.25" customHeight="1"/>
    <row r="74625" ht="32.25" customHeight="1"/>
    <row r="74627" ht="32.25" customHeight="1"/>
    <row r="74629" ht="32.25" customHeight="1"/>
    <row r="74631" ht="32.25" customHeight="1"/>
    <row r="74633" ht="32.25" customHeight="1"/>
    <row r="74635" ht="32.25" customHeight="1"/>
    <row r="74637" ht="32.25" customHeight="1"/>
    <row r="74639" ht="32.25" customHeight="1"/>
    <row r="74641" ht="32.25" customHeight="1"/>
    <row r="74643" ht="32.25" customHeight="1"/>
    <row r="74645" ht="32.25" customHeight="1"/>
    <row r="74647" ht="32.25" customHeight="1"/>
    <row r="74649" ht="32.25" customHeight="1"/>
    <row r="74651" ht="32.25" customHeight="1"/>
    <row r="74653" ht="32.25" customHeight="1"/>
    <row r="74655" ht="32.25" customHeight="1"/>
    <row r="74657" ht="32.25" customHeight="1"/>
    <row r="74659" ht="32.25" customHeight="1"/>
    <row r="74661" ht="32.25" customHeight="1"/>
    <row r="74663" ht="32.25" customHeight="1"/>
    <row r="74665" ht="32.25" customHeight="1"/>
    <row r="74667" ht="32.25" customHeight="1"/>
    <row r="74669" ht="32.25" customHeight="1"/>
    <row r="74671" ht="32.25" customHeight="1"/>
    <row r="74673" ht="32.25" customHeight="1"/>
    <row r="74675" ht="32.25" customHeight="1"/>
    <row r="74677" ht="32.25" customHeight="1"/>
    <row r="74679" ht="32.25" customHeight="1"/>
    <row r="74681" ht="32.25" customHeight="1"/>
    <row r="74683" ht="32.25" customHeight="1"/>
    <row r="74685" ht="32.25" customHeight="1"/>
    <row r="74687" ht="32.25" customHeight="1"/>
    <row r="74689" ht="32.25" customHeight="1"/>
    <row r="74691" ht="32.25" customHeight="1"/>
    <row r="74693" ht="32.25" customHeight="1"/>
    <row r="74695" ht="32.25" customHeight="1"/>
    <row r="74697" ht="32.25" customHeight="1"/>
    <row r="74699" ht="32.25" customHeight="1"/>
    <row r="74701" ht="32.25" customHeight="1"/>
    <row r="74703" ht="32.25" customHeight="1"/>
    <row r="74705" ht="32.25" customHeight="1"/>
    <row r="74707" ht="32.25" customHeight="1"/>
    <row r="74709" ht="32.25" customHeight="1"/>
    <row r="74711" ht="32.25" customHeight="1"/>
    <row r="74713" ht="32.25" customHeight="1"/>
    <row r="74715" ht="32.25" customHeight="1"/>
    <row r="74717" ht="32.25" customHeight="1"/>
    <row r="74719" ht="32.25" customHeight="1"/>
    <row r="74721" ht="32.25" customHeight="1"/>
    <row r="74723" ht="32.25" customHeight="1"/>
    <row r="74725" ht="32.25" customHeight="1"/>
    <row r="74727" ht="32.25" customHeight="1"/>
    <row r="74729" ht="32.25" customHeight="1"/>
    <row r="74731" ht="32.25" customHeight="1"/>
    <row r="74733" ht="32.25" customHeight="1"/>
    <row r="74735" ht="32.25" customHeight="1"/>
    <row r="74737" ht="32.25" customHeight="1"/>
    <row r="74739" ht="32.25" customHeight="1"/>
    <row r="74741" ht="32.25" customHeight="1"/>
    <row r="74743" ht="32.25" customHeight="1"/>
    <row r="74745" ht="32.25" customHeight="1"/>
    <row r="74747" ht="32.25" customHeight="1"/>
    <row r="74749" ht="32.25" customHeight="1"/>
    <row r="74751" ht="32.25" customHeight="1"/>
    <row r="74753" ht="32.25" customHeight="1"/>
    <row r="74755" ht="32.25" customHeight="1"/>
    <row r="74757" ht="32.25" customHeight="1"/>
    <row r="74759" ht="32.25" customHeight="1"/>
    <row r="74761" ht="32.25" customHeight="1"/>
    <row r="74763" ht="32.25" customHeight="1"/>
    <row r="74765" ht="32.25" customHeight="1"/>
    <row r="74767" ht="32.25" customHeight="1"/>
    <row r="74769" ht="32.25" customHeight="1"/>
    <row r="74771" ht="32.25" customHeight="1"/>
    <row r="74773" ht="32.25" customHeight="1"/>
    <row r="74775" ht="32.25" customHeight="1"/>
    <row r="74777" ht="32.25" customHeight="1"/>
    <row r="74779" ht="32.25" customHeight="1"/>
    <row r="74781" ht="32.25" customHeight="1"/>
    <row r="74783" ht="32.25" customHeight="1"/>
    <row r="74785" ht="32.25" customHeight="1"/>
    <row r="74787" ht="32.25" customHeight="1"/>
    <row r="74789" ht="32.25" customHeight="1"/>
    <row r="74791" ht="32.25" customHeight="1"/>
    <row r="74793" ht="32.25" customHeight="1"/>
    <row r="74795" ht="32.25" customHeight="1"/>
    <row r="74797" ht="32.25" customHeight="1"/>
    <row r="74799" ht="32.25" customHeight="1"/>
    <row r="74801" ht="32.25" customHeight="1"/>
    <row r="74803" ht="32.25" customHeight="1"/>
    <row r="74805" ht="32.25" customHeight="1"/>
    <row r="74807" ht="32.25" customHeight="1"/>
    <row r="74809" ht="32.25" customHeight="1"/>
    <row r="74811" ht="32.25" customHeight="1"/>
    <row r="74813" ht="32.25" customHeight="1"/>
    <row r="74815" ht="32.25" customHeight="1"/>
    <row r="74817" ht="32.25" customHeight="1"/>
    <row r="74819" ht="32.25" customHeight="1"/>
    <row r="74821" ht="32.25" customHeight="1"/>
    <row r="74823" ht="32.25" customHeight="1"/>
    <row r="74825" ht="32.25" customHeight="1"/>
    <row r="74827" ht="32.25" customHeight="1"/>
    <row r="74829" ht="32.25" customHeight="1"/>
    <row r="74831" ht="32.25" customHeight="1"/>
    <row r="74833" ht="32.25" customHeight="1"/>
    <row r="74835" ht="32.25" customHeight="1"/>
    <row r="74837" ht="32.25" customHeight="1"/>
    <row r="74839" ht="32.25" customHeight="1"/>
    <row r="74841" ht="32.25" customHeight="1"/>
    <row r="74843" ht="32.25" customHeight="1"/>
    <row r="74845" ht="32.25" customHeight="1"/>
    <row r="74847" ht="32.25" customHeight="1"/>
    <row r="74849" ht="32.25" customHeight="1"/>
    <row r="74851" ht="32.25" customHeight="1"/>
    <row r="74853" ht="32.25" customHeight="1"/>
    <row r="74855" ht="32.25" customHeight="1"/>
    <row r="74857" ht="32.25" customHeight="1"/>
    <row r="74859" ht="32.25" customHeight="1"/>
    <row r="74861" ht="32.25" customHeight="1"/>
    <row r="74863" ht="32.25" customHeight="1"/>
    <row r="74865" ht="32.25" customHeight="1"/>
    <row r="74867" ht="32.25" customHeight="1"/>
    <row r="74869" ht="32.25" customHeight="1"/>
    <row r="74871" ht="32.25" customHeight="1"/>
    <row r="74873" ht="32.25" customHeight="1"/>
    <row r="74875" ht="32.25" customHeight="1"/>
    <row r="74877" ht="32.25" customHeight="1"/>
    <row r="74879" ht="32.25" customHeight="1"/>
    <row r="74881" ht="32.25" customHeight="1"/>
    <row r="74883" ht="32.25" customHeight="1"/>
    <row r="74885" ht="32.25" customHeight="1"/>
    <row r="74887" ht="32.25" customHeight="1"/>
    <row r="74889" ht="32.25" customHeight="1"/>
    <row r="74891" ht="32.25" customHeight="1"/>
    <row r="74893" ht="32.25" customHeight="1"/>
    <row r="74895" ht="32.25" customHeight="1"/>
    <row r="74897" ht="32.25" customHeight="1"/>
    <row r="74899" ht="32.25" customHeight="1"/>
    <row r="74901" ht="32.25" customHeight="1"/>
    <row r="74903" ht="32.25" customHeight="1"/>
    <row r="74905" ht="32.25" customHeight="1"/>
    <row r="74907" ht="32.25" customHeight="1"/>
    <row r="74909" ht="32.25" customHeight="1"/>
    <row r="74911" ht="32.25" customHeight="1"/>
    <row r="74913" ht="32.25" customHeight="1"/>
    <row r="74915" ht="32.25" customHeight="1"/>
    <row r="74917" ht="32.25" customHeight="1"/>
    <row r="74919" ht="32.25" customHeight="1"/>
    <row r="74921" ht="32.25" customHeight="1"/>
    <row r="74923" ht="32.25" customHeight="1"/>
    <row r="74925" ht="32.25" customHeight="1"/>
    <row r="74927" ht="32.25" customHeight="1"/>
    <row r="74929" ht="32.25" customHeight="1"/>
    <row r="74931" ht="32.25" customHeight="1"/>
    <row r="74933" ht="32.25" customHeight="1"/>
    <row r="74935" ht="32.25" customHeight="1"/>
    <row r="74937" ht="32.25" customHeight="1"/>
    <row r="74939" ht="32.25" customHeight="1"/>
    <row r="74941" ht="32.25" customHeight="1"/>
    <row r="74943" ht="32.25" customHeight="1"/>
    <row r="74945" ht="32.25" customHeight="1"/>
    <row r="74947" ht="32.25" customHeight="1"/>
    <row r="74949" ht="32.25" customHeight="1"/>
    <row r="74951" ht="32.25" customHeight="1"/>
    <row r="74953" ht="32.25" customHeight="1"/>
    <row r="74955" ht="32.25" customHeight="1"/>
    <row r="74957" ht="32.25" customHeight="1"/>
    <row r="74959" ht="32.25" customHeight="1"/>
    <row r="74961" ht="32.25" customHeight="1"/>
    <row r="74963" ht="32.25" customHeight="1"/>
    <row r="74965" ht="32.25" customHeight="1"/>
    <row r="74967" ht="32.25" customHeight="1"/>
    <row r="74969" ht="32.25" customHeight="1"/>
    <row r="74971" ht="32.25" customHeight="1"/>
    <row r="74973" ht="32.25" customHeight="1"/>
    <row r="74975" ht="32.25" customHeight="1"/>
    <row r="74977" ht="32.25" customHeight="1"/>
    <row r="74979" ht="32.25" customHeight="1"/>
    <row r="74981" ht="32.25" customHeight="1"/>
    <row r="74983" ht="32.25" customHeight="1"/>
    <row r="74985" ht="32.25" customHeight="1"/>
    <row r="74987" ht="32.25" customHeight="1"/>
    <row r="74989" ht="32.25" customHeight="1"/>
    <row r="74991" ht="32.25" customHeight="1"/>
    <row r="74993" ht="32.25" customHeight="1"/>
    <row r="74995" ht="32.25" customHeight="1"/>
    <row r="74997" ht="32.25" customHeight="1"/>
    <row r="74999" ht="32.25" customHeight="1"/>
    <row r="75001" ht="32.25" customHeight="1"/>
    <row r="75003" ht="32.25" customHeight="1"/>
    <row r="75005" ht="32.25" customHeight="1"/>
    <row r="75007" ht="32.25" customHeight="1"/>
    <row r="75009" ht="32.25" customHeight="1"/>
    <row r="75011" ht="32.25" customHeight="1"/>
    <row r="75013" ht="32.25" customHeight="1"/>
    <row r="75015" ht="32.25" customHeight="1"/>
    <row r="75017" ht="32.25" customHeight="1"/>
    <row r="75019" ht="32.25" customHeight="1"/>
    <row r="75021" ht="32.25" customHeight="1"/>
    <row r="75023" ht="32.25" customHeight="1"/>
    <row r="75025" ht="32.25" customHeight="1"/>
    <row r="75027" ht="32.25" customHeight="1"/>
    <row r="75029" ht="32.25" customHeight="1"/>
    <row r="75031" ht="32.25" customHeight="1"/>
    <row r="75033" ht="32.25" customHeight="1"/>
    <row r="75035" ht="32.25" customHeight="1"/>
    <row r="75037" ht="32.25" customHeight="1"/>
    <row r="75039" ht="32.25" customHeight="1"/>
    <row r="75041" ht="32.25" customHeight="1"/>
    <row r="75043" ht="32.25" customHeight="1"/>
    <row r="75045" ht="32.25" customHeight="1"/>
    <row r="75047" ht="32.25" customHeight="1"/>
    <row r="75049" ht="32.25" customHeight="1"/>
    <row r="75051" ht="32.25" customHeight="1"/>
    <row r="75053" ht="32.25" customHeight="1"/>
    <row r="75055" ht="32.25" customHeight="1"/>
    <row r="75057" ht="32.25" customHeight="1"/>
    <row r="75059" ht="32.25" customHeight="1"/>
    <row r="75061" ht="32.25" customHeight="1"/>
    <row r="75063" ht="32.25" customHeight="1"/>
    <row r="75065" ht="32.25" customHeight="1"/>
    <row r="75067" ht="32.25" customHeight="1"/>
    <row r="75069" ht="32.25" customHeight="1"/>
    <row r="75071" ht="32.25" customHeight="1"/>
    <row r="75073" ht="32.25" customHeight="1"/>
    <row r="75075" ht="32.25" customHeight="1"/>
    <row r="75077" ht="32.25" customHeight="1"/>
    <row r="75079" ht="32.25" customHeight="1"/>
    <row r="75081" ht="32.25" customHeight="1"/>
    <row r="75083" ht="32.25" customHeight="1"/>
    <row r="75085" ht="32.25" customHeight="1"/>
    <row r="75087" ht="32.25" customHeight="1"/>
    <row r="75089" ht="32.25" customHeight="1"/>
    <row r="75091" ht="32.25" customHeight="1"/>
    <row r="75093" ht="32.25" customHeight="1"/>
    <row r="75095" ht="32.25" customHeight="1"/>
    <row r="75097" ht="32.25" customHeight="1"/>
    <row r="75099" ht="32.25" customHeight="1"/>
    <row r="75101" ht="32.25" customHeight="1"/>
    <row r="75103" ht="32.25" customHeight="1"/>
    <row r="75105" ht="32.25" customHeight="1"/>
    <row r="75107" ht="32.25" customHeight="1"/>
    <row r="75109" ht="32.25" customHeight="1"/>
    <row r="75111" ht="32.25" customHeight="1"/>
    <row r="75113" ht="32.25" customHeight="1"/>
    <row r="75115" ht="32.25" customHeight="1"/>
    <row r="75117" ht="32.25" customHeight="1"/>
    <row r="75119" ht="32.25" customHeight="1"/>
    <row r="75121" ht="32.25" customHeight="1"/>
    <row r="75123" ht="32.25" customHeight="1"/>
    <row r="75125" ht="32.25" customHeight="1"/>
    <row r="75127" ht="32.25" customHeight="1"/>
    <row r="75129" ht="32.25" customHeight="1"/>
    <row r="75131" ht="32.25" customHeight="1"/>
    <row r="75133" ht="32.25" customHeight="1"/>
    <row r="75135" ht="32.25" customHeight="1"/>
    <row r="75137" ht="32.25" customHeight="1"/>
    <row r="75139" ht="32.25" customHeight="1"/>
    <row r="75141" ht="32.25" customHeight="1"/>
    <row r="75143" ht="32.25" customHeight="1"/>
    <row r="75145" ht="32.25" customHeight="1"/>
    <row r="75147" ht="32.25" customHeight="1"/>
    <row r="75149" ht="32.25" customHeight="1"/>
    <row r="75151" ht="32.25" customHeight="1"/>
    <row r="75153" ht="32.25" customHeight="1"/>
    <row r="75155" ht="32.25" customHeight="1"/>
    <row r="75157" ht="32.25" customHeight="1"/>
    <row r="75159" ht="32.25" customHeight="1"/>
    <row r="75161" ht="32.25" customHeight="1"/>
    <row r="75163" ht="32.25" customHeight="1"/>
    <row r="75165" ht="32.25" customHeight="1"/>
    <row r="75167" ht="32.25" customHeight="1"/>
    <row r="75169" ht="32.25" customHeight="1"/>
    <row r="75171" ht="32.25" customHeight="1"/>
    <row r="75173" ht="32.25" customHeight="1"/>
    <row r="75175" ht="32.25" customHeight="1"/>
    <row r="75177" ht="32.25" customHeight="1"/>
    <row r="75179" ht="32.25" customHeight="1"/>
    <row r="75181" ht="32.25" customHeight="1"/>
    <row r="75183" ht="32.25" customHeight="1"/>
    <row r="75185" ht="32.25" customHeight="1"/>
    <row r="75187" ht="32.25" customHeight="1"/>
    <row r="75189" ht="32.25" customHeight="1"/>
    <row r="75191" ht="32.25" customHeight="1"/>
    <row r="75193" ht="32.25" customHeight="1"/>
    <row r="75195" ht="32.25" customHeight="1"/>
    <row r="75197" ht="32.25" customHeight="1"/>
    <row r="75199" ht="32.25" customHeight="1"/>
    <row r="75201" ht="32.25" customHeight="1"/>
    <row r="75203" ht="32.25" customHeight="1"/>
    <row r="75205" ht="32.25" customHeight="1"/>
    <row r="75207" ht="32.25" customHeight="1"/>
    <row r="75209" ht="32.25" customHeight="1"/>
    <row r="75211" ht="32.25" customHeight="1"/>
    <row r="75213" ht="32.25" customHeight="1"/>
    <row r="75215" ht="32.25" customHeight="1"/>
    <row r="75217" ht="32.25" customHeight="1"/>
    <row r="75219" ht="32.25" customHeight="1"/>
    <row r="75221" ht="32.25" customHeight="1"/>
    <row r="75223" ht="32.25" customHeight="1"/>
    <row r="75225" ht="32.25" customHeight="1"/>
    <row r="75227" ht="32.25" customHeight="1"/>
    <row r="75229" ht="32.25" customHeight="1"/>
    <row r="75231" ht="32.25" customHeight="1"/>
    <row r="75233" ht="32.25" customHeight="1"/>
    <row r="75235" ht="32.25" customHeight="1"/>
    <row r="75237" ht="32.25" customHeight="1"/>
    <row r="75239" ht="32.25" customHeight="1"/>
    <row r="75241" ht="32.25" customHeight="1"/>
    <row r="75243" ht="32.25" customHeight="1"/>
    <row r="75245" ht="32.25" customHeight="1"/>
    <row r="75247" ht="32.25" customHeight="1"/>
    <row r="75249" ht="32.25" customHeight="1"/>
    <row r="75251" ht="32.25" customHeight="1"/>
    <row r="75253" ht="32.25" customHeight="1"/>
    <row r="75255" ht="32.25" customHeight="1"/>
    <row r="75257" ht="32.25" customHeight="1"/>
    <row r="75259" ht="32.25" customHeight="1"/>
    <row r="75261" ht="32.25" customHeight="1"/>
    <row r="75263" ht="32.25" customHeight="1"/>
    <row r="75265" ht="32.25" customHeight="1"/>
    <row r="75267" ht="32.25" customHeight="1"/>
    <row r="75269" ht="32.25" customHeight="1"/>
    <row r="75271" ht="32.25" customHeight="1"/>
    <row r="75273" ht="32.25" customHeight="1"/>
    <row r="75275" ht="32.25" customHeight="1"/>
    <row r="75277" ht="32.25" customHeight="1"/>
    <row r="75279" ht="32.25" customHeight="1"/>
    <row r="75281" ht="32.25" customHeight="1"/>
    <row r="75283" ht="32.25" customHeight="1"/>
    <row r="75285" ht="32.25" customHeight="1"/>
    <row r="75287" ht="32.25" customHeight="1"/>
    <row r="75289" ht="32.25" customHeight="1"/>
    <row r="75291" ht="32.25" customHeight="1"/>
    <row r="75293" ht="32.25" customHeight="1"/>
    <row r="75295" ht="32.25" customHeight="1"/>
    <row r="75297" ht="32.25" customHeight="1"/>
    <row r="75299" ht="32.25" customHeight="1"/>
    <row r="75301" ht="32.25" customHeight="1"/>
    <row r="75303" ht="32.25" customHeight="1"/>
    <row r="75305" ht="32.25" customHeight="1"/>
    <row r="75307" ht="32.25" customHeight="1"/>
    <row r="75309" ht="32.25" customHeight="1"/>
    <row r="75311" ht="32.25" customHeight="1"/>
    <row r="75313" ht="32.25" customHeight="1"/>
    <row r="75315" ht="32.25" customHeight="1"/>
    <row r="75317" ht="32.25" customHeight="1"/>
    <row r="75319" ht="32.25" customHeight="1"/>
    <row r="75321" ht="32.25" customHeight="1"/>
    <row r="75323" ht="32.25" customHeight="1"/>
    <row r="75325" ht="32.25" customHeight="1"/>
    <row r="75327" ht="32.25" customHeight="1"/>
    <row r="75329" ht="32.25" customHeight="1"/>
    <row r="75331" ht="32.25" customHeight="1"/>
    <row r="75333" ht="32.25" customHeight="1"/>
    <row r="75335" ht="32.25" customHeight="1"/>
    <row r="75337" ht="32.25" customHeight="1"/>
    <row r="75339" ht="32.25" customHeight="1"/>
    <row r="75341" ht="32.25" customHeight="1"/>
    <row r="75343" ht="32.25" customHeight="1"/>
    <row r="75345" ht="32.25" customHeight="1"/>
    <row r="75347" ht="32.25" customHeight="1"/>
    <row r="75349" ht="32.25" customHeight="1"/>
    <row r="75351" ht="32.25" customHeight="1"/>
    <row r="75353" ht="32.25" customHeight="1"/>
    <row r="75355" ht="32.25" customHeight="1"/>
    <row r="75357" ht="32.25" customHeight="1"/>
    <row r="75359" ht="32.25" customHeight="1"/>
    <row r="75361" ht="32.25" customHeight="1"/>
    <row r="75363" ht="32.25" customHeight="1"/>
    <row r="75365" ht="32.25" customHeight="1"/>
    <row r="75367" ht="32.25" customHeight="1"/>
    <row r="75369" ht="32.25" customHeight="1"/>
    <row r="75371" ht="32.25" customHeight="1"/>
    <row r="75373" ht="32.25" customHeight="1"/>
    <row r="75375" ht="32.25" customHeight="1"/>
    <row r="75377" ht="32.25" customHeight="1"/>
    <row r="75379" ht="32.25" customHeight="1"/>
    <row r="75381" ht="32.25" customHeight="1"/>
    <row r="75383" ht="32.25" customHeight="1"/>
    <row r="75385" ht="32.25" customHeight="1"/>
    <row r="75387" ht="32.25" customHeight="1"/>
    <row r="75389" ht="32.25" customHeight="1"/>
    <row r="75391" ht="32.25" customHeight="1"/>
    <row r="75393" ht="32.25" customHeight="1"/>
    <row r="75395" ht="32.25" customHeight="1"/>
    <row r="75397" ht="32.25" customHeight="1"/>
    <row r="75399" ht="32.25" customHeight="1"/>
    <row r="75401" ht="32.25" customHeight="1"/>
    <row r="75403" ht="32.25" customHeight="1"/>
    <row r="75405" ht="32.25" customHeight="1"/>
    <row r="75407" ht="32.25" customHeight="1"/>
    <row r="75409" ht="32.25" customHeight="1"/>
    <row r="75411" ht="32.25" customHeight="1"/>
    <row r="75413" ht="32.25" customHeight="1"/>
    <row r="75415" ht="32.25" customHeight="1"/>
    <row r="75417" ht="32.25" customHeight="1"/>
    <row r="75419" ht="32.25" customHeight="1"/>
    <row r="75421" ht="32.25" customHeight="1"/>
    <row r="75423" ht="32.25" customHeight="1"/>
    <row r="75425" ht="32.25" customHeight="1"/>
    <row r="75427" ht="32.25" customHeight="1"/>
    <row r="75429" ht="32.25" customHeight="1"/>
    <row r="75431" ht="32.25" customHeight="1"/>
    <row r="75433" ht="32.25" customHeight="1"/>
    <row r="75435" ht="32.25" customHeight="1"/>
    <row r="75437" ht="32.25" customHeight="1"/>
    <row r="75439" ht="32.25" customHeight="1"/>
    <row r="75441" ht="32.25" customHeight="1"/>
    <row r="75443" ht="32.25" customHeight="1"/>
    <row r="75445" ht="32.25" customHeight="1"/>
    <row r="75447" ht="32.25" customHeight="1"/>
    <row r="75449" ht="32.25" customHeight="1"/>
    <row r="75451" ht="32.25" customHeight="1"/>
    <row r="75453" ht="32.25" customHeight="1"/>
    <row r="75455" ht="32.25" customHeight="1"/>
    <row r="75457" ht="32.25" customHeight="1"/>
    <row r="75459" ht="32.25" customHeight="1"/>
    <row r="75461" ht="32.25" customHeight="1"/>
    <row r="75463" ht="32.25" customHeight="1"/>
    <row r="75465" ht="32.25" customHeight="1"/>
    <row r="75467" ht="32.25" customHeight="1"/>
    <row r="75469" ht="32.25" customHeight="1"/>
    <row r="75471" ht="32.25" customHeight="1"/>
    <row r="75473" ht="32.25" customHeight="1"/>
    <row r="75475" ht="32.25" customHeight="1"/>
    <row r="75477" ht="32.25" customHeight="1"/>
    <row r="75479" ht="32.25" customHeight="1"/>
    <row r="75481" ht="32.25" customHeight="1"/>
    <row r="75483" ht="32.25" customHeight="1"/>
    <row r="75485" ht="32.25" customHeight="1"/>
    <row r="75487" ht="32.25" customHeight="1"/>
    <row r="75489" ht="32.25" customHeight="1"/>
    <row r="75491" ht="32.25" customHeight="1"/>
    <row r="75493" ht="32.25" customHeight="1"/>
    <row r="75495" ht="32.25" customHeight="1"/>
    <row r="75497" ht="32.25" customHeight="1"/>
    <row r="75499" ht="32.25" customHeight="1"/>
    <row r="75501" ht="32.25" customHeight="1"/>
    <row r="75503" ht="32.25" customHeight="1"/>
    <row r="75505" ht="32.25" customHeight="1"/>
    <row r="75507" ht="32.25" customHeight="1"/>
    <row r="75509" ht="32.25" customHeight="1"/>
    <row r="75511" ht="32.25" customHeight="1"/>
    <row r="75513" ht="32.25" customHeight="1"/>
    <row r="75515" ht="32.25" customHeight="1"/>
    <row r="75517" ht="32.25" customHeight="1"/>
    <row r="75519" ht="32.25" customHeight="1"/>
    <row r="75521" ht="32.25" customHeight="1"/>
    <row r="75523" ht="32.25" customHeight="1"/>
    <row r="75525" ht="32.25" customHeight="1"/>
    <row r="75527" ht="32.25" customHeight="1"/>
    <row r="75529" ht="32.25" customHeight="1"/>
    <row r="75531" ht="32.25" customHeight="1"/>
    <row r="75533" ht="32.25" customHeight="1"/>
    <row r="75535" ht="32.25" customHeight="1"/>
    <row r="75537" ht="32.25" customHeight="1"/>
    <row r="75539" ht="32.25" customHeight="1"/>
    <row r="75541" ht="32.25" customHeight="1"/>
    <row r="75543" ht="32.25" customHeight="1"/>
    <row r="75545" ht="32.25" customHeight="1"/>
    <row r="75547" ht="32.25" customHeight="1"/>
    <row r="75549" ht="32.25" customHeight="1"/>
    <row r="75551" ht="32.25" customHeight="1"/>
    <row r="75553" ht="32.25" customHeight="1"/>
    <row r="75555" ht="32.25" customHeight="1"/>
    <row r="75557" ht="32.25" customHeight="1"/>
    <row r="75559" ht="32.25" customHeight="1"/>
    <row r="75561" ht="32.25" customHeight="1"/>
    <row r="75563" ht="32.25" customHeight="1"/>
    <row r="75565" ht="32.25" customHeight="1"/>
    <row r="75567" ht="32.25" customHeight="1"/>
    <row r="75569" ht="32.25" customHeight="1"/>
    <row r="75571" ht="32.25" customHeight="1"/>
    <row r="75573" ht="32.25" customHeight="1"/>
    <row r="75575" ht="32.25" customHeight="1"/>
    <row r="75577" ht="32.25" customHeight="1"/>
    <row r="75579" ht="32.25" customHeight="1"/>
    <row r="75581" ht="32.25" customHeight="1"/>
    <row r="75583" ht="32.25" customHeight="1"/>
    <row r="75585" ht="32.25" customHeight="1"/>
    <row r="75587" ht="32.25" customHeight="1"/>
    <row r="75589" ht="32.25" customHeight="1"/>
    <row r="75591" ht="32.25" customHeight="1"/>
    <row r="75593" ht="32.25" customHeight="1"/>
    <row r="75595" ht="32.25" customHeight="1"/>
    <row r="75597" ht="32.25" customHeight="1"/>
    <row r="75599" ht="32.25" customHeight="1"/>
    <row r="75601" ht="32.25" customHeight="1"/>
    <row r="75603" ht="32.25" customHeight="1"/>
    <row r="75605" ht="32.25" customHeight="1"/>
    <row r="75607" ht="32.25" customHeight="1"/>
    <row r="75609" ht="32.25" customHeight="1"/>
    <row r="75611" ht="32.25" customHeight="1"/>
    <row r="75613" ht="32.25" customHeight="1"/>
    <row r="75615" ht="32.25" customHeight="1"/>
    <row r="75617" ht="32.25" customHeight="1"/>
    <row r="75619" ht="32.25" customHeight="1"/>
    <row r="75621" ht="32.25" customHeight="1"/>
    <row r="75623" ht="32.25" customHeight="1"/>
    <row r="75625" ht="32.25" customHeight="1"/>
    <row r="75627" ht="32.25" customHeight="1"/>
    <row r="75629" ht="32.25" customHeight="1"/>
    <row r="75631" ht="32.25" customHeight="1"/>
    <row r="75633" ht="32.25" customHeight="1"/>
    <row r="75635" ht="32.25" customHeight="1"/>
    <row r="75637" ht="32.25" customHeight="1"/>
    <row r="75639" ht="32.25" customHeight="1"/>
    <row r="75641" ht="32.25" customHeight="1"/>
    <row r="75643" ht="32.25" customHeight="1"/>
    <row r="75645" ht="32.25" customHeight="1"/>
    <row r="75647" ht="32.25" customHeight="1"/>
    <row r="75649" ht="32.25" customHeight="1"/>
    <row r="75651" ht="32.25" customHeight="1"/>
    <row r="75653" ht="32.25" customHeight="1"/>
    <row r="75655" ht="32.25" customHeight="1"/>
    <row r="75657" ht="32.25" customHeight="1"/>
    <row r="75659" ht="32.25" customHeight="1"/>
    <row r="75661" ht="32.25" customHeight="1"/>
    <row r="75663" ht="32.25" customHeight="1"/>
    <row r="75665" ht="32.25" customHeight="1"/>
    <row r="75667" ht="32.25" customHeight="1"/>
    <row r="75669" ht="32.25" customHeight="1"/>
    <row r="75671" ht="32.25" customHeight="1"/>
    <row r="75673" ht="32.25" customHeight="1"/>
    <row r="75675" ht="32.25" customHeight="1"/>
    <row r="75677" ht="32.25" customHeight="1"/>
    <row r="75679" ht="32.25" customHeight="1"/>
    <row r="75681" ht="32.25" customHeight="1"/>
    <row r="75683" ht="32.25" customHeight="1"/>
    <row r="75685" ht="32.25" customHeight="1"/>
    <row r="75687" ht="32.25" customHeight="1"/>
    <row r="75689" ht="32.25" customHeight="1"/>
    <row r="75691" ht="32.25" customHeight="1"/>
    <row r="75693" ht="32.25" customHeight="1"/>
    <row r="75695" ht="32.25" customHeight="1"/>
    <row r="75697" ht="32.25" customHeight="1"/>
    <row r="75699" ht="32.25" customHeight="1"/>
    <row r="75701" ht="32.25" customHeight="1"/>
    <row r="75703" ht="32.25" customHeight="1"/>
    <row r="75705" ht="32.25" customHeight="1"/>
    <row r="75707" ht="32.25" customHeight="1"/>
    <row r="75709" ht="32.25" customHeight="1"/>
    <row r="75711" ht="32.25" customHeight="1"/>
    <row r="75713" ht="32.25" customHeight="1"/>
    <row r="75715" ht="32.25" customHeight="1"/>
    <row r="75717" ht="32.25" customHeight="1"/>
    <row r="75719" ht="32.25" customHeight="1"/>
    <row r="75721" ht="32.25" customHeight="1"/>
    <row r="75723" ht="32.25" customHeight="1"/>
    <row r="75725" ht="32.25" customHeight="1"/>
    <row r="75727" ht="32.25" customHeight="1"/>
    <row r="75729" ht="32.25" customHeight="1"/>
    <row r="75731" ht="32.25" customHeight="1"/>
    <row r="75733" ht="32.25" customHeight="1"/>
    <row r="75735" ht="32.25" customHeight="1"/>
    <row r="75737" ht="32.25" customHeight="1"/>
    <row r="75739" ht="32.25" customHeight="1"/>
    <row r="75741" ht="32.25" customHeight="1"/>
    <row r="75743" ht="32.25" customHeight="1"/>
    <row r="75745" ht="32.25" customHeight="1"/>
    <row r="75747" ht="32.25" customHeight="1"/>
    <row r="75749" ht="32.25" customHeight="1"/>
    <row r="75751" ht="32.25" customHeight="1"/>
    <row r="75753" ht="32.25" customHeight="1"/>
    <row r="75755" ht="32.25" customHeight="1"/>
    <row r="75757" ht="32.25" customHeight="1"/>
    <row r="75759" ht="32.25" customHeight="1"/>
    <row r="75761" ht="32.25" customHeight="1"/>
    <row r="75763" ht="32.25" customHeight="1"/>
    <row r="75765" ht="32.25" customHeight="1"/>
    <row r="75767" ht="32.25" customHeight="1"/>
    <row r="75769" ht="32.25" customHeight="1"/>
    <row r="75771" ht="32.25" customHeight="1"/>
    <row r="75773" ht="32.25" customHeight="1"/>
    <row r="75775" ht="32.25" customHeight="1"/>
    <row r="75777" ht="32.25" customHeight="1"/>
    <row r="75779" ht="32.25" customHeight="1"/>
    <row r="75781" ht="32.25" customHeight="1"/>
    <row r="75783" ht="32.25" customHeight="1"/>
    <row r="75785" ht="32.25" customHeight="1"/>
    <row r="75787" ht="32.25" customHeight="1"/>
    <row r="75789" ht="32.25" customHeight="1"/>
    <row r="75791" ht="32.25" customHeight="1"/>
    <row r="75793" ht="32.25" customHeight="1"/>
    <row r="75795" ht="32.25" customHeight="1"/>
    <row r="75797" ht="32.25" customHeight="1"/>
    <row r="75799" ht="32.25" customHeight="1"/>
    <row r="75801" ht="32.25" customHeight="1"/>
    <row r="75803" ht="32.25" customHeight="1"/>
    <row r="75805" ht="32.25" customHeight="1"/>
    <row r="75807" ht="32.25" customHeight="1"/>
    <row r="75809" ht="32.25" customHeight="1"/>
    <row r="75811" ht="32.25" customHeight="1"/>
    <row r="75813" ht="32.25" customHeight="1"/>
    <row r="75815" ht="32.25" customHeight="1"/>
    <row r="75817" ht="32.25" customHeight="1"/>
    <row r="75819" ht="32.25" customHeight="1"/>
    <row r="75821" ht="32.25" customHeight="1"/>
    <row r="75823" ht="32.25" customHeight="1"/>
    <row r="75825" ht="32.25" customHeight="1"/>
    <row r="75827" ht="32.25" customHeight="1"/>
    <row r="75829" ht="32.25" customHeight="1"/>
    <row r="75831" ht="32.25" customHeight="1"/>
    <row r="75833" ht="32.25" customHeight="1"/>
    <row r="75835" ht="32.25" customHeight="1"/>
    <row r="75837" ht="32.25" customHeight="1"/>
    <row r="75839" ht="32.25" customHeight="1"/>
    <row r="75841" ht="32.25" customHeight="1"/>
    <row r="75843" ht="32.25" customHeight="1"/>
    <row r="75845" ht="32.25" customHeight="1"/>
    <row r="75847" ht="32.25" customHeight="1"/>
    <row r="75849" ht="32.25" customHeight="1"/>
    <row r="75851" ht="32.25" customHeight="1"/>
    <row r="75853" ht="32.25" customHeight="1"/>
    <row r="75855" ht="32.25" customHeight="1"/>
    <row r="75857" ht="32.25" customHeight="1"/>
    <row r="75859" ht="32.25" customHeight="1"/>
    <row r="75861" ht="32.25" customHeight="1"/>
    <row r="75863" ht="32.25" customHeight="1"/>
    <row r="75865" ht="32.25" customHeight="1"/>
    <row r="75867" ht="32.25" customHeight="1"/>
    <row r="75869" ht="32.25" customHeight="1"/>
    <row r="75871" ht="32.25" customHeight="1"/>
    <row r="75873" ht="32.25" customHeight="1"/>
    <row r="75875" ht="32.25" customHeight="1"/>
    <row r="75877" ht="32.25" customHeight="1"/>
    <row r="75879" ht="32.25" customHeight="1"/>
    <row r="75881" ht="32.25" customHeight="1"/>
    <row r="75883" ht="32.25" customHeight="1"/>
    <row r="75885" ht="32.25" customHeight="1"/>
    <row r="75887" ht="32.25" customHeight="1"/>
    <row r="75889" ht="32.25" customHeight="1"/>
    <row r="75891" ht="32.25" customHeight="1"/>
    <row r="75893" ht="32.25" customHeight="1"/>
    <row r="75895" ht="32.25" customHeight="1"/>
    <row r="75897" ht="32.25" customHeight="1"/>
    <row r="75899" ht="32.25" customHeight="1"/>
    <row r="75901" ht="32.25" customHeight="1"/>
    <row r="75903" ht="32.25" customHeight="1"/>
    <row r="75905" ht="32.25" customHeight="1"/>
    <row r="75907" ht="32.25" customHeight="1"/>
    <row r="75909" ht="32.25" customHeight="1"/>
    <row r="75911" ht="32.25" customHeight="1"/>
    <row r="75913" ht="32.25" customHeight="1"/>
    <row r="75915" ht="32.25" customHeight="1"/>
    <row r="75917" ht="32.25" customHeight="1"/>
    <row r="75919" ht="32.25" customHeight="1"/>
    <row r="75921" ht="32.25" customHeight="1"/>
    <row r="75923" ht="32.25" customHeight="1"/>
    <row r="75925" ht="32.25" customHeight="1"/>
    <row r="75927" ht="32.25" customHeight="1"/>
    <row r="75929" ht="32.25" customHeight="1"/>
    <row r="75931" ht="32.25" customHeight="1"/>
    <row r="75933" ht="32.25" customHeight="1"/>
    <row r="75935" ht="32.25" customHeight="1"/>
    <row r="75937" ht="32.25" customHeight="1"/>
    <row r="75939" ht="32.25" customHeight="1"/>
    <row r="75941" ht="32.25" customHeight="1"/>
    <row r="75943" ht="32.25" customHeight="1"/>
    <row r="75945" ht="32.25" customHeight="1"/>
    <row r="75947" ht="32.25" customHeight="1"/>
    <row r="75949" ht="32.25" customHeight="1"/>
    <row r="75951" ht="32.25" customHeight="1"/>
    <row r="75953" ht="32.25" customHeight="1"/>
    <row r="75955" ht="32.25" customHeight="1"/>
    <row r="75957" ht="32.25" customHeight="1"/>
    <row r="75959" ht="32.25" customHeight="1"/>
    <row r="75961" ht="32.25" customHeight="1"/>
    <row r="75963" ht="32.25" customHeight="1"/>
    <row r="75965" ht="32.25" customHeight="1"/>
    <row r="75967" ht="32.25" customHeight="1"/>
    <row r="75969" ht="32.25" customHeight="1"/>
    <row r="75971" ht="32.25" customHeight="1"/>
    <row r="75973" ht="32.25" customHeight="1"/>
    <row r="75975" ht="32.25" customHeight="1"/>
    <row r="75977" ht="32.25" customHeight="1"/>
    <row r="75979" ht="32.25" customHeight="1"/>
    <row r="75981" ht="32.25" customHeight="1"/>
    <row r="75983" ht="32.25" customHeight="1"/>
    <row r="75985" ht="32.25" customHeight="1"/>
    <row r="75987" ht="32.25" customHeight="1"/>
    <row r="75989" ht="32.25" customHeight="1"/>
    <row r="75991" ht="32.25" customHeight="1"/>
    <row r="75993" ht="32.25" customHeight="1"/>
    <row r="75995" ht="32.25" customHeight="1"/>
    <row r="75997" ht="32.25" customHeight="1"/>
    <row r="75999" ht="32.25" customHeight="1"/>
    <row r="76001" ht="32.25" customHeight="1"/>
    <row r="76003" ht="32.25" customHeight="1"/>
    <row r="76005" ht="32.25" customHeight="1"/>
    <row r="76007" ht="32.25" customHeight="1"/>
    <row r="76009" ht="32.25" customHeight="1"/>
    <row r="76011" ht="32.25" customHeight="1"/>
    <row r="76013" ht="32.25" customHeight="1"/>
    <row r="76015" ht="32.25" customHeight="1"/>
    <row r="76017" ht="32.25" customHeight="1"/>
    <row r="76019" ht="32.25" customHeight="1"/>
    <row r="76021" ht="32.25" customHeight="1"/>
    <row r="76023" ht="32.25" customHeight="1"/>
    <row r="76025" ht="32.25" customHeight="1"/>
    <row r="76027" ht="32.25" customHeight="1"/>
    <row r="76029" ht="32.25" customHeight="1"/>
    <row r="76031" ht="32.25" customHeight="1"/>
    <row r="76033" ht="32.25" customHeight="1"/>
    <row r="76035" ht="32.25" customHeight="1"/>
    <row r="76037" ht="32.25" customHeight="1"/>
    <row r="76039" ht="32.25" customHeight="1"/>
    <row r="76041" ht="32.25" customHeight="1"/>
    <row r="76043" ht="32.25" customHeight="1"/>
    <row r="76045" ht="32.25" customHeight="1"/>
    <row r="76047" ht="32.25" customHeight="1"/>
    <row r="76049" ht="32.25" customHeight="1"/>
    <row r="76051" ht="32.25" customHeight="1"/>
    <row r="76053" ht="32.25" customHeight="1"/>
    <row r="76055" ht="32.25" customHeight="1"/>
    <row r="76057" ht="32.25" customHeight="1"/>
    <row r="76059" ht="32.25" customHeight="1"/>
    <row r="76061" ht="32.25" customHeight="1"/>
    <row r="76063" ht="32.25" customHeight="1"/>
    <row r="76065" ht="32.25" customHeight="1"/>
    <row r="76067" ht="32.25" customHeight="1"/>
    <row r="76069" ht="32.25" customHeight="1"/>
    <row r="76071" ht="32.25" customHeight="1"/>
    <row r="76073" ht="32.25" customHeight="1"/>
    <row r="76075" ht="32.25" customHeight="1"/>
    <row r="76077" ht="32.25" customHeight="1"/>
    <row r="76079" ht="32.25" customHeight="1"/>
    <row r="76081" ht="32.25" customHeight="1"/>
    <row r="76083" ht="32.25" customHeight="1"/>
    <row r="76085" ht="32.25" customHeight="1"/>
    <row r="76087" ht="32.25" customHeight="1"/>
    <row r="76089" ht="32.25" customHeight="1"/>
    <row r="76091" ht="32.25" customHeight="1"/>
    <row r="76093" ht="32.25" customHeight="1"/>
    <row r="76095" ht="32.25" customHeight="1"/>
    <row r="76097" ht="32.25" customHeight="1"/>
    <row r="76099" ht="32.25" customHeight="1"/>
    <row r="76101" ht="32.25" customHeight="1"/>
    <row r="76103" ht="32.25" customHeight="1"/>
    <row r="76105" ht="32.25" customHeight="1"/>
    <row r="76107" ht="32.25" customHeight="1"/>
    <row r="76109" ht="32.25" customHeight="1"/>
    <row r="76111" ht="32.25" customHeight="1"/>
    <row r="76113" ht="32.25" customHeight="1"/>
    <row r="76115" ht="32.25" customHeight="1"/>
    <row r="76117" ht="32.25" customHeight="1"/>
    <row r="76119" ht="32.25" customHeight="1"/>
    <row r="76121" ht="32.25" customHeight="1"/>
    <row r="76123" ht="32.25" customHeight="1"/>
    <row r="76125" ht="32.25" customHeight="1"/>
    <row r="76127" ht="32.25" customHeight="1"/>
    <row r="76129" ht="32.25" customHeight="1"/>
    <row r="76131" ht="32.25" customHeight="1"/>
    <row r="76133" ht="32.25" customHeight="1"/>
    <row r="76135" ht="32.25" customHeight="1"/>
    <row r="76137" ht="32.25" customHeight="1"/>
    <row r="76139" ht="32.25" customHeight="1"/>
    <row r="76141" ht="32.25" customHeight="1"/>
    <row r="76143" ht="32.25" customHeight="1"/>
    <row r="76145" ht="32.25" customHeight="1"/>
    <row r="76147" ht="32.25" customHeight="1"/>
    <row r="76149" ht="32.25" customHeight="1"/>
    <row r="76151" ht="32.25" customHeight="1"/>
    <row r="76153" ht="32.25" customHeight="1"/>
    <row r="76155" ht="32.25" customHeight="1"/>
    <row r="76157" ht="32.25" customHeight="1"/>
    <row r="76159" ht="32.25" customHeight="1"/>
    <row r="76161" ht="32.25" customHeight="1"/>
    <row r="76163" ht="32.25" customHeight="1"/>
    <row r="76165" ht="32.25" customHeight="1"/>
    <row r="76167" ht="32.25" customHeight="1"/>
    <row r="76169" ht="32.25" customHeight="1"/>
    <row r="76171" ht="32.25" customHeight="1"/>
    <row r="76173" ht="32.25" customHeight="1"/>
    <row r="76175" ht="32.25" customHeight="1"/>
    <row r="76177" ht="32.25" customHeight="1"/>
    <row r="76179" ht="32.25" customHeight="1"/>
    <row r="76181" ht="32.25" customHeight="1"/>
    <row r="76183" ht="32.25" customHeight="1"/>
    <row r="76185" ht="32.25" customHeight="1"/>
    <row r="76187" ht="32.25" customHeight="1"/>
    <row r="76189" ht="32.25" customHeight="1"/>
    <row r="76191" ht="32.25" customHeight="1"/>
    <row r="76193" ht="32.25" customHeight="1"/>
    <row r="76195" ht="32.25" customHeight="1"/>
    <row r="76197" ht="32.25" customHeight="1"/>
    <row r="76199" ht="32.25" customHeight="1"/>
    <row r="76201" ht="32.25" customHeight="1"/>
    <row r="76203" ht="32.25" customHeight="1"/>
    <row r="76205" ht="32.25" customHeight="1"/>
    <row r="76207" ht="32.25" customHeight="1"/>
    <row r="76209" ht="32.25" customHeight="1"/>
    <row r="76211" ht="32.25" customHeight="1"/>
    <row r="76213" ht="32.25" customHeight="1"/>
    <row r="76215" ht="32.25" customHeight="1"/>
    <row r="76217" ht="32.25" customHeight="1"/>
    <row r="76219" ht="32.25" customHeight="1"/>
    <row r="76221" ht="32.25" customHeight="1"/>
    <row r="76223" ht="32.25" customHeight="1"/>
    <row r="76225" ht="32.25" customHeight="1"/>
    <row r="76227" ht="32.25" customHeight="1"/>
    <row r="76229" ht="32.25" customHeight="1"/>
    <row r="76231" ht="32.25" customHeight="1"/>
    <row r="76233" ht="32.25" customHeight="1"/>
    <row r="76235" ht="32.25" customHeight="1"/>
    <row r="76237" ht="32.25" customHeight="1"/>
    <row r="76239" ht="32.25" customHeight="1"/>
    <row r="76241" ht="32.25" customHeight="1"/>
    <row r="76243" ht="32.25" customHeight="1"/>
    <row r="76245" ht="32.25" customHeight="1"/>
    <row r="76247" ht="32.25" customHeight="1"/>
    <row r="76249" ht="32.25" customHeight="1"/>
    <row r="76251" ht="32.25" customHeight="1"/>
    <row r="76253" ht="32.25" customHeight="1"/>
    <row r="76255" ht="32.25" customHeight="1"/>
    <row r="76257" ht="32.25" customHeight="1"/>
    <row r="76259" ht="32.25" customHeight="1"/>
    <row r="76261" ht="32.25" customHeight="1"/>
    <row r="76263" ht="32.25" customHeight="1"/>
    <row r="76265" ht="32.25" customHeight="1"/>
    <row r="76267" ht="32.25" customHeight="1"/>
    <row r="76269" ht="32.25" customHeight="1"/>
    <row r="76271" ht="32.25" customHeight="1"/>
    <row r="76273" ht="32.25" customHeight="1"/>
    <row r="76275" ht="32.25" customHeight="1"/>
    <row r="76277" ht="32.25" customHeight="1"/>
    <row r="76279" ht="32.25" customHeight="1"/>
    <row r="76281" ht="32.25" customHeight="1"/>
    <row r="76283" ht="32.25" customHeight="1"/>
    <row r="76285" ht="32.25" customHeight="1"/>
    <row r="76287" ht="32.25" customHeight="1"/>
    <row r="76289" ht="32.25" customHeight="1"/>
    <row r="76291" ht="32.25" customHeight="1"/>
    <row r="76293" ht="32.25" customHeight="1"/>
    <row r="76295" ht="32.25" customHeight="1"/>
    <row r="76297" ht="32.25" customHeight="1"/>
    <row r="76299" ht="32.25" customHeight="1"/>
    <row r="76301" ht="32.25" customHeight="1"/>
    <row r="76303" ht="32.25" customHeight="1"/>
    <row r="76305" ht="32.25" customHeight="1"/>
    <row r="76307" ht="32.25" customHeight="1"/>
    <row r="76309" ht="32.25" customHeight="1"/>
    <row r="76311" ht="32.25" customHeight="1"/>
    <row r="76313" ht="32.25" customHeight="1"/>
    <row r="76315" ht="32.25" customHeight="1"/>
    <row r="76317" ht="32.25" customHeight="1"/>
    <row r="76319" ht="32.25" customHeight="1"/>
    <row r="76321" ht="32.25" customHeight="1"/>
    <row r="76323" ht="32.25" customHeight="1"/>
    <row r="76325" ht="32.25" customHeight="1"/>
    <row r="76327" ht="32.25" customHeight="1"/>
    <row r="76329" ht="32.25" customHeight="1"/>
    <row r="76331" ht="32.25" customHeight="1"/>
    <row r="76333" ht="32.25" customHeight="1"/>
    <row r="76335" ht="32.25" customHeight="1"/>
    <row r="76337" ht="32.25" customHeight="1"/>
    <row r="76339" ht="32.25" customHeight="1"/>
    <row r="76341" ht="32.25" customHeight="1"/>
    <row r="76343" ht="32.25" customHeight="1"/>
    <row r="76345" ht="32.25" customHeight="1"/>
    <row r="76347" ht="32.25" customHeight="1"/>
    <row r="76349" ht="32.25" customHeight="1"/>
    <row r="76351" ht="32.25" customHeight="1"/>
    <row r="76353" ht="32.25" customHeight="1"/>
    <row r="76355" ht="32.25" customHeight="1"/>
    <row r="76357" ht="32.25" customHeight="1"/>
    <row r="76359" ht="32.25" customHeight="1"/>
    <row r="76361" ht="32.25" customHeight="1"/>
    <row r="76363" ht="32.25" customHeight="1"/>
    <row r="76365" ht="32.25" customHeight="1"/>
    <row r="76367" ht="32.25" customHeight="1"/>
    <row r="76369" ht="32.25" customHeight="1"/>
    <row r="76371" ht="32.25" customHeight="1"/>
    <row r="76373" ht="32.25" customHeight="1"/>
    <row r="76375" ht="32.25" customHeight="1"/>
    <row r="76377" ht="32.25" customHeight="1"/>
    <row r="76379" ht="32.25" customHeight="1"/>
    <row r="76381" ht="32.25" customHeight="1"/>
    <row r="76383" ht="32.25" customHeight="1"/>
    <row r="76385" ht="32.25" customHeight="1"/>
    <row r="76387" ht="32.25" customHeight="1"/>
    <row r="76389" ht="32.25" customHeight="1"/>
    <row r="76391" ht="32.25" customHeight="1"/>
    <row r="76393" ht="32.25" customHeight="1"/>
    <row r="76395" ht="32.25" customHeight="1"/>
    <row r="76397" ht="32.25" customHeight="1"/>
    <row r="76399" ht="32.25" customHeight="1"/>
    <row r="76401" ht="32.25" customHeight="1"/>
    <row r="76403" ht="32.25" customHeight="1"/>
    <row r="76405" ht="32.25" customHeight="1"/>
    <row r="76407" ht="32.25" customHeight="1"/>
    <row r="76409" ht="32.25" customHeight="1"/>
    <row r="76411" ht="32.25" customHeight="1"/>
    <row r="76413" ht="32.25" customHeight="1"/>
    <row r="76415" ht="32.25" customHeight="1"/>
    <row r="76417" ht="32.25" customHeight="1"/>
    <row r="76419" ht="32.25" customHeight="1"/>
    <row r="76421" ht="32.25" customHeight="1"/>
    <row r="76423" ht="32.25" customHeight="1"/>
    <row r="76425" ht="32.25" customHeight="1"/>
    <row r="76427" ht="32.25" customHeight="1"/>
    <row r="76429" ht="32.25" customHeight="1"/>
    <row r="76431" ht="32.25" customHeight="1"/>
    <row r="76433" ht="32.25" customHeight="1"/>
    <row r="76435" ht="32.25" customHeight="1"/>
    <row r="76437" ht="32.25" customHeight="1"/>
    <row r="76439" ht="32.25" customHeight="1"/>
    <row r="76441" ht="32.25" customHeight="1"/>
    <row r="76443" ht="32.25" customHeight="1"/>
    <row r="76445" ht="32.25" customHeight="1"/>
    <row r="76447" ht="32.25" customHeight="1"/>
    <row r="76449" ht="32.25" customHeight="1"/>
    <row r="76451" ht="32.25" customHeight="1"/>
    <row r="76453" ht="32.25" customHeight="1"/>
    <row r="76455" ht="32.25" customHeight="1"/>
    <row r="76457" ht="32.25" customHeight="1"/>
    <row r="76459" ht="32.25" customHeight="1"/>
    <row r="76461" ht="32.25" customHeight="1"/>
    <row r="76463" ht="32.25" customHeight="1"/>
    <row r="76465" ht="32.25" customHeight="1"/>
    <row r="76467" ht="32.25" customHeight="1"/>
  </sheetData>
  <mergeCells count="49">
    <mergeCell ref="AQ7:AR7"/>
    <mergeCell ref="X13:AD13"/>
    <mergeCell ref="AH13:AL13"/>
    <mergeCell ref="A3:D3"/>
    <mergeCell ref="E3:H3"/>
    <mergeCell ref="A4:D4"/>
    <mergeCell ref="E4:J4"/>
    <mergeCell ref="A19:AP19"/>
    <mergeCell ref="Z15:Z16"/>
    <mergeCell ref="AA15:AA16"/>
    <mergeCell ref="AB15:AB16"/>
    <mergeCell ref="AJ15:AK15"/>
    <mergeCell ref="U17:AL17"/>
    <mergeCell ref="M15:M16"/>
    <mergeCell ref="N15:N16"/>
    <mergeCell ref="O15:O16"/>
    <mergeCell ref="Y15:Y16"/>
    <mergeCell ref="R15:R16"/>
    <mergeCell ref="Q15:Q16"/>
    <mergeCell ref="A15:A16"/>
    <mergeCell ref="C15:C16"/>
    <mergeCell ref="D15:D16"/>
    <mergeCell ref="AP15:AP16"/>
    <mergeCell ref="A2:AO2"/>
    <mergeCell ref="A1:AO1"/>
    <mergeCell ref="H14:T14"/>
    <mergeCell ref="A6:D6"/>
    <mergeCell ref="E6:I6"/>
    <mergeCell ref="AE13:AG13"/>
    <mergeCell ref="AH14:AL14"/>
    <mergeCell ref="A5:D5"/>
    <mergeCell ref="E5:I5"/>
    <mergeCell ref="L6:M6"/>
    <mergeCell ref="D8:S8"/>
    <mergeCell ref="E15:E16"/>
    <mergeCell ref="F15:F16"/>
    <mergeCell ref="G15:G16"/>
    <mergeCell ref="L15:L16"/>
    <mergeCell ref="A14:E14"/>
    <mergeCell ref="B15:B16"/>
    <mergeCell ref="AM15:AN15"/>
    <mergeCell ref="AM13:AO13"/>
    <mergeCell ref="U14:W14"/>
    <mergeCell ref="U15:U16"/>
    <mergeCell ref="V15:V16"/>
    <mergeCell ref="W15:W16"/>
    <mergeCell ref="X14:AD14"/>
    <mergeCell ref="AE14:AG14"/>
    <mergeCell ref="AM14:AO14"/>
  </mergeCells>
  <dataValidations count="13">
    <dataValidation allowBlank="1" showInputMessage="1" showErrorMessage="1" errorTitle="Invalid Value !!!" error="Must be whole number from 0 to 1,500 !!!" sqref="Z20:Z30"/>
    <dataValidation type="list" allowBlank="1" showInputMessage="1" showErrorMessage="1" errorTitle="Invalid Value !!!" error="Must be whole number from 0 to 1,500 !!!" sqref="Y20:Y29">
      <formula1>"Yes,No"</formula1>
    </dataValidation>
    <dataValidation type="whole" allowBlank="1" showInputMessage="1" showErrorMessage="1" errorTitle="Invalid Value !!!" error="Must be whole number from 0 to 1,500 !!!" sqref="X20:X520 Y30:Y520 Z31:Z520">
      <formula1>0</formula1>
      <formula2>1500</formula2>
    </dataValidation>
    <dataValidation type="whole" allowBlank="1" showInputMessage="1" showErrorMessage="1" errorTitle="Invalid Value !!!" error="Must be whole number from 0 to 2,000,000 !!!" sqref="U20:W520">
      <formula1>0</formula1>
      <formula2>2000000</formula2>
    </dataValidation>
    <dataValidation type="list" allowBlank="1" showInputMessage="1" showErrorMessage="1" sqref="C20:C520">
      <formula1>"2wd,4wd"</formula1>
    </dataValidation>
    <dataValidation type="list" showInputMessage="1" showErrorMessage="1" errorTitle="Invalid Year" error="Must be from 2012 to 2016!!!" sqref="E3:H3">
      <formula1>"2013,2014,2015,2016,2017,2018, 2019 and later"</formula1>
    </dataValidation>
    <dataValidation type="list" showInputMessage="1" showErrorMessage="1" errorTitle="Invalid Year" error="Must be from 2012 to 2016!!!" sqref="D12">
      <formula1>"2012,2013,2014,2015,2016"</formula1>
    </dataValidation>
    <dataValidation type="list" allowBlank="1" showInputMessage="1" showErrorMessage="1" errorTitle="Invalid Selection!!!" error="Must be a value from the list!!!" sqref="I30:I520">
      <formula1>"R134a,R152a,R1234yf,CO2"</formula1>
    </dataValidation>
    <dataValidation type="list" allowBlank="1" showInputMessage="1" showErrorMessage="1" errorTitle="Invalid Value !!!" error="Must be Y or N !!!" sqref="L30:L520">
      <formula1>"N,Y"</formula1>
    </dataValidation>
    <dataValidation type="list" allowBlank="1" showInputMessage="1" showErrorMessage="1" sqref="E5:G5">
      <formula1>"1037.150(b) Table 1, 1037.150(b) Table 2"</formula1>
    </dataValidation>
    <dataValidation type="list" allowBlank="1" showInputMessage="1" showErrorMessage="1" sqref="E6:I6">
      <formula1>"No Voluntary Compliance, 535.5(a)(2) Alternative 1, 535.5(a)(2) Alternative 2"</formula1>
    </dataValidation>
    <dataValidation type="list" allowBlank="1" showInputMessage="1" showErrorMessage="1" sqref="M21:M29">
      <formula1>"Spark Ignition, Compression Ignition"</formula1>
    </dataValidation>
    <dataValidation type="list" showInputMessage="1" showErrorMessage="1" sqref="M20">
      <formula1>"Spark Ignition, Compression Ignition"</formula1>
    </dataValidation>
  </dataValidations>
  <pageMargins left="0.41" right="0.4" top="0.75" bottom="0.75" header="0.3" footer="0.3"/>
  <pageSetup scale="40" orientation="landscape" r:id="rId1"/>
  <legacyDrawing r:id="rId2"/>
</worksheet>
</file>

<file path=xl/worksheets/sheet3.xml><?xml version="1.0" encoding="utf-8"?>
<worksheet xmlns="http://schemas.openxmlformats.org/spreadsheetml/2006/main" xmlns:r="http://schemas.openxmlformats.org/officeDocument/2006/relationships">
  <dimension ref="A1:BD525"/>
  <sheetViews>
    <sheetView topLeftCell="V1" zoomScale="50" zoomScaleNormal="50" workbookViewId="0">
      <selection activeCell="AK4" sqref="AK4"/>
    </sheetView>
  </sheetViews>
  <sheetFormatPr defaultRowHeight="15"/>
  <cols>
    <col min="1" max="2" width="16.7109375" style="65" customWidth="1"/>
    <col min="3" max="3" width="10.42578125" style="65" customWidth="1"/>
    <col min="4" max="4" width="11.42578125" style="65" customWidth="1"/>
    <col min="5" max="5" width="8.85546875" style="65" customWidth="1"/>
    <col min="6" max="6" width="12.5703125" style="65" customWidth="1"/>
    <col min="7" max="7" width="12" style="65" customWidth="1"/>
    <col min="8" max="9" width="11.42578125" style="65" customWidth="1"/>
    <col min="10" max="11" width="14.140625" style="65" customWidth="1"/>
    <col min="12" max="12" width="12.5703125" style="65" customWidth="1"/>
    <col min="13" max="13" width="23.42578125" style="65" customWidth="1"/>
    <col min="14" max="14" width="11.140625" style="65" customWidth="1"/>
    <col min="15" max="15" width="10.85546875" style="65" customWidth="1"/>
    <col min="16" max="18" width="15.140625" style="65" customWidth="1"/>
    <col min="19" max="19" width="18" style="65" customWidth="1"/>
    <col min="20" max="20" width="18.85546875" style="65" customWidth="1"/>
    <col min="21" max="21" width="17.5703125" style="127" customWidth="1"/>
    <col min="22" max="23" width="17.42578125" style="127" customWidth="1"/>
    <col min="24" max="25" width="14.7109375" style="127" customWidth="1"/>
    <col min="26" max="26" width="17.28515625" style="127" customWidth="1"/>
    <col min="27" max="27" width="18.7109375" style="127" customWidth="1"/>
    <col min="28" max="28" width="16.7109375" style="127" customWidth="1"/>
    <col min="29" max="29" width="20" style="65" customWidth="1"/>
    <col min="30" max="30" width="17.42578125" style="65" customWidth="1"/>
    <col min="31" max="31" width="25.42578125" style="65" customWidth="1"/>
    <col min="32" max="32" width="17.42578125" style="65" customWidth="1"/>
    <col min="33" max="33" width="25.85546875" style="65" customWidth="1"/>
    <col min="34" max="34" width="16.5703125" style="65" customWidth="1"/>
    <col min="35" max="35" width="17.42578125" style="65" customWidth="1"/>
    <col min="36" max="36" width="8.28515625" style="65" customWidth="1"/>
    <col min="37" max="37" width="16.28515625" style="65" customWidth="1"/>
    <col min="38" max="38" width="19.85546875" style="65" customWidth="1"/>
    <col min="39" max="39" width="12.42578125" style="65" customWidth="1"/>
    <col min="40" max="41" width="19.85546875" style="65" customWidth="1"/>
    <col min="42" max="42" width="56.42578125" style="65" customWidth="1"/>
    <col min="43" max="43" width="15.42578125" style="269" customWidth="1"/>
    <col min="44" max="44" width="18.5703125" style="269" customWidth="1"/>
    <col min="45" max="46" width="9.140625" style="65"/>
    <col min="47" max="47" width="16" style="65" bestFit="1" customWidth="1"/>
    <col min="48" max="48" width="15.85546875" style="65" bestFit="1" customWidth="1"/>
    <col min="49" max="50" width="9.140625" style="65"/>
    <col min="51" max="51" width="12.5703125" style="65" bestFit="1" customWidth="1"/>
    <col min="52" max="52" width="16" style="65" bestFit="1" customWidth="1"/>
    <col min="53" max="53" width="13.7109375" style="65" bestFit="1" customWidth="1"/>
    <col min="54" max="16384" width="9.140625" style="65"/>
  </cols>
  <sheetData>
    <row r="1" spans="1:55" s="279" customFormat="1" ht="41.25">
      <c r="A1" s="410" t="s">
        <v>108</v>
      </c>
      <c r="B1" s="410"/>
      <c r="C1" s="410"/>
      <c r="D1" s="410"/>
      <c r="E1" s="410"/>
      <c r="F1" s="410"/>
      <c r="G1" s="410"/>
      <c r="H1" s="410"/>
      <c r="I1" s="410"/>
      <c r="J1" s="410"/>
      <c r="K1" s="410"/>
      <c r="L1" s="410"/>
      <c r="M1" s="410"/>
      <c r="N1" s="410"/>
      <c r="O1" s="410"/>
      <c r="P1" s="410"/>
      <c r="Q1" s="410"/>
      <c r="R1" s="410"/>
      <c r="S1" s="410"/>
      <c r="T1" s="410"/>
      <c r="U1" s="410"/>
      <c r="V1" s="410"/>
      <c r="W1" s="410"/>
      <c r="X1" s="410"/>
      <c r="Y1" s="410"/>
      <c r="Z1" s="410"/>
      <c r="AA1" s="410"/>
      <c r="AB1" s="410"/>
      <c r="AC1" s="410"/>
      <c r="AD1" s="410"/>
      <c r="AE1" s="410"/>
      <c r="AF1" s="410"/>
      <c r="AG1" s="410"/>
      <c r="AH1" s="410"/>
      <c r="AI1" s="410"/>
      <c r="AJ1" s="410"/>
      <c r="AK1" s="410"/>
      <c r="AL1" s="410"/>
      <c r="AM1" s="410"/>
      <c r="AN1" s="410"/>
      <c r="AO1" s="410"/>
      <c r="AQ1" s="277"/>
      <c r="AR1" s="3"/>
      <c r="AS1" s="4"/>
      <c r="AT1" s="5"/>
      <c r="AU1" s="5"/>
      <c r="AV1" s="5" t="s">
        <v>0</v>
      </c>
      <c r="AW1" s="5"/>
      <c r="AX1" s="5"/>
      <c r="AY1" s="5"/>
      <c r="AZ1" s="5"/>
      <c r="BA1" s="5"/>
      <c r="BB1" s="5"/>
    </row>
    <row r="2" spans="1:55" s="6" customFormat="1" ht="30.75" thickBot="1">
      <c r="A2" s="409" t="s">
        <v>1</v>
      </c>
      <c r="B2" s="409"/>
      <c r="C2" s="409"/>
      <c r="D2" s="409"/>
      <c r="E2" s="409"/>
      <c r="F2" s="409"/>
      <c r="G2" s="409"/>
      <c r="H2" s="409"/>
      <c r="I2" s="409"/>
      <c r="J2" s="409"/>
      <c r="K2" s="409"/>
      <c r="L2" s="409"/>
      <c r="M2" s="409"/>
      <c r="N2" s="409"/>
      <c r="O2" s="409"/>
      <c r="P2" s="409"/>
      <c r="Q2" s="409"/>
      <c r="R2" s="409"/>
      <c r="S2" s="409"/>
      <c r="T2" s="409"/>
      <c r="U2" s="409"/>
      <c r="V2" s="409"/>
      <c r="W2" s="409"/>
      <c r="X2" s="409"/>
      <c r="Y2" s="409"/>
      <c r="Z2" s="409"/>
      <c r="AA2" s="409"/>
      <c r="AB2" s="409"/>
      <c r="AC2" s="409"/>
      <c r="AD2" s="409"/>
      <c r="AE2" s="409"/>
      <c r="AF2" s="409"/>
      <c r="AG2" s="409"/>
      <c r="AH2" s="409"/>
      <c r="AI2" s="409"/>
      <c r="AJ2" s="409"/>
      <c r="AK2" s="409"/>
      <c r="AL2" s="409"/>
      <c r="AM2" s="409"/>
      <c r="AN2" s="409"/>
      <c r="AO2" s="409"/>
      <c r="AQ2" s="7"/>
      <c r="AR2" s="7"/>
      <c r="AS2" s="8"/>
      <c r="AT2" s="5" t="s">
        <v>116</v>
      </c>
      <c r="AU2" s="5">
        <v>2013</v>
      </c>
      <c r="AV2" s="9">
        <v>4.82E-2</v>
      </c>
      <c r="AW2" s="5">
        <v>371</v>
      </c>
      <c r="AX2" s="5"/>
      <c r="AY2" s="5" t="s">
        <v>117</v>
      </c>
      <c r="AZ2" s="5">
        <v>2013</v>
      </c>
      <c r="BA2" s="9">
        <v>4.7800000000000002E-2</v>
      </c>
      <c r="BB2" s="5">
        <v>368</v>
      </c>
      <c r="BC2" s="279"/>
    </row>
    <row r="3" spans="1:55" s="12" customFormat="1" ht="26.25" thickBot="1">
      <c r="A3" s="439" t="s">
        <v>2</v>
      </c>
      <c r="B3" s="439"/>
      <c r="C3" s="440"/>
      <c r="D3" s="441"/>
      <c r="E3" s="442">
        <v>2014</v>
      </c>
      <c r="F3" s="443"/>
      <c r="G3" s="443"/>
      <c r="H3" s="444"/>
      <c r="I3" s="10"/>
      <c r="J3" s="10"/>
      <c r="K3" s="10"/>
      <c r="L3" s="10"/>
      <c r="M3" s="10"/>
      <c r="N3" s="10"/>
      <c r="O3" s="10"/>
      <c r="P3" s="10"/>
      <c r="Q3" s="10"/>
      <c r="R3" s="10"/>
      <c r="S3" s="10"/>
      <c r="T3" s="10"/>
      <c r="U3" s="11"/>
      <c r="V3" s="11"/>
      <c r="W3" s="11"/>
      <c r="AD3" s="11"/>
      <c r="AE3" s="11"/>
      <c r="AF3" s="11"/>
      <c r="AG3" s="11"/>
      <c r="AH3" s="11"/>
      <c r="AJ3" s="13"/>
      <c r="AK3" s="14" t="s">
        <v>234</v>
      </c>
      <c r="AL3" s="357"/>
      <c r="AM3" s="16"/>
      <c r="AN3" s="16"/>
      <c r="AO3" s="16"/>
      <c r="AQ3" s="17"/>
      <c r="AR3" s="17"/>
      <c r="AU3" s="5">
        <v>2014</v>
      </c>
      <c r="AV3" s="9">
        <v>4.82E-2</v>
      </c>
      <c r="AW3" s="5">
        <v>371</v>
      </c>
      <c r="AX3" s="5"/>
      <c r="AZ3" s="5">
        <v>2014</v>
      </c>
      <c r="BA3" s="9">
        <v>4.7800000000000002E-2</v>
      </c>
      <c r="BB3" s="5">
        <v>368</v>
      </c>
      <c r="BC3" s="6"/>
    </row>
    <row r="4" spans="1:55" s="12" customFormat="1" ht="27" thickBot="1">
      <c r="A4" s="445" t="s">
        <v>3</v>
      </c>
      <c r="B4" s="445"/>
      <c r="C4" s="446"/>
      <c r="D4" s="447"/>
      <c r="E4" s="448" t="s">
        <v>208</v>
      </c>
      <c r="F4" s="449"/>
      <c r="G4" s="449"/>
      <c r="H4" s="450"/>
      <c r="I4" s="451"/>
      <c r="J4" s="452"/>
      <c r="K4" s="18"/>
      <c r="L4" s="10"/>
      <c r="M4" s="10"/>
      <c r="N4" s="10"/>
      <c r="O4" s="10"/>
      <c r="P4" s="246"/>
      <c r="Q4" s="246"/>
      <c r="R4" s="246"/>
      <c r="S4" s="246"/>
      <c r="T4" s="19"/>
      <c r="U4" s="20" t="s">
        <v>5</v>
      </c>
      <c r="V4" s="21"/>
      <c r="W4" s="22"/>
      <c r="X4" s="23"/>
      <c r="Y4" s="23"/>
      <c r="Z4" s="23"/>
      <c r="AA4" s="23"/>
      <c r="AB4" s="24" t="str">
        <f>IF(E4="Pre-Model Year Report", "****CONFIDENTIAL BUSINESS INFORMATION****", " ")</f>
        <v xml:space="preserve"> </v>
      </c>
      <c r="AC4" s="25"/>
      <c r="AD4" s="26"/>
      <c r="AE4" s="26"/>
      <c r="AF4" s="26"/>
      <c r="AG4" s="26"/>
      <c r="AI4" s="27"/>
      <c r="AJ4" s="28"/>
      <c r="AK4" s="29" t="s">
        <v>6</v>
      </c>
      <c r="AL4" s="358"/>
      <c r="AM4" s="16"/>
      <c r="AN4" s="16"/>
      <c r="AO4" s="16"/>
      <c r="AQ4" s="17"/>
      <c r="AR4" s="17"/>
      <c r="AT4" s="5"/>
      <c r="AU4" s="5">
        <v>2015</v>
      </c>
      <c r="AV4" s="5">
        <v>4.7899999999999998E-2</v>
      </c>
      <c r="AW4" s="5">
        <v>369</v>
      </c>
      <c r="AX4" s="5"/>
      <c r="AY4" s="5"/>
      <c r="AZ4" s="5">
        <v>2015</v>
      </c>
      <c r="BA4" s="5">
        <v>4.7399999999999998E-2</v>
      </c>
      <c r="BB4" s="5">
        <v>366</v>
      </c>
    </row>
    <row r="5" spans="1:55" s="12" customFormat="1" ht="18.75" thickBot="1">
      <c r="A5" s="411" t="s">
        <v>109</v>
      </c>
      <c r="B5" s="411"/>
      <c r="C5" s="411"/>
      <c r="D5" s="411"/>
      <c r="E5" s="412" t="s">
        <v>0</v>
      </c>
      <c r="F5" s="413"/>
      <c r="G5" s="413"/>
      <c r="H5" s="413"/>
      <c r="I5" s="414"/>
      <c r="J5" s="10"/>
      <c r="K5" s="10"/>
      <c r="L5" s="10"/>
      <c r="M5" s="10"/>
      <c r="N5" s="10"/>
      <c r="O5" s="10"/>
      <c r="P5" s="10"/>
      <c r="Q5" s="10"/>
      <c r="R5" s="10"/>
      <c r="S5" s="10"/>
      <c r="T5" s="10"/>
      <c r="U5" s="11"/>
      <c r="V5" s="11"/>
      <c r="W5" s="11"/>
      <c r="AD5" s="11"/>
      <c r="AE5" s="11"/>
      <c r="AF5" s="11"/>
      <c r="AG5" s="11"/>
      <c r="AH5" s="11"/>
      <c r="AJ5" s="13"/>
      <c r="AK5" s="30"/>
      <c r="AL5" s="30"/>
      <c r="AM5" s="30"/>
      <c r="AN5" s="30"/>
      <c r="AO5" s="30"/>
      <c r="AQ5" s="17"/>
      <c r="AR5" s="17"/>
      <c r="AT5" s="5"/>
      <c r="AU5" s="5">
        <v>2016</v>
      </c>
      <c r="AV5" s="5">
        <v>4.6899999999999997E-2</v>
      </c>
      <c r="AW5" s="5">
        <v>362</v>
      </c>
      <c r="AX5" s="5"/>
      <c r="AY5" s="5"/>
      <c r="AZ5" s="5">
        <v>2016</v>
      </c>
      <c r="BA5" s="5">
        <v>4.5999999999999999E-2</v>
      </c>
      <c r="BB5" s="5">
        <v>354</v>
      </c>
    </row>
    <row r="6" spans="1:55" s="12" customFormat="1" ht="18.75" thickBot="1">
      <c r="A6" s="411" t="s">
        <v>110</v>
      </c>
      <c r="B6" s="411"/>
      <c r="C6" s="411"/>
      <c r="D6" s="411"/>
      <c r="E6" s="412" t="s">
        <v>151</v>
      </c>
      <c r="F6" s="413"/>
      <c r="G6" s="413"/>
      <c r="H6" s="413"/>
      <c r="I6" s="414"/>
      <c r="J6" s="10"/>
      <c r="K6" s="10"/>
      <c r="L6" s="416" t="s">
        <v>8</v>
      </c>
      <c r="M6" s="417"/>
      <c r="N6" s="269"/>
      <c r="O6" s="269"/>
      <c r="P6" s="269"/>
      <c r="Q6" s="269"/>
      <c r="R6" s="269"/>
      <c r="S6" s="269"/>
      <c r="T6" s="269"/>
      <c r="X6" s="219"/>
      <c r="Y6" s="32"/>
      <c r="Z6" s="32"/>
      <c r="AH6" s="33"/>
      <c r="AJ6" s="13"/>
      <c r="AK6" s="30"/>
      <c r="AL6" s="30"/>
      <c r="AM6" s="30"/>
      <c r="AN6" s="30"/>
      <c r="AO6" s="30"/>
      <c r="AQ6" s="17"/>
      <c r="AR6" s="17"/>
      <c r="AT6" s="5"/>
      <c r="AU6" s="5">
        <v>2017</v>
      </c>
      <c r="AV6" s="5">
        <v>4.5999999999999999E-2</v>
      </c>
      <c r="AW6" s="5">
        <v>354</v>
      </c>
      <c r="AX6" s="5"/>
      <c r="AY6" s="5"/>
      <c r="AZ6" s="5">
        <v>2017</v>
      </c>
      <c r="BA6" s="5">
        <v>4.4499999999999998E-2</v>
      </c>
      <c r="BB6" s="5">
        <v>343</v>
      </c>
    </row>
    <row r="7" spans="1:55" s="279" customFormat="1" ht="18.75" thickBot="1">
      <c r="A7" s="34"/>
      <c r="B7" s="355"/>
      <c r="C7" s="15"/>
      <c r="H7" s="15"/>
      <c r="J7" s="15"/>
      <c r="K7" s="15"/>
      <c r="L7" s="10"/>
      <c r="M7" s="15"/>
      <c r="N7" s="15"/>
      <c r="O7" s="15"/>
      <c r="P7" s="15"/>
      <c r="Q7" s="15"/>
      <c r="R7" s="15"/>
      <c r="S7" s="15"/>
      <c r="T7" s="15"/>
      <c r="U7" s="35"/>
      <c r="V7" s="35"/>
      <c r="W7" s="35"/>
      <c r="X7" s="35"/>
      <c r="Y7" s="35"/>
      <c r="Z7" s="35"/>
      <c r="AA7" s="35"/>
      <c r="AB7" s="35"/>
      <c r="AC7" s="3"/>
      <c r="AD7" s="15"/>
      <c r="AE7" s="15"/>
      <c r="AF7" s="15"/>
      <c r="AG7" s="15"/>
      <c r="AH7" s="15"/>
      <c r="AI7" s="15"/>
      <c r="AJ7" s="15"/>
      <c r="AK7" s="15"/>
      <c r="AL7" s="15"/>
      <c r="AM7" s="15"/>
      <c r="AN7" s="15"/>
      <c r="AO7" s="15"/>
      <c r="AQ7" s="437"/>
      <c r="AR7" s="437"/>
      <c r="AT7" s="5"/>
      <c r="AU7" s="5">
        <v>2018</v>
      </c>
      <c r="AV7" s="5">
        <v>4.3999999999999997E-2</v>
      </c>
      <c r="AW7" s="5">
        <v>339</v>
      </c>
      <c r="AX7" s="5"/>
      <c r="AY7" s="5"/>
      <c r="AZ7" s="5">
        <v>2018</v>
      </c>
      <c r="BA7" s="5">
        <v>4.1599999999999998E-2</v>
      </c>
      <c r="BB7" s="5">
        <v>320</v>
      </c>
      <c r="BC7" s="12"/>
    </row>
    <row r="8" spans="1:55" s="279" customFormat="1" ht="75.75" thickBot="1">
      <c r="A8" s="36"/>
      <c r="B8" s="278"/>
      <c r="C8" s="15"/>
      <c r="D8" s="15"/>
      <c r="E8" s="15"/>
      <c r="F8" s="15"/>
      <c r="G8" s="15"/>
      <c r="I8" s="4"/>
      <c r="L8" s="4"/>
      <c r="M8" s="4"/>
      <c r="N8" s="4"/>
      <c r="O8" s="4"/>
      <c r="P8" s="4"/>
      <c r="Q8" s="4"/>
      <c r="R8" s="4"/>
      <c r="S8" s="4"/>
      <c r="T8" s="4"/>
      <c r="V8" s="37"/>
      <c r="W8" s="37"/>
      <c r="X8" s="37"/>
      <c r="Y8" s="38" t="s">
        <v>9</v>
      </c>
      <c r="Z8" s="39" t="s">
        <v>10</v>
      </c>
      <c r="AA8" s="39" t="s">
        <v>11</v>
      </c>
      <c r="AB8" s="39" t="s">
        <v>12</v>
      </c>
      <c r="AE8" s="39" t="s">
        <v>152</v>
      </c>
      <c r="AF8" s="39" t="s">
        <v>124</v>
      </c>
      <c r="AG8" s="39" t="s">
        <v>125</v>
      </c>
      <c r="AH8" s="41"/>
      <c r="AJ8" s="42"/>
      <c r="AL8" s="43" t="s">
        <v>126</v>
      </c>
      <c r="AM8" s="40"/>
      <c r="AN8" s="40"/>
      <c r="AO8" s="39" t="s">
        <v>130</v>
      </c>
      <c r="AQ8" s="44"/>
      <c r="AR8" s="44"/>
      <c r="AT8" s="5"/>
      <c r="AU8" s="5" t="s">
        <v>111</v>
      </c>
      <c r="AV8" s="5">
        <v>4.3999999999999997E-2</v>
      </c>
      <c r="AW8" s="5">
        <v>339</v>
      </c>
      <c r="AX8" s="5"/>
      <c r="AY8" s="5"/>
      <c r="AZ8" s="5" t="s">
        <v>111</v>
      </c>
      <c r="BA8" s="5">
        <v>4.1599999999999998E-2</v>
      </c>
      <c r="BB8" s="5">
        <v>320</v>
      </c>
    </row>
    <row r="9" spans="1:55" s="279" customFormat="1" ht="16.5" thickBot="1">
      <c r="A9" s="15"/>
      <c r="B9" s="15"/>
      <c r="C9" s="15"/>
      <c r="D9" s="15"/>
      <c r="E9" s="15"/>
      <c r="F9" s="15"/>
      <c r="G9" s="15"/>
      <c r="H9" s="15"/>
      <c r="I9" s="4"/>
      <c r="J9" s="4"/>
      <c r="K9" s="4"/>
      <c r="L9" s="4"/>
      <c r="M9" s="4"/>
      <c r="N9" s="4"/>
      <c r="O9" s="4"/>
      <c r="P9" s="4"/>
      <c r="Q9" s="4"/>
      <c r="R9" s="4"/>
      <c r="S9" s="4"/>
      <c r="T9" s="262"/>
      <c r="U9" s="264"/>
      <c r="V9" s="45"/>
      <c r="W9" s="45"/>
      <c r="X9" s="46"/>
      <c r="Y9" s="252">
        <f>SUM(U18:W18)</f>
        <v>33500</v>
      </c>
      <c r="Z9" s="253">
        <f>(AA18/Y9)</f>
        <v>542.5059701492537</v>
      </c>
      <c r="AA9" s="253">
        <f>(AB18/Y9)</f>
        <v>586.18059701492541</v>
      </c>
      <c r="AB9" s="47">
        <f>(AA9*Y9-Z9*Y9)*120000/1000000*1.5</f>
        <v>263358</v>
      </c>
      <c r="AE9" s="251">
        <f>AF18/Y9</f>
        <v>5.8264179104477609</v>
      </c>
      <c r="AF9" s="254">
        <f>AG18/Y9</f>
        <v>6.294776119402985</v>
      </c>
      <c r="AG9" s="47">
        <f>(AF9*Y9-AE9*Y9)/100*120000*1.5</f>
        <v>28242000</v>
      </c>
      <c r="AH9" s="48"/>
      <c r="AJ9" s="48"/>
      <c r="AL9" s="47">
        <f>AB9+AL18</f>
        <v>263358</v>
      </c>
      <c r="AM9" s="257"/>
      <c r="AN9" s="257"/>
      <c r="AO9" s="49">
        <f>AO18+AG9</f>
        <v>28242000</v>
      </c>
      <c r="AQ9" s="50"/>
      <c r="AR9" s="51"/>
      <c r="AT9" s="5"/>
      <c r="AU9" s="5"/>
      <c r="AV9" s="5" t="s">
        <v>7</v>
      </c>
      <c r="AW9" s="5"/>
      <c r="AX9" s="5"/>
      <c r="AY9" s="5"/>
      <c r="AZ9" s="5"/>
      <c r="BA9" s="5"/>
      <c r="BB9" s="5"/>
    </row>
    <row r="10" spans="1:55" s="279" customFormat="1">
      <c r="T10" s="263"/>
      <c r="U10" s="53"/>
      <c r="V10" s="53"/>
      <c r="W10" s="53"/>
      <c r="X10" s="53"/>
      <c r="Y10" s="53"/>
      <c r="Z10" s="53"/>
      <c r="AA10" s="53"/>
      <c r="AB10" s="53"/>
      <c r="AI10" s="54"/>
      <c r="AQ10" s="277"/>
      <c r="AR10" s="277"/>
      <c r="AT10" s="5" t="s">
        <v>116</v>
      </c>
      <c r="AU10" s="5">
        <v>2013</v>
      </c>
      <c r="AV10" s="52">
        <v>4.82E-2</v>
      </c>
      <c r="AW10" s="5">
        <v>371</v>
      </c>
      <c r="AX10" s="5"/>
      <c r="AY10" s="5" t="s">
        <v>117</v>
      </c>
      <c r="AZ10" s="5">
        <v>2013</v>
      </c>
      <c r="BA10" s="5">
        <v>4.7800000000000002E-2</v>
      </c>
      <c r="BB10" s="5">
        <v>368</v>
      </c>
    </row>
    <row r="11" spans="1:55" s="279" customFormat="1">
      <c r="N11" s="55"/>
      <c r="O11" s="55"/>
      <c r="P11" s="55"/>
      <c r="Q11" s="55"/>
      <c r="R11" s="55"/>
      <c r="S11" s="55"/>
      <c r="T11" s="55"/>
      <c r="U11" s="56"/>
      <c r="V11" s="56"/>
      <c r="W11" s="277"/>
      <c r="X11" s="95"/>
      <c r="Y11" s="95"/>
      <c r="Z11" s="260"/>
      <c r="AA11" s="260"/>
      <c r="AB11" s="220"/>
      <c r="AC11" s="57"/>
      <c r="AD11" s="57"/>
      <c r="AE11" s="57"/>
      <c r="AF11" s="57"/>
      <c r="AG11" s="57"/>
      <c r="AH11" s="58"/>
      <c r="AJ11" s="59"/>
      <c r="AL11" s="60"/>
      <c r="AM11" s="60"/>
      <c r="AN11" s="60"/>
      <c r="AO11" s="60"/>
      <c r="AP11" s="61"/>
      <c r="AQ11" s="277"/>
      <c r="AR11" s="277"/>
      <c r="AU11" s="5">
        <v>2014</v>
      </c>
      <c r="AV11" s="52">
        <v>4.82E-2</v>
      </c>
      <c r="AW11" s="5">
        <v>371</v>
      </c>
      <c r="AX11" s="5"/>
      <c r="AZ11" s="5">
        <v>2014</v>
      </c>
      <c r="BA11" s="5">
        <v>4.7800000000000002E-2</v>
      </c>
      <c r="BB11" s="5">
        <v>368</v>
      </c>
    </row>
    <row r="12" spans="1:55" s="279" customFormat="1" ht="23.25">
      <c r="A12" s="62"/>
      <c r="B12" s="62"/>
      <c r="C12" s="63"/>
      <c r="D12" s="64"/>
      <c r="E12" s="65"/>
      <c r="F12" s="65"/>
      <c r="G12" s="65"/>
      <c r="H12" s="65"/>
      <c r="I12" s="65"/>
      <c r="J12" s="65"/>
      <c r="K12" s="65"/>
      <c r="L12" s="65"/>
      <c r="M12" s="65"/>
      <c r="N12" s="65"/>
      <c r="O12" s="65"/>
      <c r="P12" s="65"/>
      <c r="Q12" s="65"/>
      <c r="R12" s="65"/>
      <c r="S12" s="65"/>
      <c r="T12" s="65"/>
      <c r="U12" s="66"/>
      <c r="V12" s="66"/>
      <c r="W12" s="66"/>
      <c r="X12" s="66"/>
      <c r="Y12" s="66"/>
      <c r="Z12" s="66"/>
      <c r="AA12" s="66"/>
      <c r="AB12" s="66"/>
      <c r="AC12" s="66"/>
      <c r="AD12" s="66"/>
      <c r="AE12" s="66"/>
      <c r="AF12" s="66"/>
      <c r="AG12" s="66"/>
      <c r="AH12" s="66"/>
      <c r="AI12" s="67"/>
      <c r="AJ12" s="67"/>
      <c r="AK12" s="68"/>
      <c r="AL12" s="66"/>
      <c r="AM12" s="66"/>
      <c r="AN12" s="66"/>
      <c r="AO12" s="66"/>
      <c r="AQ12" s="277"/>
      <c r="AR12" s="277"/>
      <c r="AT12" s="5"/>
      <c r="AU12" s="5">
        <v>2015</v>
      </c>
      <c r="AV12" s="5">
        <v>4.7899999999999998E-2</v>
      </c>
      <c r="AW12" s="5">
        <v>369</v>
      </c>
      <c r="AX12" s="5"/>
      <c r="AY12" s="5"/>
      <c r="AZ12" s="5">
        <v>2015</v>
      </c>
      <c r="BA12" s="5">
        <v>4.7399999999999998E-2</v>
      </c>
      <c r="BB12" s="5">
        <v>366</v>
      </c>
    </row>
    <row r="13" spans="1:55" s="279" customFormat="1" ht="16.5" thickBot="1">
      <c r="U13" s="69"/>
      <c r="V13" s="69"/>
      <c r="W13" s="69"/>
      <c r="X13" s="438"/>
      <c r="Y13" s="438"/>
      <c r="Z13" s="438"/>
      <c r="AA13" s="415"/>
      <c r="AB13" s="415"/>
      <c r="AC13" s="415"/>
      <c r="AD13" s="415"/>
      <c r="AE13" s="415"/>
      <c r="AF13" s="415"/>
      <c r="AG13" s="415"/>
      <c r="AH13" s="388"/>
      <c r="AI13" s="388"/>
      <c r="AJ13" s="388"/>
      <c r="AK13" s="388"/>
      <c r="AL13" s="388"/>
      <c r="AM13" s="388"/>
      <c r="AN13" s="388"/>
      <c r="AO13" s="388"/>
      <c r="AP13" s="276"/>
      <c r="AQ13" s="277"/>
      <c r="AR13" s="277"/>
      <c r="AT13" s="5"/>
      <c r="AU13" s="5">
        <v>2016</v>
      </c>
      <c r="AV13" s="5">
        <v>4.5600000000000002E-2</v>
      </c>
      <c r="AW13" s="5">
        <v>352</v>
      </c>
      <c r="AX13" s="5"/>
      <c r="AY13" s="5"/>
      <c r="AZ13" s="5">
        <v>2016</v>
      </c>
      <c r="BA13" s="5">
        <v>4.3999999999999997E-2</v>
      </c>
      <c r="BB13" s="5">
        <v>339</v>
      </c>
    </row>
    <row r="14" spans="1:55" s="279" customFormat="1" ht="16.5" thickBot="1">
      <c r="A14" s="396" t="s">
        <v>15</v>
      </c>
      <c r="B14" s="397"/>
      <c r="C14" s="397"/>
      <c r="D14" s="397"/>
      <c r="E14" s="397"/>
      <c r="F14" s="273"/>
      <c r="G14" s="273"/>
      <c r="H14" s="396" t="s">
        <v>105</v>
      </c>
      <c r="I14" s="397"/>
      <c r="J14" s="397"/>
      <c r="K14" s="397"/>
      <c r="L14" s="397"/>
      <c r="M14" s="397"/>
      <c r="N14" s="397"/>
      <c r="O14" s="397"/>
      <c r="P14" s="397"/>
      <c r="Q14" s="397"/>
      <c r="R14" s="397"/>
      <c r="S14" s="397"/>
      <c r="T14" s="398"/>
      <c r="U14" s="389" t="s">
        <v>149</v>
      </c>
      <c r="V14" s="390"/>
      <c r="W14" s="391"/>
      <c r="X14" s="389" t="s">
        <v>13</v>
      </c>
      <c r="Y14" s="390"/>
      <c r="Z14" s="390"/>
      <c r="AA14" s="390"/>
      <c r="AB14" s="390"/>
      <c r="AC14" s="390"/>
      <c r="AD14" s="391"/>
      <c r="AE14" s="396" t="s">
        <v>122</v>
      </c>
      <c r="AF14" s="397"/>
      <c r="AG14" s="398"/>
      <c r="AH14" s="399" t="s">
        <v>14</v>
      </c>
      <c r="AI14" s="400"/>
      <c r="AJ14" s="400"/>
      <c r="AK14" s="400"/>
      <c r="AL14" s="401"/>
      <c r="AM14" s="399" t="s">
        <v>129</v>
      </c>
      <c r="AN14" s="400"/>
      <c r="AO14" s="401"/>
      <c r="AP14" s="255"/>
      <c r="AQ14" s="277"/>
      <c r="AR14" s="277"/>
      <c r="AT14" s="5"/>
      <c r="AU14" s="5">
        <v>2017</v>
      </c>
      <c r="AV14" s="5">
        <v>4.5600000000000002E-2</v>
      </c>
      <c r="AW14" s="5">
        <v>352</v>
      </c>
      <c r="AX14" s="5"/>
      <c r="AY14" s="5"/>
      <c r="AZ14" s="5">
        <v>2017</v>
      </c>
      <c r="BA14" s="5">
        <v>4.3999999999999997E-2</v>
      </c>
      <c r="BB14" s="5">
        <v>339</v>
      </c>
    </row>
    <row r="15" spans="1:55" s="279" customFormat="1" ht="111" customHeight="1" thickBot="1">
      <c r="A15" s="407" t="s">
        <v>193</v>
      </c>
      <c r="B15" s="407" t="s">
        <v>194</v>
      </c>
      <c r="C15" s="433" t="s">
        <v>16</v>
      </c>
      <c r="D15" s="435" t="s">
        <v>17</v>
      </c>
      <c r="E15" s="402" t="s">
        <v>197</v>
      </c>
      <c r="F15" s="394" t="s">
        <v>19</v>
      </c>
      <c r="G15" s="394" t="s">
        <v>20</v>
      </c>
      <c r="H15" s="72" t="s">
        <v>21</v>
      </c>
      <c r="I15" s="73" t="s">
        <v>22</v>
      </c>
      <c r="J15" s="74" t="s">
        <v>23</v>
      </c>
      <c r="K15" s="73" t="s">
        <v>24</v>
      </c>
      <c r="L15" s="405" t="s">
        <v>25</v>
      </c>
      <c r="M15" s="431" t="s">
        <v>115</v>
      </c>
      <c r="N15" s="394" t="s">
        <v>202</v>
      </c>
      <c r="O15" s="394" t="s">
        <v>203</v>
      </c>
      <c r="P15" s="274" t="s">
        <v>26</v>
      </c>
      <c r="Q15" s="394" t="s">
        <v>204</v>
      </c>
      <c r="R15" s="394" t="s">
        <v>205</v>
      </c>
      <c r="S15" s="270" t="s">
        <v>106</v>
      </c>
      <c r="T15" s="270" t="s">
        <v>201</v>
      </c>
      <c r="U15" s="392" t="s">
        <v>131</v>
      </c>
      <c r="V15" s="394" t="s">
        <v>132</v>
      </c>
      <c r="W15" s="394" t="s">
        <v>133</v>
      </c>
      <c r="X15" s="76" t="s">
        <v>134</v>
      </c>
      <c r="Y15" s="424" t="s">
        <v>135</v>
      </c>
      <c r="Z15" s="424" t="s">
        <v>136</v>
      </c>
      <c r="AA15" s="394" t="s">
        <v>137</v>
      </c>
      <c r="AB15" s="394" t="s">
        <v>138</v>
      </c>
      <c r="AC15" s="76" t="s">
        <v>139</v>
      </c>
      <c r="AD15" s="76" t="s">
        <v>140</v>
      </c>
      <c r="AE15" s="271" t="s">
        <v>141</v>
      </c>
      <c r="AF15" s="271" t="s">
        <v>142</v>
      </c>
      <c r="AG15" s="271" t="s">
        <v>143</v>
      </c>
      <c r="AH15" s="271" t="s">
        <v>144</v>
      </c>
      <c r="AI15" s="271" t="s">
        <v>145</v>
      </c>
      <c r="AJ15" s="386" t="s">
        <v>154</v>
      </c>
      <c r="AK15" s="387"/>
      <c r="AL15" s="77" t="s">
        <v>153</v>
      </c>
      <c r="AM15" s="386" t="s">
        <v>146</v>
      </c>
      <c r="AN15" s="387"/>
      <c r="AO15" s="272" t="s">
        <v>147</v>
      </c>
      <c r="AP15" s="394" t="s">
        <v>148</v>
      </c>
      <c r="AQ15" s="277"/>
      <c r="AR15" s="277"/>
      <c r="AT15" s="5"/>
      <c r="AU15" s="5">
        <v>2018</v>
      </c>
      <c r="AV15" s="5">
        <v>4.5600000000000002E-2</v>
      </c>
      <c r="AW15" s="5">
        <v>352</v>
      </c>
      <c r="AX15" s="5"/>
      <c r="AY15" s="5"/>
      <c r="AZ15" s="5">
        <v>2018</v>
      </c>
      <c r="BA15" s="5">
        <v>4.3999999999999997E-2</v>
      </c>
      <c r="BB15" s="5">
        <v>339</v>
      </c>
    </row>
    <row r="16" spans="1:55" s="279" customFormat="1" ht="32.25" thickBot="1">
      <c r="A16" s="408"/>
      <c r="B16" s="408"/>
      <c r="C16" s="434"/>
      <c r="D16" s="436"/>
      <c r="E16" s="403"/>
      <c r="F16" s="404"/>
      <c r="G16" s="404"/>
      <c r="H16" s="78" t="s">
        <v>27</v>
      </c>
      <c r="I16" s="79" t="s">
        <v>27</v>
      </c>
      <c r="J16" s="80" t="s">
        <v>27</v>
      </c>
      <c r="K16" s="79" t="s">
        <v>27</v>
      </c>
      <c r="L16" s="406"/>
      <c r="M16" s="432"/>
      <c r="N16" s="404"/>
      <c r="O16" s="404"/>
      <c r="P16" s="81" t="s">
        <v>28</v>
      </c>
      <c r="Q16" s="404"/>
      <c r="R16" s="404"/>
      <c r="S16" s="77" t="s">
        <v>107</v>
      </c>
      <c r="T16" s="77" t="s">
        <v>114</v>
      </c>
      <c r="U16" s="393"/>
      <c r="V16" s="395"/>
      <c r="W16" s="395"/>
      <c r="X16" s="275" t="s">
        <v>28</v>
      </c>
      <c r="Y16" s="425"/>
      <c r="Z16" s="425"/>
      <c r="AA16" s="426"/>
      <c r="AB16" s="426"/>
      <c r="AC16" s="275" t="s">
        <v>28</v>
      </c>
      <c r="AD16" s="275" t="s">
        <v>28</v>
      </c>
      <c r="AE16" s="275" t="s">
        <v>123</v>
      </c>
      <c r="AF16" s="275"/>
      <c r="AG16" s="275"/>
      <c r="AH16" s="83" t="s">
        <v>29</v>
      </c>
      <c r="AI16" s="83" t="s">
        <v>29</v>
      </c>
      <c r="AJ16" s="84" t="s">
        <v>28</v>
      </c>
      <c r="AK16" s="83" t="s">
        <v>29</v>
      </c>
      <c r="AL16" s="83" t="s">
        <v>29</v>
      </c>
      <c r="AM16" s="81" t="s">
        <v>128</v>
      </c>
      <c r="AN16" s="259" t="s">
        <v>127</v>
      </c>
      <c r="AO16" s="261" t="s">
        <v>127</v>
      </c>
      <c r="AP16" s="404"/>
      <c r="AQ16" s="277"/>
      <c r="AR16" s="277"/>
      <c r="AT16" s="5"/>
      <c r="AU16" s="5" t="s">
        <v>111</v>
      </c>
      <c r="AV16" s="5">
        <v>4.5600000000000002E-2</v>
      </c>
      <c r="AW16" s="5">
        <v>352</v>
      </c>
      <c r="AX16" s="5"/>
      <c r="AY16" s="5"/>
      <c r="AZ16" s="5" t="s">
        <v>111</v>
      </c>
      <c r="BA16" s="5">
        <v>4.3999999999999997E-2</v>
      </c>
      <c r="BB16" s="5">
        <v>339</v>
      </c>
    </row>
    <row r="17" spans="1:56" s="279" customFormat="1" ht="15.75">
      <c r="A17" s="4"/>
      <c r="B17" s="4"/>
      <c r="C17" s="85"/>
      <c r="D17" s="85"/>
      <c r="E17" s="86"/>
      <c r="F17" s="86"/>
      <c r="G17" s="86"/>
      <c r="H17" s="87"/>
      <c r="I17" s="86"/>
      <c r="J17" s="86"/>
      <c r="K17" s="86"/>
      <c r="L17" s="88"/>
      <c r="M17" s="86"/>
      <c r="N17" s="86"/>
      <c r="O17" s="86"/>
      <c r="P17" s="86"/>
      <c r="Q17" s="86"/>
      <c r="R17" s="86"/>
      <c r="S17" s="86"/>
      <c r="T17" s="86"/>
      <c r="U17" s="427" t="s">
        <v>31</v>
      </c>
      <c r="V17" s="428"/>
      <c r="W17" s="428"/>
      <c r="X17" s="429"/>
      <c r="Y17" s="429"/>
      <c r="Z17" s="429"/>
      <c r="AA17" s="429"/>
      <c r="AB17" s="429"/>
      <c r="AC17" s="429"/>
      <c r="AD17" s="429"/>
      <c r="AE17" s="429"/>
      <c r="AF17" s="429"/>
      <c r="AG17" s="429"/>
      <c r="AH17" s="429"/>
      <c r="AI17" s="429"/>
      <c r="AJ17" s="429"/>
      <c r="AK17" s="429"/>
      <c r="AL17" s="430"/>
      <c r="AM17" s="256"/>
      <c r="AN17" s="256"/>
      <c r="AO17" s="256"/>
      <c r="AP17" s="277"/>
      <c r="AQ17" s="277"/>
      <c r="AR17" s="277"/>
      <c r="AT17" s="5"/>
      <c r="AU17" s="5"/>
      <c r="AV17" s="5" t="s">
        <v>121</v>
      </c>
      <c r="AW17" s="5"/>
      <c r="AX17" s="5"/>
      <c r="AY17" s="5"/>
      <c r="AZ17" s="5"/>
      <c r="BA17" s="5" t="s">
        <v>120</v>
      </c>
      <c r="BB17" s="5"/>
    </row>
    <row r="18" spans="1:56" s="279" customFormat="1" ht="16.5" thickBot="1">
      <c r="A18" s="4"/>
      <c r="B18" s="4"/>
      <c r="C18" s="85"/>
      <c r="D18" s="85"/>
      <c r="E18" s="4"/>
      <c r="F18" s="4"/>
      <c r="G18" s="4"/>
      <c r="H18" s="4"/>
      <c r="I18" s="4"/>
      <c r="J18" s="4"/>
      <c r="K18" s="4"/>
      <c r="L18" s="4"/>
      <c r="M18" s="4"/>
      <c r="N18" s="4"/>
      <c r="O18" s="4"/>
      <c r="P18" s="4"/>
      <c r="Q18" s="4"/>
      <c r="R18" s="4"/>
      <c r="S18" s="4"/>
      <c r="T18" s="4"/>
      <c r="U18" s="89">
        <f>SUM(U20:U520)</f>
        <v>32000</v>
      </c>
      <c r="V18" s="89">
        <f>SUM(V20:V520)</f>
        <v>1000</v>
      </c>
      <c r="W18" s="89">
        <f>SUM(W20:W520)</f>
        <v>500</v>
      </c>
      <c r="X18" s="90"/>
      <c r="Y18" s="90"/>
      <c r="Z18" s="90"/>
      <c r="AA18" s="91">
        <f>SUM(AA20:AA520)</f>
        <v>18173950</v>
      </c>
      <c r="AB18" s="91">
        <f>SUM(AB20:AB520)</f>
        <v>19637050</v>
      </c>
      <c r="AC18" s="90"/>
      <c r="AD18" s="92"/>
      <c r="AE18" s="92"/>
      <c r="AF18" s="91">
        <f>SUM(AF20:AF520)</f>
        <v>195185</v>
      </c>
      <c r="AG18" s="91">
        <f>SUM(AG20:AG520)</f>
        <v>210875</v>
      </c>
      <c r="AH18" s="93">
        <f>SUM(AH20:AH520)</f>
        <v>0</v>
      </c>
      <c r="AI18" s="93">
        <f>SUM(AI20:AI520)</f>
        <v>0</v>
      </c>
      <c r="AJ18" s="94"/>
      <c r="AK18" s="93">
        <f>SUM(AK20:AK520)</f>
        <v>0</v>
      </c>
      <c r="AL18" s="93">
        <f>SUM(AL20:AL520)</f>
        <v>0</v>
      </c>
      <c r="AM18" s="265"/>
      <c r="AN18" s="93">
        <f>SUM(AN20:AN520)</f>
        <v>0</v>
      </c>
      <c r="AO18" s="93">
        <f>SUM(AO20:AO520)</f>
        <v>0</v>
      </c>
      <c r="AP18" s="277"/>
      <c r="AQ18" s="277"/>
      <c r="AR18" s="277"/>
      <c r="AT18" s="5" t="s">
        <v>30</v>
      </c>
      <c r="AU18" s="5">
        <f>E3</f>
        <v>2014</v>
      </c>
      <c r="AV18" s="5">
        <f>VLOOKUP($AU18,$AU$2:$AW$8,2,)</f>
        <v>4.82E-2</v>
      </c>
      <c r="AW18" s="5">
        <f>VLOOKUP($AU18,$AU$2:$AW$8,3)</f>
        <v>371</v>
      </c>
      <c r="AX18" s="5"/>
      <c r="AY18" s="5" t="str">
        <f>AT18</f>
        <v>Table 1</v>
      </c>
      <c r="AZ18" s="5">
        <f>AU18</f>
        <v>2014</v>
      </c>
      <c r="BA18" s="5">
        <f>VLOOKUP($AZ18,$AZ$2:$BB$8,2,)</f>
        <v>4.7800000000000002E-2</v>
      </c>
      <c r="BB18" s="5">
        <f>VLOOKUP($AZ18,$AZ$2:$BB$8,3)</f>
        <v>368</v>
      </c>
    </row>
    <row r="19" spans="1:56" s="30" customFormat="1" ht="16.5" thickBot="1">
      <c r="A19" s="396" t="s">
        <v>33</v>
      </c>
      <c r="B19" s="397"/>
      <c r="C19" s="421"/>
      <c r="D19" s="421"/>
      <c r="E19" s="421"/>
      <c r="F19" s="421"/>
      <c r="G19" s="421"/>
      <c r="H19" s="421"/>
      <c r="I19" s="421"/>
      <c r="J19" s="421"/>
      <c r="K19" s="421"/>
      <c r="L19" s="421"/>
      <c r="M19" s="421"/>
      <c r="N19" s="421"/>
      <c r="O19" s="421"/>
      <c r="P19" s="421"/>
      <c r="Q19" s="421"/>
      <c r="R19" s="421"/>
      <c r="S19" s="421"/>
      <c r="T19" s="421"/>
      <c r="U19" s="421"/>
      <c r="V19" s="421"/>
      <c r="W19" s="421"/>
      <c r="X19" s="421"/>
      <c r="Y19" s="421"/>
      <c r="Z19" s="421"/>
      <c r="AA19" s="422"/>
      <c r="AB19" s="422"/>
      <c r="AC19" s="422"/>
      <c r="AD19" s="422"/>
      <c r="AE19" s="422"/>
      <c r="AF19" s="422"/>
      <c r="AG19" s="422"/>
      <c r="AH19" s="422"/>
      <c r="AI19" s="422"/>
      <c r="AJ19" s="422"/>
      <c r="AK19" s="422"/>
      <c r="AL19" s="422"/>
      <c r="AM19" s="422"/>
      <c r="AN19" s="422"/>
      <c r="AO19" s="422"/>
      <c r="AP19" s="423"/>
      <c r="AQ19" s="95"/>
      <c r="AR19" s="95"/>
      <c r="AT19" s="5" t="s">
        <v>32</v>
      </c>
      <c r="AU19" s="5">
        <f>AU18</f>
        <v>2014</v>
      </c>
      <c r="AV19" s="5">
        <f>VLOOKUP($AU19,$AU$10:$AW$16,2,)</f>
        <v>4.82E-2</v>
      </c>
      <c r="AW19" s="5">
        <f>VLOOKUP($AU19,$AU$10:$AW$16,3)</f>
        <v>371</v>
      </c>
      <c r="AX19" s="5"/>
      <c r="AY19" s="5" t="s">
        <v>32</v>
      </c>
      <c r="AZ19" s="5">
        <f>AU19</f>
        <v>2014</v>
      </c>
      <c r="BA19" s="5">
        <f>VLOOKUP($AZ19,$AZ$10:$BB$16,2,)</f>
        <v>4.7800000000000002E-2</v>
      </c>
      <c r="BB19" s="5">
        <f>VLOOKUP($AZ19,$AZ$10:$BB$16,3)</f>
        <v>368</v>
      </c>
      <c r="BC19" s="279"/>
      <c r="BD19" s="279"/>
    </row>
    <row r="20" spans="1:56" s="279" customFormat="1">
      <c r="A20" s="96" t="s">
        <v>195</v>
      </c>
      <c r="B20" s="96" t="s">
        <v>231</v>
      </c>
      <c r="C20" s="97" t="s">
        <v>35</v>
      </c>
      <c r="D20" s="98" t="s">
        <v>36</v>
      </c>
      <c r="E20" s="98" t="s">
        <v>37</v>
      </c>
      <c r="F20" s="98"/>
      <c r="G20" s="98"/>
      <c r="H20" s="99">
        <v>9000</v>
      </c>
      <c r="I20" s="97">
        <v>6000</v>
      </c>
      <c r="J20" s="97">
        <v>18000</v>
      </c>
      <c r="K20" s="98"/>
      <c r="L20" s="100">
        <f>0.75*(H20-I20+IF(C20="4wd",500, 0))+0.25*(J20-H20)</f>
        <v>4500</v>
      </c>
      <c r="M20" s="101" t="s">
        <v>116</v>
      </c>
      <c r="N20" s="102">
        <f>IF(M20="","",IF(M20="Spark Ignition",AV$22,IF(M20="Compression Ignition",BA$22,"error")))</f>
        <v>4.82E-2</v>
      </c>
      <c r="O20" s="103">
        <f>IF(M20="","",IF(M20="Spark Ignition",AW$22,IF(M20="Compression Ignition",BB$22,"error")))</f>
        <v>371</v>
      </c>
      <c r="P20" s="104">
        <f>IF(M20="","",N20*L20+O20)</f>
        <v>587.9</v>
      </c>
      <c r="Q20" s="248">
        <f>IF(M20="","",IF(M20="Spark Ignition",AV$46,IF(M20="Compression Ignition",BA$46,"error")))</f>
        <v>5.4199999999999995E-4</v>
      </c>
      <c r="R20" s="245">
        <f>IF(N20="","",IF(M20="Spark Ignition",AW$46,IF(M20="Compression Ignition",BB$46,"error")))</f>
        <v>4.17</v>
      </c>
      <c r="S20" s="104">
        <f>IF(M20="","",IF(M20="Spark Ignition",8887,10180))</f>
        <v>8887</v>
      </c>
      <c r="T20" s="249">
        <f>IF(M20="","",ROUND(Q20*L20+R20,2))</f>
        <v>6.61</v>
      </c>
      <c r="U20" s="105">
        <v>20000</v>
      </c>
      <c r="V20" s="105">
        <v>1000</v>
      </c>
      <c r="W20" s="105">
        <v>500</v>
      </c>
      <c r="X20" s="106">
        <v>540</v>
      </c>
      <c r="Y20" s="107" t="s">
        <v>38</v>
      </c>
      <c r="Z20" s="107"/>
      <c r="AA20" s="108">
        <f>IF(M20="","",U20*X20+V20*X20+IF(X20&lt;=P20,P20,X20)*W20)</f>
        <v>11633950</v>
      </c>
      <c r="AB20" s="108">
        <f>IF(M20="","",SUM(U20:W20)*P20)</f>
        <v>12639850</v>
      </c>
      <c r="AC20" s="109">
        <v>0.04</v>
      </c>
      <c r="AD20" s="109">
        <v>0.04</v>
      </c>
      <c r="AE20" s="250">
        <f>IF(M20="","",ROUND(X20/S20*100,2))</f>
        <v>6.08</v>
      </c>
      <c r="AF20" s="108">
        <f>IF(M20="","",U20*AE20+V20*AE20+IF(AE20&lt;=T20,T20,AE20)*W20)</f>
        <v>130985</v>
      </c>
      <c r="AG20" s="108">
        <f>IF(M20="","",SUM(U20:W20)*T20)</f>
        <v>142115</v>
      </c>
      <c r="AH20" s="110">
        <f>IF(AC20&gt;0.05,-1*(AC20-0.05)*298*U20*120000/1000000,0)</f>
        <v>0</v>
      </c>
      <c r="AI20" s="110">
        <f>IF(AD20&gt;0.05,-1*(AD20-0.05)*25*U20*120000/1000000,0)</f>
        <v>0</v>
      </c>
      <c r="AJ20" s="111"/>
      <c r="AK20" s="100">
        <f>IF(AJ20="",0,AJ20*SUM(U20:V20)*120000/1000000)</f>
        <v>0</v>
      </c>
      <c r="AL20" s="110">
        <f>AH20+AI20+AK20</f>
        <v>0</v>
      </c>
      <c r="AM20" s="258">
        <f>IF(AJ20="",0,AJ20/S20*100)</f>
        <v>0</v>
      </c>
      <c r="AN20" s="110">
        <f>AM20/100*120000*SUM(U20:V20)</f>
        <v>0</v>
      </c>
      <c r="AO20" s="110">
        <f>AN20</f>
        <v>0</v>
      </c>
      <c r="AP20" s="112"/>
      <c r="AQ20" s="277"/>
      <c r="AR20" s="277"/>
      <c r="AT20" s="5"/>
      <c r="AU20" s="5"/>
      <c r="AV20" s="5"/>
      <c r="AW20" s="5"/>
      <c r="AX20" s="5"/>
      <c r="AY20" s="5"/>
      <c r="AZ20" s="5"/>
      <c r="BA20" s="5"/>
      <c r="BB20" s="5"/>
      <c r="BD20" s="30"/>
    </row>
    <row r="21" spans="1:56" s="279" customFormat="1">
      <c r="A21" s="96" t="s">
        <v>195</v>
      </c>
      <c r="B21" s="113" t="s">
        <v>232</v>
      </c>
      <c r="C21" s="114" t="s">
        <v>35</v>
      </c>
      <c r="D21" s="115" t="s">
        <v>36</v>
      </c>
      <c r="E21" s="115" t="s">
        <v>40</v>
      </c>
      <c r="F21" s="115"/>
      <c r="G21" s="115"/>
      <c r="H21" s="116">
        <v>9000</v>
      </c>
      <c r="I21" s="114">
        <v>6000</v>
      </c>
      <c r="J21" s="114">
        <v>18000</v>
      </c>
      <c r="K21" s="115"/>
      <c r="L21" s="117">
        <f t="shared" ref="L21:L84" si="0">0.75*(H21-I21+IF(C21="4wd",500, 0))+0.25*(J21-H21)</f>
        <v>4500</v>
      </c>
      <c r="M21" s="101" t="s">
        <v>117</v>
      </c>
      <c r="N21" s="102">
        <f>IF(M21="","",IF(M21="Spark Ignition",AV$22,IF(M21="Compression Ignition",BA$22,"error")))</f>
        <v>4.7800000000000002E-2</v>
      </c>
      <c r="O21" s="103">
        <f>IF(M21="","",IF(M21="Spark Ignition",AW$22,IF(M21="Compression Ignition",BB$22,"error")))</f>
        <v>368</v>
      </c>
      <c r="P21" s="104">
        <f t="shared" ref="P21" si="1">IF(M21="","",N21*L21+O21)</f>
        <v>583.1</v>
      </c>
      <c r="Q21" s="248">
        <f>IF(M21="","",IF(M21="Spark Ignition",AV$46,IF(M21="Compression Ignition",BA$46,"error")))</f>
        <v>4.6999999999999999E-4</v>
      </c>
      <c r="R21" s="245">
        <f>IF(N21="","",IF(M21="Spark Ignition",AW$46,IF(M21="Compression Ignition",BB$46,"error")))</f>
        <v>3.61</v>
      </c>
      <c r="S21" s="104">
        <f t="shared" ref="S21" si="2">IF(M21="","",IF(M21="Spark Ignition",8887,10180))</f>
        <v>10180</v>
      </c>
      <c r="T21" s="249">
        <f t="shared" ref="T21:T84" si="3">IF(M21="","",ROUND(Q21*L21+R21,2))</f>
        <v>5.73</v>
      </c>
      <c r="U21" s="118">
        <v>12000</v>
      </c>
      <c r="V21" s="118">
        <v>0</v>
      </c>
      <c r="W21" s="118">
        <v>0</v>
      </c>
      <c r="X21" s="119">
        <v>545</v>
      </c>
      <c r="Y21" s="120" t="s">
        <v>38</v>
      </c>
      <c r="Z21" s="120"/>
      <c r="AA21" s="108">
        <f>IF(M21="","",U21*X21+V21*X21+IF(X21&lt;=P21,P21,X21)*W21)</f>
        <v>6540000</v>
      </c>
      <c r="AB21" s="108">
        <f>IF(M21="","",SUM(U21:W21)*P21)</f>
        <v>6997200</v>
      </c>
      <c r="AC21" s="121">
        <v>0.04</v>
      </c>
      <c r="AD21" s="121">
        <v>0.05</v>
      </c>
      <c r="AE21" s="250">
        <f t="shared" ref="AE21:AE84" si="4">IF(M21="","",ROUND(X21/S21*100,2))</f>
        <v>5.35</v>
      </c>
      <c r="AF21" s="108">
        <f>IF(M21="","",U21*AE21+V21*AE21+IF(AE21&lt;=T21,T21,AE21)*W21)</f>
        <v>64199.999999999993</v>
      </c>
      <c r="AG21" s="108">
        <f>IF(M21="","",SUM(U21:W21)*T21)</f>
        <v>68760</v>
      </c>
      <c r="AH21" s="110">
        <f t="shared" ref="AH21" si="5">IF(AC21&gt;0.05,-1*(AC21-0.05)*298*U21*120000/1000000,0)</f>
        <v>0</v>
      </c>
      <c r="AI21" s="110">
        <f t="shared" ref="AI21" si="6">IF(AD21&gt;0.05,-1*(AD21-0.05)*25*U21*120000/1000000,0)</f>
        <v>0</v>
      </c>
      <c r="AJ21" s="114"/>
      <c r="AK21" s="100">
        <f t="shared" ref="AK21" si="7">IF(AJ21="",0,AJ21*SUM(U21:V21)*120000/1000000)</f>
        <v>0</v>
      </c>
      <c r="AL21" s="110">
        <f t="shared" ref="AL21" si="8">AH21+AI21+AK21</f>
        <v>0</v>
      </c>
      <c r="AM21" s="258">
        <f>IF(AJ21="",0,AJ21/S21*100)</f>
        <v>0</v>
      </c>
      <c r="AN21" s="110">
        <f>AM21/100*120000*SUM(U21:V21)</f>
        <v>0</v>
      </c>
      <c r="AO21" s="110">
        <f t="shared" ref="AO21:AO84" si="9">AN21</f>
        <v>0</v>
      </c>
      <c r="AP21" s="122"/>
      <c r="AQ21" s="277"/>
      <c r="AR21" s="269"/>
      <c r="AT21" s="5"/>
      <c r="AU21" s="5"/>
      <c r="AV21" s="5" t="s">
        <v>118</v>
      </c>
      <c r="AW21" s="5"/>
      <c r="AX21" s="5"/>
      <c r="AY21" s="5"/>
      <c r="AZ21" s="5"/>
      <c r="BA21" s="5" t="s">
        <v>119</v>
      </c>
      <c r="BB21" s="5"/>
      <c r="BC21" s="30"/>
    </row>
    <row r="22" spans="1:56" s="279" customFormat="1">
      <c r="A22" s="96"/>
      <c r="B22" s="113"/>
      <c r="C22" s="114"/>
      <c r="D22" s="115"/>
      <c r="E22" s="115"/>
      <c r="F22" s="115"/>
      <c r="G22" s="115"/>
      <c r="H22" s="116"/>
      <c r="I22" s="114"/>
      <c r="J22" s="114"/>
      <c r="K22" s="115"/>
      <c r="L22" s="117">
        <f t="shared" si="0"/>
        <v>0</v>
      </c>
      <c r="M22" s="101"/>
      <c r="N22" s="102" t="str">
        <f t="shared" ref="N22:N85" si="10">IF(M22="","",IF(M22="Spark Ignition",AV$22,IF(M22="Compression Ignition",BA$22,"error")))</f>
        <v/>
      </c>
      <c r="O22" s="103" t="str">
        <f t="shared" ref="O22:O85" si="11">IF(M22="","",IF(M22="Spark Ignition",AW$22,IF(M22="Compression Ignition",BB$22,"error")))</f>
        <v/>
      </c>
      <c r="P22" s="104" t="str">
        <f t="shared" ref="P22:P85" si="12">IF(M22="","",N22*L22+O22)</f>
        <v/>
      </c>
      <c r="Q22" s="248" t="str">
        <f t="shared" ref="Q22:Q85" si="13">IF(M22="","",IF(M22="Spark Ignition",AV$46,IF(M22="Compression Ignition",BA$46,"error")))</f>
        <v/>
      </c>
      <c r="R22" s="245" t="str">
        <f t="shared" ref="R22:R85" si="14">IF(N22="","",IF(M22="Spark Ignition",AW$46,IF(M22="Compression Ignition",BB$46,"error")))</f>
        <v/>
      </c>
      <c r="S22" s="104" t="str">
        <f t="shared" ref="S22:S85" si="15">IF(M22="","",IF(M22="Spark Ignition",8887,10180))</f>
        <v/>
      </c>
      <c r="T22" s="249" t="str">
        <f t="shared" si="3"/>
        <v/>
      </c>
      <c r="U22" s="118"/>
      <c r="V22" s="118"/>
      <c r="W22" s="118"/>
      <c r="X22" s="119"/>
      <c r="Y22" s="120"/>
      <c r="Z22" s="120"/>
      <c r="AA22" s="108" t="str">
        <f t="shared" ref="AA22:AA85" si="16">IF(M22="","",U22*X22+V22*X22+IF(X22&lt;=P22,P22,X22)*W22)</f>
        <v/>
      </c>
      <c r="AB22" s="108" t="str">
        <f t="shared" ref="AB22:AB85" si="17">IF(M22="","",SUM(U22:W22)*P22)</f>
        <v/>
      </c>
      <c r="AC22" s="121"/>
      <c r="AD22" s="121"/>
      <c r="AE22" s="250" t="str">
        <f t="shared" si="4"/>
        <v/>
      </c>
      <c r="AF22" s="108" t="str">
        <f t="shared" ref="AF22:AF85" si="18">IF(M22="","",U22*AE22+V22*AE22+IF(AE22&lt;=T22,T22,AE22)*W22)</f>
        <v/>
      </c>
      <c r="AG22" s="108" t="str">
        <f t="shared" ref="AG22:AG85" si="19">IF(M22="","",SUM(U22:W22)*T22)</f>
        <v/>
      </c>
      <c r="AH22" s="110">
        <f t="shared" ref="AH22:AH85" si="20">IF(AC22&gt;0.05,-1*(AC22-0.05)*298*U22*120000/1000000,0)</f>
        <v>0</v>
      </c>
      <c r="AI22" s="110">
        <f t="shared" ref="AI22:AI85" si="21">IF(AD22&gt;0.05,-1*(AD22-0.05)*25*U22*120000/1000000,0)</f>
        <v>0</v>
      </c>
      <c r="AJ22" s="114"/>
      <c r="AK22" s="100">
        <f t="shared" ref="AK22:AK85" si="22">IF(AJ22="",0,AJ22*SUM(U22:V22)*120000/1000000)</f>
        <v>0</v>
      </c>
      <c r="AL22" s="110">
        <f t="shared" ref="AL22:AL85" si="23">AH22+AI22+AK22</f>
        <v>0</v>
      </c>
      <c r="AM22" s="258">
        <f t="shared" ref="AM22:AM85" si="24">IF(AJ22="",0,AJ22/S22*100)</f>
        <v>0</v>
      </c>
      <c r="AN22" s="110">
        <f t="shared" ref="AN22:AN85" si="25">AM22/100*120000*SUM(U22:V22)</f>
        <v>0</v>
      </c>
      <c r="AO22" s="110">
        <f t="shared" si="9"/>
        <v>0</v>
      </c>
      <c r="AP22" s="122"/>
      <c r="AQ22" s="277"/>
      <c r="AR22" s="269"/>
      <c r="AT22" s="5" t="str">
        <f>IF(E5=AV1,"Table 1",IF(E5=AV9,"Table 2","error"))</f>
        <v>Table 1</v>
      </c>
      <c r="AU22" s="5">
        <f>VLOOKUP($AT22,$AT$18:$AW$19,2,FALSE)</f>
        <v>2014</v>
      </c>
      <c r="AV22" s="5">
        <f>VLOOKUP($AT22,$AT$18:$AW$19,3,FALSE)</f>
        <v>4.82E-2</v>
      </c>
      <c r="AW22" s="5">
        <f>VLOOKUP($AT22,$AT$18:$AW$19,4,FALSE)</f>
        <v>371</v>
      </c>
      <c r="AX22" s="5"/>
      <c r="AY22" s="5" t="str">
        <f>IF(E5=AV1,"Table 1",IF(E5=AV9,"Table 2","error"))</f>
        <v>Table 1</v>
      </c>
      <c r="AZ22" s="5">
        <f>VLOOKUP($AY22,$AY$18:$BB$19,2,FALSE)</f>
        <v>2014</v>
      </c>
      <c r="BA22" s="5">
        <f>VLOOKUP($AY22,$AY$18:$BB$19,3,FALSE)</f>
        <v>4.7800000000000002E-2</v>
      </c>
      <c r="BB22" s="5">
        <f>VLOOKUP($AY22,$AY$18:$BB$19,4,FALSE)</f>
        <v>368</v>
      </c>
    </row>
    <row r="23" spans="1:56" s="279" customFormat="1">
      <c r="A23" s="96"/>
      <c r="B23" s="113"/>
      <c r="C23" s="114"/>
      <c r="D23" s="115"/>
      <c r="E23" s="115"/>
      <c r="F23" s="115"/>
      <c r="G23" s="115"/>
      <c r="H23" s="116"/>
      <c r="I23" s="114"/>
      <c r="J23" s="114"/>
      <c r="K23" s="115"/>
      <c r="L23" s="117">
        <f t="shared" si="0"/>
        <v>0</v>
      </c>
      <c r="M23" s="101"/>
      <c r="N23" s="102" t="str">
        <f t="shared" si="10"/>
        <v/>
      </c>
      <c r="O23" s="103" t="str">
        <f t="shared" si="11"/>
        <v/>
      </c>
      <c r="P23" s="104" t="str">
        <f t="shared" si="12"/>
        <v/>
      </c>
      <c r="Q23" s="248" t="str">
        <f t="shared" si="13"/>
        <v/>
      </c>
      <c r="R23" s="245" t="str">
        <f t="shared" si="14"/>
        <v/>
      </c>
      <c r="S23" s="104" t="str">
        <f t="shared" si="15"/>
        <v/>
      </c>
      <c r="T23" s="249" t="str">
        <f t="shared" si="3"/>
        <v/>
      </c>
      <c r="U23" s="118"/>
      <c r="V23" s="118"/>
      <c r="W23" s="118"/>
      <c r="X23" s="119"/>
      <c r="Y23" s="120"/>
      <c r="Z23" s="120"/>
      <c r="AA23" s="108" t="str">
        <f t="shared" si="16"/>
        <v/>
      </c>
      <c r="AB23" s="108" t="str">
        <f t="shared" si="17"/>
        <v/>
      </c>
      <c r="AC23" s="121"/>
      <c r="AD23" s="121"/>
      <c r="AE23" s="250" t="str">
        <f t="shared" si="4"/>
        <v/>
      </c>
      <c r="AF23" s="108" t="str">
        <f t="shared" si="18"/>
        <v/>
      </c>
      <c r="AG23" s="108" t="str">
        <f t="shared" si="19"/>
        <v/>
      </c>
      <c r="AH23" s="110">
        <f t="shared" si="20"/>
        <v>0</v>
      </c>
      <c r="AI23" s="110">
        <f t="shared" si="21"/>
        <v>0</v>
      </c>
      <c r="AJ23" s="114"/>
      <c r="AK23" s="100">
        <f t="shared" si="22"/>
        <v>0</v>
      </c>
      <c r="AL23" s="110">
        <f t="shared" si="23"/>
        <v>0</v>
      </c>
      <c r="AM23" s="258">
        <f t="shared" si="24"/>
        <v>0</v>
      </c>
      <c r="AN23" s="110">
        <f t="shared" si="25"/>
        <v>0</v>
      </c>
      <c r="AO23" s="110">
        <f t="shared" si="9"/>
        <v>0</v>
      </c>
      <c r="AP23" s="122"/>
      <c r="AQ23" s="277"/>
      <c r="AR23" s="269"/>
    </row>
    <row r="24" spans="1:56" s="279" customFormat="1">
      <c r="A24" s="96"/>
      <c r="B24" s="113"/>
      <c r="C24" s="114"/>
      <c r="D24" s="115"/>
      <c r="E24" s="115"/>
      <c r="F24" s="115"/>
      <c r="G24" s="115"/>
      <c r="H24" s="116"/>
      <c r="I24" s="114"/>
      <c r="J24" s="114"/>
      <c r="K24" s="115"/>
      <c r="L24" s="117">
        <f t="shared" si="0"/>
        <v>0</v>
      </c>
      <c r="M24" s="101"/>
      <c r="N24" s="102" t="str">
        <f t="shared" si="10"/>
        <v/>
      </c>
      <c r="O24" s="103" t="str">
        <f t="shared" si="11"/>
        <v/>
      </c>
      <c r="P24" s="104" t="str">
        <f t="shared" si="12"/>
        <v/>
      </c>
      <c r="Q24" s="248" t="str">
        <f t="shared" si="13"/>
        <v/>
      </c>
      <c r="R24" s="245" t="str">
        <f t="shared" si="14"/>
        <v/>
      </c>
      <c r="S24" s="104" t="str">
        <f t="shared" si="15"/>
        <v/>
      </c>
      <c r="T24" s="249" t="str">
        <f t="shared" si="3"/>
        <v/>
      </c>
      <c r="U24" s="118"/>
      <c r="V24" s="118"/>
      <c r="W24" s="118"/>
      <c r="X24" s="119"/>
      <c r="Y24" s="120"/>
      <c r="Z24" s="120"/>
      <c r="AA24" s="108" t="str">
        <f t="shared" si="16"/>
        <v/>
      </c>
      <c r="AB24" s="108" t="str">
        <f t="shared" si="17"/>
        <v/>
      </c>
      <c r="AC24" s="121"/>
      <c r="AD24" s="121"/>
      <c r="AE24" s="250" t="str">
        <f t="shared" si="4"/>
        <v/>
      </c>
      <c r="AF24" s="108" t="str">
        <f t="shared" si="18"/>
        <v/>
      </c>
      <c r="AG24" s="108" t="str">
        <f t="shared" si="19"/>
        <v/>
      </c>
      <c r="AH24" s="110">
        <f t="shared" si="20"/>
        <v>0</v>
      </c>
      <c r="AI24" s="110">
        <f t="shared" si="21"/>
        <v>0</v>
      </c>
      <c r="AJ24" s="114"/>
      <c r="AK24" s="100">
        <f t="shared" si="22"/>
        <v>0</v>
      </c>
      <c r="AL24" s="110">
        <f t="shared" si="23"/>
        <v>0</v>
      </c>
      <c r="AM24" s="258">
        <f t="shared" si="24"/>
        <v>0</v>
      </c>
      <c r="AN24" s="110">
        <f t="shared" si="25"/>
        <v>0</v>
      </c>
      <c r="AO24" s="110">
        <f t="shared" si="9"/>
        <v>0</v>
      </c>
      <c r="AP24" s="122"/>
      <c r="AQ24" s="277"/>
      <c r="AR24" s="269"/>
    </row>
    <row r="25" spans="1:56" s="279" customFormat="1">
      <c r="A25" s="96"/>
      <c r="B25" s="113"/>
      <c r="C25" s="114"/>
      <c r="D25" s="115"/>
      <c r="E25" s="115"/>
      <c r="F25" s="115"/>
      <c r="G25" s="115"/>
      <c r="H25" s="116"/>
      <c r="I25" s="114"/>
      <c r="J25" s="114"/>
      <c r="K25" s="115"/>
      <c r="L25" s="117">
        <f t="shared" si="0"/>
        <v>0</v>
      </c>
      <c r="M25" s="101"/>
      <c r="N25" s="102" t="str">
        <f t="shared" si="10"/>
        <v/>
      </c>
      <c r="O25" s="103" t="str">
        <f t="shared" si="11"/>
        <v/>
      </c>
      <c r="P25" s="104" t="str">
        <f t="shared" si="12"/>
        <v/>
      </c>
      <c r="Q25" s="248" t="str">
        <f t="shared" si="13"/>
        <v/>
      </c>
      <c r="R25" s="245" t="str">
        <f t="shared" si="14"/>
        <v/>
      </c>
      <c r="S25" s="104" t="str">
        <f t="shared" si="15"/>
        <v/>
      </c>
      <c r="T25" s="249" t="str">
        <f t="shared" si="3"/>
        <v/>
      </c>
      <c r="U25" s="118"/>
      <c r="V25" s="118"/>
      <c r="W25" s="118"/>
      <c r="X25" s="119"/>
      <c r="Y25" s="120"/>
      <c r="Z25" s="120"/>
      <c r="AA25" s="108" t="str">
        <f t="shared" si="16"/>
        <v/>
      </c>
      <c r="AB25" s="108" t="str">
        <f t="shared" si="17"/>
        <v/>
      </c>
      <c r="AC25" s="121"/>
      <c r="AD25" s="121"/>
      <c r="AE25" s="250" t="str">
        <f t="shared" si="4"/>
        <v/>
      </c>
      <c r="AF25" s="108" t="str">
        <f t="shared" si="18"/>
        <v/>
      </c>
      <c r="AG25" s="108" t="str">
        <f t="shared" si="19"/>
        <v/>
      </c>
      <c r="AH25" s="110">
        <f t="shared" si="20"/>
        <v>0</v>
      </c>
      <c r="AI25" s="110">
        <f t="shared" si="21"/>
        <v>0</v>
      </c>
      <c r="AJ25" s="114"/>
      <c r="AK25" s="100">
        <f t="shared" si="22"/>
        <v>0</v>
      </c>
      <c r="AL25" s="110">
        <f t="shared" si="23"/>
        <v>0</v>
      </c>
      <c r="AM25" s="258">
        <f t="shared" si="24"/>
        <v>0</v>
      </c>
      <c r="AN25" s="110">
        <f t="shared" si="25"/>
        <v>0</v>
      </c>
      <c r="AO25" s="110">
        <f t="shared" si="9"/>
        <v>0</v>
      </c>
      <c r="AP25" s="123"/>
      <c r="AQ25" s="277"/>
      <c r="AR25" s="269"/>
      <c r="AT25" s="5"/>
      <c r="AU25" s="5"/>
      <c r="AV25" s="5" t="s">
        <v>150</v>
      </c>
      <c r="AW25" s="5"/>
      <c r="AX25" s="5"/>
      <c r="AY25" s="5"/>
      <c r="AZ25" s="5"/>
      <c r="BA25" s="5"/>
      <c r="BB25" s="5"/>
    </row>
    <row r="26" spans="1:56" s="279" customFormat="1">
      <c r="A26" s="96"/>
      <c r="B26" s="113"/>
      <c r="C26" s="114"/>
      <c r="D26" s="115"/>
      <c r="E26" s="115"/>
      <c r="F26" s="115"/>
      <c r="G26" s="115"/>
      <c r="H26" s="116"/>
      <c r="I26" s="114"/>
      <c r="J26" s="114"/>
      <c r="K26" s="115"/>
      <c r="L26" s="117">
        <f t="shared" si="0"/>
        <v>0</v>
      </c>
      <c r="M26" s="101"/>
      <c r="N26" s="102" t="str">
        <f t="shared" si="10"/>
        <v/>
      </c>
      <c r="O26" s="103" t="str">
        <f t="shared" si="11"/>
        <v/>
      </c>
      <c r="P26" s="104" t="str">
        <f t="shared" si="12"/>
        <v/>
      </c>
      <c r="Q26" s="248" t="str">
        <f t="shared" si="13"/>
        <v/>
      </c>
      <c r="R26" s="245" t="str">
        <f t="shared" si="14"/>
        <v/>
      </c>
      <c r="S26" s="104" t="str">
        <f t="shared" si="15"/>
        <v/>
      </c>
      <c r="T26" s="249" t="str">
        <f t="shared" si="3"/>
        <v/>
      </c>
      <c r="U26" s="118"/>
      <c r="V26" s="118"/>
      <c r="W26" s="118"/>
      <c r="X26" s="119"/>
      <c r="Y26" s="120"/>
      <c r="Z26" s="120"/>
      <c r="AA26" s="108" t="str">
        <f t="shared" si="16"/>
        <v/>
      </c>
      <c r="AB26" s="108" t="str">
        <f t="shared" si="17"/>
        <v/>
      </c>
      <c r="AC26" s="121"/>
      <c r="AD26" s="121"/>
      <c r="AE26" s="250" t="str">
        <f t="shared" si="4"/>
        <v/>
      </c>
      <c r="AF26" s="108" t="str">
        <f t="shared" si="18"/>
        <v/>
      </c>
      <c r="AG26" s="108" t="str">
        <f t="shared" si="19"/>
        <v/>
      </c>
      <c r="AH26" s="110">
        <f t="shared" si="20"/>
        <v>0</v>
      </c>
      <c r="AI26" s="110">
        <f t="shared" si="21"/>
        <v>0</v>
      </c>
      <c r="AJ26" s="114"/>
      <c r="AK26" s="100">
        <f t="shared" si="22"/>
        <v>0</v>
      </c>
      <c r="AL26" s="110">
        <f t="shared" si="23"/>
        <v>0</v>
      </c>
      <c r="AM26" s="258">
        <f t="shared" si="24"/>
        <v>0</v>
      </c>
      <c r="AN26" s="110">
        <f t="shared" si="25"/>
        <v>0</v>
      </c>
      <c r="AO26" s="110">
        <f t="shared" si="9"/>
        <v>0</v>
      </c>
      <c r="AP26" s="122"/>
      <c r="AQ26" s="277"/>
      <c r="AR26" s="269"/>
      <c r="AT26" s="5" t="s">
        <v>116</v>
      </c>
      <c r="AU26" s="5">
        <v>2013</v>
      </c>
      <c r="AV26" s="247">
        <v>5.4199999999999995E-4</v>
      </c>
      <c r="AW26" s="5">
        <v>4.17</v>
      </c>
      <c r="AX26" s="5"/>
      <c r="AY26" s="5" t="s">
        <v>117</v>
      </c>
      <c r="AZ26" s="5">
        <v>2013</v>
      </c>
      <c r="BA26" s="247">
        <v>4.6999999999999999E-4</v>
      </c>
      <c r="BB26" s="5">
        <v>3.61</v>
      </c>
    </row>
    <row r="27" spans="1:56" s="279" customFormat="1">
      <c r="A27" s="96"/>
      <c r="B27" s="113"/>
      <c r="C27" s="114"/>
      <c r="D27" s="115"/>
      <c r="E27" s="115"/>
      <c r="F27" s="115"/>
      <c r="G27" s="115"/>
      <c r="H27" s="116"/>
      <c r="I27" s="114"/>
      <c r="J27" s="114"/>
      <c r="K27" s="115"/>
      <c r="L27" s="117">
        <f t="shared" si="0"/>
        <v>0</v>
      </c>
      <c r="M27" s="101"/>
      <c r="N27" s="102" t="str">
        <f t="shared" si="10"/>
        <v/>
      </c>
      <c r="O27" s="103" t="str">
        <f t="shared" si="11"/>
        <v/>
      </c>
      <c r="P27" s="104" t="str">
        <f t="shared" si="12"/>
        <v/>
      </c>
      <c r="Q27" s="248" t="str">
        <f t="shared" si="13"/>
        <v/>
      </c>
      <c r="R27" s="245" t="str">
        <f t="shared" si="14"/>
        <v/>
      </c>
      <c r="S27" s="104" t="str">
        <f t="shared" si="15"/>
        <v/>
      </c>
      <c r="T27" s="249" t="str">
        <f t="shared" si="3"/>
        <v/>
      </c>
      <c r="U27" s="118"/>
      <c r="V27" s="118"/>
      <c r="W27" s="118"/>
      <c r="X27" s="119"/>
      <c r="Y27" s="120"/>
      <c r="Z27" s="120"/>
      <c r="AA27" s="108" t="str">
        <f t="shared" si="16"/>
        <v/>
      </c>
      <c r="AB27" s="108" t="str">
        <f t="shared" si="17"/>
        <v/>
      </c>
      <c r="AC27" s="121"/>
      <c r="AD27" s="121"/>
      <c r="AE27" s="250" t="str">
        <f t="shared" si="4"/>
        <v/>
      </c>
      <c r="AF27" s="108" t="str">
        <f t="shared" si="18"/>
        <v/>
      </c>
      <c r="AG27" s="108" t="str">
        <f t="shared" si="19"/>
        <v/>
      </c>
      <c r="AH27" s="110">
        <f t="shared" si="20"/>
        <v>0</v>
      </c>
      <c r="AI27" s="110">
        <f t="shared" si="21"/>
        <v>0</v>
      </c>
      <c r="AJ27" s="114"/>
      <c r="AK27" s="100">
        <f t="shared" si="22"/>
        <v>0</v>
      </c>
      <c r="AL27" s="110">
        <f t="shared" si="23"/>
        <v>0</v>
      </c>
      <c r="AM27" s="258">
        <f t="shared" si="24"/>
        <v>0</v>
      </c>
      <c r="AN27" s="110">
        <f t="shared" si="25"/>
        <v>0</v>
      </c>
      <c r="AO27" s="110">
        <f t="shared" si="9"/>
        <v>0</v>
      </c>
      <c r="AP27" s="122"/>
      <c r="AQ27" s="277"/>
      <c r="AR27" s="269"/>
      <c r="AT27" s="5"/>
      <c r="AU27" s="5">
        <v>2014</v>
      </c>
      <c r="AV27" s="247">
        <v>5.4199999999999995E-4</v>
      </c>
      <c r="AW27" s="5">
        <v>4.17</v>
      </c>
      <c r="AX27" s="5"/>
      <c r="AZ27" s="5">
        <v>2014</v>
      </c>
      <c r="BA27" s="247">
        <v>4.6999999999999999E-4</v>
      </c>
      <c r="BB27" s="5">
        <v>3.61</v>
      </c>
    </row>
    <row r="28" spans="1:56" s="279" customFormat="1">
      <c r="A28" s="96"/>
      <c r="B28" s="113"/>
      <c r="C28" s="114"/>
      <c r="D28" s="115"/>
      <c r="E28" s="115"/>
      <c r="F28" s="115"/>
      <c r="G28" s="115"/>
      <c r="H28" s="116"/>
      <c r="I28" s="114"/>
      <c r="J28" s="114"/>
      <c r="K28" s="115"/>
      <c r="L28" s="117">
        <f t="shared" si="0"/>
        <v>0</v>
      </c>
      <c r="M28" s="101"/>
      <c r="N28" s="102" t="str">
        <f t="shared" si="10"/>
        <v/>
      </c>
      <c r="O28" s="103" t="str">
        <f t="shared" si="11"/>
        <v/>
      </c>
      <c r="P28" s="104" t="str">
        <f t="shared" si="12"/>
        <v/>
      </c>
      <c r="Q28" s="248" t="str">
        <f t="shared" si="13"/>
        <v/>
      </c>
      <c r="R28" s="245" t="str">
        <f t="shared" si="14"/>
        <v/>
      </c>
      <c r="S28" s="104" t="str">
        <f t="shared" si="15"/>
        <v/>
      </c>
      <c r="T28" s="249" t="str">
        <f t="shared" si="3"/>
        <v/>
      </c>
      <c r="U28" s="118"/>
      <c r="V28" s="118"/>
      <c r="W28" s="118"/>
      <c r="X28" s="119"/>
      <c r="Y28" s="120"/>
      <c r="Z28" s="120"/>
      <c r="AA28" s="108" t="str">
        <f t="shared" si="16"/>
        <v/>
      </c>
      <c r="AB28" s="108" t="str">
        <f t="shared" si="17"/>
        <v/>
      </c>
      <c r="AC28" s="121"/>
      <c r="AD28" s="121"/>
      <c r="AE28" s="250" t="str">
        <f t="shared" si="4"/>
        <v/>
      </c>
      <c r="AF28" s="108" t="str">
        <f t="shared" si="18"/>
        <v/>
      </c>
      <c r="AG28" s="108" t="str">
        <f t="shared" si="19"/>
        <v/>
      </c>
      <c r="AH28" s="110">
        <f t="shared" si="20"/>
        <v>0</v>
      </c>
      <c r="AI28" s="110">
        <f t="shared" si="21"/>
        <v>0</v>
      </c>
      <c r="AJ28" s="114"/>
      <c r="AK28" s="100">
        <f t="shared" si="22"/>
        <v>0</v>
      </c>
      <c r="AL28" s="110">
        <f t="shared" si="23"/>
        <v>0</v>
      </c>
      <c r="AM28" s="258">
        <f t="shared" si="24"/>
        <v>0</v>
      </c>
      <c r="AN28" s="110">
        <f t="shared" si="25"/>
        <v>0</v>
      </c>
      <c r="AO28" s="110">
        <f t="shared" si="9"/>
        <v>0</v>
      </c>
      <c r="AP28" s="122"/>
      <c r="AQ28" s="277"/>
      <c r="AR28" s="269"/>
      <c r="AT28" s="5"/>
      <c r="AU28" s="5">
        <v>2015</v>
      </c>
      <c r="AV28" s="247">
        <v>5.3899999999999998E-4</v>
      </c>
      <c r="AW28" s="5">
        <v>4.1500000000000004</v>
      </c>
      <c r="AX28" s="5"/>
      <c r="AY28" s="5"/>
      <c r="AZ28" s="5">
        <v>2015</v>
      </c>
      <c r="BA28" s="247">
        <v>4.66E-4</v>
      </c>
      <c r="BB28" s="5">
        <v>3.6</v>
      </c>
    </row>
    <row r="29" spans="1:56" s="279" customFormat="1">
      <c r="A29" s="96"/>
      <c r="B29" s="113"/>
      <c r="C29" s="114"/>
      <c r="D29" s="115"/>
      <c r="E29" s="115"/>
      <c r="F29" s="115"/>
      <c r="G29" s="115"/>
      <c r="H29" s="116"/>
      <c r="I29" s="114"/>
      <c r="J29" s="114"/>
      <c r="K29" s="115"/>
      <c r="L29" s="117">
        <f t="shared" si="0"/>
        <v>0</v>
      </c>
      <c r="M29" s="101"/>
      <c r="N29" s="102" t="str">
        <f t="shared" si="10"/>
        <v/>
      </c>
      <c r="O29" s="103" t="str">
        <f t="shared" si="11"/>
        <v/>
      </c>
      <c r="P29" s="104" t="str">
        <f t="shared" si="12"/>
        <v/>
      </c>
      <c r="Q29" s="248" t="str">
        <f t="shared" si="13"/>
        <v/>
      </c>
      <c r="R29" s="245" t="str">
        <f t="shared" si="14"/>
        <v/>
      </c>
      <c r="S29" s="104" t="str">
        <f t="shared" si="15"/>
        <v/>
      </c>
      <c r="T29" s="249" t="str">
        <f t="shared" si="3"/>
        <v/>
      </c>
      <c r="U29" s="118"/>
      <c r="V29" s="118"/>
      <c r="W29" s="118"/>
      <c r="X29" s="119"/>
      <c r="Y29" s="120"/>
      <c r="Z29" s="120"/>
      <c r="AA29" s="108" t="str">
        <f t="shared" si="16"/>
        <v/>
      </c>
      <c r="AB29" s="108" t="str">
        <f t="shared" si="17"/>
        <v/>
      </c>
      <c r="AC29" s="121"/>
      <c r="AD29" s="121"/>
      <c r="AE29" s="250" t="str">
        <f t="shared" si="4"/>
        <v/>
      </c>
      <c r="AF29" s="108" t="str">
        <f t="shared" si="18"/>
        <v/>
      </c>
      <c r="AG29" s="108" t="str">
        <f t="shared" si="19"/>
        <v/>
      </c>
      <c r="AH29" s="110">
        <f t="shared" si="20"/>
        <v>0</v>
      </c>
      <c r="AI29" s="110">
        <f t="shared" si="21"/>
        <v>0</v>
      </c>
      <c r="AJ29" s="114"/>
      <c r="AK29" s="100">
        <f t="shared" si="22"/>
        <v>0</v>
      </c>
      <c r="AL29" s="110">
        <f t="shared" si="23"/>
        <v>0</v>
      </c>
      <c r="AM29" s="258">
        <f t="shared" si="24"/>
        <v>0</v>
      </c>
      <c r="AN29" s="110">
        <f t="shared" si="25"/>
        <v>0</v>
      </c>
      <c r="AO29" s="110">
        <f t="shared" si="9"/>
        <v>0</v>
      </c>
      <c r="AP29" s="122"/>
      <c r="AQ29" s="277"/>
      <c r="AR29" s="269"/>
      <c r="AT29" s="5"/>
      <c r="AU29" s="5">
        <v>2016</v>
      </c>
      <c r="AV29" s="247">
        <v>5.13E-4</v>
      </c>
      <c r="AW29" s="5">
        <v>3.96</v>
      </c>
      <c r="AX29" s="5"/>
      <c r="AY29" s="5"/>
      <c r="AZ29" s="5">
        <v>2016</v>
      </c>
      <c r="BA29" s="247">
        <v>4.3199999999999998E-4</v>
      </c>
      <c r="BB29" s="5">
        <v>3.33</v>
      </c>
    </row>
    <row r="30" spans="1:56" s="279" customFormat="1">
      <c r="A30" s="113"/>
      <c r="B30" s="113"/>
      <c r="C30" s="114"/>
      <c r="D30" s="115"/>
      <c r="E30" s="115"/>
      <c r="F30" s="115"/>
      <c r="G30" s="115"/>
      <c r="H30" s="116"/>
      <c r="I30" s="114"/>
      <c r="J30" s="114"/>
      <c r="K30" s="115"/>
      <c r="L30" s="117">
        <f t="shared" si="0"/>
        <v>0</v>
      </c>
      <c r="M30" s="124"/>
      <c r="N30" s="102" t="str">
        <f t="shared" si="10"/>
        <v/>
      </c>
      <c r="O30" s="103" t="str">
        <f t="shared" si="11"/>
        <v/>
      </c>
      <c r="P30" s="104" t="str">
        <f t="shared" si="12"/>
        <v/>
      </c>
      <c r="Q30" s="248" t="str">
        <f t="shared" si="13"/>
        <v/>
      </c>
      <c r="R30" s="245" t="str">
        <f t="shared" si="14"/>
        <v/>
      </c>
      <c r="S30" s="104" t="str">
        <f t="shared" si="15"/>
        <v/>
      </c>
      <c r="T30" s="249" t="str">
        <f t="shared" si="3"/>
        <v/>
      </c>
      <c r="U30" s="118"/>
      <c r="V30" s="118"/>
      <c r="W30" s="118"/>
      <c r="X30" s="119"/>
      <c r="Y30" s="120"/>
      <c r="Z30" s="120"/>
      <c r="AA30" s="108" t="str">
        <f t="shared" si="16"/>
        <v/>
      </c>
      <c r="AB30" s="108" t="str">
        <f t="shared" si="17"/>
        <v/>
      </c>
      <c r="AC30" s="121"/>
      <c r="AD30" s="121"/>
      <c r="AE30" s="250" t="str">
        <f t="shared" si="4"/>
        <v/>
      </c>
      <c r="AF30" s="108" t="str">
        <f t="shared" si="18"/>
        <v/>
      </c>
      <c r="AG30" s="108" t="str">
        <f t="shared" si="19"/>
        <v/>
      </c>
      <c r="AH30" s="110">
        <f t="shared" si="20"/>
        <v>0</v>
      </c>
      <c r="AI30" s="110">
        <f t="shared" si="21"/>
        <v>0</v>
      </c>
      <c r="AJ30" s="114"/>
      <c r="AK30" s="100">
        <f t="shared" si="22"/>
        <v>0</v>
      </c>
      <c r="AL30" s="110">
        <f t="shared" si="23"/>
        <v>0</v>
      </c>
      <c r="AM30" s="258">
        <f t="shared" si="24"/>
        <v>0</v>
      </c>
      <c r="AN30" s="110">
        <f t="shared" si="25"/>
        <v>0</v>
      </c>
      <c r="AO30" s="110">
        <f t="shared" si="9"/>
        <v>0</v>
      </c>
      <c r="AP30" s="122"/>
      <c r="AQ30" s="277"/>
      <c r="AR30" s="269"/>
      <c r="AT30" s="5"/>
      <c r="AU30" s="5">
        <v>2017</v>
      </c>
      <c r="AV30" s="247">
        <v>5.13E-4</v>
      </c>
      <c r="AW30" s="5">
        <v>3.96</v>
      </c>
      <c r="AX30" s="5"/>
      <c r="AY30" s="5"/>
      <c r="AZ30" s="5">
        <v>2017</v>
      </c>
      <c r="BA30" s="247">
        <v>4.3199999999999998E-4</v>
      </c>
      <c r="BB30" s="5">
        <v>3.33</v>
      </c>
    </row>
    <row r="31" spans="1:56">
      <c r="A31" s="113"/>
      <c r="B31" s="113"/>
      <c r="C31" s="114"/>
      <c r="D31" s="115"/>
      <c r="E31" s="115"/>
      <c r="F31" s="115"/>
      <c r="G31" s="115"/>
      <c r="H31" s="116"/>
      <c r="I31" s="114"/>
      <c r="J31" s="114"/>
      <c r="K31" s="115"/>
      <c r="L31" s="117">
        <f t="shared" si="0"/>
        <v>0</v>
      </c>
      <c r="M31" s="124"/>
      <c r="N31" s="102" t="str">
        <f t="shared" si="10"/>
        <v/>
      </c>
      <c r="O31" s="103" t="str">
        <f t="shared" si="11"/>
        <v/>
      </c>
      <c r="P31" s="104" t="str">
        <f t="shared" si="12"/>
        <v/>
      </c>
      <c r="Q31" s="248" t="str">
        <f t="shared" si="13"/>
        <v/>
      </c>
      <c r="R31" s="245" t="str">
        <f t="shared" si="14"/>
        <v/>
      </c>
      <c r="S31" s="104" t="str">
        <f t="shared" si="15"/>
        <v/>
      </c>
      <c r="T31" s="249" t="str">
        <f t="shared" si="3"/>
        <v/>
      </c>
      <c r="U31" s="118"/>
      <c r="V31" s="118"/>
      <c r="W31" s="118"/>
      <c r="X31" s="119"/>
      <c r="Y31" s="120"/>
      <c r="Z31" s="120"/>
      <c r="AA31" s="108" t="str">
        <f t="shared" si="16"/>
        <v/>
      </c>
      <c r="AB31" s="108" t="str">
        <f t="shared" si="17"/>
        <v/>
      </c>
      <c r="AC31" s="121"/>
      <c r="AD31" s="121"/>
      <c r="AE31" s="250" t="str">
        <f t="shared" si="4"/>
        <v/>
      </c>
      <c r="AF31" s="108" t="str">
        <f t="shared" si="18"/>
        <v/>
      </c>
      <c r="AG31" s="108" t="str">
        <f t="shared" si="19"/>
        <v/>
      </c>
      <c r="AH31" s="110">
        <f t="shared" si="20"/>
        <v>0</v>
      </c>
      <c r="AI31" s="110">
        <f t="shared" si="21"/>
        <v>0</v>
      </c>
      <c r="AJ31" s="114"/>
      <c r="AK31" s="100">
        <f t="shared" si="22"/>
        <v>0</v>
      </c>
      <c r="AL31" s="110">
        <f t="shared" si="23"/>
        <v>0</v>
      </c>
      <c r="AM31" s="258">
        <f t="shared" si="24"/>
        <v>0</v>
      </c>
      <c r="AN31" s="110">
        <f t="shared" si="25"/>
        <v>0</v>
      </c>
      <c r="AO31" s="110">
        <f t="shared" si="9"/>
        <v>0</v>
      </c>
      <c r="AP31" s="122"/>
      <c r="AT31" s="5"/>
      <c r="AU31" s="5">
        <v>2018</v>
      </c>
      <c r="AV31" s="247">
        <v>5.13E-4</v>
      </c>
      <c r="AW31" s="5">
        <v>3.96</v>
      </c>
      <c r="AX31" s="5"/>
      <c r="AY31" s="5"/>
      <c r="AZ31" s="5">
        <v>2018</v>
      </c>
      <c r="BA31" s="247">
        <v>4.3199999999999998E-4</v>
      </c>
      <c r="BB31" s="5">
        <v>3.33</v>
      </c>
      <c r="BC31" s="279"/>
      <c r="BD31" s="279"/>
    </row>
    <row r="32" spans="1:56">
      <c r="A32" s="113"/>
      <c r="B32" s="113"/>
      <c r="C32" s="114"/>
      <c r="D32" s="115"/>
      <c r="E32" s="115"/>
      <c r="F32" s="115"/>
      <c r="G32" s="115"/>
      <c r="H32" s="116"/>
      <c r="I32" s="114"/>
      <c r="J32" s="114"/>
      <c r="K32" s="115"/>
      <c r="L32" s="117">
        <f t="shared" si="0"/>
        <v>0</v>
      </c>
      <c r="M32" s="124"/>
      <c r="N32" s="102" t="str">
        <f t="shared" si="10"/>
        <v/>
      </c>
      <c r="O32" s="103" t="str">
        <f t="shared" si="11"/>
        <v/>
      </c>
      <c r="P32" s="104" t="str">
        <f t="shared" si="12"/>
        <v/>
      </c>
      <c r="Q32" s="248" t="str">
        <f t="shared" si="13"/>
        <v/>
      </c>
      <c r="R32" s="245" t="str">
        <f t="shared" si="14"/>
        <v/>
      </c>
      <c r="S32" s="104" t="str">
        <f t="shared" si="15"/>
        <v/>
      </c>
      <c r="T32" s="249" t="str">
        <f t="shared" si="3"/>
        <v/>
      </c>
      <c r="U32" s="118"/>
      <c r="V32" s="118"/>
      <c r="W32" s="118"/>
      <c r="X32" s="119"/>
      <c r="Y32" s="120"/>
      <c r="Z32" s="120"/>
      <c r="AA32" s="108" t="str">
        <f t="shared" si="16"/>
        <v/>
      </c>
      <c r="AB32" s="108" t="str">
        <f t="shared" si="17"/>
        <v/>
      </c>
      <c r="AC32" s="121"/>
      <c r="AD32" s="121"/>
      <c r="AE32" s="250" t="str">
        <f t="shared" si="4"/>
        <v/>
      </c>
      <c r="AF32" s="108" t="str">
        <f t="shared" si="18"/>
        <v/>
      </c>
      <c r="AG32" s="108" t="str">
        <f t="shared" si="19"/>
        <v/>
      </c>
      <c r="AH32" s="110">
        <f t="shared" si="20"/>
        <v>0</v>
      </c>
      <c r="AI32" s="110">
        <f t="shared" si="21"/>
        <v>0</v>
      </c>
      <c r="AJ32" s="114"/>
      <c r="AK32" s="100">
        <f t="shared" si="22"/>
        <v>0</v>
      </c>
      <c r="AL32" s="110">
        <f t="shared" si="23"/>
        <v>0</v>
      </c>
      <c r="AM32" s="258">
        <f t="shared" si="24"/>
        <v>0</v>
      </c>
      <c r="AN32" s="110">
        <f t="shared" si="25"/>
        <v>0</v>
      </c>
      <c r="AO32" s="110">
        <f t="shared" si="9"/>
        <v>0</v>
      </c>
      <c r="AP32" s="122"/>
      <c r="AT32" s="5"/>
      <c r="AU32" s="5" t="s">
        <v>111</v>
      </c>
      <c r="AV32" s="5">
        <v>4.95E-4</v>
      </c>
      <c r="AW32" s="5">
        <v>3.81</v>
      </c>
      <c r="AX32" s="5"/>
      <c r="AY32" s="5"/>
      <c r="AZ32" s="5" t="s">
        <v>111</v>
      </c>
      <c r="BA32" s="5">
        <v>4.0900000000000002E-4</v>
      </c>
      <c r="BB32" s="5">
        <v>3.14</v>
      </c>
      <c r="BC32" s="279"/>
      <c r="BD32" s="279"/>
    </row>
    <row r="33" spans="1:55">
      <c r="A33" s="113"/>
      <c r="B33" s="113"/>
      <c r="C33" s="114"/>
      <c r="D33" s="115"/>
      <c r="E33" s="115"/>
      <c r="F33" s="115"/>
      <c r="G33" s="115"/>
      <c r="H33" s="116"/>
      <c r="I33" s="114"/>
      <c r="J33" s="114"/>
      <c r="K33" s="115"/>
      <c r="L33" s="117">
        <f t="shared" si="0"/>
        <v>0</v>
      </c>
      <c r="M33" s="124"/>
      <c r="N33" s="102" t="str">
        <f t="shared" si="10"/>
        <v/>
      </c>
      <c r="O33" s="103" t="str">
        <f t="shared" si="11"/>
        <v/>
      </c>
      <c r="P33" s="104" t="str">
        <f t="shared" si="12"/>
        <v/>
      </c>
      <c r="Q33" s="248" t="str">
        <f t="shared" si="13"/>
        <v/>
      </c>
      <c r="R33" s="245" t="str">
        <f t="shared" si="14"/>
        <v/>
      </c>
      <c r="S33" s="104" t="str">
        <f t="shared" si="15"/>
        <v/>
      </c>
      <c r="T33" s="249" t="str">
        <f t="shared" si="3"/>
        <v/>
      </c>
      <c r="U33" s="118"/>
      <c r="V33" s="118"/>
      <c r="W33" s="118"/>
      <c r="X33" s="119"/>
      <c r="Y33" s="120"/>
      <c r="Z33" s="120"/>
      <c r="AA33" s="108" t="str">
        <f t="shared" si="16"/>
        <v/>
      </c>
      <c r="AB33" s="108" t="str">
        <f t="shared" si="17"/>
        <v/>
      </c>
      <c r="AC33" s="121"/>
      <c r="AD33" s="121"/>
      <c r="AE33" s="250" t="str">
        <f t="shared" si="4"/>
        <v/>
      </c>
      <c r="AF33" s="108" t="str">
        <f t="shared" si="18"/>
        <v/>
      </c>
      <c r="AG33" s="108" t="str">
        <f t="shared" si="19"/>
        <v/>
      </c>
      <c r="AH33" s="110">
        <f t="shared" si="20"/>
        <v>0</v>
      </c>
      <c r="AI33" s="110">
        <f t="shared" si="21"/>
        <v>0</v>
      </c>
      <c r="AJ33" s="114"/>
      <c r="AK33" s="100">
        <f t="shared" si="22"/>
        <v>0</v>
      </c>
      <c r="AL33" s="110">
        <f t="shared" si="23"/>
        <v>0</v>
      </c>
      <c r="AM33" s="258">
        <f t="shared" si="24"/>
        <v>0</v>
      </c>
      <c r="AN33" s="110">
        <f t="shared" si="25"/>
        <v>0</v>
      </c>
      <c r="AO33" s="110">
        <f t="shared" si="9"/>
        <v>0</v>
      </c>
      <c r="AP33" s="122"/>
      <c r="AT33" s="5"/>
      <c r="AU33" s="5"/>
      <c r="AV33" s="5" t="s">
        <v>151</v>
      </c>
      <c r="AW33" s="5"/>
      <c r="AX33" s="5"/>
      <c r="AY33" s="5"/>
      <c r="AZ33" s="5"/>
      <c r="BA33" s="5"/>
      <c r="BB33" s="5"/>
      <c r="BC33" s="279"/>
    </row>
    <row r="34" spans="1:55">
      <c r="A34" s="113"/>
      <c r="B34" s="113"/>
      <c r="C34" s="114"/>
      <c r="D34" s="115"/>
      <c r="E34" s="115"/>
      <c r="F34" s="115"/>
      <c r="G34" s="115"/>
      <c r="H34" s="116"/>
      <c r="I34" s="114"/>
      <c r="J34" s="114"/>
      <c r="K34" s="115"/>
      <c r="L34" s="117">
        <f t="shared" si="0"/>
        <v>0</v>
      </c>
      <c r="M34" s="124"/>
      <c r="N34" s="102" t="str">
        <f t="shared" si="10"/>
        <v/>
      </c>
      <c r="O34" s="103" t="str">
        <f t="shared" si="11"/>
        <v/>
      </c>
      <c r="P34" s="104" t="str">
        <f t="shared" si="12"/>
        <v/>
      </c>
      <c r="Q34" s="248" t="str">
        <f t="shared" si="13"/>
        <v/>
      </c>
      <c r="R34" s="245" t="str">
        <f t="shared" si="14"/>
        <v/>
      </c>
      <c r="S34" s="104" t="str">
        <f t="shared" si="15"/>
        <v/>
      </c>
      <c r="T34" s="249" t="str">
        <f t="shared" si="3"/>
        <v/>
      </c>
      <c r="U34" s="118"/>
      <c r="V34" s="118"/>
      <c r="W34" s="118"/>
      <c r="X34" s="119"/>
      <c r="Y34" s="120"/>
      <c r="Z34" s="120"/>
      <c r="AA34" s="108" t="str">
        <f t="shared" si="16"/>
        <v/>
      </c>
      <c r="AB34" s="108" t="str">
        <f t="shared" si="17"/>
        <v/>
      </c>
      <c r="AC34" s="121"/>
      <c r="AD34" s="121"/>
      <c r="AE34" s="250" t="str">
        <f t="shared" si="4"/>
        <v/>
      </c>
      <c r="AF34" s="108" t="str">
        <f t="shared" si="18"/>
        <v/>
      </c>
      <c r="AG34" s="108" t="str">
        <f t="shared" si="19"/>
        <v/>
      </c>
      <c r="AH34" s="110">
        <f t="shared" si="20"/>
        <v>0</v>
      </c>
      <c r="AI34" s="110">
        <f t="shared" si="21"/>
        <v>0</v>
      </c>
      <c r="AJ34" s="114"/>
      <c r="AK34" s="100">
        <f t="shared" si="22"/>
        <v>0</v>
      </c>
      <c r="AL34" s="110">
        <f t="shared" si="23"/>
        <v>0</v>
      </c>
      <c r="AM34" s="258">
        <f t="shared" si="24"/>
        <v>0</v>
      </c>
      <c r="AN34" s="110">
        <f t="shared" si="25"/>
        <v>0</v>
      </c>
      <c r="AO34" s="110">
        <f t="shared" si="9"/>
        <v>0</v>
      </c>
      <c r="AP34" s="122"/>
      <c r="AT34" s="5" t="s">
        <v>116</v>
      </c>
      <c r="AU34" s="5">
        <v>2013</v>
      </c>
      <c r="AV34" s="247">
        <v>5.4199999999999995E-4</v>
      </c>
      <c r="AW34" s="5">
        <v>4.17</v>
      </c>
      <c r="AX34" s="5"/>
      <c r="AY34" s="5" t="s">
        <v>117</v>
      </c>
      <c r="AZ34" s="5">
        <v>2013</v>
      </c>
      <c r="BA34" s="247">
        <v>4.6999999999999999E-4</v>
      </c>
      <c r="BB34" s="5">
        <v>3.61</v>
      </c>
      <c r="BC34" s="279"/>
    </row>
    <row r="35" spans="1:55">
      <c r="A35" s="113"/>
      <c r="B35" s="113"/>
      <c r="C35" s="114"/>
      <c r="D35" s="115"/>
      <c r="E35" s="115"/>
      <c r="F35" s="115"/>
      <c r="G35" s="115"/>
      <c r="H35" s="116"/>
      <c r="I35" s="114"/>
      <c r="J35" s="114"/>
      <c r="K35" s="115"/>
      <c r="L35" s="117">
        <f t="shared" si="0"/>
        <v>0</v>
      </c>
      <c r="M35" s="124"/>
      <c r="N35" s="102" t="str">
        <f t="shared" si="10"/>
        <v/>
      </c>
      <c r="O35" s="103" t="str">
        <f t="shared" si="11"/>
        <v/>
      </c>
      <c r="P35" s="104" t="str">
        <f t="shared" si="12"/>
        <v/>
      </c>
      <c r="Q35" s="248" t="str">
        <f t="shared" si="13"/>
        <v/>
      </c>
      <c r="R35" s="245" t="str">
        <f t="shared" si="14"/>
        <v/>
      </c>
      <c r="S35" s="104" t="str">
        <f t="shared" si="15"/>
        <v/>
      </c>
      <c r="T35" s="249" t="str">
        <f t="shared" si="3"/>
        <v/>
      </c>
      <c r="U35" s="118"/>
      <c r="V35" s="118"/>
      <c r="W35" s="118"/>
      <c r="X35" s="119"/>
      <c r="Y35" s="120"/>
      <c r="Z35" s="120"/>
      <c r="AA35" s="108" t="str">
        <f t="shared" si="16"/>
        <v/>
      </c>
      <c r="AB35" s="108" t="str">
        <f t="shared" si="17"/>
        <v/>
      </c>
      <c r="AC35" s="121"/>
      <c r="AD35" s="121"/>
      <c r="AE35" s="250" t="str">
        <f t="shared" si="4"/>
        <v/>
      </c>
      <c r="AF35" s="108" t="str">
        <f t="shared" si="18"/>
        <v/>
      </c>
      <c r="AG35" s="108" t="str">
        <f t="shared" si="19"/>
        <v/>
      </c>
      <c r="AH35" s="110">
        <f t="shared" si="20"/>
        <v>0</v>
      </c>
      <c r="AI35" s="110">
        <f t="shared" si="21"/>
        <v>0</v>
      </c>
      <c r="AJ35" s="114"/>
      <c r="AK35" s="100">
        <f t="shared" si="22"/>
        <v>0</v>
      </c>
      <c r="AL35" s="110">
        <f t="shared" si="23"/>
        <v>0</v>
      </c>
      <c r="AM35" s="258">
        <f t="shared" si="24"/>
        <v>0</v>
      </c>
      <c r="AN35" s="110">
        <f t="shared" si="25"/>
        <v>0</v>
      </c>
      <c r="AO35" s="110">
        <f t="shared" si="9"/>
        <v>0</v>
      </c>
      <c r="AP35" s="122"/>
      <c r="AU35" s="5">
        <v>2014</v>
      </c>
      <c r="AV35" s="247">
        <v>5.4199999999999995E-4</v>
      </c>
      <c r="AW35" s="5">
        <v>4.17</v>
      </c>
      <c r="AX35" s="5"/>
      <c r="AZ35" s="5">
        <v>2014</v>
      </c>
      <c r="BA35" s="247">
        <v>4.6999999999999999E-4</v>
      </c>
      <c r="BB35" s="5">
        <v>3.61</v>
      </c>
    </row>
    <row r="36" spans="1:55">
      <c r="A36" s="113"/>
      <c r="B36" s="113"/>
      <c r="C36" s="114"/>
      <c r="D36" s="115"/>
      <c r="E36" s="115"/>
      <c r="F36" s="115"/>
      <c r="G36" s="115"/>
      <c r="H36" s="116"/>
      <c r="I36" s="114"/>
      <c r="J36" s="114"/>
      <c r="K36" s="115"/>
      <c r="L36" s="117">
        <f t="shared" si="0"/>
        <v>0</v>
      </c>
      <c r="M36" s="124"/>
      <c r="N36" s="102" t="str">
        <f t="shared" si="10"/>
        <v/>
      </c>
      <c r="O36" s="103" t="str">
        <f t="shared" si="11"/>
        <v/>
      </c>
      <c r="P36" s="104" t="str">
        <f t="shared" si="12"/>
        <v/>
      </c>
      <c r="Q36" s="248" t="str">
        <f t="shared" si="13"/>
        <v/>
      </c>
      <c r="R36" s="245" t="str">
        <f t="shared" si="14"/>
        <v/>
      </c>
      <c r="S36" s="104" t="str">
        <f t="shared" si="15"/>
        <v/>
      </c>
      <c r="T36" s="249" t="str">
        <f t="shared" si="3"/>
        <v/>
      </c>
      <c r="U36" s="118"/>
      <c r="V36" s="118"/>
      <c r="W36" s="118"/>
      <c r="X36" s="119"/>
      <c r="Y36" s="120"/>
      <c r="Z36" s="120"/>
      <c r="AA36" s="108" t="str">
        <f t="shared" si="16"/>
        <v/>
      </c>
      <c r="AB36" s="108" t="str">
        <f t="shared" si="17"/>
        <v/>
      </c>
      <c r="AC36" s="121"/>
      <c r="AD36" s="121"/>
      <c r="AE36" s="250" t="str">
        <f t="shared" si="4"/>
        <v/>
      </c>
      <c r="AF36" s="108" t="str">
        <f t="shared" si="18"/>
        <v/>
      </c>
      <c r="AG36" s="108" t="str">
        <f t="shared" si="19"/>
        <v/>
      </c>
      <c r="AH36" s="110">
        <f t="shared" si="20"/>
        <v>0</v>
      </c>
      <c r="AI36" s="110">
        <f t="shared" si="21"/>
        <v>0</v>
      </c>
      <c r="AJ36" s="114"/>
      <c r="AK36" s="100">
        <f t="shared" si="22"/>
        <v>0</v>
      </c>
      <c r="AL36" s="110">
        <f t="shared" si="23"/>
        <v>0</v>
      </c>
      <c r="AM36" s="258">
        <f t="shared" si="24"/>
        <v>0</v>
      </c>
      <c r="AN36" s="110">
        <f t="shared" si="25"/>
        <v>0</v>
      </c>
      <c r="AO36" s="110">
        <f t="shared" si="9"/>
        <v>0</v>
      </c>
      <c r="AP36" s="122"/>
      <c r="AT36" s="5"/>
      <c r="AU36" s="5">
        <v>2015</v>
      </c>
      <c r="AV36" s="247">
        <v>5.3899999999999998E-4</v>
      </c>
      <c r="AW36" s="5">
        <v>4.1500000000000004</v>
      </c>
      <c r="AX36" s="5"/>
      <c r="AY36" s="5"/>
      <c r="AZ36" s="5">
        <v>2015</v>
      </c>
      <c r="BA36" s="247">
        <v>4.66E-4</v>
      </c>
      <c r="BB36" s="5">
        <v>3.6</v>
      </c>
    </row>
    <row r="37" spans="1:55">
      <c r="A37" s="113"/>
      <c r="B37" s="113"/>
      <c r="C37" s="114"/>
      <c r="D37" s="115"/>
      <c r="E37" s="115"/>
      <c r="F37" s="115"/>
      <c r="G37" s="115"/>
      <c r="H37" s="116"/>
      <c r="I37" s="114"/>
      <c r="J37" s="114"/>
      <c r="K37" s="115"/>
      <c r="L37" s="117">
        <f t="shared" si="0"/>
        <v>0</v>
      </c>
      <c r="M37" s="124"/>
      <c r="N37" s="102" t="str">
        <f t="shared" si="10"/>
        <v/>
      </c>
      <c r="O37" s="103" t="str">
        <f t="shared" si="11"/>
        <v/>
      </c>
      <c r="P37" s="104" t="str">
        <f t="shared" si="12"/>
        <v/>
      </c>
      <c r="Q37" s="248" t="str">
        <f t="shared" si="13"/>
        <v/>
      </c>
      <c r="R37" s="245" t="str">
        <f t="shared" si="14"/>
        <v/>
      </c>
      <c r="S37" s="104" t="str">
        <f t="shared" si="15"/>
        <v/>
      </c>
      <c r="T37" s="249" t="str">
        <f t="shared" si="3"/>
        <v/>
      </c>
      <c r="U37" s="118"/>
      <c r="V37" s="118"/>
      <c r="W37" s="118"/>
      <c r="X37" s="119"/>
      <c r="Y37" s="120"/>
      <c r="Z37" s="120"/>
      <c r="AA37" s="108" t="str">
        <f t="shared" si="16"/>
        <v/>
      </c>
      <c r="AB37" s="108" t="str">
        <f t="shared" si="17"/>
        <v/>
      </c>
      <c r="AC37" s="121"/>
      <c r="AD37" s="121"/>
      <c r="AE37" s="250" t="str">
        <f t="shared" si="4"/>
        <v/>
      </c>
      <c r="AF37" s="108" t="str">
        <f t="shared" si="18"/>
        <v/>
      </c>
      <c r="AG37" s="108" t="str">
        <f t="shared" si="19"/>
        <v/>
      </c>
      <c r="AH37" s="110">
        <f t="shared" si="20"/>
        <v>0</v>
      </c>
      <c r="AI37" s="110">
        <f t="shared" si="21"/>
        <v>0</v>
      </c>
      <c r="AJ37" s="114"/>
      <c r="AK37" s="100">
        <f t="shared" si="22"/>
        <v>0</v>
      </c>
      <c r="AL37" s="110">
        <f t="shared" si="23"/>
        <v>0</v>
      </c>
      <c r="AM37" s="258">
        <f t="shared" si="24"/>
        <v>0</v>
      </c>
      <c r="AN37" s="110">
        <f t="shared" si="25"/>
        <v>0</v>
      </c>
      <c r="AO37" s="110">
        <f t="shared" si="9"/>
        <v>0</v>
      </c>
      <c r="AP37" s="122"/>
      <c r="AT37" s="5"/>
      <c r="AU37" s="5">
        <v>2016</v>
      </c>
      <c r="AV37" s="247">
        <v>5.2800000000000004E-4</v>
      </c>
      <c r="AW37" s="5">
        <v>4.07</v>
      </c>
      <c r="AX37" s="5"/>
      <c r="AY37" s="5"/>
      <c r="AZ37" s="5">
        <v>2016</v>
      </c>
      <c r="BA37" s="5">
        <v>4.5199999999999998E-4</v>
      </c>
      <c r="BB37" s="5">
        <v>3.48</v>
      </c>
    </row>
    <row r="38" spans="1:55">
      <c r="A38" s="113"/>
      <c r="B38" s="113"/>
      <c r="C38" s="114"/>
      <c r="D38" s="115"/>
      <c r="E38" s="115"/>
      <c r="F38" s="115"/>
      <c r="G38" s="115"/>
      <c r="H38" s="116"/>
      <c r="I38" s="114"/>
      <c r="J38" s="114"/>
      <c r="K38" s="115"/>
      <c r="L38" s="117">
        <f t="shared" si="0"/>
        <v>0</v>
      </c>
      <c r="M38" s="124"/>
      <c r="N38" s="102" t="str">
        <f t="shared" si="10"/>
        <v/>
      </c>
      <c r="O38" s="103" t="str">
        <f t="shared" si="11"/>
        <v/>
      </c>
      <c r="P38" s="104" t="str">
        <f t="shared" si="12"/>
        <v/>
      </c>
      <c r="Q38" s="248" t="str">
        <f t="shared" si="13"/>
        <v/>
      </c>
      <c r="R38" s="245" t="str">
        <f t="shared" si="14"/>
        <v/>
      </c>
      <c r="S38" s="104" t="str">
        <f t="shared" si="15"/>
        <v/>
      </c>
      <c r="T38" s="249" t="str">
        <f t="shared" si="3"/>
        <v/>
      </c>
      <c r="U38" s="118"/>
      <c r="V38" s="118"/>
      <c r="W38" s="118"/>
      <c r="X38" s="119"/>
      <c r="Y38" s="120"/>
      <c r="Z38" s="120"/>
      <c r="AA38" s="108" t="str">
        <f t="shared" si="16"/>
        <v/>
      </c>
      <c r="AB38" s="108" t="str">
        <f t="shared" si="17"/>
        <v/>
      </c>
      <c r="AC38" s="121"/>
      <c r="AD38" s="121"/>
      <c r="AE38" s="250" t="str">
        <f t="shared" si="4"/>
        <v/>
      </c>
      <c r="AF38" s="108" t="str">
        <f t="shared" si="18"/>
        <v/>
      </c>
      <c r="AG38" s="108" t="str">
        <f t="shared" si="19"/>
        <v/>
      </c>
      <c r="AH38" s="110">
        <f t="shared" si="20"/>
        <v>0</v>
      </c>
      <c r="AI38" s="110">
        <f t="shared" si="21"/>
        <v>0</v>
      </c>
      <c r="AJ38" s="114"/>
      <c r="AK38" s="100">
        <f t="shared" si="22"/>
        <v>0</v>
      </c>
      <c r="AL38" s="110">
        <f t="shared" si="23"/>
        <v>0</v>
      </c>
      <c r="AM38" s="258">
        <f t="shared" si="24"/>
        <v>0</v>
      </c>
      <c r="AN38" s="110">
        <f t="shared" si="25"/>
        <v>0</v>
      </c>
      <c r="AO38" s="110">
        <f t="shared" si="9"/>
        <v>0</v>
      </c>
      <c r="AP38" s="122"/>
      <c r="AT38" s="5"/>
      <c r="AU38" s="5">
        <v>2017</v>
      </c>
      <c r="AV38" s="5">
        <v>5.1800000000000001E-4</v>
      </c>
      <c r="AW38" s="5">
        <v>3.98</v>
      </c>
      <c r="AX38" s="5"/>
      <c r="AY38" s="5"/>
      <c r="AZ38" s="5">
        <v>2017</v>
      </c>
      <c r="BA38" s="5">
        <v>4.37E-4</v>
      </c>
      <c r="BB38" s="5">
        <v>3.37</v>
      </c>
    </row>
    <row r="39" spans="1:55">
      <c r="A39" s="113"/>
      <c r="B39" s="113"/>
      <c r="C39" s="114"/>
      <c r="D39" s="115"/>
      <c r="E39" s="115"/>
      <c r="F39" s="115"/>
      <c r="G39" s="115"/>
      <c r="H39" s="116"/>
      <c r="I39" s="114"/>
      <c r="J39" s="114"/>
      <c r="K39" s="115"/>
      <c r="L39" s="117">
        <f t="shared" si="0"/>
        <v>0</v>
      </c>
      <c r="M39" s="124"/>
      <c r="N39" s="102" t="str">
        <f t="shared" si="10"/>
        <v/>
      </c>
      <c r="O39" s="103" t="str">
        <f t="shared" si="11"/>
        <v/>
      </c>
      <c r="P39" s="104" t="str">
        <f t="shared" si="12"/>
        <v/>
      </c>
      <c r="Q39" s="248" t="str">
        <f t="shared" si="13"/>
        <v/>
      </c>
      <c r="R39" s="245" t="str">
        <f t="shared" si="14"/>
        <v/>
      </c>
      <c r="S39" s="104" t="str">
        <f t="shared" si="15"/>
        <v/>
      </c>
      <c r="T39" s="249" t="str">
        <f t="shared" si="3"/>
        <v/>
      </c>
      <c r="U39" s="118"/>
      <c r="V39" s="118"/>
      <c r="W39" s="118"/>
      <c r="X39" s="119"/>
      <c r="Y39" s="120"/>
      <c r="Z39" s="120"/>
      <c r="AA39" s="108" t="str">
        <f t="shared" si="16"/>
        <v/>
      </c>
      <c r="AB39" s="108" t="str">
        <f t="shared" si="17"/>
        <v/>
      </c>
      <c r="AC39" s="121"/>
      <c r="AD39" s="121"/>
      <c r="AE39" s="250" t="str">
        <f t="shared" si="4"/>
        <v/>
      </c>
      <c r="AF39" s="108" t="str">
        <f t="shared" si="18"/>
        <v/>
      </c>
      <c r="AG39" s="108" t="str">
        <f t="shared" si="19"/>
        <v/>
      </c>
      <c r="AH39" s="110">
        <f t="shared" si="20"/>
        <v>0</v>
      </c>
      <c r="AI39" s="110">
        <f t="shared" si="21"/>
        <v>0</v>
      </c>
      <c r="AJ39" s="114"/>
      <c r="AK39" s="100">
        <f t="shared" si="22"/>
        <v>0</v>
      </c>
      <c r="AL39" s="110">
        <f t="shared" si="23"/>
        <v>0</v>
      </c>
      <c r="AM39" s="258">
        <f t="shared" si="24"/>
        <v>0</v>
      </c>
      <c r="AN39" s="110">
        <f t="shared" si="25"/>
        <v>0</v>
      </c>
      <c r="AO39" s="110">
        <f t="shared" si="9"/>
        <v>0</v>
      </c>
      <c r="AP39" s="122"/>
      <c r="AT39" s="5"/>
      <c r="AU39" s="5">
        <v>2018</v>
      </c>
      <c r="AV39" s="5">
        <v>4.95E-4</v>
      </c>
      <c r="AW39" s="5">
        <v>3.81</v>
      </c>
      <c r="AX39" s="5"/>
      <c r="AY39" s="5"/>
      <c r="AZ39" s="5">
        <v>2018</v>
      </c>
      <c r="BA39" s="5">
        <v>4.0900000000000002E-4</v>
      </c>
      <c r="BB39" s="5">
        <v>3.14</v>
      </c>
    </row>
    <row r="40" spans="1:55">
      <c r="A40" s="113"/>
      <c r="B40" s="113"/>
      <c r="C40" s="114"/>
      <c r="D40" s="115"/>
      <c r="E40" s="115"/>
      <c r="F40" s="115"/>
      <c r="G40" s="115"/>
      <c r="H40" s="116"/>
      <c r="I40" s="114"/>
      <c r="J40" s="114"/>
      <c r="K40" s="115"/>
      <c r="L40" s="117">
        <f t="shared" si="0"/>
        <v>0</v>
      </c>
      <c r="M40" s="124"/>
      <c r="N40" s="102" t="str">
        <f t="shared" si="10"/>
        <v/>
      </c>
      <c r="O40" s="103" t="str">
        <f t="shared" si="11"/>
        <v/>
      </c>
      <c r="P40" s="104" t="str">
        <f t="shared" si="12"/>
        <v/>
      </c>
      <c r="Q40" s="248" t="str">
        <f t="shared" si="13"/>
        <v/>
      </c>
      <c r="R40" s="245" t="str">
        <f t="shared" si="14"/>
        <v/>
      </c>
      <c r="S40" s="104" t="str">
        <f t="shared" si="15"/>
        <v/>
      </c>
      <c r="T40" s="249" t="str">
        <f t="shared" si="3"/>
        <v/>
      </c>
      <c r="U40" s="118"/>
      <c r="V40" s="118"/>
      <c r="W40" s="118"/>
      <c r="X40" s="119"/>
      <c r="Y40" s="120"/>
      <c r="Z40" s="120"/>
      <c r="AA40" s="108" t="str">
        <f t="shared" si="16"/>
        <v/>
      </c>
      <c r="AB40" s="108" t="str">
        <f t="shared" si="17"/>
        <v/>
      </c>
      <c r="AC40" s="121"/>
      <c r="AD40" s="121"/>
      <c r="AE40" s="250" t="str">
        <f t="shared" si="4"/>
        <v/>
      </c>
      <c r="AF40" s="108" t="str">
        <f t="shared" si="18"/>
        <v/>
      </c>
      <c r="AG40" s="108" t="str">
        <f t="shared" si="19"/>
        <v/>
      </c>
      <c r="AH40" s="110">
        <f t="shared" si="20"/>
        <v>0</v>
      </c>
      <c r="AI40" s="110">
        <f t="shared" si="21"/>
        <v>0</v>
      </c>
      <c r="AJ40" s="114"/>
      <c r="AK40" s="100">
        <f t="shared" si="22"/>
        <v>0</v>
      </c>
      <c r="AL40" s="110">
        <f t="shared" si="23"/>
        <v>0</v>
      </c>
      <c r="AM40" s="258">
        <f t="shared" si="24"/>
        <v>0</v>
      </c>
      <c r="AN40" s="110">
        <f t="shared" si="25"/>
        <v>0</v>
      </c>
      <c r="AO40" s="110">
        <f t="shared" si="9"/>
        <v>0</v>
      </c>
      <c r="AP40" s="122"/>
      <c r="AT40" s="5"/>
      <c r="AU40" s="5" t="s">
        <v>111</v>
      </c>
      <c r="AV40" s="5">
        <v>4.95E-4</v>
      </c>
      <c r="AW40" s="5">
        <v>3.81</v>
      </c>
      <c r="AX40" s="5"/>
      <c r="AY40" s="5"/>
      <c r="AZ40" s="5" t="s">
        <v>111</v>
      </c>
      <c r="BA40" s="5">
        <v>4.0900000000000002E-4</v>
      </c>
      <c r="BB40" s="5">
        <v>3.14</v>
      </c>
    </row>
    <row r="41" spans="1:55">
      <c r="A41" s="113"/>
      <c r="B41" s="113"/>
      <c r="C41" s="114"/>
      <c r="D41" s="115"/>
      <c r="E41" s="115"/>
      <c r="F41" s="115"/>
      <c r="G41" s="115"/>
      <c r="H41" s="116"/>
      <c r="I41" s="114"/>
      <c r="J41" s="114"/>
      <c r="K41" s="115"/>
      <c r="L41" s="117">
        <f t="shared" si="0"/>
        <v>0</v>
      </c>
      <c r="M41" s="124"/>
      <c r="N41" s="102" t="str">
        <f t="shared" si="10"/>
        <v/>
      </c>
      <c r="O41" s="103" t="str">
        <f t="shared" si="11"/>
        <v/>
      </c>
      <c r="P41" s="104" t="str">
        <f t="shared" si="12"/>
        <v/>
      </c>
      <c r="Q41" s="248" t="str">
        <f t="shared" si="13"/>
        <v/>
      </c>
      <c r="R41" s="245" t="str">
        <f t="shared" si="14"/>
        <v/>
      </c>
      <c r="S41" s="104" t="str">
        <f t="shared" si="15"/>
        <v/>
      </c>
      <c r="T41" s="249" t="str">
        <f t="shared" si="3"/>
        <v/>
      </c>
      <c r="U41" s="118"/>
      <c r="V41" s="118"/>
      <c r="W41" s="118"/>
      <c r="X41" s="119"/>
      <c r="Y41" s="120"/>
      <c r="Z41" s="120"/>
      <c r="AA41" s="108" t="str">
        <f t="shared" si="16"/>
        <v/>
      </c>
      <c r="AB41" s="108" t="str">
        <f t="shared" si="17"/>
        <v/>
      </c>
      <c r="AC41" s="121"/>
      <c r="AD41" s="121"/>
      <c r="AE41" s="250" t="str">
        <f t="shared" si="4"/>
        <v/>
      </c>
      <c r="AF41" s="108" t="str">
        <f t="shared" si="18"/>
        <v/>
      </c>
      <c r="AG41" s="108" t="str">
        <f t="shared" si="19"/>
        <v/>
      </c>
      <c r="AH41" s="110">
        <f t="shared" si="20"/>
        <v>0</v>
      </c>
      <c r="AI41" s="110">
        <f t="shared" si="21"/>
        <v>0</v>
      </c>
      <c r="AJ41" s="114"/>
      <c r="AK41" s="100">
        <f t="shared" si="22"/>
        <v>0</v>
      </c>
      <c r="AL41" s="110">
        <f t="shared" si="23"/>
        <v>0</v>
      </c>
      <c r="AM41" s="258">
        <f t="shared" si="24"/>
        <v>0</v>
      </c>
      <c r="AN41" s="110">
        <f t="shared" si="25"/>
        <v>0</v>
      </c>
      <c r="AO41" s="110">
        <f t="shared" si="9"/>
        <v>0</v>
      </c>
      <c r="AP41" s="122"/>
      <c r="AT41" s="5"/>
      <c r="AU41" s="5"/>
      <c r="AV41" s="5" t="s">
        <v>121</v>
      </c>
      <c r="AW41" s="5"/>
      <c r="AX41" s="5"/>
      <c r="AY41" s="5"/>
      <c r="AZ41" s="5"/>
      <c r="BA41" s="5" t="s">
        <v>120</v>
      </c>
      <c r="BB41" s="5"/>
    </row>
    <row r="42" spans="1:55">
      <c r="A42" s="113"/>
      <c r="B42" s="113"/>
      <c r="C42" s="114"/>
      <c r="D42" s="115"/>
      <c r="E42" s="115"/>
      <c r="F42" s="115"/>
      <c r="G42" s="115"/>
      <c r="H42" s="116"/>
      <c r="I42" s="114"/>
      <c r="J42" s="114"/>
      <c r="K42" s="115"/>
      <c r="L42" s="117">
        <f t="shared" si="0"/>
        <v>0</v>
      </c>
      <c r="M42" s="124"/>
      <c r="N42" s="102" t="str">
        <f t="shared" si="10"/>
        <v/>
      </c>
      <c r="O42" s="103" t="str">
        <f t="shared" si="11"/>
        <v/>
      </c>
      <c r="P42" s="104" t="str">
        <f t="shared" si="12"/>
        <v/>
      </c>
      <c r="Q42" s="248" t="str">
        <f t="shared" si="13"/>
        <v/>
      </c>
      <c r="R42" s="245" t="str">
        <f t="shared" si="14"/>
        <v/>
      </c>
      <c r="S42" s="104" t="str">
        <f t="shared" si="15"/>
        <v/>
      </c>
      <c r="T42" s="249" t="str">
        <f t="shared" si="3"/>
        <v/>
      </c>
      <c r="U42" s="118"/>
      <c r="V42" s="118"/>
      <c r="W42" s="118"/>
      <c r="X42" s="119"/>
      <c r="Y42" s="120"/>
      <c r="Z42" s="120"/>
      <c r="AA42" s="108" t="str">
        <f t="shared" si="16"/>
        <v/>
      </c>
      <c r="AB42" s="108" t="str">
        <f t="shared" si="17"/>
        <v/>
      </c>
      <c r="AC42" s="121"/>
      <c r="AD42" s="121"/>
      <c r="AE42" s="250" t="str">
        <f t="shared" si="4"/>
        <v/>
      </c>
      <c r="AF42" s="108" t="str">
        <f t="shared" si="18"/>
        <v/>
      </c>
      <c r="AG42" s="108" t="str">
        <f t="shared" si="19"/>
        <v/>
      </c>
      <c r="AH42" s="110">
        <f t="shared" si="20"/>
        <v>0</v>
      </c>
      <c r="AI42" s="110">
        <f t="shared" si="21"/>
        <v>0</v>
      </c>
      <c r="AJ42" s="114"/>
      <c r="AK42" s="100">
        <f t="shared" si="22"/>
        <v>0</v>
      </c>
      <c r="AL42" s="110">
        <f t="shared" si="23"/>
        <v>0</v>
      </c>
      <c r="AM42" s="258">
        <f t="shared" si="24"/>
        <v>0</v>
      </c>
      <c r="AN42" s="110">
        <f t="shared" si="25"/>
        <v>0</v>
      </c>
      <c r="AO42" s="110">
        <f t="shared" si="9"/>
        <v>0</v>
      </c>
      <c r="AP42" s="122"/>
      <c r="AT42" s="5" t="s">
        <v>112</v>
      </c>
      <c r="AU42" s="5">
        <f>E3</f>
        <v>2014</v>
      </c>
      <c r="AV42" s="5">
        <f>VLOOKUP($AU42,$AU$26:$AW$32,2,)</f>
        <v>5.4199999999999995E-4</v>
      </c>
      <c r="AW42" s="5">
        <f>VLOOKUP($AU42,$AU$26:$AW$32,3)</f>
        <v>4.17</v>
      </c>
      <c r="AX42" s="5"/>
      <c r="AY42" s="5" t="s">
        <v>112</v>
      </c>
      <c r="AZ42" s="5">
        <f>AU42</f>
        <v>2014</v>
      </c>
      <c r="BA42" s="5">
        <f>VLOOKUP($AZ42,$AZ$26:$BB$32,2,)</f>
        <v>4.6999999999999999E-4</v>
      </c>
      <c r="BB42" s="5">
        <f>VLOOKUP($AZ42,$AZ$26:$BB$32,3)</f>
        <v>3.61</v>
      </c>
    </row>
    <row r="43" spans="1:55">
      <c r="A43" s="113"/>
      <c r="B43" s="113"/>
      <c r="C43" s="114"/>
      <c r="D43" s="115"/>
      <c r="E43" s="115"/>
      <c r="F43" s="115"/>
      <c r="G43" s="115"/>
      <c r="H43" s="116"/>
      <c r="I43" s="114"/>
      <c r="J43" s="114"/>
      <c r="K43" s="115"/>
      <c r="L43" s="117">
        <f t="shared" si="0"/>
        <v>0</v>
      </c>
      <c r="M43" s="124"/>
      <c r="N43" s="102" t="str">
        <f t="shared" si="10"/>
        <v/>
      </c>
      <c r="O43" s="103" t="str">
        <f t="shared" si="11"/>
        <v/>
      </c>
      <c r="P43" s="104" t="str">
        <f t="shared" si="12"/>
        <v/>
      </c>
      <c r="Q43" s="248" t="str">
        <f t="shared" si="13"/>
        <v/>
      </c>
      <c r="R43" s="245" t="str">
        <f t="shared" si="14"/>
        <v/>
      </c>
      <c r="S43" s="104" t="str">
        <f t="shared" si="15"/>
        <v/>
      </c>
      <c r="T43" s="249" t="str">
        <f t="shared" si="3"/>
        <v/>
      </c>
      <c r="U43" s="118"/>
      <c r="V43" s="118"/>
      <c r="W43" s="118"/>
      <c r="X43" s="119"/>
      <c r="Y43" s="120"/>
      <c r="Z43" s="120"/>
      <c r="AA43" s="108" t="str">
        <f t="shared" si="16"/>
        <v/>
      </c>
      <c r="AB43" s="108" t="str">
        <f t="shared" si="17"/>
        <v/>
      </c>
      <c r="AC43" s="121"/>
      <c r="AD43" s="121"/>
      <c r="AE43" s="250" t="str">
        <f t="shared" si="4"/>
        <v/>
      </c>
      <c r="AF43" s="108" t="str">
        <f t="shared" si="18"/>
        <v/>
      </c>
      <c r="AG43" s="108" t="str">
        <f t="shared" si="19"/>
        <v/>
      </c>
      <c r="AH43" s="110">
        <f t="shared" si="20"/>
        <v>0</v>
      </c>
      <c r="AI43" s="110">
        <f t="shared" si="21"/>
        <v>0</v>
      </c>
      <c r="AJ43" s="114"/>
      <c r="AK43" s="100">
        <f t="shared" si="22"/>
        <v>0</v>
      </c>
      <c r="AL43" s="110">
        <f t="shared" si="23"/>
        <v>0</v>
      </c>
      <c r="AM43" s="258">
        <f t="shared" si="24"/>
        <v>0</v>
      </c>
      <c r="AN43" s="110">
        <f t="shared" si="25"/>
        <v>0</v>
      </c>
      <c r="AO43" s="110">
        <f t="shared" si="9"/>
        <v>0</v>
      </c>
      <c r="AP43" s="122"/>
      <c r="AT43" s="5" t="s">
        <v>113</v>
      </c>
      <c r="AU43" s="5">
        <f>AU42</f>
        <v>2014</v>
      </c>
      <c r="AV43" s="5">
        <f>VLOOKUP($AU43,$AU$34:$AW$40,2,)</f>
        <v>5.4199999999999995E-4</v>
      </c>
      <c r="AW43" s="5">
        <f>VLOOKUP($AU43,$AU$34:$AW$40,3)</f>
        <v>4.17</v>
      </c>
      <c r="AX43" s="5"/>
      <c r="AY43" s="5" t="s">
        <v>113</v>
      </c>
      <c r="AZ43" s="5">
        <f>AU43</f>
        <v>2014</v>
      </c>
      <c r="BA43" s="5">
        <f>VLOOKUP($AZ43,$AZ$34:$BB$40,2,)</f>
        <v>4.6999999999999999E-4</v>
      </c>
      <c r="BB43" s="5">
        <f>VLOOKUP($AZ43,$AZ$34:$BB$40,3)</f>
        <v>3.61</v>
      </c>
    </row>
    <row r="44" spans="1:55">
      <c r="A44" s="113"/>
      <c r="B44" s="113"/>
      <c r="C44" s="114"/>
      <c r="D44" s="115"/>
      <c r="E44" s="115"/>
      <c r="F44" s="115"/>
      <c r="G44" s="115"/>
      <c r="H44" s="116"/>
      <c r="I44" s="114"/>
      <c r="J44" s="114"/>
      <c r="K44" s="115"/>
      <c r="L44" s="117">
        <f t="shared" si="0"/>
        <v>0</v>
      </c>
      <c r="M44" s="124"/>
      <c r="N44" s="102" t="str">
        <f t="shared" si="10"/>
        <v/>
      </c>
      <c r="O44" s="103" t="str">
        <f t="shared" si="11"/>
        <v/>
      </c>
      <c r="P44" s="104" t="str">
        <f t="shared" si="12"/>
        <v/>
      </c>
      <c r="Q44" s="248" t="str">
        <f t="shared" si="13"/>
        <v/>
      </c>
      <c r="R44" s="245" t="str">
        <f t="shared" si="14"/>
        <v/>
      </c>
      <c r="S44" s="104" t="str">
        <f t="shared" si="15"/>
        <v/>
      </c>
      <c r="T44" s="249" t="str">
        <f t="shared" si="3"/>
        <v/>
      </c>
      <c r="U44" s="118"/>
      <c r="V44" s="118"/>
      <c r="W44" s="118"/>
      <c r="X44" s="119"/>
      <c r="Y44" s="120"/>
      <c r="Z44" s="120"/>
      <c r="AA44" s="108" t="str">
        <f t="shared" si="16"/>
        <v/>
      </c>
      <c r="AB44" s="108" t="str">
        <f t="shared" si="17"/>
        <v/>
      </c>
      <c r="AC44" s="121"/>
      <c r="AD44" s="121"/>
      <c r="AE44" s="250" t="str">
        <f t="shared" si="4"/>
        <v/>
      </c>
      <c r="AF44" s="108" t="str">
        <f t="shared" si="18"/>
        <v/>
      </c>
      <c r="AG44" s="108" t="str">
        <f t="shared" si="19"/>
        <v/>
      </c>
      <c r="AH44" s="110">
        <f t="shared" si="20"/>
        <v>0</v>
      </c>
      <c r="AI44" s="110">
        <f t="shared" si="21"/>
        <v>0</v>
      </c>
      <c r="AJ44" s="114"/>
      <c r="AK44" s="100">
        <f t="shared" si="22"/>
        <v>0</v>
      </c>
      <c r="AL44" s="110">
        <f t="shared" si="23"/>
        <v>0</v>
      </c>
      <c r="AM44" s="258">
        <f t="shared" si="24"/>
        <v>0</v>
      </c>
      <c r="AN44" s="110">
        <f t="shared" si="25"/>
        <v>0</v>
      </c>
      <c r="AO44" s="110">
        <f t="shared" si="9"/>
        <v>0</v>
      </c>
      <c r="AP44" s="122"/>
      <c r="AT44" s="5"/>
      <c r="AU44" s="5"/>
      <c r="AV44" s="5"/>
      <c r="AW44" s="5"/>
      <c r="AX44" s="5"/>
      <c r="AY44" s="5"/>
      <c r="AZ44" s="5"/>
      <c r="BA44" s="5"/>
      <c r="BB44" s="5"/>
    </row>
    <row r="45" spans="1:55">
      <c r="A45" s="113"/>
      <c r="B45" s="113"/>
      <c r="C45" s="114"/>
      <c r="D45" s="115"/>
      <c r="E45" s="115"/>
      <c r="F45" s="115"/>
      <c r="G45" s="115"/>
      <c r="H45" s="116"/>
      <c r="I45" s="114"/>
      <c r="J45" s="114"/>
      <c r="K45" s="115"/>
      <c r="L45" s="117">
        <f t="shared" si="0"/>
        <v>0</v>
      </c>
      <c r="M45" s="124"/>
      <c r="N45" s="102" t="str">
        <f t="shared" si="10"/>
        <v/>
      </c>
      <c r="O45" s="103" t="str">
        <f t="shared" si="11"/>
        <v/>
      </c>
      <c r="P45" s="104" t="str">
        <f t="shared" si="12"/>
        <v/>
      </c>
      <c r="Q45" s="248" t="str">
        <f t="shared" si="13"/>
        <v/>
      </c>
      <c r="R45" s="245" t="str">
        <f t="shared" si="14"/>
        <v/>
      </c>
      <c r="S45" s="104" t="str">
        <f t="shared" si="15"/>
        <v/>
      </c>
      <c r="T45" s="249" t="str">
        <f t="shared" si="3"/>
        <v/>
      </c>
      <c r="U45" s="118"/>
      <c r="V45" s="118"/>
      <c r="W45" s="118"/>
      <c r="X45" s="119"/>
      <c r="Y45" s="120"/>
      <c r="Z45" s="120"/>
      <c r="AA45" s="108" t="str">
        <f t="shared" si="16"/>
        <v/>
      </c>
      <c r="AB45" s="108" t="str">
        <f t="shared" si="17"/>
        <v/>
      </c>
      <c r="AC45" s="121"/>
      <c r="AD45" s="121"/>
      <c r="AE45" s="250" t="str">
        <f t="shared" si="4"/>
        <v/>
      </c>
      <c r="AF45" s="108" t="str">
        <f t="shared" si="18"/>
        <v/>
      </c>
      <c r="AG45" s="108" t="str">
        <f t="shared" si="19"/>
        <v/>
      </c>
      <c r="AH45" s="110">
        <f t="shared" si="20"/>
        <v>0</v>
      </c>
      <c r="AI45" s="110">
        <f t="shared" si="21"/>
        <v>0</v>
      </c>
      <c r="AJ45" s="114"/>
      <c r="AK45" s="100">
        <f t="shared" si="22"/>
        <v>0</v>
      </c>
      <c r="AL45" s="110">
        <f t="shared" si="23"/>
        <v>0</v>
      </c>
      <c r="AM45" s="258">
        <f t="shared" si="24"/>
        <v>0</v>
      </c>
      <c r="AN45" s="110">
        <f t="shared" si="25"/>
        <v>0</v>
      </c>
      <c r="AO45" s="110">
        <f t="shared" si="9"/>
        <v>0</v>
      </c>
      <c r="AP45" s="122"/>
      <c r="AT45" s="5"/>
      <c r="AU45" s="5"/>
      <c r="AV45" s="5" t="s">
        <v>118</v>
      </c>
      <c r="AW45" s="5"/>
      <c r="AX45" s="5"/>
      <c r="AY45" s="5"/>
      <c r="AZ45" s="5"/>
      <c r="BA45" s="5" t="s">
        <v>119</v>
      </c>
      <c r="BB45" s="5"/>
    </row>
    <row r="46" spans="1:55">
      <c r="A46" s="113"/>
      <c r="B46" s="113"/>
      <c r="C46" s="114"/>
      <c r="D46" s="115"/>
      <c r="E46" s="115"/>
      <c r="F46" s="115"/>
      <c r="G46" s="115"/>
      <c r="H46" s="116"/>
      <c r="I46" s="114"/>
      <c r="J46" s="114"/>
      <c r="K46" s="115"/>
      <c r="L46" s="117">
        <f t="shared" si="0"/>
        <v>0</v>
      </c>
      <c r="M46" s="124"/>
      <c r="N46" s="102" t="str">
        <f t="shared" si="10"/>
        <v/>
      </c>
      <c r="O46" s="103" t="str">
        <f t="shared" si="11"/>
        <v/>
      </c>
      <c r="P46" s="104" t="str">
        <f t="shared" si="12"/>
        <v/>
      </c>
      <c r="Q46" s="248" t="str">
        <f t="shared" si="13"/>
        <v/>
      </c>
      <c r="R46" s="245" t="str">
        <f t="shared" si="14"/>
        <v/>
      </c>
      <c r="S46" s="104" t="str">
        <f t="shared" si="15"/>
        <v/>
      </c>
      <c r="T46" s="249" t="str">
        <f t="shared" si="3"/>
        <v/>
      </c>
      <c r="U46" s="118"/>
      <c r="V46" s="118"/>
      <c r="W46" s="118"/>
      <c r="X46" s="119"/>
      <c r="Y46" s="120"/>
      <c r="Z46" s="120"/>
      <c r="AA46" s="108" t="str">
        <f t="shared" si="16"/>
        <v/>
      </c>
      <c r="AB46" s="108" t="str">
        <f t="shared" si="17"/>
        <v/>
      </c>
      <c r="AC46" s="121"/>
      <c r="AD46" s="121"/>
      <c r="AE46" s="250" t="str">
        <f t="shared" si="4"/>
        <v/>
      </c>
      <c r="AF46" s="108" t="str">
        <f t="shared" si="18"/>
        <v/>
      </c>
      <c r="AG46" s="108" t="str">
        <f t="shared" si="19"/>
        <v/>
      </c>
      <c r="AH46" s="110">
        <f t="shared" si="20"/>
        <v>0</v>
      </c>
      <c r="AI46" s="110">
        <f t="shared" si="21"/>
        <v>0</v>
      </c>
      <c r="AJ46" s="114"/>
      <c r="AK46" s="100">
        <f t="shared" si="22"/>
        <v>0</v>
      </c>
      <c r="AL46" s="110">
        <f t="shared" si="23"/>
        <v>0</v>
      </c>
      <c r="AM46" s="258">
        <f t="shared" si="24"/>
        <v>0</v>
      </c>
      <c r="AN46" s="110">
        <f t="shared" si="25"/>
        <v>0</v>
      </c>
      <c r="AO46" s="110">
        <f t="shared" si="9"/>
        <v>0</v>
      </c>
      <c r="AP46" s="122"/>
      <c r="AT46" s="5" t="str">
        <f>IF(E6=AV25,"Alternative 1",IF(E6=AV33,"Alternative 2","error"))</f>
        <v>Alternative 2</v>
      </c>
      <c r="AU46" s="5">
        <f>VLOOKUP($AT46,$AT$42:$AW$43,2,FALSE)</f>
        <v>2014</v>
      </c>
      <c r="AV46" s="5">
        <f>VLOOKUP($AT46,$AT$42:$AW$43,3,FALSE)</f>
        <v>5.4199999999999995E-4</v>
      </c>
      <c r="AW46" s="5">
        <f>VLOOKUP($AT46,$AT$42:$AW$43,4,FALSE)</f>
        <v>4.17</v>
      </c>
      <c r="AX46" s="5"/>
      <c r="AY46" s="5" t="str">
        <f>IF(E6=AV25,"Alternative 1",IF(E6=AV33,"Alternative 2","error"))</f>
        <v>Alternative 2</v>
      </c>
      <c r="AZ46" s="5">
        <f>VLOOKUP($AY46,$AY$42:$BB$43,2,FALSE)</f>
        <v>2014</v>
      </c>
      <c r="BA46" s="5">
        <f>VLOOKUP($AY46,$AY$42:$BB$43,3,FALSE)</f>
        <v>4.6999999999999999E-4</v>
      </c>
      <c r="BB46" s="5">
        <f>VLOOKUP($AY46,$AY$42:$BB$43,4,FALSE)</f>
        <v>3.61</v>
      </c>
    </row>
    <row r="47" spans="1:55">
      <c r="A47" s="113"/>
      <c r="B47" s="113"/>
      <c r="C47" s="114"/>
      <c r="D47" s="115"/>
      <c r="E47" s="115"/>
      <c r="F47" s="115"/>
      <c r="G47" s="115"/>
      <c r="H47" s="116"/>
      <c r="I47" s="114"/>
      <c r="J47" s="114"/>
      <c r="K47" s="115"/>
      <c r="L47" s="117">
        <f t="shared" si="0"/>
        <v>0</v>
      </c>
      <c r="M47" s="124"/>
      <c r="N47" s="102" t="str">
        <f t="shared" si="10"/>
        <v/>
      </c>
      <c r="O47" s="103" t="str">
        <f t="shared" si="11"/>
        <v/>
      </c>
      <c r="P47" s="104" t="str">
        <f t="shared" si="12"/>
        <v/>
      </c>
      <c r="Q47" s="248" t="str">
        <f t="shared" si="13"/>
        <v/>
      </c>
      <c r="R47" s="245" t="str">
        <f t="shared" si="14"/>
        <v/>
      </c>
      <c r="S47" s="104" t="str">
        <f t="shared" si="15"/>
        <v/>
      </c>
      <c r="T47" s="249" t="str">
        <f t="shared" si="3"/>
        <v/>
      </c>
      <c r="U47" s="118"/>
      <c r="V47" s="118"/>
      <c r="W47" s="118"/>
      <c r="X47" s="119"/>
      <c r="Y47" s="120"/>
      <c r="Z47" s="120"/>
      <c r="AA47" s="108" t="str">
        <f t="shared" si="16"/>
        <v/>
      </c>
      <c r="AB47" s="108" t="str">
        <f t="shared" si="17"/>
        <v/>
      </c>
      <c r="AC47" s="121"/>
      <c r="AD47" s="121"/>
      <c r="AE47" s="250" t="str">
        <f t="shared" si="4"/>
        <v/>
      </c>
      <c r="AF47" s="108" t="str">
        <f t="shared" si="18"/>
        <v/>
      </c>
      <c r="AG47" s="108" t="str">
        <f t="shared" si="19"/>
        <v/>
      </c>
      <c r="AH47" s="110">
        <f t="shared" si="20"/>
        <v>0</v>
      </c>
      <c r="AI47" s="110">
        <f t="shared" si="21"/>
        <v>0</v>
      </c>
      <c r="AJ47" s="114"/>
      <c r="AK47" s="100">
        <f t="shared" si="22"/>
        <v>0</v>
      </c>
      <c r="AL47" s="110">
        <f t="shared" si="23"/>
        <v>0</v>
      </c>
      <c r="AM47" s="258">
        <f t="shared" si="24"/>
        <v>0</v>
      </c>
      <c r="AN47" s="110">
        <f t="shared" si="25"/>
        <v>0</v>
      </c>
      <c r="AO47" s="110">
        <f t="shared" si="9"/>
        <v>0</v>
      </c>
      <c r="AP47" s="122"/>
    </row>
    <row r="48" spans="1:55">
      <c r="A48" s="113"/>
      <c r="B48" s="113"/>
      <c r="C48" s="114"/>
      <c r="D48" s="115"/>
      <c r="E48" s="115"/>
      <c r="F48" s="115"/>
      <c r="G48" s="115"/>
      <c r="H48" s="116"/>
      <c r="I48" s="114"/>
      <c r="J48" s="114"/>
      <c r="K48" s="115"/>
      <c r="L48" s="117">
        <f t="shared" si="0"/>
        <v>0</v>
      </c>
      <c r="M48" s="124"/>
      <c r="N48" s="102" t="str">
        <f t="shared" si="10"/>
        <v/>
      </c>
      <c r="O48" s="103" t="str">
        <f t="shared" si="11"/>
        <v/>
      </c>
      <c r="P48" s="104" t="str">
        <f t="shared" si="12"/>
        <v/>
      </c>
      <c r="Q48" s="248" t="str">
        <f t="shared" si="13"/>
        <v/>
      </c>
      <c r="R48" s="245" t="str">
        <f t="shared" si="14"/>
        <v/>
      </c>
      <c r="S48" s="104" t="str">
        <f t="shared" si="15"/>
        <v/>
      </c>
      <c r="T48" s="249" t="str">
        <f t="shared" si="3"/>
        <v/>
      </c>
      <c r="U48" s="118"/>
      <c r="V48" s="118"/>
      <c r="W48" s="118"/>
      <c r="X48" s="119"/>
      <c r="Y48" s="120"/>
      <c r="Z48" s="120"/>
      <c r="AA48" s="108" t="str">
        <f t="shared" si="16"/>
        <v/>
      </c>
      <c r="AB48" s="108" t="str">
        <f t="shared" si="17"/>
        <v/>
      </c>
      <c r="AC48" s="121"/>
      <c r="AD48" s="121"/>
      <c r="AE48" s="250" t="str">
        <f t="shared" si="4"/>
        <v/>
      </c>
      <c r="AF48" s="108" t="str">
        <f t="shared" si="18"/>
        <v/>
      </c>
      <c r="AG48" s="108" t="str">
        <f t="shared" si="19"/>
        <v/>
      </c>
      <c r="AH48" s="110">
        <f t="shared" si="20"/>
        <v>0</v>
      </c>
      <c r="AI48" s="110">
        <f t="shared" si="21"/>
        <v>0</v>
      </c>
      <c r="AJ48" s="114"/>
      <c r="AK48" s="100">
        <f t="shared" si="22"/>
        <v>0</v>
      </c>
      <c r="AL48" s="110">
        <f t="shared" si="23"/>
        <v>0</v>
      </c>
      <c r="AM48" s="258">
        <f t="shared" si="24"/>
        <v>0</v>
      </c>
      <c r="AN48" s="110">
        <f t="shared" si="25"/>
        <v>0</v>
      </c>
      <c r="AO48" s="110">
        <f t="shared" si="9"/>
        <v>0</v>
      </c>
      <c r="AP48" s="122"/>
    </row>
    <row r="49" spans="1:56">
      <c r="A49" s="113"/>
      <c r="B49" s="113"/>
      <c r="C49" s="114"/>
      <c r="D49" s="115"/>
      <c r="E49" s="115"/>
      <c r="F49" s="115"/>
      <c r="G49" s="115"/>
      <c r="H49" s="116"/>
      <c r="I49" s="114"/>
      <c r="J49" s="114"/>
      <c r="K49" s="115"/>
      <c r="L49" s="117">
        <f t="shared" si="0"/>
        <v>0</v>
      </c>
      <c r="M49" s="124"/>
      <c r="N49" s="102" t="str">
        <f t="shared" si="10"/>
        <v/>
      </c>
      <c r="O49" s="103" t="str">
        <f t="shared" si="11"/>
        <v/>
      </c>
      <c r="P49" s="104" t="str">
        <f t="shared" si="12"/>
        <v/>
      </c>
      <c r="Q49" s="248" t="str">
        <f t="shared" si="13"/>
        <v/>
      </c>
      <c r="R49" s="245" t="str">
        <f t="shared" si="14"/>
        <v/>
      </c>
      <c r="S49" s="104" t="str">
        <f t="shared" si="15"/>
        <v/>
      </c>
      <c r="T49" s="249" t="str">
        <f t="shared" si="3"/>
        <v/>
      </c>
      <c r="U49" s="118"/>
      <c r="V49" s="118"/>
      <c r="W49" s="118"/>
      <c r="X49" s="119"/>
      <c r="Y49" s="120"/>
      <c r="Z49" s="120"/>
      <c r="AA49" s="108" t="str">
        <f t="shared" si="16"/>
        <v/>
      </c>
      <c r="AB49" s="108" t="str">
        <f t="shared" si="17"/>
        <v/>
      </c>
      <c r="AC49" s="121"/>
      <c r="AD49" s="121"/>
      <c r="AE49" s="250" t="str">
        <f t="shared" si="4"/>
        <v/>
      </c>
      <c r="AF49" s="108" t="str">
        <f t="shared" si="18"/>
        <v/>
      </c>
      <c r="AG49" s="108" t="str">
        <f t="shared" si="19"/>
        <v/>
      </c>
      <c r="AH49" s="110">
        <f t="shared" si="20"/>
        <v>0</v>
      </c>
      <c r="AI49" s="110">
        <f t="shared" si="21"/>
        <v>0</v>
      </c>
      <c r="AJ49" s="114"/>
      <c r="AK49" s="100">
        <f t="shared" si="22"/>
        <v>0</v>
      </c>
      <c r="AL49" s="110">
        <f t="shared" si="23"/>
        <v>0</v>
      </c>
      <c r="AM49" s="258">
        <f t="shared" si="24"/>
        <v>0</v>
      </c>
      <c r="AN49" s="110">
        <f t="shared" si="25"/>
        <v>0</v>
      </c>
      <c r="AO49" s="110">
        <f t="shared" si="9"/>
        <v>0</v>
      </c>
      <c r="AP49" s="122"/>
    </row>
    <row r="50" spans="1:56">
      <c r="A50" s="113"/>
      <c r="B50" s="113"/>
      <c r="C50" s="114"/>
      <c r="D50" s="115"/>
      <c r="E50" s="115"/>
      <c r="F50" s="115"/>
      <c r="G50" s="115"/>
      <c r="H50" s="116"/>
      <c r="I50" s="114"/>
      <c r="J50" s="114"/>
      <c r="K50" s="115"/>
      <c r="L50" s="117">
        <f t="shared" si="0"/>
        <v>0</v>
      </c>
      <c r="M50" s="124"/>
      <c r="N50" s="102" t="str">
        <f t="shared" si="10"/>
        <v/>
      </c>
      <c r="O50" s="103" t="str">
        <f t="shared" si="11"/>
        <v/>
      </c>
      <c r="P50" s="104" t="str">
        <f t="shared" si="12"/>
        <v/>
      </c>
      <c r="Q50" s="248" t="str">
        <f t="shared" si="13"/>
        <v/>
      </c>
      <c r="R50" s="245" t="str">
        <f t="shared" si="14"/>
        <v/>
      </c>
      <c r="S50" s="104" t="str">
        <f t="shared" si="15"/>
        <v/>
      </c>
      <c r="T50" s="249" t="str">
        <f t="shared" si="3"/>
        <v/>
      </c>
      <c r="U50" s="118"/>
      <c r="V50" s="118"/>
      <c r="W50" s="118"/>
      <c r="X50" s="119"/>
      <c r="Y50" s="120"/>
      <c r="Z50" s="120"/>
      <c r="AA50" s="108" t="str">
        <f t="shared" si="16"/>
        <v/>
      </c>
      <c r="AB50" s="108" t="str">
        <f t="shared" si="17"/>
        <v/>
      </c>
      <c r="AC50" s="121"/>
      <c r="AD50" s="121"/>
      <c r="AE50" s="250" t="str">
        <f t="shared" si="4"/>
        <v/>
      </c>
      <c r="AF50" s="108" t="str">
        <f t="shared" si="18"/>
        <v/>
      </c>
      <c r="AG50" s="108" t="str">
        <f t="shared" si="19"/>
        <v/>
      </c>
      <c r="AH50" s="110">
        <f t="shared" si="20"/>
        <v>0</v>
      </c>
      <c r="AI50" s="110">
        <f t="shared" si="21"/>
        <v>0</v>
      </c>
      <c r="AJ50" s="114"/>
      <c r="AK50" s="100">
        <f t="shared" si="22"/>
        <v>0</v>
      </c>
      <c r="AL50" s="110">
        <f t="shared" si="23"/>
        <v>0</v>
      </c>
      <c r="AM50" s="258">
        <f t="shared" si="24"/>
        <v>0</v>
      </c>
      <c r="AN50" s="110">
        <f t="shared" si="25"/>
        <v>0</v>
      </c>
      <c r="AO50" s="110">
        <f t="shared" si="9"/>
        <v>0</v>
      </c>
      <c r="AP50" s="122"/>
    </row>
    <row r="51" spans="1:56">
      <c r="A51" s="113"/>
      <c r="B51" s="113"/>
      <c r="C51" s="114"/>
      <c r="D51" s="115"/>
      <c r="E51" s="115"/>
      <c r="F51" s="115"/>
      <c r="G51" s="115"/>
      <c r="H51" s="116"/>
      <c r="I51" s="114"/>
      <c r="J51" s="114"/>
      <c r="K51" s="115"/>
      <c r="L51" s="117">
        <f t="shared" si="0"/>
        <v>0</v>
      </c>
      <c r="M51" s="124"/>
      <c r="N51" s="102" t="str">
        <f t="shared" si="10"/>
        <v/>
      </c>
      <c r="O51" s="103" t="str">
        <f t="shared" si="11"/>
        <v/>
      </c>
      <c r="P51" s="104" t="str">
        <f t="shared" si="12"/>
        <v/>
      </c>
      <c r="Q51" s="248" t="str">
        <f t="shared" si="13"/>
        <v/>
      </c>
      <c r="R51" s="245" t="str">
        <f t="shared" si="14"/>
        <v/>
      </c>
      <c r="S51" s="104" t="str">
        <f t="shared" si="15"/>
        <v/>
      </c>
      <c r="T51" s="249" t="str">
        <f t="shared" si="3"/>
        <v/>
      </c>
      <c r="U51" s="118"/>
      <c r="V51" s="118"/>
      <c r="W51" s="118"/>
      <c r="X51" s="119"/>
      <c r="Y51" s="120"/>
      <c r="Z51" s="120"/>
      <c r="AA51" s="108" t="str">
        <f t="shared" si="16"/>
        <v/>
      </c>
      <c r="AB51" s="108" t="str">
        <f t="shared" si="17"/>
        <v/>
      </c>
      <c r="AC51" s="121"/>
      <c r="AD51" s="121"/>
      <c r="AE51" s="250" t="str">
        <f t="shared" si="4"/>
        <v/>
      </c>
      <c r="AF51" s="108" t="str">
        <f t="shared" si="18"/>
        <v/>
      </c>
      <c r="AG51" s="108" t="str">
        <f t="shared" si="19"/>
        <v/>
      </c>
      <c r="AH51" s="110">
        <f t="shared" si="20"/>
        <v>0</v>
      </c>
      <c r="AI51" s="110">
        <f t="shared" si="21"/>
        <v>0</v>
      </c>
      <c r="AJ51" s="114"/>
      <c r="AK51" s="100">
        <f t="shared" si="22"/>
        <v>0</v>
      </c>
      <c r="AL51" s="110">
        <f t="shared" si="23"/>
        <v>0</v>
      </c>
      <c r="AM51" s="258">
        <f t="shared" si="24"/>
        <v>0</v>
      </c>
      <c r="AN51" s="110">
        <f t="shared" si="25"/>
        <v>0</v>
      </c>
      <c r="AO51" s="110">
        <f t="shared" si="9"/>
        <v>0</v>
      </c>
      <c r="AP51" s="122"/>
    </row>
    <row r="52" spans="1:56">
      <c r="A52" s="113"/>
      <c r="B52" s="113"/>
      <c r="C52" s="114"/>
      <c r="D52" s="115"/>
      <c r="E52" s="115"/>
      <c r="F52" s="115"/>
      <c r="G52" s="115"/>
      <c r="H52" s="116"/>
      <c r="I52" s="114"/>
      <c r="J52" s="114"/>
      <c r="K52" s="115"/>
      <c r="L52" s="117">
        <f t="shared" si="0"/>
        <v>0</v>
      </c>
      <c r="M52" s="124"/>
      <c r="N52" s="102" t="str">
        <f t="shared" si="10"/>
        <v/>
      </c>
      <c r="O52" s="103" t="str">
        <f t="shared" si="11"/>
        <v/>
      </c>
      <c r="P52" s="104" t="str">
        <f t="shared" si="12"/>
        <v/>
      </c>
      <c r="Q52" s="248" t="str">
        <f t="shared" si="13"/>
        <v/>
      </c>
      <c r="R52" s="245" t="str">
        <f t="shared" si="14"/>
        <v/>
      </c>
      <c r="S52" s="104" t="str">
        <f t="shared" si="15"/>
        <v/>
      </c>
      <c r="T52" s="249" t="str">
        <f t="shared" si="3"/>
        <v/>
      </c>
      <c r="U52" s="118"/>
      <c r="V52" s="118"/>
      <c r="W52" s="118"/>
      <c r="X52" s="119"/>
      <c r="Y52" s="120"/>
      <c r="Z52" s="120"/>
      <c r="AA52" s="108" t="str">
        <f t="shared" si="16"/>
        <v/>
      </c>
      <c r="AB52" s="108" t="str">
        <f t="shared" si="17"/>
        <v/>
      </c>
      <c r="AC52" s="121"/>
      <c r="AD52" s="121"/>
      <c r="AE52" s="250" t="str">
        <f t="shared" si="4"/>
        <v/>
      </c>
      <c r="AF52" s="108" t="str">
        <f t="shared" si="18"/>
        <v/>
      </c>
      <c r="AG52" s="108" t="str">
        <f t="shared" si="19"/>
        <v/>
      </c>
      <c r="AH52" s="110">
        <f t="shared" si="20"/>
        <v>0</v>
      </c>
      <c r="AI52" s="110">
        <f t="shared" si="21"/>
        <v>0</v>
      </c>
      <c r="AJ52" s="114"/>
      <c r="AK52" s="100">
        <f t="shared" si="22"/>
        <v>0</v>
      </c>
      <c r="AL52" s="110">
        <f t="shared" si="23"/>
        <v>0</v>
      </c>
      <c r="AM52" s="258">
        <f t="shared" si="24"/>
        <v>0</v>
      </c>
      <c r="AN52" s="110">
        <f t="shared" si="25"/>
        <v>0</v>
      </c>
      <c r="AO52" s="110">
        <f t="shared" si="9"/>
        <v>0</v>
      </c>
      <c r="AP52" s="122"/>
    </row>
    <row r="53" spans="1:56">
      <c r="A53" s="113"/>
      <c r="B53" s="113"/>
      <c r="C53" s="114"/>
      <c r="D53" s="115"/>
      <c r="E53" s="115"/>
      <c r="F53" s="115"/>
      <c r="G53" s="115"/>
      <c r="H53" s="116"/>
      <c r="I53" s="114"/>
      <c r="J53" s="114"/>
      <c r="K53" s="115"/>
      <c r="L53" s="117">
        <f t="shared" si="0"/>
        <v>0</v>
      </c>
      <c r="M53" s="124"/>
      <c r="N53" s="102" t="str">
        <f t="shared" si="10"/>
        <v/>
      </c>
      <c r="O53" s="103" t="str">
        <f t="shared" si="11"/>
        <v/>
      </c>
      <c r="P53" s="104" t="str">
        <f t="shared" si="12"/>
        <v/>
      </c>
      <c r="Q53" s="248" t="str">
        <f t="shared" si="13"/>
        <v/>
      </c>
      <c r="R53" s="245" t="str">
        <f t="shared" si="14"/>
        <v/>
      </c>
      <c r="S53" s="104" t="str">
        <f t="shared" si="15"/>
        <v/>
      </c>
      <c r="T53" s="249" t="str">
        <f t="shared" si="3"/>
        <v/>
      </c>
      <c r="U53" s="118"/>
      <c r="V53" s="118"/>
      <c r="W53" s="118"/>
      <c r="X53" s="119"/>
      <c r="Y53" s="120"/>
      <c r="Z53" s="120"/>
      <c r="AA53" s="108" t="str">
        <f t="shared" si="16"/>
        <v/>
      </c>
      <c r="AB53" s="108" t="str">
        <f t="shared" si="17"/>
        <v/>
      </c>
      <c r="AC53" s="121"/>
      <c r="AD53" s="121"/>
      <c r="AE53" s="250" t="str">
        <f t="shared" si="4"/>
        <v/>
      </c>
      <c r="AF53" s="108" t="str">
        <f t="shared" si="18"/>
        <v/>
      </c>
      <c r="AG53" s="108" t="str">
        <f t="shared" si="19"/>
        <v/>
      </c>
      <c r="AH53" s="110">
        <f t="shared" si="20"/>
        <v>0</v>
      </c>
      <c r="AI53" s="110">
        <f t="shared" si="21"/>
        <v>0</v>
      </c>
      <c r="AJ53" s="114"/>
      <c r="AK53" s="100">
        <f t="shared" si="22"/>
        <v>0</v>
      </c>
      <c r="AL53" s="110">
        <f t="shared" si="23"/>
        <v>0</v>
      </c>
      <c r="AM53" s="258">
        <f t="shared" si="24"/>
        <v>0</v>
      </c>
      <c r="AN53" s="110">
        <f t="shared" si="25"/>
        <v>0</v>
      </c>
      <c r="AO53" s="110">
        <f t="shared" si="9"/>
        <v>0</v>
      </c>
      <c r="AP53" s="122"/>
    </row>
    <row r="54" spans="1:56" s="279" customFormat="1">
      <c r="A54" s="113"/>
      <c r="B54" s="113"/>
      <c r="C54" s="114"/>
      <c r="D54" s="115"/>
      <c r="E54" s="115"/>
      <c r="F54" s="115"/>
      <c r="G54" s="115"/>
      <c r="H54" s="116"/>
      <c r="I54" s="114"/>
      <c r="J54" s="114"/>
      <c r="K54" s="115"/>
      <c r="L54" s="117">
        <f t="shared" si="0"/>
        <v>0</v>
      </c>
      <c r="M54" s="124"/>
      <c r="N54" s="102" t="str">
        <f t="shared" si="10"/>
        <v/>
      </c>
      <c r="O54" s="103" t="str">
        <f t="shared" si="11"/>
        <v/>
      </c>
      <c r="P54" s="104" t="str">
        <f t="shared" si="12"/>
        <v/>
      </c>
      <c r="Q54" s="248" t="str">
        <f t="shared" si="13"/>
        <v/>
      </c>
      <c r="R54" s="245" t="str">
        <f t="shared" si="14"/>
        <v/>
      </c>
      <c r="S54" s="104" t="str">
        <f t="shared" si="15"/>
        <v/>
      </c>
      <c r="T54" s="249" t="str">
        <f t="shared" si="3"/>
        <v/>
      </c>
      <c r="U54" s="118"/>
      <c r="V54" s="118"/>
      <c r="W54" s="118"/>
      <c r="X54" s="119"/>
      <c r="Y54" s="120"/>
      <c r="Z54" s="120"/>
      <c r="AA54" s="108" t="str">
        <f t="shared" si="16"/>
        <v/>
      </c>
      <c r="AB54" s="108" t="str">
        <f t="shared" si="17"/>
        <v/>
      </c>
      <c r="AC54" s="121"/>
      <c r="AD54" s="121"/>
      <c r="AE54" s="250" t="str">
        <f t="shared" si="4"/>
        <v/>
      </c>
      <c r="AF54" s="108" t="str">
        <f t="shared" si="18"/>
        <v/>
      </c>
      <c r="AG54" s="108" t="str">
        <f t="shared" si="19"/>
        <v/>
      </c>
      <c r="AH54" s="110">
        <f t="shared" si="20"/>
        <v>0</v>
      </c>
      <c r="AI54" s="110">
        <f t="shared" si="21"/>
        <v>0</v>
      </c>
      <c r="AJ54" s="114"/>
      <c r="AK54" s="100">
        <f t="shared" si="22"/>
        <v>0</v>
      </c>
      <c r="AL54" s="110">
        <f t="shared" si="23"/>
        <v>0</v>
      </c>
      <c r="AM54" s="258">
        <f t="shared" si="24"/>
        <v>0</v>
      </c>
      <c r="AN54" s="110">
        <f t="shared" si="25"/>
        <v>0</v>
      </c>
      <c r="AO54" s="110">
        <f t="shared" si="9"/>
        <v>0</v>
      </c>
      <c r="AP54" s="122"/>
      <c r="AQ54" s="277"/>
      <c r="AR54" s="269"/>
      <c r="AT54" s="65"/>
      <c r="AU54" s="65"/>
      <c r="AV54" s="65"/>
      <c r="AW54" s="65"/>
      <c r="AX54" s="65"/>
      <c r="AY54" s="65"/>
      <c r="AZ54" s="65"/>
      <c r="BA54" s="65"/>
      <c r="BB54" s="65"/>
      <c r="BC54" s="65"/>
      <c r="BD54" s="65"/>
    </row>
    <row r="55" spans="1:56">
      <c r="A55" s="113"/>
      <c r="B55" s="113"/>
      <c r="C55" s="114"/>
      <c r="D55" s="115"/>
      <c r="E55" s="115"/>
      <c r="F55" s="115"/>
      <c r="G55" s="115"/>
      <c r="H55" s="116"/>
      <c r="I55" s="114"/>
      <c r="J55" s="114"/>
      <c r="K55" s="115"/>
      <c r="L55" s="117">
        <f t="shared" si="0"/>
        <v>0</v>
      </c>
      <c r="M55" s="124"/>
      <c r="N55" s="102" t="str">
        <f t="shared" si="10"/>
        <v/>
      </c>
      <c r="O55" s="103" t="str">
        <f t="shared" si="11"/>
        <v/>
      </c>
      <c r="P55" s="104" t="str">
        <f t="shared" si="12"/>
        <v/>
      </c>
      <c r="Q55" s="248" t="str">
        <f t="shared" si="13"/>
        <v/>
      </c>
      <c r="R55" s="245" t="str">
        <f t="shared" si="14"/>
        <v/>
      </c>
      <c r="S55" s="104" t="str">
        <f t="shared" si="15"/>
        <v/>
      </c>
      <c r="T55" s="249" t="str">
        <f t="shared" si="3"/>
        <v/>
      </c>
      <c r="U55" s="118"/>
      <c r="V55" s="118"/>
      <c r="W55" s="118"/>
      <c r="X55" s="119"/>
      <c r="Y55" s="120"/>
      <c r="Z55" s="120"/>
      <c r="AA55" s="108" t="str">
        <f t="shared" si="16"/>
        <v/>
      </c>
      <c r="AB55" s="108" t="str">
        <f t="shared" si="17"/>
        <v/>
      </c>
      <c r="AC55" s="121"/>
      <c r="AD55" s="121"/>
      <c r="AE55" s="250" t="str">
        <f t="shared" si="4"/>
        <v/>
      </c>
      <c r="AF55" s="108" t="str">
        <f t="shared" si="18"/>
        <v/>
      </c>
      <c r="AG55" s="108" t="str">
        <f t="shared" si="19"/>
        <v/>
      </c>
      <c r="AH55" s="110">
        <f t="shared" si="20"/>
        <v>0</v>
      </c>
      <c r="AI55" s="110">
        <f t="shared" si="21"/>
        <v>0</v>
      </c>
      <c r="AJ55" s="114"/>
      <c r="AK55" s="100">
        <f t="shared" si="22"/>
        <v>0</v>
      </c>
      <c r="AL55" s="110">
        <f t="shared" si="23"/>
        <v>0</v>
      </c>
      <c r="AM55" s="258">
        <f t="shared" si="24"/>
        <v>0</v>
      </c>
      <c r="AN55" s="110">
        <f t="shared" si="25"/>
        <v>0</v>
      </c>
      <c r="AO55" s="110">
        <f t="shared" si="9"/>
        <v>0</v>
      </c>
      <c r="AP55" s="122"/>
    </row>
    <row r="56" spans="1:56">
      <c r="A56" s="113"/>
      <c r="B56" s="113"/>
      <c r="C56" s="114"/>
      <c r="D56" s="115"/>
      <c r="E56" s="115"/>
      <c r="F56" s="115"/>
      <c r="G56" s="115"/>
      <c r="H56" s="116"/>
      <c r="I56" s="114"/>
      <c r="J56" s="114"/>
      <c r="K56" s="115"/>
      <c r="L56" s="117">
        <f t="shared" si="0"/>
        <v>0</v>
      </c>
      <c r="M56" s="124"/>
      <c r="N56" s="102" t="str">
        <f t="shared" si="10"/>
        <v/>
      </c>
      <c r="O56" s="103" t="str">
        <f t="shared" si="11"/>
        <v/>
      </c>
      <c r="P56" s="104" t="str">
        <f t="shared" si="12"/>
        <v/>
      </c>
      <c r="Q56" s="248" t="str">
        <f t="shared" si="13"/>
        <v/>
      </c>
      <c r="R56" s="245" t="str">
        <f t="shared" si="14"/>
        <v/>
      </c>
      <c r="S56" s="104" t="str">
        <f t="shared" si="15"/>
        <v/>
      </c>
      <c r="T56" s="249" t="str">
        <f t="shared" si="3"/>
        <v/>
      </c>
      <c r="U56" s="118"/>
      <c r="V56" s="118"/>
      <c r="W56" s="118"/>
      <c r="X56" s="119"/>
      <c r="Y56" s="120"/>
      <c r="Z56" s="120"/>
      <c r="AA56" s="108" t="str">
        <f t="shared" si="16"/>
        <v/>
      </c>
      <c r="AB56" s="108" t="str">
        <f t="shared" si="17"/>
        <v/>
      </c>
      <c r="AC56" s="121"/>
      <c r="AD56" s="121"/>
      <c r="AE56" s="250" t="str">
        <f t="shared" si="4"/>
        <v/>
      </c>
      <c r="AF56" s="108" t="str">
        <f t="shared" si="18"/>
        <v/>
      </c>
      <c r="AG56" s="108" t="str">
        <f t="shared" si="19"/>
        <v/>
      </c>
      <c r="AH56" s="110">
        <f t="shared" si="20"/>
        <v>0</v>
      </c>
      <c r="AI56" s="110">
        <f t="shared" si="21"/>
        <v>0</v>
      </c>
      <c r="AJ56" s="114"/>
      <c r="AK56" s="100">
        <f t="shared" si="22"/>
        <v>0</v>
      </c>
      <c r="AL56" s="110">
        <f t="shared" si="23"/>
        <v>0</v>
      </c>
      <c r="AM56" s="258">
        <f t="shared" si="24"/>
        <v>0</v>
      </c>
      <c r="AN56" s="110">
        <f t="shared" si="25"/>
        <v>0</v>
      </c>
      <c r="AO56" s="110">
        <f t="shared" si="9"/>
        <v>0</v>
      </c>
      <c r="AP56" s="122"/>
    </row>
    <row r="57" spans="1:56">
      <c r="A57" s="113"/>
      <c r="B57" s="113"/>
      <c r="C57" s="114"/>
      <c r="D57" s="115"/>
      <c r="E57" s="115"/>
      <c r="F57" s="115"/>
      <c r="G57" s="115"/>
      <c r="H57" s="116"/>
      <c r="I57" s="114"/>
      <c r="J57" s="114"/>
      <c r="K57" s="115"/>
      <c r="L57" s="117">
        <f t="shared" si="0"/>
        <v>0</v>
      </c>
      <c r="M57" s="124"/>
      <c r="N57" s="102" t="str">
        <f t="shared" si="10"/>
        <v/>
      </c>
      <c r="O57" s="103" t="str">
        <f t="shared" si="11"/>
        <v/>
      </c>
      <c r="P57" s="104" t="str">
        <f t="shared" si="12"/>
        <v/>
      </c>
      <c r="Q57" s="248" t="str">
        <f t="shared" si="13"/>
        <v/>
      </c>
      <c r="R57" s="245" t="str">
        <f t="shared" si="14"/>
        <v/>
      </c>
      <c r="S57" s="104" t="str">
        <f t="shared" si="15"/>
        <v/>
      </c>
      <c r="T57" s="249" t="str">
        <f t="shared" si="3"/>
        <v/>
      </c>
      <c r="U57" s="118"/>
      <c r="V57" s="118"/>
      <c r="W57" s="118"/>
      <c r="X57" s="119"/>
      <c r="Y57" s="120"/>
      <c r="Z57" s="120"/>
      <c r="AA57" s="108" t="str">
        <f t="shared" si="16"/>
        <v/>
      </c>
      <c r="AB57" s="108" t="str">
        <f t="shared" si="17"/>
        <v/>
      </c>
      <c r="AC57" s="121"/>
      <c r="AD57" s="121"/>
      <c r="AE57" s="250" t="str">
        <f t="shared" si="4"/>
        <v/>
      </c>
      <c r="AF57" s="108" t="str">
        <f t="shared" si="18"/>
        <v/>
      </c>
      <c r="AG57" s="108" t="str">
        <f t="shared" si="19"/>
        <v/>
      </c>
      <c r="AH57" s="110">
        <f t="shared" si="20"/>
        <v>0</v>
      </c>
      <c r="AI57" s="110">
        <f t="shared" si="21"/>
        <v>0</v>
      </c>
      <c r="AJ57" s="114"/>
      <c r="AK57" s="100">
        <f t="shared" si="22"/>
        <v>0</v>
      </c>
      <c r="AL57" s="110">
        <f t="shared" si="23"/>
        <v>0</v>
      </c>
      <c r="AM57" s="258">
        <f t="shared" si="24"/>
        <v>0</v>
      </c>
      <c r="AN57" s="110">
        <f t="shared" si="25"/>
        <v>0</v>
      </c>
      <c r="AO57" s="110">
        <f t="shared" si="9"/>
        <v>0</v>
      </c>
      <c r="AP57" s="122"/>
      <c r="BD57" s="279"/>
    </row>
    <row r="58" spans="1:56">
      <c r="A58" s="113"/>
      <c r="B58" s="113"/>
      <c r="C58" s="114"/>
      <c r="D58" s="115"/>
      <c r="E58" s="115"/>
      <c r="F58" s="115"/>
      <c r="G58" s="115"/>
      <c r="H58" s="116"/>
      <c r="I58" s="114"/>
      <c r="J58" s="114"/>
      <c r="K58" s="115"/>
      <c r="L58" s="117">
        <f t="shared" si="0"/>
        <v>0</v>
      </c>
      <c r="M58" s="124"/>
      <c r="N58" s="102" t="str">
        <f t="shared" si="10"/>
        <v/>
      </c>
      <c r="O58" s="103" t="str">
        <f t="shared" si="11"/>
        <v/>
      </c>
      <c r="P58" s="104" t="str">
        <f t="shared" si="12"/>
        <v/>
      </c>
      <c r="Q58" s="248" t="str">
        <f t="shared" si="13"/>
        <v/>
      </c>
      <c r="R58" s="245" t="str">
        <f t="shared" si="14"/>
        <v/>
      </c>
      <c r="S58" s="104" t="str">
        <f t="shared" si="15"/>
        <v/>
      </c>
      <c r="T58" s="249" t="str">
        <f t="shared" si="3"/>
        <v/>
      </c>
      <c r="U58" s="118"/>
      <c r="V58" s="118"/>
      <c r="W58" s="118"/>
      <c r="X58" s="119"/>
      <c r="Y58" s="120"/>
      <c r="Z58" s="120"/>
      <c r="AA58" s="108" t="str">
        <f t="shared" si="16"/>
        <v/>
      </c>
      <c r="AB58" s="108" t="str">
        <f t="shared" si="17"/>
        <v/>
      </c>
      <c r="AC58" s="121"/>
      <c r="AD58" s="121"/>
      <c r="AE58" s="250" t="str">
        <f t="shared" si="4"/>
        <v/>
      </c>
      <c r="AF58" s="108" t="str">
        <f t="shared" si="18"/>
        <v/>
      </c>
      <c r="AG58" s="108" t="str">
        <f t="shared" si="19"/>
        <v/>
      </c>
      <c r="AH58" s="110">
        <f t="shared" si="20"/>
        <v>0</v>
      </c>
      <c r="AI58" s="110">
        <f t="shared" si="21"/>
        <v>0</v>
      </c>
      <c r="AJ58" s="114"/>
      <c r="AK58" s="100">
        <f t="shared" si="22"/>
        <v>0</v>
      </c>
      <c r="AL58" s="110">
        <f t="shared" si="23"/>
        <v>0</v>
      </c>
      <c r="AM58" s="258">
        <f t="shared" si="24"/>
        <v>0</v>
      </c>
      <c r="AN58" s="110">
        <f t="shared" si="25"/>
        <v>0</v>
      </c>
      <c r="AO58" s="110">
        <f t="shared" si="9"/>
        <v>0</v>
      </c>
      <c r="AP58" s="122"/>
      <c r="AT58" s="279"/>
      <c r="AU58" s="279"/>
      <c r="AV58" s="279"/>
      <c r="AW58" s="279"/>
      <c r="AX58" s="279"/>
      <c r="AY58" s="279"/>
      <c r="AZ58" s="279"/>
      <c r="BA58" s="279"/>
      <c r="BB58" s="279"/>
      <c r="BC58" s="279"/>
    </row>
    <row r="59" spans="1:56">
      <c r="A59" s="113"/>
      <c r="B59" s="113"/>
      <c r="C59" s="114"/>
      <c r="D59" s="115"/>
      <c r="E59" s="115"/>
      <c r="F59" s="115"/>
      <c r="G59" s="115"/>
      <c r="H59" s="116"/>
      <c r="I59" s="114"/>
      <c r="J59" s="114"/>
      <c r="K59" s="115"/>
      <c r="L59" s="117">
        <f t="shared" si="0"/>
        <v>0</v>
      </c>
      <c r="M59" s="124"/>
      <c r="N59" s="102" t="str">
        <f t="shared" si="10"/>
        <v/>
      </c>
      <c r="O59" s="103" t="str">
        <f t="shared" si="11"/>
        <v/>
      </c>
      <c r="P59" s="104" t="str">
        <f t="shared" si="12"/>
        <v/>
      </c>
      <c r="Q59" s="248" t="str">
        <f t="shared" si="13"/>
        <v/>
      </c>
      <c r="R59" s="245" t="str">
        <f t="shared" si="14"/>
        <v/>
      </c>
      <c r="S59" s="104" t="str">
        <f t="shared" si="15"/>
        <v/>
      </c>
      <c r="T59" s="249" t="str">
        <f t="shared" si="3"/>
        <v/>
      </c>
      <c r="U59" s="118"/>
      <c r="V59" s="118"/>
      <c r="W59" s="118"/>
      <c r="X59" s="119"/>
      <c r="Y59" s="120"/>
      <c r="Z59" s="120"/>
      <c r="AA59" s="108" t="str">
        <f t="shared" si="16"/>
        <v/>
      </c>
      <c r="AB59" s="108" t="str">
        <f t="shared" si="17"/>
        <v/>
      </c>
      <c r="AC59" s="121"/>
      <c r="AD59" s="121"/>
      <c r="AE59" s="250" t="str">
        <f t="shared" si="4"/>
        <v/>
      </c>
      <c r="AF59" s="108" t="str">
        <f t="shared" si="18"/>
        <v/>
      </c>
      <c r="AG59" s="108" t="str">
        <f t="shared" si="19"/>
        <v/>
      </c>
      <c r="AH59" s="110">
        <f t="shared" si="20"/>
        <v>0</v>
      </c>
      <c r="AI59" s="110">
        <f t="shared" si="21"/>
        <v>0</v>
      </c>
      <c r="AJ59" s="114"/>
      <c r="AK59" s="100">
        <f t="shared" si="22"/>
        <v>0</v>
      </c>
      <c r="AL59" s="110">
        <f t="shared" si="23"/>
        <v>0</v>
      </c>
      <c r="AM59" s="258">
        <f t="shared" si="24"/>
        <v>0</v>
      </c>
      <c r="AN59" s="110">
        <f t="shared" si="25"/>
        <v>0</v>
      </c>
      <c r="AO59" s="110">
        <f t="shared" si="9"/>
        <v>0</v>
      </c>
      <c r="AP59" s="122"/>
    </row>
    <row r="60" spans="1:56">
      <c r="A60" s="113"/>
      <c r="B60" s="113"/>
      <c r="C60" s="114"/>
      <c r="D60" s="115"/>
      <c r="E60" s="115"/>
      <c r="F60" s="115"/>
      <c r="G60" s="115"/>
      <c r="H60" s="116"/>
      <c r="I60" s="114"/>
      <c r="J60" s="114"/>
      <c r="K60" s="115"/>
      <c r="L60" s="117">
        <f t="shared" si="0"/>
        <v>0</v>
      </c>
      <c r="M60" s="124"/>
      <c r="N60" s="102" t="str">
        <f t="shared" si="10"/>
        <v/>
      </c>
      <c r="O60" s="103" t="str">
        <f t="shared" si="11"/>
        <v/>
      </c>
      <c r="P60" s="104" t="str">
        <f t="shared" si="12"/>
        <v/>
      </c>
      <c r="Q60" s="248" t="str">
        <f t="shared" si="13"/>
        <v/>
      </c>
      <c r="R60" s="245" t="str">
        <f t="shared" si="14"/>
        <v/>
      </c>
      <c r="S60" s="104" t="str">
        <f t="shared" si="15"/>
        <v/>
      </c>
      <c r="T60" s="249" t="str">
        <f t="shared" si="3"/>
        <v/>
      </c>
      <c r="U60" s="118"/>
      <c r="V60" s="118"/>
      <c r="W60" s="118"/>
      <c r="X60" s="119"/>
      <c r="Y60" s="120"/>
      <c r="Z60" s="120"/>
      <c r="AA60" s="108" t="str">
        <f t="shared" si="16"/>
        <v/>
      </c>
      <c r="AB60" s="108" t="str">
        <f t="shared" si="17"/>
        <v/>
      </c>
      <c r="AC60" s="121"/>
      <c r="AD60" s="121"/>
      <c r="AE60" s="250" t="str">
        <f t="shared" si="4"/>
        <v/>
      </c>
      <c r="AF60" s="108" t="str">
        <f t="shared" si="18"/>
        <v/>
      </c>
      <c r="AG60" s="108" t="str">
        <f t="shared" si="19"/>
        <v/>
      </c>
      <c r="AH60" s="110">
        <f t="shared" si="20"/>
        <v>0</v>
      </c>
      <c r="AI60" s="110">
        <f t="shared" si="21"/>
        <v>0</v>
      </c>
      <c r="AJ60" s="114"/>
      <c r="AK60" s="100">
        <f t="shared" si="22"/>
        <v>0</v>
      </c>
      <c r="AL60" s="110">
        <f t="shared" si="23"/>
        <v>0</v>
      </c>
      <c r="AM60" s="258">
        <f t="shared" si="24"/>
        <v>0</v>
      </c>
      <c r="AN60" s="110">
        <f t="shared" si="25"/>
        <v>0</v>
      </c>
      <c r="AO60" s="110">
        <f t="shared" si="9"/>
        <v>0</v>
      </c>
      <c r="AP60" s="122"/>
    </row>
    <row r="61" spans="1:56">
      <c r="A61" s="113"/>
      <c r="B61" s="113"/>
      <c r="C61" s="114"/>
      <c r="D61" s="115"/>
      <c r="E61" s="115"/>
      <c r="F61" s="115"/>
      <c r="G61" s="115"/>
      <c r="H61" s="116"/>
      <c r="I61" s="114"/>
      <c r="J61" s="114"/>
      <c r="K61" s="115"/>
      <c r="L61" s="117">
        <f t="shared" si="0"/>
        <v>0</v>
      </c>
      <c r="M61" s="124"/>
      <c r="N61" s="102" t="str">
        <f t="shared" si="10"/>
        <v/>
      </c>
      <c r="O61" s="103" t="str">
        <f t="shared" si="11"/>
        <v/>
      </c>
      <c r="P61" s="104" t="str">
        <f t="shared" si="12"/>
        <v/>
      </c>
      <c r="Q61" s="248" t="str">
        <f t="shared" si="13"/>
        <v/>
      </c>
      <c r="R61" s="245" t="str">
        <f t="shared" si="14"/>
        <v/>
      </c>
      <c r="S61" s="104" t="str">
        <f t="shared" si="15"/>
        <v/>
      </c>
      <c r="T61" s="249" t="str">
        <f t="shared" si="3"/>
        <v/>
      </c>
      <c r="U61" s="118"/>
      <c r="V61" s="118"/>
      <c r="W61" s="118"/>
      <c r="X61" s="119"/>
      <c r="Y61" s="120"/>
      <c r="Z61" s="120"/>
      <c r="AA61" s="108" t="str">
        <f t="shared" si="16"/>
        <v/>
      </c>
      <c r="AB61" s="108" t="str">
        <f t="shared" si="17"/>
        <v/>
      </c>
      <c r="AC61" s="121"/>
      <c r="AD61" s="121"/>
      <c r="AE61" s="250" t="str">
        <f t="shared" si="4"/>
        <v/>
      </c>
      <c r="AF61" s="108" t="str">
        <f t="shared" si="18"/>
        <v/>
      </c>
      <c r="AG61" s="108" t="str">
        <f t="shared" si="19"/>
        <v/>
      </c>
      <c r="AH61" s="110">
        <f t="shared" si="20"/>
        <v>0</v>
      </c>
      <c r="AI61" s="110">
        <f t="shared" si="21"/>
        <v>0</v>
      </c>
      <c r="AJ61" s="114"/>
      <c r="AK61" s="100">
        <f t="shared" si="22"/>
        <v>0</v>
      </c>
      <c r="AL61" s="110">
        <f t="shared" si="23"/>
        <v>0</v>
      </c>
      <c r="AM61" s="258">
        <f t="shared" si="24"/>
        <v>0</v>
      </c>
      <c r="AN61" s="110">
        <f t="shared" si="25"/>
        <v>0</v>
      </c>
      <c r="AO61" s="110">
        <f t="shared" si="9"/>
        <v>0</v>
      </c>
      <c r="AP61" s="122"/>
    </row>
    <row r="62" spans="1:56">
      <c r="A62" s="113"/>
      <c r="B62" s="113"/>
      <c r="C62" s="114"/>
      <c r="D62" s="115"/>
      <c r="E62" s="115"/>
      <c r="F62" s="115"/>
      <c r="G62" s="115"/>
      <c r="H62" s="116"/>
      <c r="I62" s="114"/>
      <c r="J62" s="114"/>
      <c r="K62" s="115"/>
      <c r="L62" s="117">
        <f t="shared" si="0"/>
        <v>0</v>
      </c>
      <c r="M62" s="124"/>
      <c r="N62" s="102" t="str">
        <f t="shared" si="10"/>
        <v/>
      </c>
      <c r="O62" s="103" t="str">
        <f t="shared" si="11"/>
        <v/>
      </c>
      <c r="P62" s="104" t="str">
        <f t="shared" si="12"/>
        <v/>
      </c>
      <c r="Q62" s="248" t="str">
        <f t="shared" si="13"/>
        <v/>
      </c>
      <c r="R62" s="245" t="str">
        <f t="shared" si="14"/>
        <v/>
      </c>
      <c r="S62" s="104" t="str">
        <f t="shared" si="15"/>
        <v/>
      </c>
      <c r="T62" s="249" t="str">
        <f t="shared" si="3"/>
        <v/>
      </c>
      <c r="U62" s="118"/>
      <c r="V62" s="118"/>
      <c r="W62" s="118"/>
      <c r="X62" s="119"/>
      <c r="Y62" s="120"/>
      <c r="Z62" s="120"/>
      <c r="AA62" s="108" t="str">
        <f t="shared" si="16"/>
        <v/>
      </c>
      <c r="AB62" s="108" t="str">
        <f t="shared" si="17"/>
        <v/>
      </c>
      <c r="AC62" s="121"/>
      <c r="AD62" s="121"/>
      <c r="AE62" s="250" t="str">
        <f t="shared" si="4"/>
        <v/>
      </c>
      <c r="AF62" s="108" t="str">
        <f t="shared" si="18"/>
        <v/>
      </c>
      <c r="AG62" s="108" t="str">
        <f t="shared" si="19"/>
        <v/>
      </c>
      <c r="AH62" s="110">
        <f t="shared" si="20"/>
        <v>0</v>
      </c>
      <c r="AI62" s="110">
        <f t="shared" si="21"/>
        <v>0</v>
      </c>
      <c r="AJ62" s="114"/>
      <c r="AK62" s="100">
        <f t="shared" si="22"/>
        <v>0</v>
      </c>
      <c r="AL62" s="110">
        <f t="shared" si="23"/>
        <v>0</v>
      </c>
      <c r="AM62" s="258">
        <f t="shared" si="24"/>
        <v>0</v>
      </c>
      <c r="AN62" s="110">
        <f t="shared" si="25"/>
        <v>0</v>
      </c>
      <c r="AO62" s="110">
        <f t="shared" si="9"/>
        <v>0</v>
      </c>
      <c r="AP62" s="122"/>
    </row>
    <row r="63" spans="1:56">
      <c r="A63" s="113"/>
      <c r="B63" s="113"/>
      <c r="C63" s="114"/>
      <c r="D63" s="115"/>
      <c r="E63" s="115"/>
      <c r="F63" s="115"/>
      <c r="G63" s="115"/>
      <c r="H63" s="116"/>
      <c r="I63" s="114"/>
      <c r="J63" s="114"/>
      <c r="K63" s="115"/>
      <c r="L63" s="117">
        <f t="shared" si="0"/>
        <v>0</v>
      </c>
      <c r="M63" s="124"/>
      <c r="N63" s="102" t="str">
        <f t="shared" si="10"/>
        <v/>
      </c>
      <c r="O63" s="103" t="str">
        <f t="shared" si="11"/>
        <v/>
      </c>
      <c r="P63" s="104" t="str">
        <f t="shared" si="12"/>
        <v/>
      </c>
      <c r="Q63" s="248" t="str">
        <f t="shared" si="13"/>
        <v/>
      </c>
      <c r="R63" s="245" t="str">
        <f t="shared" si="14"/>
        <v/>
      </c>
      <c r="S63" s="104" t="str">
        <f t="shared" si="15"/>
        <v/>
      </c>
      <c r="T63" s="249" t="str">
        <f t="shared" si="3"/>
        <v/>
      </c>
      <c r="U63" s="118"/>
      <c r="V63" s="118"/>
      <c r="W63" s="118"/>
      <c r="X63" s="119"/>
      <c r="Y63" s="120"/>
      <c r="Z63" s="120"/>
      <c r="AA63" s="108" t="str">
        <f t="shared" si="16"/>
        <v/>
      </c>
      <c r="AB63" s="108" t="str">
        <f t="shared" si="17"/>
        <v/>
      </c>
      <c r="AC63" s="121"/>
      <c r="AD63" s="121"/>
      <c r="AE63" s="250" t="str">
        <f t="shared" si="4"/>
        <v/>
      </c>
      <c r="AF63" s="108" t="str">
        <f t="shared" si="18"/>
        <v/>
      </c>
      <c r="AG63" s="108" t="str">
        <f t="shared" si="19"/>
        <v/>
      </c>
      <c r="AH63" s="110">
        <f t="shared" si="20"/>
        <v>0</v>
      </c>
      <c r="AI63" s="110">
        <f t="shared" si="21"/>
        <v>0</v>
      </c>
      <c r="AJ63" s="114"/>
      <c r="AK63" s="100">
        <f t="shared" si="22"/>
        <v>0</v>
      </c>
      <c r="AL63" s="110">
        <f t="shared" si="23"/>
        <v>0</v>
      </c>
      <c r="AM63" s="258">
        <f t="shared" si="24"/>
        <v>0</v>
      </c>
      <c r="AN63" s="110">
        <f t="shared" si="25"/>
        <v>0</v>
      </c>
      <c r="AO63" s="110">
        <f t="shared" si="9"/>
        <v>0</v>
      </c>
      <c r="AP63" s="122"/>
    </row>
    <row r="64" spans="1:56">
      <c r="A64" s="113"/>
      <c r="B64" s="113"/>
      <c r="C64" s="114"/>
      <c r="D64" s="115"/>
      <c r="E64" s="115"/>
      <c r="F64" s="115"/>
      <c r="G64" s="115"/>
      <c r="H64" s="116"/>
      <c r="I64" s="114"/>
      <c r="J64" s="114"/>
      <c r="K64" s="115"/>
      <c r="L64" s="117">
        <f t="shared" si="0"/>
        <v>0</v>
      </c>
      <c r="M64" s="124"/>
      <c r="N64" s="102" t="str">
        <f t="shared" si="10"/>
        <v/>
      </c>
      <c r="O64" s="103" t="str">
        <f t="shared" si="11"/>
        <v/>
      </c>
      <c r="P64" s="104" t="str">
        <f t="shared" si="12"/>
        <v/>
      </c>
      <c r="Q64" s="248" t="str">
        <f t="shared" si="13"/>
        <v/>
      </c>
      <c r="R64" s="245" t="str">
        <f t="shared" si="14"/>
        <v/>
      </c>
      <c r="S64" s="104" t="str">
        <f t="shared" si="15"/>
        <v/>
      </c>
      <c r="T64" s="249" t="str">
        <f t="shared" si="3"/>
        <v/>
      </c>
      <c r="U64" s="118"/>
      <c r="V64" s="118"/>
      <c r="W64" s="118"/>
      <c r="X64" s="119"/>
      <c r="Y64" s="120"/>
      <c r="Z64" s="120"/>
      <c r="AA64" s="108" t="str">
        <f t="shared" si="16"/>
        <v/>
      </c>
      <c r="AB64" s="108" t="str">
        <f t="shared" si="17"/>
        <v/>
      </c>
      <c r="AC64" s="121"/>
      <c r="AD64" s="121"/>
      <c r="AE64" s="250" t="str">
        <f t="shared" si="4"/>
        <v/>
      </c>
      <c r="AF64" s="108" t="str">
        <f t="shared" si="18"/>
        <v/>
      </c>
      <c r="AG64" s="108" t="str">
        <f t="shared" si="19"/>
        <v/>
      </c>
      <c r="AH64" s="110">
        <f t="shared" si="20"/>
        <v>0</v>
      </c>
      <c r="AI64" s="110">
        <f t="shared" si="21"/>
        <v>0</v>
      </c>
      <c r="AJ64" s="114"/>
      <c r="AK64" s="100">
        <f t="shared" si="22"/>
        <v>0</v>
      </c>
      <c r="AL64" s="110">
        <f t="shared" si="23"/>
        <v>0</v>
      </c>
      <c r="AM64" s="258">
        <f t="shared" si="24"/>
        <v>0</v>
      </c>
      <c r="AN64" s="110">
        <f t="shared" si="25"/>
        <v>0</v>
      </c>
      <c r="AO64" s="110">
        <f t="shared" si="9"/>
        <v>0</v>
      </c>
      <c r="AP64" s="122"/>
    </row>
    <row r="65" spans="1:56">
      <c r="A65" s="113"/>
      <c r="B65" s="113"/>
      <c r="C65" s="114"/>
      <c r="D65" s="115"/>
      <c r="E65" s="115"/>
      <c r="F65" s="115"/>
      <c r="G65" s="115"/>
      <c r="H65" s="116"/>
      <c r="I65" s="114"/>
      <c r="J65" s="114"/>
      <c r="K65" s="115"/>
      <c r="L65" s="117">
        <f t="shared" si="0"/>
        <v>0</v>
      </c>
      <c r="M65" s="124"/>
      <c r="N65" s="102" t="str">
        <f t="shared" si="10"/>
        <v/>
      </c>
      <c r="O65" s="103" t="str">
        <f t="shared" si="11"/>
        <v/>
      </c>
      <c r="P65" s="104" t="str">
        <f t="shared" si="12"/>
        <v/>
      </c>
      <c r="Q65" s="248" t="str">
        <f t="shared" si="13"/>
        <v/>
      </c>
      <c r="R65" s="245" t="str">
        <f t="shared" si="14"/>
        <v/>
      </c>
      <c r="S65" s="104" t="str">
        <f t="shared" si="15"/>
        <v/>
      </c>
      <c r="T65" s="249" t="str">
        <f t="shared" si="3"/>
        <v/>
      </c>
      <c r="U65" s="118"/>
      <c r="V65" s="118"/>
      <c r="W65" s="118"/>
      <c r="X65" s="119"/>
      <c r="Y65" s="120"/>
      <c r="Z65" s="120"/>
      <c r="AA65" s="108" t="str">
        <f t="shared" si="16"/>
        <v/>
      </c>
      <c r="AB65" s="108" t="str">
        <f t="shared" si="17"/>
        <v/>
      </c>
      <c r="AC65" s="121"/>
      <c r="AD65" s="121"/>
      <c r="AE65" s="250" t="str">
        <f t="shared" si="4"/>
        <v/>
      </c>
      <c r="AF65" s="108" t="str">
        <f t="shared" si="18"/>
        <v/>
      </c>
      <c r="AG65" s="108" t="str">
        <f t="shared" si="19"/>
        <v/>
      </c>
      <c r="AH65" s="110">
        <f t="shared" si="20"/>
        <v>0</v>
      </c>
      <c r="AI65" s="110">
        <f t="shared" si="21"/>
        <v>0</v>
      </c>
      <c r="AJ65" s="114"/>
      <c r="AK65" s="100">
        <f t="shared" si="22"/>
        <v>0</v>
      </c>
      <c r="AL65" s="110">
        <f t="shared" si="23"/>
        <v>0</v>
      </c>
      <c r="AM65" s="258">
        <f t="shared" si="24"/>
        <v>0</v>
      </c>
      <c r="AN65" s="110">
        <f t="shared" si="25"/>
        <v>0</v>
      </c>
      <c r="AO65" s="110">
        <f t="shared" si="9"/>
        <v>0</v>
      </c>
      <c r="AP65" s="122"/>
    </row>
    <row r="66" spans="1:56">
      <c r="A66" s="113"/>
      <c r="B66" s="113"/>
      <c r="C66" s="114"/>
      <c r="D66" s="115"/>
      <c r="E66" s="115"/>
      <c r="F66" s="115"/>
      <c r="G66" s="115"/>
      <c r="H66" s="116"/>
      <c r="I66" s="114"/>
      <c r="J66" s="114"/>
      <c r="K66" s="115"/>
      <c r="L66" s="117">
        <f t="shared" si="0"/>
        <v>0</v>
      </c>
      <c r="M66" s="124"/>
      <c r="N66" s="102" t="str">
        <f t="shared" si="10"/>
        <v/>
      </c>
      <c r="O66" s="103" t="str">
        <f t="shared" si="11"/>
        <v/>
      </c>
      <c r="P66" s="104" t="str">
        <f t="shared" si="12"/>
        <v/>
      </c>
      <c r="Q66" s="248" t="str">
        <f t="shared" si="13"/>
        <v/>
      </c>
      <c r="R66" s="245" t="str">
        <f t="shared" si="14"/>
        <v/>
      </c>
      <c r="S66" s="104" t="str">
        <f t="shared" si="15"/>
        <v/>
      </c>
      <c r="T66" s="249" t="str">
        <f t="shared" si="3"/>
        <v/>
      </c>
      <c r="U66" s="118"/>
      <c r="V66" s="118"/>
      <c r="W66" s="118"/>
      <c r="X66" s="119"/>
      <c r="Y66" s="120"/>
      <c r="Z66" s="120"/>
      <c r="AA66" s="108" t="str">
        <f t="shared" si="16"/>
        <v/>
      </c>
      <c r="AB66" s="108" t="str">
        <f t="shared" si="17"/>
        <v/>
      </c>
      <c r="AC66" s="121"/>
      <c r="AD66" s="121"/>
      <c r="AE66" s="250" t="str">
        <f t="shared" si="4"/>
        <v/>
      </c>
      <c r="AF66" s="108" t="str">
        <f t="shared" si="18"/>
        <v/>
      </c>
      <c r="AG66" s="108" t="str">
        <f t="shared" si="19"/>
        <v/>
      </c>
      <c r="AH66" s="110">
        <f t="shared" si="20"/>
        <v>0</v>
      </c>
      <c r="AI66" s="110">
        <f t="shared" si="21"/>
        <v>0</v>
      </c>
      <c r="AJ66" s="114"/>
      <c r="AK66" s="100">
        <f t="shared" si="22"/>
        <v>0</v>
      </c>
      <c r="AL66" s="110">
        <f t="shared" si="23"/>
        <v>0</v>
      </c>
      <c r="AM66" s="258">
        <f t="shared" si="24"/>
        <v>0</v>
      </c>
      <c r="AN66" s="110">
        <f t="shared" si="25"/>
        <v>0</v>
      </c>
      <c r="AO66" s="110">
        <f t="shared" si="9"/>
        <v>0</v>
      </c>
      <c r="AP66" s="122"/>
    </row>
    <row r="67" spans="1:56">
      <c r="A67" s="113"/>
      <c r="B67" s="113"/>
      <c r="C67" s="114"/>
      <c r="D67" s="115"/>
      <c r="E67" s="115"/>
      <c r="F67" s="115"/>
      <c r="G67" s="115"/>
      <c r="H67" s="116"/>
      <c r="I67" s="114"/>
      <c r="J67" s="114"/>
      <c r="K67" s="115"/>
      <c r="L67" s="117">
        <f t="shared" si="0"/>
        <v>0</v>
      </c>
      <c r="M67" s="124"/>
      <c r="N67" s="102" t="str">
        <f t="shared" si="10"/>
        <v/>
      </c>
      <c r="O67" s="103" t="str">
        <f t="shared" si="11"/>
        <v/>
      </c>
      <c r="P67" s="104" t="str">
        <f t="shared" si="12"/>
        <v/>
      </c>
      <c r="Q67" s="248" t="str">
        <f t="shared" si="13"/>
        <v/>
      </c>
      <c r="R67" s="245" t="str">
        <f t="shared" si="14"/>
        <v/>
      </c>
      <c r="S67" s="104" t="str">
        <f t="shared" si="15"/>
        <v/>
      </c>
      <c r="T67" s="249" t="str">
        <f t="shared" si="3"/>
        <v/>
      </c>
      <c r="U67" s="118"/>
      <c r="V67" s="118"/>
      <c r="W67" s="118"/>
      <c r="X67" s="119"/>
      <c r="Y67" s="120"/>
      <c r="Z67" s="120"/>
      <c r="AA67" s="108" t="str">
        <f t="shared" si="16"/>
        <v/>
      </c>
      <c r="AB67" s="108" t="str">
        <f t="shared" si="17"/>
        <v/>
      </c>
      <c r="AC67" s="121"/>
      <c r="AD67" s="121"/>
      <c r="AE67" s="250" t="str">
        <f t="shared" si="4"/>
        <v/>
      </c>
      <c r="AF67" s="108" t="str">
        <f t="shared" si="18"/>
        <v/>
      </c>
      <c r="AG67" s="108" t="str">
        <f t="shared" si="19"/>
        <v/>
      </c>
      <c r="AH67" s="110">
        <f t="shared" si="20"/>
        <v>0</v>
      </c>
      <c r="AI67" s="110">
        <f t="shared" si="21"/>
        <v>0</v>
      </c>
      <c r="AJ67" s="114"/>
      <c r="AK67" s="100">
        <f t="shared" si="22"/>
        <v>0</v>
      </c>
      <c r="AL67" s="110">
        <f t="shared" si="23"/>
        <v>0</v>
      </c>
      <c r="AM67" s="258">
        <f t="shared" si="24"/>
        <v>0</v>
      </c>
      <c r="AN67" s="110">
        <f t="shared" si="25"/>
        <v>0</v>
      </c>
      <c r="AO67" s="110">
        <f t="shared" si="9"/>
        <v>0</v>
      </c>
      <c r="AP67" s="122"/>
    </row>
    <row r="68" spans="1:56">
      <c r="A68" s="113"/>
      <c r="B68" s="113"/>
      <c r="C68" s="114"/>
      <c r="D68" s="115"/>
      <c r="E68" s="115"/>
      <c r="F68" s="115"/>
      <c r="G68" s="115"/>
      <c r="H68" s="116"/>
      <c r="I68" s="114"/>
      <c r="J68" s="114"/>
      <c r="K68" s="115"/>
      <c r="L68" s="117">
        <f t="shared" si="0"/>
        <v>0</v>
      </c>
      <c r="M68" s="124"/>
      <c r="N68" s="102" t="str">
        <f t="shared" si="10"/>
        <v/>
      </c>
      <c r="O68" s="103" t="str">
        <f t="shared" si="11"/>
        <v/>
      </c>
      <c r="P68" s="104" t="str">
        <f t="shared" si="12"/>
        <v/>
      </c>
      <c r="Q68" s="248" t="str">
        <f t="shared" si="13"/>
        <v/>
      </c>
      <c r="R68" s="245" t="str">
        <f t="shared" si="14"/>
        <v/>
      </c>
      <c r="S68" s="104" t="str">
        <f t="shared" si="15"/>
        <v/>
      </c>
      <c r="T68" s="249" t="str">
        <f t="shared" si="3"/>
        <v/>
      </c>
      <c r="U68" s="118"/>
      <c r="V68" s="118"/>
      <c r="W68" s="118"/>
      <c r="X68" s="119"/>
      <c r="Y68" s="120"/>
      <c r="Z68" s="120"/>
      <c r="AA68" s="108" t="str">
        <f t="shared" si="16"/>
        <v/>
      </c>
      <c r="AB68" s="108" t="str">
        <f t="shared" si="17"/>
        <v/>
      </c>
      <c r="AC68" s="121"/>
      <c r="AD68" s="121"/>
      <c r="AE68" s="250" t="str">
        <f t="shared" si="4"/>
        <v/>
      </c>
      <c r="AF68" s="108" t="str">
        <f t="shared" si="18"/>
        <v/>
      </c>
      <c r="AG68" s="108" t="str">
        <f t="shared" si="19"/>
        <v/>
      </c>
      <c r="AH68" s="110">
        <f t="shared" si="20"/>
        <v>0</v>
      </c>
      <c r="AI68" s="110">
        <f t="shared" si="21"/>
        <v>0</v>
      </c>
      <c r="AJ68" s="114"/>
      <c r="AK68" s="100">
        <f t="shared" si="22"/>
        <v>0</v>
      </c>
      <c r="AL68" s="110">
        <f t="shared" si="23"/>
        <v>0</v>
      </c>
      <c r="AM68" s="258">
        <f t="shared" si="24"/>
        <v>0</v>
      </c>
      <c r="AN68" s="110">
        <f t="shared" si="25"/>
        <v>0</v>
      </c>
      <c r="AO68" s="110">
        <f t="shared" si="9"/>
        <v>0</v>
      </c>
      <c r="AP68" s="122"/>
    </row>
    <row r="69" spans="1:56">
      <c r="A69" s="113"/>
      <c r="B69" s="113"/>
      <c r="C69" s="114"/>
      <c r="D69" s="115"/>
      <c r="E69" s="115"/>
      <c r="F69" s="115"/>
      <c r="G69" s="115"/>
      <c r="H69" s="116"/>
      <c r="I69" s="114"/>
      <c r="J69" s="114"/>
      <c r="K69" s="115"/>
      <c r="L69" s="117">
        <f t="shared" si="0"/>
        <v>0</v>
      </c>
      <c r="M69" s="124"/>
      <c r="N69" s="102" t="str">
        <f t="shared" si="10"/>
        <v/>
      </c>
      <c r="O69" s="103" t="str">
        <f t="shared" si="11"/>
        <v/>
      </c>
      <c r="P69" s="104" t="str">
        <f t="shared" si="12"/>
        <v/>
      </c>
      <c r="Q69" s="248" t="str">
        <f t="shared" si="13"/>
        <v/>
      </c>
      <c r="R69" s="245" t="str">
        <f t="shared" si="14"/>
        <v/>
      </c>
      <c r="S69" s="104" t="str">
        <f t="shared" si="15"/>
        <v/>
      </c>
      <c r="T69" s="249" t="str">
        <f t="shared" si="3"/>
        <v/>
      </c>
      <c r="U69" s="118"/>
      <c r="V69" s="118"/>
      <c r="W69" s="118"/>
      <c r="X69" s="119"/>
      <c r="Y69" s="120"/>
      <c r="Z69" s="120"/>
      <c r="AA69" s="108" t="str">
        <f t="shared" si="16"/>
        <v/>
      </c>
      <c r="AB69" s="108" t="str">
        <f t="shared" si="17"/>
        <v/>
      </c>
      <c r="AC69" s="121"/>
      <c r="AD69" s="121"/>
      <c r="AE69" s="250" t="str">
        <f t="shared" si="4"/>
        <v/>
      </c>
      <c r="AF69" s="108" t="str">
        <f t="shared" si="18"/>
        <v/>
      </c>
      <c r="AG69" s="108" t="str">
        <f t="shared" si="19"/>
        <v/>
      </c>
      <c r="AH69" s="110">
        <f t="shared" si="20"/>
        <v>0</v>
      </c>
      <c r="AI69" s="110">
        <f t="shared" si="21"/>
        <v>0</v>
      </c>
      <c r="AJ69" s="114"/>
      <c r="AK69" s="100">
        <f t="shared" si="22"/>
        <v>0</v>
      </c>
      <c r="AL69" s="110">
        <f t="shared" si="23"/>
        <v>0</v>
      </c>
      <c r="AM69" s="258">
        <f t="shared" si="24"/>
        <v>0</v>
      </c>
      <c r="AN69" s="110">
        <f t="shared" si="25"/>
        <v>0</v>
      </c>
      <c r="AO69" s="110">
        <f t="shared" si="9"/>
        <v>0</v>
      </c>
      <c r="AP69" s="122"/>
    </row>
    <row r="70" spans="1:56">
      <c r="A70" s="113"/>
      <c r="B70" s="113"/>
      <c r="C70" s="114"/>
      <c r="D70" s="115"/>
      <c r="E70" s="115"/>
      <c r="F70" s="115"/>
      <c r="G70" s="115"/>
      <c r="H70" s="116"/>
      <c r="I70" s="114"/>
      <c r="J70" s="114"/>
      <c r="K70" s="115"/>
      <c r="L70" s="117">
        <f t="shared" si="0"/>
        <v>0</v>
      </c>
      <c r="M70" s="124"/>
      <c r="N70" s="102" t="str">
        <f t="shared" si="10"/>
        <v/>
      </c>
      <c r="O70" s="103" t="str">
        <f t="shared" si="11"/>
        <v/>
      </c>
      <c r="P70" s="104" t="str">
        <f t="shared" si="12"/>
        <v/>
      </c>
      <c r="Q70" s="248" t="str">
        <f t="shared" si="13"/>
        <v/>
      </c>
      <c r="R70" s="245" t="str">
        <f t="shared" si="14"/>
        <v/>
      </c>
      <c r="S70" s="104" t="str">
        <f t="shared" si="15"/>
        <v/>
      </c>
      <c r="T70" s="249" t="str">
        <f t="shared" si="3"/>
        <v/>
      </c>
      <c r="U70" s="118"/>
      <c r="V70" s="118"/>
      <c r="W70" s="118"/>
      <c r="X70" s="119"/>
      <c r="Y70" s="120"/>
      <c r="Z70" s="120"/>
      <c r="AA70" s="108" t="str">
        <f t="shared" si="16"/>
        <v/>
      </c>
      <c r="AB70" s="108" t="str">
        <f t="shared" si="17"/>
        <v/>
      </c>
      <c r="AC70" s="121"/>
      <c r="AD70" s="121"/>
      <c r="AE70" s="250" t="str">
        <f t="shared" si="4"/>
        <v/>
      </c>
      <c r="AF70" s="108" t="str">
        <f t="shared" si="18"/>
        <v/>
      </c>
      <c r="AG70" s="108" t="str">
        <f t="shared" si="19"/>
        <v/>
      </c>
      <c r="AH70" s="110">
        <f t="shared" si="20"/>
        <v>0</v>
      </c>
      <c r="AI70" s="110">
        <f t="shared" si="21"/>
        <v>0</v>
      </c>
      <c r="AJ70" s="114"/>
      <c r="AK70" s="100">
        <f t="shared" si="22"/>
        <v>0</v>
      </c>
      <c r="AL70" s="110">
        <f t="shared" si="23"/>
        <v>0</v>
      </c>
      <c r="AM70" s="258">
        <f t="shared" si="24"/>
        <v>0</v>
      </c>
      <c r="AN70" s="110">
        <f t="shared" si="25"/>
        <v>0</v>
      </c>
      <c r="AO70" s="110">
        <f t="shared" si="9"/>
        <v>0</v>
      </c>
      <c r="AP70" s="122"/>
    </row>
    <row r="71" spans="1:56">
      <c r="A71" s="113"/>
      <c r="B71" s="113"/>
      <c r="C71" s="114"/>
      <c r="D71" s="115"/>
      <c r="E71" s="115"/>
      <c r="F71" s="115"/>
      <c r="G71" s="115"/>
      <c r="H71" s="116"/>
      <c r="I71" s="114"/>
      <c r="J71" s="114"/>
      <c r="K71" s="115"/>
      <c r="L71" s="117">
        <f t="shared" si="0"/>
        <v>0</v>
      </c>
      <c r="M71" s="124"/>
      <c r="N71" s="102" t="str">
        <f t="shared" si="10"/>
        <v/>
      </c>
      <c r="O71" s="103" t="str">
        <f t="shared" si="11"/>
        <v/>
      </c>
      <c r="P71" s="104" t="str">
        <f t="shared" si="12"/>
        <v/>
      </c>
      <c r="Q71" s="248" t="str">
        <f t="shared" si="13"/>
        <v/>
      </c>
      <c r="R71" s="245" t="str">
        <f t="shared" si="14"/>
        <v/>
      </c>
      <c r="S71" s="104" t="str">
        <f t="shared" si="15"/>
        <v/>
      </c>
      <c r="T71" s="249" t="str">
        <f t="shared" si="3"/>
        <v/>
      </c>
      <c r="U71" s="118"/>
      <c r="V71" s="118"/>
      <c r="W71" s="118"/>
      <c r="X71" s="119"/>
      <c r="Y71" s="120"/>
      <c r="Z71" s="120"/>
      <c r="AA71" s="108" t="str">
        <f t="shared" si="16"/>
        <v/>
      </c>
      <c r="AB71" s="108" t="str">
        <f t="shared" si="17"/>
        <v/>
      </c>
      <c r="AC71" s="121"/>
      <c r="AD71" s="121"/>
      <c r="AE71" s="250" t="str">
        <f t="shared" si="4"/>
        <v/>
      </c>
      <c r="AF71" s="108" t="str">
        <f t="shared" si="18"/>
        <v/>
      </c>
      <c r="AG71" s="108" t="str">
        <f t="shared" si="19"/>
        <v/>
      </c>
      <c r="AH71" s="110">
        <f t="shared" si="20"/>
        <v>0</v>
      </c>
      <c r="AI71" s="110">
        <f t="shared" si="21"/>
        <v>0</v>
      </c>
      <c r="AJ71" s="114"/>
      <c r="AK71" s="100">
        <f t="shared" si="22"/>
        <v>0</v>
      </c>
      <c r="AL71" s="110">
        <f t="shared" si="23"/>
        <v>0</v>
      </c>
      <c r="AM71" s="258">
        <f t="shared" si="24"/>
        <v>0</v>
      </c>
      <c r="AN71" s="110">
        <f t="shared" si="25"/>
        <v>0</v>
      </c>
      <c r="AO71" s="110">
        <f t="shared" si="9"/>
        <v>0</v>
      </c>
      <c r="AP71" s="122"/>
    </row>
    <row r="72" spans="1:56">
      <c r="A72" s="113"/>
      <c r="B72" s="113"/>
      <c r="C72" s="114"/>
      <c r="D72" s="115"/>
      <c r="E72" s="115"/>
      <c r="F72" s="115"/>
      <c r="G72" s="115"/>
      <c r="H72" s="116"/>
      <c r="I72" s="114"/>
      <c r="J72" s="114"/>
      <c r="K72" s="115"/>
      <c r="L72" s="117">
        <f t="shared" si="0"/>
        <v>0</v>
      </c>
      <c r="M72" s="124"/>
      <c r="N72" s="102" t="str">
        <f t="shared" si="10"/>
        <v/>
      </c>
      <c r="O72" s="103" t="str">
        <f t="shared" si="11"/>
        <v/>
      </c>
      <c r="P72" s="104" t="str">
        <f t="shared" si="12"/>
        <v/>
      </c>
      <c r="Q72" s="248" t="str">
        <f t="shared" si="13"/>
        <v/>
      </c>
      <c r="R72" s="245" t="str">
        <f t="shared" si="14"/>
        <v/>
      </c>
      <c r="S72" s="104" t="str">
        <f t="shared" si="15"/>
        <v/>
      </c>
      <c r="T72" s="249" t="str">
        <f t="shared" si="3"/>
        <v/>
      </c>
      <c r="U72" s="118"/>
      <c r="V72" s="118"/>
      <c r="W72" s="118"/>
      <c r="X72" s="119"/>
      <c r="Y72" s="120"/>
      <c r="Z72" s="120"/>
      <c r="AA72" s="108" t="str">
        <f t="shared" si="16"/>
        <v/>
      </c>
      <c r="AB72" s="108" t="str">
        <f t="shared" si="17"/>
        <v/>
      </c>
      <c r="AC72" s="121"/>
      <c r="AD72" s="121"/>
      <c r="AE72" s="250" t="str">
        <f t="shared" si="4"/>
        <v/>
      </c>
      <c r="AF72" s="108" t="str">
        <f t="shared" si="18"/>
        <v/>
      </c>
      <c r="AG72" s="108" t="str">
        <f t="shared" si="19"/>
        <v/>
      </c>
      <c r="AH72" s="110">
        <f t="shared" si="20"/>
        <v>0</v>
      </c>
      <c r="AI72" s="110">
        <f t="shared" si="21"/>
        <v>0</v>
      </c>
      <c r="AJ72" s="114"/>
      <c r="AK72" s="100">
        <f t="shared" si="22"/>
        <v>0</v>
      </c>
      <c r="AL72" s="110">
        <f t="shared" si="23"/>
        <v>0</v>
      </c>
      <c r="AM72" s="258">
        <f t="shared" si="24"/>
        <v>0</v>
      </c>
      <c r="AN72" s="110">
        <f t="shared" si="25"/>
        <v>0</v>
      </c>
      <c r="AO72" s="110">
        <f t="shared" si="9"/>
        <v>0</v>
      </c>
      <c r="AP72" s="122"/>
    </row>
    <row r="73" spans="1:56">
      <c r="A73" s="113"/>
      <c r="B73" s="113"/>
      <c r="C73" s="114"/>
      <c r="D73" s="115"/>
      <c r="E73" s="115"/>
      <c r="F73" s="115"/>
      <c r="G73" s="115"/>
      <c r="H73" s="116"/>
      <c r="I73" s="114"/>
      <c r="J73" s="114"/>
      <c r="K73" s="115"/>
      <c r="L73" s="117">
        <f t="shared" si="0"/>
        <v>0</v>
      </c>
      <c r="M73" s="124"/>
      <c r="N73" s="102" t="str">
        <f t="shared" si="10"/>
        <v/>
      </c>
      <c r="O73" s="103" t="str">
        <f t="shared" si="11"/>
        <v/>
      </c>
      <c r="P73" s="104" t="str">
        <f t="shared" si="12"/>
        <v/>
      </c>
      <c r="Q73" s="248" t="str">
        <f t="shared" si="13"/>
        <v/>
      </c>
      <c r="R73" s="245" t="str">
        <f t="shared" si="14"/>
        <v/>
      </c>
      <c r="S73" s="104" t="str">
        <f t="shared" si="15"/>
        <v/>
      </c>
      <c r="T73" s="249" t="str">
        <f t="shared" si="3"/>
        <v/>
      </c>
      <c r="U73" s="118"/>
      <c r="V73" s="118"/>
      <c r="W73" s="118"/>
      <c r="X73" s="119"/>
      <c r="Y73" s="120"/>
      <c r="Z73" s="120"/>
      <c r="AA73" s="108" t="str">
        <f t="shared" si="16"/>
        <v/>
      </c>
      <c r="AB73" s="108" t="str">
        <f t="shared" si="17"/>
        <v/>
      </c>
      <c r="AC73" s="121"/>
      <c r="AD73" s="121"/>
      <c r="AE73" s="250" t="str">
        <f t="shared" si="4"/>
        <v/>
      </c>
      <c r="AF73" s="108" t="str">
        <f t="shared" si="18"/>
        <v/>
      </c>
      <c r="AG73" s="108" t="str">
        <f t="shared" si="19"/>
        <v/>
      </c>
      <c r="AH73" s="110">
        <f t="shared" si="20"/>
        <v>0</v>
      </c>
      <c r="AI73" s="110">
        <f t="shared" si="21"/>
        <v>0</v>
      </c>
      <c r="AJ73" s="114"/>
      <c r="AK73" s="100">
        <f t="shared" si="22"/>
        <v>0</v>
      </c>
      <c r="AL73" s="110">
        <f t="shared" si="23"/>
        <v>0</v>
      </c>
      <c r="AM73" s="258">
        <f t="shared" si="24"/>
        <v>0</v>
      </c>
      <c r="AN73" s="110">
        <f t="shared" si="25"/>
        <v>0</v>
      </c>
      <c r="AO73" s="110">
        <f t="shared" si="9"/>
        <v>0</v>
      </c>
      <c r="AP73" s="122"/>
    </row>
    <row r="74" spans="1:56">
      <c r="A74" s="113"/>
      <c r="B74" s="113"/>
      <c r="C74" s="114"/>
      <c r="D74" s="115"/>
      <c r="E74" s="115"/>
      <c r="F74" s="115"/>
      <c r="G74" s="115"/>
      <c r="H74" s="116"/>
      <c r="I74" s="114"/>
      <c r="J74" s="114"/>
      <c r="K74" s="115"/>
      <c r="L74" s="117">
        <f t="shared" si="0"/>
        <v>0</v>
      </c>
      <c r="M74" s="124"/>
      <c r="N74" s="102" t="str">
        <f t="shared" si="10"/>
        <v/>
      </c>
      <c r="O74" s="103" t="str">
        <f t="shared" si="11"/>
        <v/>
      </c>
      <c r="P74" s="104" t="str">
        <f t="shared" si="12"/>
        <v/>
      </c>
      <c r="Q74" s="248" t="str">
        <f t="shared" si="13"/>
        <v/>
      </c>
      <c r="R74" s="245" t="str">
        <f t="shared" si="14"/>
        <v/>
      </c>
      <c r="S74" s="104" t="str">
        <f t="shared" si="15"/>
        <v/>
      </c>
      <c r="T74" s="249" t="str">
        <f t="shared" si="3"/>
        <v/>
      </c>
      <c r="U74" s="118"/>
      <c r="V74" s="118"/>
      <c r="W74" s="118"/>
      <c r="X74" s="119"/>
      <c r="Y74" s="120"/>
      <c r="Z74" s="120"/>
      <c r="AA74" s="108" t="str">
        <f t="shared" si="16"/>
        <v/>
      </c>
      <c r="AB74" s="108" t="str">
        <f t="shared" si="17"/>
        <v/>
      </c>
      <c r="AC74" s="121"/>
      <c r="AD74" s="121"/>
      <c r="AE74" s="250" t="str">
        <f t="shared" si="4"/>
        <v/>
      </c>
      <c r="AF74" s="108" t="str">
        <f t="shared" si="18"/>
        <v/>
      </c>
      <c r="AG74" s="108" t="str">
        <f t="shared" si="19"/>
        <v/>
      </c>
      <c r="AH74" s="110">
        <f t="shared" si="20"/>
        <v>0</v>
      </c>
      <c r="AI74" s="110">
        <f t="shared" si="21"/>
        <v>0</v>
      </c>
      <c r="AJ74" s="114"/>
      <c r="AK74" s="100">
        <f t="shared" si="22"/>
        <v>0</v>
      </c>
      <c r="AL74" s="110">
        <f t="shared" si="23"/>
        <v>0</v>
      </c>
      <c r="AM74" s="258">
        <f t="shared" si="24"/>
        <v>0</v>
      </c>
      <c r="AN74" s="110">
        <f t="shared" si="25"/>
        <v>0</v>
      </c>
      <c r="AO74" s="110">
        <f t="shared" si="9"/>
        <v>0</v>
      </c>
      <c r="AP74" s="122"/>
    </row>
    <row r="75" spans="1:56">
      <c r="A75" s="113"/>
      <c r="B75" s="113"/>
      <c r="C75" s="114"/>
      <c r="D75" s="115"/>
      <c r="E75" s="115"/>
      <c r="F75" s="115"/>
      <c r="G75" s="115"/>
      <c r="H75" s="116"/>
      <c r="I75" s="114"/>
      <c r="J75" s="114"/>
      <c r="K75" s="115"/>
      <c r="L75" s="117">
        <f t="shared" si="0"/>
        <v>0</v>
      </c>
      <c r="M75" s="124"/>
      <c r="N75" s="102" t="str">
        <f t="shared" si="10"/>
        <v/>
      </c>
      <c r="O75" s="103" t="str">
        <f t="shared" si="11"/>
        <v/>
      </c>
      <c r="P75" s="104" t="str">
        <f t="shared" si="12"/>
        <v/>
      </c>
      <c r="Q75" s="248" t="str">
        <f t="shared" si="13"/>
        <v/>
      </c>
      <c r="R75" s="245" t="str">
        <f t="shared" si="14"/>
        <v/>
      </c>
      <c r="S75" s="104" t="str">
        <f t="shared" si="15"/>
        <v/>
      </c>
      <c r="T75" s="249" t="str">
        <f t="shared" si="3"/>
        <v/>
      </c>
      <c r="U75" s="118"/>
      <c r="V75" s="118"/>
      <c r="W75" s="118"/>
      <c r="X75" s="119"/>
      <c r="Y75" s="120"/>
      <c r="Z75" s="120"/>
      <c r="AA75" s="108" t="str">
        <f t="shared" si="16"/>
        <v/>
      </c>
      <c r="AB75" s="108" t="str">
        <f t="shared" si="17"/>
        <v/>
      </c>
      <c r="AC75" s="121"/>
      <c r="AD75" s="121"/>
      <c r="AE75" s="250" t="str">
        <f t="shared" si="4"/>
        <v/>
      </c>
      <c r="AF75" s="108" t="str">
        <f t="shared" si="18"/>
        <v/>
      </c>
      <c r="AG75" s="108" t="str">
        <f t="shared" si="19"/>
        <v/>
      </c>
      <c r="AH75" s="110">
        <f t="shared" si="20"/>
        <v>0</v>
      </c>
      <c r="AI75" s="110">
        <f t="shared" si="21"/>
        <v>0</v>
      </c>
      <c r="AJ75" s="114"/>
      <c r="AK75" s="100">
        <f t="shared" si="22"/>
        <v>0</v>
      </c>
      <c r="AL75" s="110">
        <f t="shared" si="23"/>
        <v>0</v>
      </c>
      <c r="AM75" s="258">
        <f t="shared" si="24"/>
        <v>0</v>
      </c>
      <c r="AN75" s="110">
        <f t="shared" si="25"/>
        <v>0</v>
      </c>
      <c r="AO75" s="110">
        <f t="shared" si="9"/>
        <v>0</v>
      </c>
      <c r="AP75" s="122"/>
    </row>
    <row r="76" spans="1:56">
      <c r="A76" s="113"/>
      <c r="B76" s="113"/>
      <c r="C76" s="114"/>
      <c r="D76" s="115"/>
      <c r="E76" s="115"/>
      <c r="F76" s="115"/>
      <c r="G76" s="115"/>
      <c r="H76" s="116"/>
      <c r="I76" s="114"/>
      <c r="J76" s="114"/>
      <c r="K76" s="115"/>
      <c r="L76" s="117">
        <f t="shared" si="0"/>
        <v>0</v>
      </c>
      <c r="M76" s="124"/>
      <c r="N76" s="102" t="str">
        <f t="shared" si="10"/>
        <v/>
      </c>
      <c r="O76" s="103" t="str">
        <f t="shared" si="11"/>
        <v/>
      </c>
      <c r="P76" s="104" t="str">
        <f t="shared" si="12"/>
        <v/>
      </c>
      <c r="Q76" s="248" t="str">
        <f t="shared" si="13"/>
        <v/>
      </c>
      <c r="R76" s="245" t="str">
        <f t="shared" si="14"/>
        <v/>
      </c>
      <c r="S76" s="104" t="str">
        <f t="shared" si="15"/>
        <v/>
      </c>
      <c r="T76" s="249" t="str">
        <f t="shared" si="3"/>
        <v/>
      </c>
      <c r="U76" s="118"/>
      <c r="V76" s="118"/>
      <c r="W76" s="118"/>
      <c r="X76" s="119"/>
      <c r="Y76" s="120"/>
      <c r="Z76" s="120"/>
      <c r="AA76" s="108" t="str">
        <f t="shared" si="16"/>
        <v/>
      </c>
      <c r="AB76" s="108" t="str">
        <f t="shared" si="17"/>
        <v/>
      </c>
      <c r="AC76" s="121"/>
      <c r="AD76" s="121"/>
      <c r="AE76" s="250" t="str">
        <f t="shared" si="4"/>
        <v/>
      </c>
      <c r="AF76" s="108" t="str">
        <f t="shared" si="18"/>
        <v/>
      </c>
      <c r="AG76" s="108" t="str">
        <f t="shared" si="19"/>
        <v/>
      </c>
      <c r="AH76" s="110">
        <f t="shared" si="20"/>
        <v>0</v>
      </c>
      <c r="AI76" s="110">
        <f t="shared" si="21"/>
        <v>0</v>
      </c>
      <c r="AJ76" s="114"/>
      <c r="AK76" s="100">
        <f t="shared" si="22"/>
        <v>0</v>
      </c>
      <c r="AL76" s="110">
        <f t="shared" si="23"/>
        <v>0</v>
      </c>
      <c r="AM76" s="258">
        <f t="shared" si="24"/>
        <v>0</v>
      </c>
      <c r="AN76" s="110">
        <f t="shared" si="25"/>
        <v>0</v>
      </c>
      <c r="AO76" s="110">
        <f t="shared" si="9"/>
        <v>0</v>
      </c>
      <c r="AP76" s="122"/>
    </row>
    <row r="77" spans="1:56">
      <c r="A77" s="113"/>
      <c r="B77" s="113"/>
      <c r="C77" s="114"/>
      <c r="D77" s="115"/>
      <c r="E77" s="115"/>
      <c r="F77" s="115"/>
      <c r="G77" s="115"/>
      <c r="H77" s="116"/>
      <c r="I77" s="114"/>
      <c r="J77" s="114"/>
      <c r="K77" s="115"/>
      <c r="L77" s="117">
        <f t="shared" si="0"/>
        <v>0</v>
      </c>
      <c r="M77" s="124"/>
      <c r="N77" s="102" t="str">
        <f t="shared" si="10"/>
        <v/>
      </c>
      <c r="O77" s="103" t="str">
        <f t="shared" si="11"/>
        <v/>
      </c>
      <c r="P77" s="104" t="str">
        <f t="shared" si="12"/>
        <v/>
      </c>
      <c r="Q77" s="248" t="str">
        <f t="shared" si="13"/>
        <v/>
      </c>
      <c r="R77" s="245" t="str">
        <f t="shared" si="14"/>
        <v/>
      </c>
      <c r="S77" s="104" t="str">
        <f t="shared" si="15"/>
        <v/>
      </c>
      <c r="T77" s="249" t="str">
        <f t="shared" si="3"/>
        <v/>
      </c>
      <c r="U77" s="118"/>
      <c r="V77" s="118"/>
      <c r="W77" s="118"/>
      <c r="X77" s="119"/>
      <c r="Y77" s="120"/>
      <c r="Z77" s="120"/>
      <c r="AA77" s="108" t="str">
        <f t="shared" si="16"/>
        <v/>
      </c>
      <c r="AB77" s="108" t="str">
        <f t="shared" si="17"/>
        <v/>
      </c>
      <c r="AC77" s="121"/>
      <c r="AD77" s="121"/>
      <c r="AE77" s="250" t="str">
        <f t="shared" si="4"/>
        <v/>
      </c>
      <c r="AF77" s="108" t="str">
        <f t="shared" si="18"/>
        <v/>
      </c>
      <c r="AG77" s="108" t="str">
        <f t="shared" si="19"/>
        <v/>
      </c>
      <c r="AH77" s="110">
        <f t="shared" si="20"/>
        <v>0</v>
      </c>
      <c r="AI77" s="110">
        <f t="shared" si="21"/>
        <v>0</v>
      </c>
      <c r="AJ77" s="114"/>
      <c r="AK77" s="100">
        <f t="shared" si="22"/>
        <v>0</v>
      </c>
      <c r="AL77" s="110">
        <f t="shared" si="23"/>
        <v>0</v>
      </c>
      <c r="AM77" s="258">
        <f t="shared" si="24"/>
        <v>0</v>
      </c>
      <c r="AN77" s="110">
        <f t="shared" si="25"/>
        <v>0</v>
      </c>
      <c r="AO77" s="110">
        <f t="shared" si="9"/>
        <v>0</v>
      </c>
      <c r="AP77" s="122"/>
    </row>
    <row r="78" spans="1:56" s="279" customFormat="1">
      <c r="A78" s="113"/>
      <c r="B78" s="113"/>
      <c r="C78" s="114"/>
      <c r="D78" s="115"/>
      <c r="E78" s="115"/>
      <c r="F78" s="115"/>
      <c r="G78" s="115"/>
      <c r="H78" s="116"/>
      <c r="I78" s="114"/>
      <c r="J78" s="114"/>
      <c r="K78" s="115"/>
      <c r="L78" s="117">
        <f t="shared" si="0"/>
        <v>0</v>
      </c>
      <c r="M78" s="124"/>
      <c r="N78" s="102" t="str">
        <f t="shared" si="10"/>
        <v/>
      </c>
      <c r="O78" s="103" t="str">
        <f t="shared" si="11"/>
        <v/>
      </c>
      <c r="P78" s="104" t="str">
        <f t="shared" si="12"/>
        <v/>
      </c>
      <c r="Q78" s="248" t="str">
        <f t="shared" si="13"/>
        <v/>
      </c>
      <c r="R78" s="245" t="str">
        <f t="shared" si="14"/>
        <v/>
      </c>
      <c r="S78" s="104" t="str">
        <f t="shared" si="15"/>
        <v/>
      </c>
      <c r="T78" s="249" t="str">
        <f t="shared" si="3"/>
        <v/>
      </c>
      <c r="U78" s="118"/>
      <c r="V78" s="118"/>
      <c r="W78" s="118"/>
      <c r="X78" s="119"/>
      <c r="Y78" s="120"/>
      <c r="Z78" s="120"/>
      <c r="AA78" s="108" t="str">
        <f t="shared" si="16"/>
        <v/>
      </c>
      <c r="AB78" s="108" t="str">
        <f t="shared" si="17"/>
        <v/>
      </c>
      <c r="AC78" s="121"/>
      <c r="AD78" s="121"/>
      <c r="AE78" s="250" t="str">
        <f t="shared" si="4"/>
        <v/>
      </c>
      <c r="AF78" s="108" t="str">
        <f t="shared" si="18"/>
        <v/>
      </c>
      <c r="AG78" s="108" t="str">
        <f t="shared" si="19"/>
        <v/>
      </c>
      <c r="AH78" s="110">
        <f t="shared" si="20"/>
        <v>0</v>
      </c>
      <c r="AI78" s="110">
        <f t="shared" si="21"/>
        <v>0</v>
      </c>
      <c r="AJ78" s="114"/>
      <c r="AK78" s="100">
        <f t="shared" si="22"/>
        <v>0</v>
      </c>
      <c r="AL78" s="110">
        <f t="shared" si="23"/>
        <v>0</v>
      </c>
      <c r="AM78" s="258">
        <f t="shared" si="24"/>
        <v>0</v>
      </c>
      <c r="AN78" s="110">
        <f t="shared" si="25"/>
        <v>0</v>
      </c>
      <c r="AO78" s="110">
        <f t="shared" si="9"/>
        <v>0</v>
      </c>
      <c r="AP78" s="122"/>
      <c r="AQ78" s="277"/>
      <c r="AR78" s="269"/>
      <c r="AT78" s="65"/>
      <c r="AU78" s="65"/>
      <c r="AV78" s="65"/>
      <c r="AW78" s="65"/>
      <c r="AX78" s="65"/>
      <c r="AY78" s="65"/>
      <c r="AZ78" s="65"/>
      <c r="BA78" s="65"/>
      <c r="BB78" s="65"/>
      <c r="BC78" s="65"/>
      <c r="BD78" s="65"/>
    </row>
    <row r="79" spans="1:56">
      <c r="A79" s="113"/>
      <c r="B79" s="113"/>
      <c r="C79" s="114"/>
      <c r="D79" s="115"/>
      <c r="E79" s="115"/>
      <c r="F79" s="115"/>
      <c r="G79" s="115"/>
      <c r="H79" s="116"/>
      <c r="I79" s="114"/>
      <c r="J79" s="114"/>
      <c r="K79" s="115"/>
      <c r="L79" s="117">
        <f t="shared" si="0"/>
        <v>0</v>
      </c>
      <c r="M79" s="124"/>
      <c r="N79" s="102" t="str">
        <f t="shared" si="10"/>
        <v/>
      </c>
      <c r="O79" s="103" t="str">
        <f t="shared" si="11"/>
        <v/>
      </c>
      <c r="P79" s="104" t="str">
        <f t="shared" si="12"/>
        <v/>
      </c>
      <c r="Q79" s="248" t="str">
        <f t="shared" si="13"/>
        <v/>
      </c>
      <c r="R79" s="245" t="str">
        <f t="shared" si="14"/>
        <v/>
      </c>
      <c r="S79" s="104" t="str">
        <f t="shared" si="15"/>
        <v/>
      </c>
      <c r="T79" s="249" t="str">
        <f t="shared" si="3"/>
        <v/>
      </c>
      <c r="U79" s="118"/>
      <c r="V79" s="118"/>
      <c r="W79" s="118"/>
      <c r="X79" s="119"/>
      <c r="Y79" s="120"/>
      <c r="Z79" s="120"/>
      <c r="AA79" s="108" t="str">
        <f t="shared" si="16"/>
        <v/>
      </c>
      <c r="AB79" s="108" t="str">
        <f t="shared" si="17"/>
        <v/>
      </c>
      <c r="AC79" s="121"/>
      <c r="AD79" s="121"/>
      <c r="AE79" s="250" t="str">
        <f t="shared" si="4"/>
        <v/>
      </c>
      <c r="AF79" s="108" t="str">
        <f t="shared" si="18"/>
        <v/>
      </c>
      <c r="AG79" s="108" t="str">
        <f t="shared" si="19"/>
        <v/>
      </c>
      <c r="AH79" s="110">
        <f t="shared" si="20"/>
        <v>0</v>
      </c>
      <c r="AI79" s="110">
        <f t="shared" si="21"/>
        <v>0</v>
      </c>
      <c r="AJ79" s="114"/>
      <c r="AK79" s="100">
        <f t="shared" si="22"/>
        <v>0</v>
      </c>
      <c r="AL79" s="110">
        <f t="shared" si="23"/>
        <v>0</v>
      </c>
      <c r="AM79" s="258">
        <f t="shared" si="24"/>
        <v>0</v>
      </c>
      <c r="AN79" s="110">
        <f t="shared" si="25"/>
        <v>0</v>
      </c>
      <c r="AO79" s="110">
        <f t="shared" si="9"/>
        <v>0</v>
      </c>
      <c r="AP79" s="122"/>
    </row>
    <row r="80" spans="1:56">
      <c r="A80" s="113"/>
      <c r="B80" s="113"/>
      <c r="C80" s="114"/>
      <c r="D80" s="115"/>
      <c r="E80" s="115"/>
      <c r="F80" s="115"/>
      <c r="G80" s="115"/>
      <c r="H80" s="116"/>
      <c r="I80" s="114"/>
      <c r="J80" s="114"/>
      <c r="K80" s="115"/>
      <c r="L80" s="117">
        <f t="shared" si="0"/>
        <v>0</v>
      </c>
      <c r="M80" s="124"/>
      <c r="N80" s="102" t="str">
        <f t="shared" si="10"/>
        <v/>
      </c>
      <c r="O80" s="103" t="str">
        <f t="shared" si="11"/>
        <v/>
      </c>
      <c r="P80" s="104" t="str">
        <f t="shared" si="12"/>
        <v/>
      </c>
      <c r="Q80" s="248" t="str">
        <f t="shared" si="13"/>
        <v/>
      </c>
      <c r="R80" s="245" t="str">
        <f t="shared" si="14"/>
        <v/>
      </c>
      <c r="S80" s="104" t="str">
        <f t="shared" si="15"/>
        <v/>
      </c>
      <c r="T80" s="249" t="str">
        <f t="shared" si="3"/>
        <v/>
      </c>
      <c r="U80" s="118"/>
      <c r="V80" s="118"/>
      <c r="W80" s="118"/>
      <c r="X80" s="119"/>
      <c r="Y80" s="120"/>
      <c r="Z80" s="120"/>
      <c r="AA80" s="108" t="str">
        <f t="shared" si="16"/>
        <v/>
      </c>
      <c r="AB80" s="108" t="str">
        <f t="shared" si="17"/>
        <v/>
      </c>
      <c r="AC80" s="121"/>
      <c r="AD80" s="121"/>
      <c r="AE80" s="250" t="str">
        <f t="shared" si="4"/>
        <v/>
      </c>
      <c r="AF80" s="108" t="str">
        <f t="shared" si="18"/>
        <v/>
      </c>
      <c r="AG80" s="108" t="str">
        <f t="shared" si="19"/>
        <v/>
      </c>
      <c r="AH80" s="110">
        <f t="shared" si="20"/>
        <v>0</v>
      </c>
      <c r="AI80" s="110">
        <f t="shared" si="21"/>
        <v>0</v>
      </c>
      <c r="AJ80" s="114"/>
      <c r="AK80" s="100">
        <f t="shared" si="22"/>
        <v>0</v>
      </c>
      <c r="AL80" s="110">
        <f t="shared" si="23"/>
        <v>0</v>
      </c>
      <c r="AM80" s="258">
        <f t="shared" si="24"/>
        <v>0</v>
      </c>
      <c r="AN80" s="110">
        <f t="shared" si="25"/>
        <v>0</v>
      </c>
      <c r="AO80" s="110">
        <f t="shared" si="9"/>
        <v>0</v>
      </c>
      <c r="AP80" s="122"/>
    </row>
    <row r="81" spans="1:56">
      <c r="A81" s="113"/>
      <c r="B81" s="113"/>
      <c r="C81" s="114"/>
      <c r="D81" s="115"/>
      <c r="E81" s="115"/>
      <c r="F81" s="115"/>
      <c r="G81" s="115"/>
      <c r="H81" s="116"/>
      <c r="I81" s="114"/>
      <c r="J81" s="114"/>
      <c r="K81" s="115"/>
      <c r="L81" s="117">
        <f t="shared" si="0"/>
        <v>0</v>
      </c>
      <c r="M81" s="124"/>
      <c r="N81" s="102" t="str">
        <f t="shared" si="10"/>
        <v/>
      </c>
      <c r="O81" s="103" t="str">
        <f t="shared" si="11"/>
        <v/>
      </c>
      <c r="P81" s="104" t="str">
        <f t="shared" si="12"/>
        <v/>
      </c>
      <c r="Q81" s="248" t="str">
        <f t="shared" si="13"/>
        <v/>
      </c>
      <c r="R81" s="245" t="str">
        <f t="shared" si="14"/>
        <v/>
      </c>
      <c r="S81" s="104" t="str">
        <f t="shared" si="15"/>
        <v/>
      </c>
      <c r="T81" s="249" t="str">
        <f t="shared" si="3"/>
        <v/>
      </c>
      <c r="U81" s="118"/>
      <c r="V81" s="118"/>
      <c r="W81" s="118"/>
      <c r="X81" s="119"/>
      <c r="Y81" s="120"/>
      <c r="Z81" s="120"/>
      <c r="AA81" s="108" t="str">
        <f t="shared" si="16"/>
        <v/>
      </c>
      <c r="AB81" s="108" t="str">
        <f t="shared" si="17"/>
        <v/>
      </c>
      <c r="AC81" s="121"/>
      <c r="AD81" s="121"/>
      <c r="AE81" s="250" t="str">
        <f t="shared" si="4"/>
        <v/>
      </c>
      <c r="AF81" s="108" t="str">
        <f t="shared" si="18"/>
        <v/>
      </c>
      <c r="AG81" s="108" t="str">
        <f t="shared" si="19"/>
        <v/>
      </c>
      <c r="AH81" s="110">
        <f t="shared" si="20"/>
        <v>0</v>
      </c>
      <c r="AI81" s="110">
        <f t="shared" si="21"/>
        <v>0</v>
      </c>
      <c r="AJ81" s="114"/>
      <c r="AK81" s="100">
        <f t="shared" si="22"/>
        <v>0</v>
      </c>
      <c r="AL81" s="110">
        <f t="shared" si="23"/>
        <v>0</v>
      </c>
      <c r="AM81" s="258">
        <f t="shared" si="24"/>
        <v>0</v>
      </c>
      <c r="AN81" s="110">
        <f t="shared" si="25"/>
        <v>0</v>
      </c>
      <c r="AO81" s="110">
        <f t="shared" si="9"/>
        <v>0</v>
      </c>
      <c r="AP81" s="122"/>
      <c r="BD81" s="279"/>
    </row>
    <row r="82" spans="1:56">
      <c r="A82" s="113"/>
      <c r="B82" s="113"/>
      <c r="C82" s="114"/>
      <c r="D82" s="115"/>
      <c r="E82" s="115"/>
      <c r="F82" s="115"/>
      <c r="G82" s="115"/>
      <c r="H82" s="116"/>
      <c r="I82" s="114"/>
      <c r="J82" s="114"/>
      <c r="K82" s="115"/>
      <c r="L82" s="117">
        <f t="shared" si="0"/>
        <v>0</v>
      </c>
      <c r="M82" s="124"/>
      <c r="N82" s="102" t="str">
        <f t="shared" si="10"/>
        <v/>
      </c>
      <c r="O82" s="103" t="str">
        <f t="shared" si="11"/>
        <v/>
      </c>
      <c r="P82" s="104" t="str">
        <f t="shared" si="12"/>
        <v/>
      </c>
      <c r="Q82" s="248" t="str">
        <f t="shared" si="13"/>
        <v/>
      </c>
      <c r="R82" s="245" t="str">
        <f t="shared" si="14"/>
        <v/>
      </c>
      <c r="S82" s="104" t="str">
        <f t="shared" si="15"/>
        <v/>
      </c>
      <c r="T82" s="249" t="str">
        <f t="shared" si="3"/>
        <v/>
      </c>
      <c r="U82" s="118"/>
      <c r="V82" s="118"/>
      <c r="W82" s="118"/>
      <c r="X82" s="119"/>
      <c r="Y82" s="120"/>
      <c r="Z82" s="120"/>
      <c r="AA82" s="108" t="str">
        <f t="shared" si="16"/>
        <v/>
      </c>
      <c r="AB82" s="108" t="str">
        <f t="shared" si="17"/>
        <v/>
      </c>
      <c r="AC82" s="121"/>
      <c r="AD82" s="121"/>
      <c r="AE82" s="250" t="str">
        <f t="shared" si="4"/>
        <v/>
      </c>
      <c r="AF82" s="108" t="str">
        <f t="shared" si="18"/>
        <v/>
      </c>
      <c r="AG82" s="108" t="str">
        <f t="shared" si="19"/>
        <v/>
      </c>
      <c r="AH82" s="110">
        <f t="shared" si="20"/>
        <v>0</v>
      </c>
      <c r="AI82" s="110">
        <f t="shared" si="21"/>
        <v>0</v>
      </c>
      <c r="AJ82" s="114"/>
      <c r="AK82" s="100">
        <f t="shared" si="22"/>
        <v>0</v>
      </c>
      <c r="AL82" s="110">
        <f t="shared" si="23"/>
        <v>0</v>
      </c>
      <c r="AM82" s="258">
        <f t="shared" si="24"/>
        <v>0</v>
      </c>
      <c r="AN82" s="110">
        <f t="shared" si="25"/>
        <v>0</v>
      </c>
      <c r="AO82" s="110">
        <f t="shared" si="9"/>
        <v>0</v>
      </c>
      <c r="AP82" s="122"/>
      <c r="AT82" s="279"/>
      <c r="AU82" s="279"/>
      <c r="AV82" s="279"/>
      <c r="AW82" s="279"/>
      <c r="AX82" s="279"/>
      <c r="AY82" s="279"/>
      <c r="AZ82" s="279"/>
      <c r="BA82" s="279"/>
      <c r="BB82" s="279"/>
      <c r="BC82" s="279"/>
    </row>
    <row r="83" spans="1:56">
      <c r="A83" s="113"/>
      <c r="B83" s="113"/>
      <c r="C83" s="114"/>
      <c r="D83" s="115"/>
      <c r="E83" s="115"/>
      <c r="F83" s="115"/>
      <c r="G83" s="115"/>
      <c r="H83" s="116"/>
      <c r="I83" s="114"/>
      <c r="J83" s="114"/>
      <c r="K83" s="115"/>
      <c r="L83" s="117">
        <f t="shared" si="0"/>
        <v>0</v>
      </c>
      <c r="M83" s="124"/>
      <c r="N83" s="102" t="str">
        <f t="shared" si="10"/>
        <v/>
      </c>
      <c r="O83" s="103" t="str">
        <f t="shared" si="11"/>
        <v/>
      </c>
      <c r="P83" s="104" t="str">
        <f t="shared" si="12"/>
        <v/>
      </c>
      <c r="Q83" s="248" t="str">
        <f t="shared" si="13"/>
        <v/>
      </c>
      <c r="R83" s="245" t="str">
        <f t="shared" si="14"/>
        <v/>
      </c>
      <c r="S83" s="104" t="str">
        <f t="shared" si="15"/>
        <v/>
      </c>
      <c r="T83" s="249" t="str">
        <f t="shared" si="3"/>
        <v/>
      </c>
      <c r="U83" s="118"/>
      <c r="V83" s="118"/>
      <c r="W83" s="118"/>
      <c r="X83" s="119"/>
      <c r="Y83" s="120"/>
      <c r="Z83" s="120"/>
      <c r="AA83" s="108" t="str">
        <f t="shared" si="16"/>
        <v/>
      </c>
      <c r="AB83" s="108" t="str">
        <f t="shared" si="17"/>
        <v/>
      </c>
      <c r="AC83" s="121"/>
      <c r="AD83" s="121"/>
      <c r="AE83" s="250" t="str">
        <f t="shared" si="4"/>
        <v/>
      </c>
      <c r="AF83" s="108" t="str">
        <f t="shared" si="18"/>
        <v/>
      </c>
      <c r="AG83" s="108" t="str">
        <f t="shared" si="19"/>
        <v/>
      </c>
      <c r="AH83" s="110">
        <f t="shared" si="20"/>
        <v>0</v>
      </c>
      <c r="AI83" s="110">
        <f t="shared" si="21"/>
        <v>0</v>
      </c>
      <c r="AJ83" s="114"/>
      <c r="AK83" s="100">
        <f t="shared" si="22"/>
        <v>0</v>
      </c>
      <c r="AL83" s="110">
        <f t="shared" si="23"/>
        <v>0</v>
      </c>
      <c r="AM83" s="258">
        <f t="shared" si="24"/>
        <v>0</v>
      </c>
      <c r="AN83" s="110">
        <f t="shared" si="25"/>
        <v>0</v>
      </c>
      <c r="AO83" s="110">
        <f t="shared" si="9"/>
        <v>0</v>
      </c>
      <c r="AP83" s="122"/>
    </row>
    <row r="84" spans="1:56">
      <c r="A84" s="113"/>
      <c r="B84" s="113"/>
      <c r="C84" s="114"/>
      <c r="D84" s="115"/>
      <c r="E84" s="115"/>
      <c r="F84" s="115"/>
      <c r="G84" s="115"/>
      <c r="H84" s="116"/>
      <c r="I84" s="114"/>
      <c r="J84" s="114"/>
      <c r="K84" s="115"/>
      <c r="L84" s="117">
        <f t="shared" si="0"/>
        <v>0</v>
      </c>
      <c r="M84" s="124"/>
      <c r="N84" s="102" t="str">
        <f t="shared" si="10"/>
        <v/>
      </c>
      <c r="O84" s="103" t="str">
        <f t="shared" si="11"/>
        <v/>
      </c>
      <c r="P84" s="104" t="str">
        <f t="shared" si="12"/>
        <v/>
      </c>
      <c r="Q84" s="248" t="str">
        <f t="shared" si="13"/>
        <v/>
      </c>
      <c r="R84" s="245" t="str">
        <f t="shared" si="14"/>
        <v/>
      </c>
      <c r="S84" s="104" t="str">
        <f t="shared" si="15"/>
        <v/>
      </c>
      <c r="T84" s="249" t="str">
        <f t="shared" si="3"/>
        <v/>
      </c>
      <c r="U84" s="118"/>
      <c r="V84" s="118"/>
      <c r="W84" s="118"/>
      <c r="X84" s="119"/>
      <c r="Y84" s="120"/>
      <c r="Z84" s="120"/>
      <c r="AA84" s="108" t="str">
        <f t="shared" si="16"/>
        <v/>
      </c>
      <c r="AB84" s="108" t="str">
        <f t="shared" si="17"/>
        <v/>
      </c>
      <c r="AC84" s="121"/>
      <c r="AD84" s="121"/>
      <c r="AE84" s="250" t="str">
        <f t="shared" si="4"/>
        <v/>
      </c>
      <c r="AF84" s="108" t="str">
        <f t="shared" si="18"/>
        <v/>
      </c>
      <c r="AG84" s="108" t="str">
        <f t="shared" si="19"/>
        <v/>
      </c>
      <c r="AH84" s="110">
        <f t="shared" si="20"/>
        <v>0</v>
      </c>
      <c r="AI84" s="110">
        <f t="shared" si="21"/>
        <v>0</v>
      </c>
      <c r="AJ84" s="114"/>
      <c r="AK84" s="100">
        <f t="shared" si="22"/>
        <v>0</v>
      </c>
      <c r="AL84" s="110">
        <f t="shared" si="23"/>
        <v>0</v>
      </c>
      <c r="AM84" s="258">
        <f t="shared" si="24"/>
        <v>0</v>
      </c>
      <c r="AN84" s="110">
        <f t="shared" si="25"/>
        <v>0</v>
      </c>
      <c r="AO84" s="110">
        <f t="shared" si="9"/>
        <v>0</v>
      </c>
      <c r="AP84" s="122"/>
    </row>
    <row r="85" spans="1:56">
      <c r="A85" s="113"/>
      <c r="B85" s="113"/>
      <c r="C85" s="114"/>
      <c r="D85" s="115"/>
      <c r="E85" s="115"/>
      <c r="F85" s="115"/>
      <c r="G85" s="115"/>
      <c r="H85" s="116"/>
      <c r="I85" s="114"/>
      <c r="J85" s="114"/>
      <c r="K85" s="115"/>
      <c r="L85" s="117">
        <f t="shared" ref="L85:L148" si="26">0.75*(H85-I85+IF(C85="4wd",500, 0))+0.25*(J85-H85)</f>
        <v>0</v>
      </c>
      <c r="M85" s="124"/>
      <c r="N85" s="102" t="str">
        <f t="shared" si="10"/>
        <v/>
      </c>
      <c r="O85" s="103" t="str">
        <f t="shared" si="11"/>
        <v/>
      </c>
      <c r="P85" s="104" t="str">
        <f t="shared" si="12"/>
        <v/>
      </c>
      <c r="Q85" s="248" t="str">
        <f t="shared" si="13"/>
        <v/>
      </c>
      <c r="R85" s="245" t="str">
        <f t="shared" si="14"/>
        <v/>
      </c>
      <c r="S85" s="104" t="str">
        <f t="shared" si="15"/>
        <v/>
      </c>
      <c r="T85" s="249" t="str">
        <f t="shared" ref="T85:T148" si="27">IF(M85="","",ROUND(Q85*L85+R85,2))</f>
        <v/>
      </c>
      <c r="U85" s="118"/>
      <c r="V85" s="118"/>
      <c r="W85" s="118"/>
      <c r="X85" s="119"/>
      <c r="Y85" s="120"/>
      <c r="Z85" s="120"/>
      <c r="AA85" s="108" t="str">
        <f t="shared" si="16"/>
        <v/>
      </c>
      <c r="AB85" s="108" t="str">
        <f t="shared" si="17"/>
        <v/>
      </c>
      <c r="AC85" s="121"/>
      <c r="AD85" s="121"/>
      <c r="AE85" s="250" t="str">
        <f t="shared" ref="AE85:AE148" si="28">IF(M85="","",ROUND(X85/S85*100,2))</f>
        <v/>
      </c>
      <c r="AF85" s="108" t="str">
        <f t="shared" si="18"/>
        <v/>
      </c>
      <c r="AG85" s="108" t="str">
        <f t="shared" si="19"/>
        <v/>
      </c>
      <c r="AH85" s="110">
        <f t="shared" si="20"/>
        <v>0</v>
      </c>
      <c r="AI85" s="110">
        <f t="shared" si="21"/>
        <v>0</v>
      </c>
      <c r="AJ85" s="114"/>
      <c r="AK85" s="100">
        <f t="shared" si="22"/>
        <v>0</v>
      </c>
      <c r="AL85" s="110">
        <f t="shared" si="23"/>
        <v>0</v>
      </c>
      <c r="AM85" s="258">
        <f t="shared" si="24"/>
        <v>0</v>
      </c>
      <c r="AN85" s="110">
        <f t="shared" si="25"/>
        <v>0</v>
      </c>
      <c r="AO85" s="110">
        <f t="shared" ref="AO85:AO148" si="29">AN85</f>
        <v>0</v>
      </c>
      <c r="AP85" s="122"/>
    </row>
    <row r="86" spans="1:56">
      <c r="A86" s="113"/>
      <c r="B86" s="113"/>
      <c r="C86" s="114"/>
      <c r="D86" s="115"/>
      <c r="E86" s="115"/>
      <c r="F86" s="115"/>
      <c r="G86" s="115"/>
      <c r="H86" s="116"/>
      <c r="I86" s="114"/>
      <c r="J86" s="114"/>
      <c r="K86" s="115"/>
      <c r="L86" s="117">
        <f t="shared" si="26"/>
        <v>0</v>
      </c>
      <c r="M86" s="124"/>
      <c r="N86" s="102" t="str">
        <f t="shared" ref="N86:N149" si="30">IF(M86="","",IF(M86="Spark Ignition",AV$22,IF(M86="Compression Ignition",BA$22,"error")))</f>
        <v/>
      </c>
      <c r="O86" s="103" t="str">
        <f t="shared" ref="O86:O149" si="31">IF(M86="","",IF(M86="Spark Ignition",AW$22,IF(M86="Compression Ignition",BB$22,"error")))</f>
        <v/>
      </c>
      <c r="P86" s="104" t="str">
        <f t="shared" ref="P86:P149" si="32">IF(M86="","",N86*L86+O86)</f>
        <v/>
      </c>
      <c r="Q86" s="248" t="str">
        <f t="shared" ref="Q86:Q149" si="33">IF(M86="","",IF(M86="Spark Ignition",AV$46,IF(M86="Compression Ignition",BA$46,"error")))</f>
        <v/>
      </c>
      <c r="R86" s="245" t="str">
        <f t="shared" ref="R86:R149" si="34">IF(N86="","",IF(M86="Spark Ignition",AW$46,IF(M86="Compression Ignition",BB$46,"error")))</f>
        <v/>
      </c>
      <c r="S86" s="104" t="str">
        <f t="shared" ref="S86:S149" si="35">IF(M86="","",IF(M86="Spark Ignition",8887,10180))</f>
        <v/>
      </c>
      <c r="T86" s="249" t="str">
        <f t="shared" si="27"/>
        <v/>
      </c>
      <c r="U86" s="118"/>
      <c r="V86" s="118"/>
      <c r="W86" s="118"/>
      <c r="X86" s="119"/>
      <c r="Y86" s="120"/>
      <c r="Z86" s="120"/>
      <c r="AA86" s="108" t="str">
        <f t="shared" ref="AA86:AA149" si="36">IF(M86="","",U86*X86+V86*X86+IF(X86&lt;=P86,P86,X86)*W86)</f>
        <v/>
      </c>
      <c r="AB86" s="108" t="str">
        <f t="shared" ref="AB86:AB149" si="37">IF(M86="","",SUM(U86:W86)*P86)</f>
        <v/>
      </c>
      <c r="AC86" s="121"/>
      <c r="AD86" s="121"/>
      <c r="AE86" s="250" t="str">
        <f t="shared" si="28"/>
        <v/>
      </c>
      <c r="AF86" s="108" t="str">
        <f t="shared" ref="AF86:AF149" si="38">IF(M86="","",U86*AE86+V86*AE86+IF(AE86&lt;=T86,T86,AE86)*W86)</f>
        <v/>
      </c>
      <c r="AG86" s="108" t="str">
        <f t="shared" ref="AG86:AG149" si="39">IF(M86="","",SUM(U86:W86)*T86)</f>
        <v/>
      </c>
      <c r="AH86" s="110">
        <f t="shared" ref="AH86:AH149" si="40">IF(AC86&gt;0.05,-1*(AC86-0.05)*298*U86*120000/1000000,0)</f>
        <v>0</v>
      </c>
      <c r="AI86" s="110">
        <f t="shared" ref="AI86:AI149" si="41">IF(AD86&gt;0.05,-1*(AD86-0.05)*25*U86*120000/1000000,0)</f>
        <v>0</v>
      </c>
      <c r="AJ86" s="114"/>
      <c r="AK86" s="100">
        <f t="shared" ref="AK86:AK149" si="42">IF(AJ86="",0,AJ86*SUM(U86:V86)*120000/1000000)</f>
        <v>0</v>
      </c>
      <c r="AL86" s="110">
        <f t="shared" ref="AL86:AL149" si="43">AH86+AI86+AK86</f>
        <v>0</v>
      </c>
      <c r="AM86" s="258">
        <f t="shared" ref="AM86:AM149" si="44">IF(AJ86="",0,AJ86/S86*100)</f>
        <v>0</v>
      </c>
      <c r="AN86" s="110">
        <f t="shared" ref="AN86:AN149" si="45">AM86/100*120000*SUM(U86:V86)</f>
        <v>0</v>
      </c>
      <c r="AO86" s="110">
        <f t="shared" si="29"/>
        <v>0</v>
      </c>
      <c r="AP86" s="122"/>
    </row>
    <row r="87" spans="1:56">
      <c r="A87" s="113"/>
      <c r="B87" s="113"/>
      <c r="C87" s="114"/>
      <c r="D87" s="115"/>
      <c r="E87" s="115"/>
      <c r="F87" s="115"/>
      <c r="G87" s="115"/>
      <c r="H87" s="116"/>
      <c r="I87" s="114"/>
      <c r="J87" s="114"/>
      <c r="K87" s="115"/>
      <c r="L87" s="117">
        <f t="shared" si="26"/>
        <v>0</v>
      </c>
      <c r="M87" s="124"/>
      <c r="N87" s="102" t="str">
        <f t="shared" si="30"/>
        <v/>
      </c>
      <c r="O87" s="103" t="str">
        <f t="shared" si="31"/>
        <v/>
      </c>
      <c r="P87" s="104" t="str">
        <f t="shared" si="32"/>
        <v/>
      </c>
      <c r="Q87" s="248" t="str">
        <f t="shared" si="33"/>
        <v/>
      </c>
      <c r="R87" s="245" t="str">
        <f t="shared" si="34"/>
        <v/>
      </c>
      <c r="S87" s="104" t="str">
        <f t="shared" si="35"/>
        <v/>
      </c>
      <c r="T87" s="249" t="str">
        <f t="shared" si="27"/>
        <v/>
      </c>
      <c r="U87" s="118"/>
      <c r="V87" s="118"/>
      <c r="W87" s="118"/>
      <c r="X87" s="119"/>
      <c r="Y87" s="120"/>
      <c r="Z87" s="120"/>
      <c r="AA87" s="108" t="str">
        <f t="shared" si="36"/>
        <v/>
      </c>
      <c r="AB87" s="108" t="str">
        <f t="shared" si="37"/>
        <v/>
      </c>
      <c r="AC87" s="121"/>
      <c r="AD87" s="121"/>
      <c r="AE87" s="250" t="str">
        <f t="shared" si="28"/>
        <v/>
      </c>
      <c r="AF87" s="108" t="str">
        <f t="shared" si="38"/>
        <v/>
      </c>
      <c r="AG87" s="108" t="str">
        <f t="shared" si="39"/>
        <v/>
      </c>
      <c r="AH87" s="110">
        <f t="shared" si="40"/>
        <v>0</v>
      </c>
      <c r="AI87" s="110">
        <f t="shared" si="41"/>
        <v>0</v>
      </c>
      <c r="AJ87" s="114"/>
      <c r="AK87" s="100">
        <f t="shared" si="42"/>
        <v>0</v>
      </c>
      <c r="AL87" s="110">
        <f t="shared" si="43"/>
        <v>0</v>
      </c>
      <c r="AM87" s="258">
        <f t="shared" si="44"/>
        <v>0</v>
      </c>
      <c r="AN87" s="110">
        <f t="shared" si="45"/>
        <v>0</v>
      </c>
      <c r="AO87" s="110">
        <f t="shared" si="29"/>
        <v>0</v>
      </c>
      <c r="AP87" s="122"/>
    </row>
    <row r="88" spans="1:56">
      <c r="A88" s="113"/>
      <c r="B88" s="113"/>
      <c r="C88" s="114"/>
      <c r="D88" s="115"/>
      <c r="E88" s="115"/>
      <c r="F88" s="115"/>
      <c r="G88" s="115"/>
      <c r="H88" s="116"/>
      <c r="I88" s="114"/>
      <c r="J88" s="114"/>
      <c r="K88" s="115"/>
      <c r="L88" s="117">
        <f t="shared" si="26"/>
        <v>0</v>
      </c>
      <c r="M88" s="124"/>
      <c r="N88" s="102" t="str">
        <f t="shared" si="30"/>
        <v/>
      </c>
      <c r="O88" s="103" t="str">
        <f t="shared" si="31"/>
        <v/>
      </c>
      <c r="P88" s="104" t="str">
        <f t="shared" si="32"/>
        <v/>
      </c>
      <c r="Q88" s="248" t="str">
        <f t="shared" si="33"/>
        <v/>
      </c>
      <c r="R88" s="245" t="str">
        <f t="shared" si="34"/>
        <v/>
      </c>
      <c r="S88" s="104" t="str">
        <f t="shared" si="35"/>
        <v/>
      </c>
      <c r="T88" s="249" t="str">
        <f t="shared" si="27"/>
        <v/>
      </c>
      <c r="U88" s="118"/>
      <c r="V88" s="118"/>
      <c r="W88" s="118"/>
      <c r="X88" s="119"/>
      <c r="Y88" s="120"/>
      <c r="Z88" s="120"/>
      <c r="AA88" s="108" t="str">
        <f t="shared" si="36"/>
        <v/>
      </c>
      <c r="AB88" s="108" t="str">
        <f t="shared" si="37"/>
        <v/>
      </c>
      <c r="AC88" s="121"/>
      <c r="AD88" s="121"/>
      <c r="AE88" s="250" t="str">
        <f t="shared" si="28"/>
        <v/>
      </c>
      <c r="AF88" s="108" t="str">
        <f t="shared" si="38"/>
        <v/>
      </c>
      <c r="AG88" s="108" t="str">
        <f t="shared" si="39"/>
        <v/>
      </c>
      <c r="AH88" s="110">
        <f t="shared" si="40"/>
        <v>0</v>
      </c>
      <c r="AI88" s="110">
        <f t="shared" si="41"/>
        <v>0</v>
      </c>
      <c r="AJ88" s="114"/>
      <c r="AK88" s="100">
        <f t="shared" si="42"/>
        <v>0</v>
      </c>
      <c r="AL88" s="110">
        <f t="shared" si="43"/>
        <v>0</v>
      </c>
      <c r="AM88" s="258">
        <f t="shared" si="44"/>
        <v>0</v>
      </c>
      <c r="AN88" s="110">
        <f t="shared" si="45"/>
        <v>0</v>
      </c>
      <c r="AO88" s="110">
        <f t="shared" si="29"/>
        <v>0</v>
      </c>
      <c r="AP88" s="122"/>
    </row>
    <row r="89" spans="1:56">
      <c r="A89" s="113"/>
      <c r="B89" s="113"/>
      <c r="C89" s="114"/>
      <c r="D89" s="115"/>
      <c r="E89" s="115"/>
      <c r="F89" s="115"/>
      <c r="G89" s="115"/>
      <c r="H89" s="116"/>
      <c r="I89" s="114"/>
      <c r="J89" s="114"/>
      <c r="K89" s="115"/>
      <c r="L89" s="117">
        <f t="shared" si="26"/>
        <v>0</v>
      </c>
      <c r="M89" s="124"/>
      <c r="N89" s="102" t="str">
        <f t="shared" si="30"/>
        <v/>
      </c>
      <c r="O89" s="103" t="str">
        <f t="shared" si="31"/>
        <v/>
      </c>
      <c r="P89" s="104" t="str">
        <f t="shared" si="32"/>
        <v/>
      </c>
      <c r="Q89" s="248" t="str">
        <f t="shared" si="33"/>
        <v/>
      </c>
      <c r="R89" s="245" t="str">
        <f t="shared" si="34"/>
        <v/>
      </c>
      <c r="S89" s="104" t="str">
        <f t="shared" si="35"/>
        <v/>
      </c>
      <c r="T89" s="249" t="str">
        <f t="shared" si="27"/>
        <v/>
      </c>
      <c r="U89" s="118"/>
      <c r="V89" s="118"/>
      <c r="W89" s="118"/>
      <c r="X89" s="119"/>
      <c r="Y89" s="120"/>
      <c r="Z89" s="120"/>
      <c r="AA89" s="108" t="str">
        <f t="shared" si="36"/>
        <v/>
      </c>
      <c r="AB89" s="108" t="str">
        <f t="shared" si="37"/>
        <v/>
      </c>
      <c r="AC89" s="121"/>
      <c r="AD89" s="121"/>
      <c r="AE89" s="250" t="str">
        <f t="shared" si="28"/>
        <v/>
      </c>
      <c r="AF89" s="108" t="str">
        <f t="shared" si="38"/>
        <v/>
      </c>
      <c r="AG89" s="108" t="str">
        <f t="shared" si="39"/>
        <v/>
      </c>
      <c r="AH89" s="110">
        <f t="shared" si="40"/>
        <v>0</v>
      </c>
      <c r="AI89" s="110">
        <f t="shared" si="41"/>
        <v>0</v>
      </c>
      <c r="AJ89" s="114"/>
      <c r="AK89" s="100">
        <f t="shared" si="42"/>
        <v>0</v>
      </c>
      <c r="AL89" s="110">
        <f t="shared" si="43"/>
        <v>0</v>
      </c>
      <c r="AM89" s="258">
        <f t="shared" si="44"/>
        <v>0</v>
      </c>
      <c r="AN89" s="110">
        <f t="shared" si="45"/>
        <v>0</v>
      </c>
      <c r="AO89" s="110">
        <f t="shared" si="29"/>
        <v>0</v>
      </c>
      <c r="AP89" s="122"/>
    </row>
    <row r="90" spans="1:56">
      <c r="A90" s="113"/>
      <c r="B90" s="113"/>
      <c r="C90" s="114"/>
      <c r="D90" s="115"/>
      <c r="E90" s="115"/>
      <c r="F90" s="115"/>
      <c r="G90" s="115"/>
      <c r="H90" s="116"/>
      <c r="I90" s="114"/>
      <c r="J90" s="114"/>
      <c r="K90" s="115"/>
      <c r="L90" s="117">
        <f t="shared" si="26"/>
        <v>0</v>
      </c>
      <c r="M90" s="124"/>
      <c r="N90" s="102" t="str">
        <f t="shared" si="30"/>
        <v/>
      </c>
      <c r="O90" s="103" t="str">
        <f t="shared" si="31"/>
        <v/>
      </c>
      <c r="P90" s="104" t="str">
        <f t="shared" si="32"/>
        <v/>
      </c>
      <c r="Q90" s="248" t="str">
        <f t="shared" si="33"/>
        <v/>
      </c>
      <c r="R90" s="245" t="str">
        <f t="shared" si="34"/>
        <v/>
      </c>
      <c r="S90" s="104" t="str">
        <f t="shared" si="35"/>
        <v/>
      </c>
      <c r="T90" s="249" t="str">
        <f t="shared" si="27"/>
        <v/>
      </c>
      <c r="U90" s="118"/>
      <c r="V90" s="118"/>
      <c r="W90" s="118"/>
      <c r="X90" s="119"/>
      <c r="Y90" s="120"/>
      <c r="Z90" s="120"/>
      <c r="AA90" s="108" t="str">
        <f t="shared" si="36"/>
        <v/>
      </c>
      <c r="AB90" s="108" t="str">
        <f t="shared" si="37"/>
        <v/>
      </c>
      <c r="AC90" s="121"/>
      <c r="AD90" s="121"/>
      <c r="AE90" s="250" t="str">
        <f t="shared" si="28"/>
        <v/>
      </c>
      <c r="AF90" s="108" t="str">
        <f t="shared" si="38"/>
        <v/>
      </c>
      <c r="AG90" s="108" t="str">
        <f t="shared" si="39"/>
        <v/>
      </c>
      <c r="AH90" s="110">
        <f t="shared" si="40"/>
        <v>0</v>
      </c>
      <c r="AI90" s="110">
        <f t="shared" si="41"/>
        <v>0</v>
      </c>
      <c r="AJ90" s="114"/>
      <c r="AK90" s="100">
        <f t="shared" si="42"/>
        <v>0</v>
      </c>
      <c r="AL90" s="110">
        <f t="shared" si="43"/>
        <v>0</v>
      </c>
      <c r="AM90" s="258">
        <f t="shared" si="44"/>
        <v>0</v>
      </c>
      <c r="AN90" s="110">
        <f t="shared" si="45"/>
        <v>0</v>
      </c>
      <c r="AO90" s="110">
        <f t="shared" si="29"/>
        <v>0</v>
      </c>
      <c r="AP90" s="122"/>
    </row>
    <row r="91" spans="1:56">
      <c r="A91" s="113"/>
      <c r="B91" s="113"/>
      <c r="C91" s="114"/>
      <c r="D91" s="115"/>
      <c r="E91" s="115"/>
      <c r="F91" s="115"/>
      <c r="G91" s="115"/>
      <c r="H91" s="116"/>
      <c r="I91" s="114"/>
      <c r="J91" s="114"/>
      <c r="K91" s="115"/>
      <c r="L91" s="117">
        <f t="shared" si="26"/>
        <v>0</v>
      </c>
      <c r="M91" s="124"/>
      <c r="N91" s="102" t="str">
        <f t="shared" si="30"/>
        <v/>
      </c>
      <c r="O91" s="103" t="str">
        <f t="shared" si="31"/>
        <v/>
      </c>
      <c r="P91" s="104" t="str">
        <f t="shared" si="32"/>
        <v/>
      </c>
      <c r="Q91" s="248" t="str">
        <f t="shared" si="33"/>
        <v/>
      </c>
      <c r="R91" s="245" t="str">
        <f t="shared" si="34"/>
        <v/>
      </c>
      <c r="S91" s="104" t="str">
        <f t="shared" si="35"/>
        <v/>
      </c>
      <c r="T91" s="249" t="str">
        <f t="shared" si="27"/>
        <v/>
      </c>
      <c r="U91" s="118"/>
      <c r="V91" s="118"/>
      <c r="W91" s="118"/>
      <c r="X91" s="119"/>
      <c r="Y91" s="120"/>
      <c r="Z91" s="120"/>
      <c r="AA91" s="108" t="str">
        <f t="shared" si="36"/>
        <v/>
      </c>
      <c r="AB91" s="108" t="str">
        <f t="shared" si="37"/>
        <v/>
      </c>
      <c r="AC91" s="121"/>
      <c r="AD91" s="121"/>
      <c r="AE91" s="250" t="str">
        <f t="shared" si="28"/>
        <v/>
      </c>
      <c r="AF91" s="108" t="str">
        <f t="shared" si="38"/>
        <v/>
      </c>
      <c r="AG91" s="108" t="str">
        <f t="shared" si="39"/>
        <v/>
      </c>
      <c r="AH91" s="110">
        <f t="shared" si="40"/>
        <v>0</v>
      </c>
      <c r="AI91" s="110">
        <f t="shared" si="41"/>
        <v>0</v>
      </c>
      <c r="AJ91" s="114"/>
      <c r="AK91" s="100">
        <f t="shared" si="42"/>
        <v>0</v>
      </c>
      <c r="AL91" s="110">
        <f t="shared" si="43"/>
        <v>0</v>
      </c>
      <c r="AM91" s="258">
        <f t="shared" si="44"/>
        <v>0</v>
      </c>
      <c r="AN91" s="110">
        <f t="shared" si="45"/>
        <v>0</v>
      </c>
      <c r="AO91" s="110">
        <f t="shared" si="29"/>
        <v>0</v>
      </c>
      <c r="AP91" s="122"/>
    </row>
    <row r="92" spans="1:56">
      <c r="A92" s="113"/>
      <c r="B92" s="113"/>
      <c r="C92" s="114"/>
      <c r="D92" s="115"/>
      <c r="E92" s="115"/>
      <c r="F92" s="115"/>
      <c r="G92" s="115"/>
      <c r="H92" s="116"/>
      <c r="I92" s="114"/>
      <c r="J92" s="114"/>
      <c r="K92" s="115"/>
      <c r="L92" s="117">
        <f t="shared" si="26"/>
        <v>0</v>
      </c>
      <c r="M92" s="124"/>
      <c r="N92" s="102" t="str">
        <f t="shared" si="30"/>
        <v/>
      </c>
      <c r="O92" s="103" t="str">
        <f t="shared" si="31"/>
        <v/>
      </c>
      <c r="P92" s="104" t="str">
        <f t="shared" si="32"/>
        <v/>
      </c>
      <c r="Q92" s="248" t="str">
        <f t="shared" si="33"/>
        <v/>
      </c>
      <c r="R92" s="245" t="str">
        <f t="shared" si="34"/>
        <v/>
      </c>
      <c r="S92" s="104" t="str">
        <f t="shared" si="35"/>
        <v/>
      </c>
      <c r="T92" s="249" t="str">
        <f t="shared" si="27"/>
        <v/>
      </c>
      <c r="U92" s="118"/>
      <c r="V92" s="118"/>
      <c r="W92" s="118"/>
      <c r="X92" s="119"/>
      <c r="Y92" s="120"/>
      <c r="Z92" s="120"/>
      <c r="AA92" s="108" t="str">
        <f t="shared" si="36"/>
        <v/>
      </c>
      <c r="AB92" s="108" t="str">
        <f t="shared" si="37"/>
        <v/>
      </c>
      <c r="AC92" s="121"/>
      <c r="AD92" s="121"/>
      <c r="AE92" s="250" t="str">
        <f t="shared" si="28"/>
        <v/>
      </c>
      <c r="AF92" s="108" t="str">
        <f t="shared" si="38"/>
        <v/>
      </c>
      <c r="AG92" s="108" t="str">
        <f t="shared" si="39"/>
        <v/>
      </c>
      <c r="AH92" s="110">
        <f t="shared" si="40"/>
        <v>0</v>
      </c>
      <c r="AI92" s="110">
        <f t="shared" si="41"/>
        <v>0</v>
      </c>
      <c r="AJ92" s="114"/>
      <c r="AK92" s="100">
        <f t="shared" si="42"/>
        <v>0</v>
      </c>
      <c r="AL92" s="110">
        <f t="shared" si="43"/>
        <v>0</v>
      </c>
      <c r="AM92" s="258">
        <f t="shared" si="44"/>
        <v>0</v>
      </c>
      <c r="AN92" s="110">
        <f t="shared" si="45"/>
        <v>0</v>
      </c>
      <c r="AO92" s="110">
        <f t="shared" si="29"/>
        <v>0</v>
      </c>
      <c r="AP92" s="122"/>
    </row>
    <row r="93" spans="1:56">
      <c r="A93" s="113"/>
      <c r="B93" s="113"/>
      <c r="C93" s="114"/>
      <c r="D93" s="115"/>
      <c r="E93" s="115"/>
      <c r="F93" s="115"/>
      <c r="G93" s="115"/>
      <c r="H93" s="116"/>
      <c r="I93" s="114"/>
      <c r="J93" s="114"/>
      <c r="K93" s="115"/>
      <c r="L93" s="117">
        <f t="shared" si="26"/>
        <v>0</v>
      </c>
      <c r="M93" s="124"/>
      <c r="N93" s="102" t="str">
        <f t="shared" si="30"/>
        <v/>
      </c>
      <c r="O93" s="103" t="str">
        <f t="shared" si="31"/>
        <v/>
      </c>
      <c r="P93" s="104" t="str">
        <f t="shared" si="32"/>
        <v/>
      </c>
      <c r="Q93" s="248" t="str">
        <f t="shared" si="33"/>
        <v/>
      </c>
      <c r="R93" s="245" t="str">
        <f t="shared" si="34"/>
        <v/>
      </c>
      <c r="S93" s="104" t="str">
        <f t="shared" si="35"/>
        <v/>
      </c>
      <c r="T93" s="249" t="str">
        <f t="shared" si="27"/>
        <v/>
      </c>
      <c r="U93" s="118"/>
      <c r="V93" s="118"/>
      <c r="W93" s="118"/>
      <c r="X93" s="119"/>
      <c r="Y93" s="120"/>
      <c r="Z93" s="120"/>
      <c r="AA93" s="108" t="str">
        <f t="shared" si="36"/>
        <v/>
      </c>
      <c r="AB93" s="108" t="str">
        <f t="shared" si="37"/>
        <v/>
      </c>
      <c r="AC93" s="121"/>
      <c r="AD93" s="121"/>
      <c r="AE93" s="250" t="str">
        <f t="shared" si="28"/>
        <v/>
      </c>
      <c r="AF93" s="108" t="str">
        <f t="shared" si="38"/>
        <v/>
      </c>
      <c r="AG93" s="108" t="str">
        <f t="shared" si="39"/>
        <v/>
      </c>
      <c r="AH93" s="110">
        <f t="shared" si="40"/>
        <v>0</v>
      </c>
      <c r="AI93" s="110">
        <f t="shared" si="41"/>
        <v>0</v>
      </c>
      <c r="AJ93" s="114"/>
      <c r="AK93" s="100">
        <f t="shared" si="42"/>
        <v>0</v>
      </c>
      <c r="AL93" s="110">
        <f t="shared" si="43"/>
        <v>0</v>
      </c>
      <c r="AM93" s="258">
        <f t="shared" si="44"/>
        <v>0</v>
      </c>
      <c r="AN93" s="110">
        <f t="shared" si="45"/>
        <v>0</v>
      </c>
      <c r="AO93" s="110">
        <f t="shared" si="29"/>
        <v>0</v>
      </c>
      <c r="AP93" s="122"/>
    </row>
    <row r="94" spans="1:56">
      <c r="A94" s="113"/>
      <c r="B94" s="113"/>
      <c r="C94" s="114"/>
      <c r="D94" s="115"/>
      <c r="E94" s="115"/>
      <c r="F94" s="115"/>
      <c r="G94" s="115"/>
      <c r="H94" s="116"/>
      <c r="I94" s="114"/>
      <c r="J94" s="114"/>
      <c r="K94" s="115"/>
      <c r="L94" s="117">
        <f t="shared" si="26"/>
        <v>0</v>
      </c>
      <c r="M94" s="124"/>
      <c r="N94" s="102" t="str">
        <f t="shared" si="30"/>
        <v/>
      </c>
      <c r="O94" s="103" t="str">
        <f t="shared" si="31"/>
        <v/>
      </c>
      <c r="P94" s="104" t="str">
        <f t="shared" si="32"/>
        <v/>
      </c>
      <c r="Q94" s="248" t="str">
        <f t="shared" si="33"/>
        <v/>
      </c>
      <c r="R94" s="245" t="str">
        <f t="shared" si="34"/>
        <v/>
      </c>
      <c r="S94" s="104" t="str">
        <f t="shared" si="35"/>
        <v/>
      </c>
      <c r="T94" s="249" t="str">
        <f t="shared" si="27"/>
        <v/>
      </c>
      <c r="U94" s="118"/>
      <c r="V94" s="118"/>
      <c r="W94" s="118"/>
      <c r="X94" s="119"/>
      <c r="Y94" s="120"/>
      <c r="Z94" s="120"/>
      <c r="AA94" s="108" t="str">
        <f t="shared" si="36"/>
        <v/>
      </c>
      <c r="AB94" s="108" t="str">
        <f t="shared" si="37"/>
        <v/>
      </c>
      <c r="AC94" s="121"/>
      <c r="AD94" s="121"/>
      <c r="AE94" s="250" t="str">
        <f t="shared" si="28"/>
        <v/>
      </c>
      <c r="AF94" s="108" t="str">
        <f t="shared" si="38"/>
        <v/>
      </c>
      <c r="AG94" s="108" t="str">
        <f t="shared" si="39"/>
        <v/>
      </c>
      <c r="AH94" s="110">
        <f t="shared" si="40"/>
        <v>0</v>
      </c>
      <c r="AI94" s="110">
        <f t="shared" si="41"/>
        <v>0</v>
      </c>
      <c r="AJ94" s="114"/>
      <c r="AK94" s="100">
        <f t="shared" si="42"/>
        <v>0</v>
      </c>
      <c r="AL94" s="110">
        <f t="shared" si="43"/>
        <v>0</v>
      </c>
      <c r="AM94" s="258">
        <f t="shared" si="44"/>
        <v>0</v>
      </c>
      <c r="AN94" s="110">
        <f t="shared" si="45"/>
        <v>0</v>
      </c>
      <c r="AO94" s="110">
        <f t="shared" si="29"/>
        <v>0</v>
      </c>
      <c r="AP94" s="122"/>
    </row>
    <row r="95" spans="1:56">
      <c r="A95" s="113"/>
      <c r="B95" s="113"/>
      <c r="C95" s="114"/>
      <c r="D95" s="115"/>
      <c r="E95" s="115"/>
      <c r="F95" s="115"/>
      <c r="G95" s="115"/>
      <c r="H95" s="116"/>
      <c r="I95" s="114"/>
      <c r="J95" s="114"/>
      <c r="K95" s="115"/>
      <c r="L95" s="117">
        <f t="shared" si="26"/>
        <v>0</v>
      </c>
      <c r="M95" s="124"/>
      <c r="N95" s="102" t="str">
        <f t="shared" si="30"/>
        <v/>
      </c>
      <c r="O95" s="103" t="str">
        <f t="shared" si="31"/>
        <v/>
      </c>
      <c r="P95" s="104" t="str">
        <f t="shared" si="32"/>
        <v/>
      </c>
      <c r="Q95" s="248" t="str">
        <f t="shared" si="33"/>
        <v/>
      </c>
      <c r="R95" s="245" t="str">
        <f t="shared" si="34"/>
        <v/>
      </c>
      <c r="S95" s="104" t="str">
        <f t="shared" si="35"/>
        <v/>
      </c>
      <c r="T95" s="249" t="str">
        <f t="shared" si="27"/>
        <v/>
      </c>
      <c r="U95" s="118"/>
      <c r="V95" s="118"/>
      <c r="W95" s="118"/>
      <c r="X95" s="119"/>
      <c r="Y95" s="120"/>
      <c r="Z95" s="120"/>
      <c r="AA95" s="108" t="str">
        <f t="shared" si="36"/>
        <v/>
      </c>
      <c r="AB95" s="108" t="str">
        <f t="shared" si="37"/>
        <v/>
      </c>
      <c r="AC95" s="121"/>
      <c r="AD95" s="121"/>
      <c r="AE95" s="250" t="str">
        <f t="shared" si="28"/>
        <v/>
      </c>
      <c r="AF95" s="108" t="str">
        <f t="shared" si="38"/>
        <v/>
      </c>
      <c r="AG95" s="108" t="str">
        <f t="shared" si="39"/>
        <v/>
      </c>
      <c r="AH95" s="110">
        <f t="shared" si="40"/>
        <v>0</v>
      </c>
      <c r="AI95" s="110">
        <f t="shared" si="41"/>
        <v>0</v>
      </c>
      <c r="AJ95" s="114"/>
      <c r="AK95" s="100">
        <f t="shared" si="42"/>
        <v>0</v>
      </c>
      <c r="AL95" s="110">
        <f t="shared" si="43"/>
        <v>0</v>
      </c>
      <c r="AM95" s="258">
        <f t="shared" si="44"/>
        <v>0</v>
      </c>
      <c r="AN95" s="110">
        <f t="shared" si="45"/>
        <v>0</v>
      </c>
      <c r="AO95" s="110">
        <f t="shared" si="29"/>
        <v>0</v>
      </c>
      <c r="AP95" s="122"/>
    </row>
    <row r="96" spans="1:56">
      <c r="A96" s="113"/>
      <c r="B96" s="113"/>
      <c r="C96" s="114"/>
      <c r="D96" s="115"/>
      <c r="E96" s="115"/>
      <c r="F96" s="115"/>
      <c r="G96" s="115"/>
      <c r="H96" s="116"/>
      <c r="I96" s="114"/>
      <c r="J96" s="114"/>
      <c r="K96" s="115"/>
      <c r="L96" s="117">
        <f t="shared" si="26"/>
        <v>0</v>
      </c>
      <c r="M96" s="124"/>
      <c r="N96" s="102" t="str">
        <f t="shared" si="30"/>
        <v/>
      </c>
      <c r="O96" s="103" t="str">
        <f t="shared" si="31"/>
        <v/>
      </c>
      <c r="P96" s="104" t="str">
        <f t="shared" si="32"/>
        <v/>
      </c>
      <c r="Q96" s="248" t="str">
        <f t="shared" si="33"/>
        <v/>
      </c>
      <c r="R96" s="245" t="str">
        <f t="shared" si="34"/>
        <v/>
      </c>
      <c r="S96" s="104" t="str">
        <f t="shared" si="35"/>
        <v/>
      </c>
      <c r="T96" s="249" t="str">
        <f t="shared" si="27"/>
        <v/>
      </c>
      <c r="U96" s="118"/>
      <c r="V96" s="118"/>
      <c r="W96" s="118"/>
      <c r="X96" s="119"/>
      <c r="Y96" s="120"/>
      <c r="Z96" s="120"/>
      <c r="AA96" s="108" t="str">
        <f t="shared" si="36"/>
        <v/>
      </c>
      <c r="AB96" s="108" t="str">
        <f t="shared" si="37"/>
        <v/>
      </c>
      <c r="AC96" s="121"/>
      <c r="AD96" s="121"/>
      <c r="AE96" s="250" t="str">
        <f t="shared" si="28"/>
        <v/>
      </c>
      <c r="AF96" s="108" t="str">
        <f t="shared" si="38"/>
        <v/>
      </c>
      <c r="AG96" s="108" t="str">
        <f t="shared" si="39"/>
        <v/>
      </c>
      <c r="AH96" s="110">
        <f t="shared" si="40"/>
        <v>0</v>
      </c>
      <c r="AI96" s="110">
        <f t="shared" si="41"/>
        <v>0</v>
      </c>
      <c r="AJ96" s="114"/>
      <c r="AK96" s="100">
        <f t="shared" si="42"/>
        <v>0</v>
      </c>
      <c r="AL96" s="110">
        <f t="shared" si="43"/>
        <v>0</v>
      </c>
      <c r="AM96" s="258">
        <f t="shared" si="44"/>
        <v>0</v>
      </c>
      <c r="AN96" s="110">
        <f t="shared" si="45"/>
        <v>0</v>
      </c>
      <c r="AO96" s="110">
        <f t="shared" si="29"/>
        <v>0</v>
      </c>
      <c r="AP96" s="122"/>
    </row>
    <row r="97" spans="1:56">
      <c r="A97" s="113"/>
      <c r="B97" s="113"/>
      <c r="C97" s="114"/>
      <c r="D97" s="115"/>
      <c r="E97" s="115"/>
      <c r="F97" s="115"/>
      <c r="G97" s="115"/>
      <c r="H97" s="116"/>
      <c r="I97" s="114"/>
      <c r="J97" s="114"/>
      <c r="K97" s="115"/>
      <c r="L97" s="117">
        <f t="shared" si="26"/>
        <v>0</v>
      </c>
      <c r="M97" s="124"/>
      <c r="N97" s="102" t="str">
        <f t="shared" si="30"/>
        <v/>
      </c>
      <c r="O97" s="103" t="str">
        <f t="shared" si="31"/>
        <v/>
      </c>
      <c r="P97" s="104" t="str">
        <f t="shared" si="32"/>
        <v/>
      </c>
      <c r="Q97" s="248" t="str">
        <f t="shared" si="33"/>
        <v/>
      </c>
      <c r="R97" s="245" t="str">
        <f t="shared" si="34"/>
        <v/>
      </c>
      <c r="S97" s="104" t="str">
        <f t="shared" si="35"/>
        <v/>
      </c>
      <c r="T97" s="249" t="str">
        <f t="shared" si="27"/>
        <v/>
      </c>
      <c r="U97" s="118"/>
      <c r="V97" s="118"/>
      <c r="W97" s="118"/>
      <c r="X97" s="119"/>
      <c r="Y97" s="120"/>
      <c r="Z97" s="120"/>
      <c r="AA97" s="108" t="str">
        <f t="shared" si="36"/>
        <v/>
      </c>
      <c r="AB97" s="108" t="str">
        <f t="shared" si="37"/>
        <v/>
      </c>
      <c r="AC97" s="121"/>
      <c r="AD97" s="121"/>
      <c r="AE97" s="250" t="str">
        <f t="shared" si="28"/>
        <v/>
      </c>
      <c r="AF97" s="108" t="str">
        <f t="shared" si="38"/>
        <v/>
      </c>
      <c r="AG97" s="108" t="str">
        <f t="shared" si="39"/>
        <v/>
      </c>
      <c r="AH97" s="110">
        <f t="shared" si="40"/>
        <v>0</v>
      </c>
      <c r="AI97" s="110">
        <f t="shared" si="41"/>
        <v>0</v>
      </c>
      <c r="AJ97" s="114"/>
      <c r="AK97" s="100">
        <f t="shared" si="42"/>
        <v>0</v>
      </c>
      <c r="AL97" s="110">
        <f t="shared" si="43"/>
        <v>0</v>
      </c>
      <c r="AM97" s="258">
        <f t="shared" si="44"/>
        <v>0</v>
      </c>
      <c r="AN97" s="110">
        <f t="shared" si="45"/>
        <v>0</v>
      </c>
      <c r="AO97" s="110">
        <f t="shared" si="29"/>
        <v>0</v>
      </c>
      <c r="AP97" s="122"/>
    </row>
    <row r="98" spans="1:56">
      <c r="A98" s="113"/>
      <c r="B98" s="113"/>
      <c r="C98" s="114"/>
      <c r="D98" s="115"/>
      <c r="E98" s="115"/>
      <c r="F98" s="115"/>
      <c r="G98" s="115"/>
      <c r="H98" s="116"/>
      <c r="I98" s="114"/>
      <c r="J98" s="114"/>
      <c r="K98" s="115"/>
      <c r="L98" s="117">
        <f t="shared" si="26"/>
        <v>0</v>
      </c>
      <c r="M98" s="124"/>
      <c r="N98" s="102" t="str">
        <f t="shared" si="30"/>
        <v/>
      </c>
      <c r="O98" s="103" t="str">
        <f t="shared" si="31"/>
        <v/>
      </c>
      <c r="P98" s="104" t="str">
        <f t="shared" si="32"/>
        <v/>
      </c>
      <c r="Q98" s="248" t="str">
        <f t="shared" si="33"/>
        <v/>
      </c>
      <c r="R98" s="245" t="str">
        <f t="shared" si="34"/>
        <v/>
      </c>
      <c r="S98" s="104" t="str">
        <f t="shared" si="35"/>
        <v/>
      </c>
      <c r="T98" s="249" t="str">
        <f t="shared" si="27"/>
        <v/>
      </c>
      <c r="U98" s="118"/>
      <c r="V98" s="118"/>
      <c r="W98" s="118"/>
      <c r="X98" s="119"/>
      <c r="Y98" s="120"/>
      <c r="Z98" s="120"/>
      <c r="AA98" s="108" t="str">
        <f t="shared" si="36"/>
        <v/>
      </c>
      <c r="AB98" s="108" t="str">
        <f t="shared" si="37"/>
        <v/>
      </c>
      <c r="AC98" s="121"/>
      <c r="AD98" s="121"/>
      <c r="AE98" s="250" t="str">
        <f t="shared" si="28"/>
        <v/>
      </c>
      <c r="AF98" s="108" t="str">
        <f t="shared" si="38"/>
        <v/>
      </c>
      <c r="AG98" s="108" t="str">
        <f t="shared" si="39"/>
        <v/>
      </c>
      <c r="AH98" s="110">
        <f t="shared" si="40"/>
        <v>0</v>
      </c>
      <c r="AI98" s="110">
        <f t="shared" si="41"/>
        <v>0</v>
      </c>
      <c r="AJ98" s="114"/>
      <c r="AK98" s="100">
        <f t="shared" si="42"/>
        <v>0</v>
      </c>
      <c r="AL98" s="110">
        <f t="shared" si="43"/>
        <v>0</v>
      </c>
      <c r="AM98" s="258">
        <f t="shared" si="44"/>
        <v>0</v>
      </c>
      <c r="AN98" s="110">
        <f t="shared" si="45"/>
        <v>0</v>
      </c>
      <c r="AO98" s="110">
        <f t="shared" si="29"/>
        <v>0</v>
      </c>
      <c r="AP98" s="122"/>
    </row>
    <row r="99" spans="1:56">
      <c r="A99" s="113"/>
      <c r="B99" s="113"/>
      <c r="C99" s="114"/>
      <c r="D99" s="115"/>
      <c r="E99" s="115"/>
      <c r="F99" s="115"/>
      <c r="G99" s="115"/>
      <c r="H99" s="116"/>
      <c r="I99" s="114"/>
      <c r="J99" s="114"/>
      <c r="K99" s="115"/>
      <c r="L99" s="117">
        <f t="shared" si="26"/>
        <v>0</v>
      </c>
      <c r="M99" s="124"/>
      <c r="N99" s="102" t="str">
        <f t="shared" si="30"/>
        <v/>
      </c>
      <c r="O99" s="103" t="str">
        <f t="shared" si="31"/>
        <v/>
      </c>
      <c r="P99" s="104" t="str">
        <f t="shared" si="32"/>
        <v/>
      </c>
      <c r="Q99" s="248" t="str">
        <f t="shared" si="33"/>
        <v/>
      </c>
      <c r="R99" s="245" t="str">
        <f t="shared" si="34"/>
        <v/>
      </c>
      <c r="S99" s="104" t="str">
        <f t="shared" si="35"/>
        <v/>
      </c>
      <c r="T99" s="249" t="str">
        <f t="shared" si="27"/>
        <v/>
      </c>
      <c r="U99" s="118"/>
      <c r="V99" s="118"/>
      <c r="W99" s="118"/>
      <c r="X99" s="119"/>
      <c r="Y99" s="120"/>
      <c r="Z99" s="120"/>
      <c r="AA99" s="108" t="str">
        <f t="shared" si="36"/>
        <v/>
      </c>
      <c r="AB99" s="108" t="str">
        <f t="shared" si="37"/>
        <v/>
      </c>
      <c r="AC99" s="121"/>
      <c r="AD99" s="121"/>
      <c r="AE99" s="250" t="str">
        <f t="shared" si="28"/>
        <v/>
      </c>
      <c r="AF99" s="108" t="str">
        <f t="shared" si="38"/>
        <v/>
      </c>
      <c r="AG99" s="108" t="str">
        <f t="shared" si="39"/>
        <v/>
      </c>
      <c r="AH99" s="110">
        <f t="shared" si="40"/>
        <v>0</v>
      </c>
      <c r="AI99" s="110">
        <f t="shared" si="41"/>
        <v>0</v>
      </c>
      <c r="AJ99" s="114"/>
      <c r="AK99" s="100">
        <f t="shared" si="42"/>
        <v>0</v>
      </c>
      <c r="AL99" s="110">
        <f t="shared" si="43"/>
        <v>0</v>
      </c>
      <c r="AM99" s="258">
        <f t="shared" si="44"/>
        <v>0</v>
      </c>
      <c r="AN99" s="110">
        <f t="shared" si="45"/>
        <v>0</v>
      </c>
      <c r="AO99" s="110">
        <f t="shared" si="29"/>
        <v>0</v>
      </c>
      <c r="AP99" s="122"/>
    </row>
    <row r="100" spans="1:56">
      <c r="A100" s="113"/>
      <c r="B100" s="113"/>
      <c r="C100" s="114"/>
      <c r="D100" s="115"/>
      <c r="E100" s="115"/>
      <c r="F100" s="115"/>
      <c r="G100" s="115"/>
      <c r="H100" s="116"/>
      <c r="I100" s="114"/>
      <c r="J100" s="114"/>
      <c r="K100" s="115"/>
      <c r="L100" s="117">
        <f t="shared" si="26"/>
        <v>0</v>
      </c>
      <c r="M100" s="124"/>
      <c r="N100" s="102" t="str">
        <f t="shared" si="30"/>
        <v/>
      </c>
      <c r="O100" s="103" t="str">
        <f t="shared" si="31"/>
        <v/>
      </c>
      <c r="P100" s="104" t="str">
        <f t="shared" si="32"/>
        <v/>
      </c>
      <c r="Q100" s="248" t="str">
        <f t="shared" si="33"/>
        <v/>
      </c>
      <c r="R100" s="245" t="str">
        <f t="shared" si="34"/>
        <v/>
      </c>
      <c r="S100" s="104" t="str">
        <f t="shared" si="35"/>
        <v/>
      </c>
      <c r="T100" s="249" t="str">
        <f t="shared" si="27"/>
        <v/>
      </c>
      <c r="U100" s="118"/>
      <c r="V100" s="118"/>
      <c r="W100" s="118"/>
      <c r="X100" s="119"/>
      <c r="Y100" s="120"/>
      <c r="Z100" s="120"/>
      <c r="AA100" s="108" t="str">
        <f t="shared" si="36"/>
        <v/>
      </c>
      <c r="AB100" s="108" t="str">
        <f t="shared" si="37"/>
        <v/>
      </c>
      <c r="AC100" s="121"/>
      <c r="AD100" s="121"/>
      <c r="AE100" s="250" t="str">
        <f t="shared" si="28"/>
        <v/>
      </c>
      <c r="AF100" s="108" t="str">
        <f t="shared" si="38"/>
        <v/>
      </c>
      <c r="AG100" s="108" t="str">
        <f t="shared" si="39"/>
        <v/>
      </c>
      <c r="AH100" s="110">
        <f t="shared" si="40"/>
        <v>0</v>
      </c>
      <c r="AI100" s="110">
        <f t="shared" si="41"/>
        <v>0</v>
      </c>
      <c r="AJ100" s="114"/>
      <c r="AK100" s="100">
        <f t="shared" si="42"/>
        <v>0</v>
      </c>
      <c r="AL100" s="110">
        <f t="shared" si="43"/>
        <v>0</v>
      </c>
      <c r="AM100" s="258">
        <f t="shared" si="44"/>
        <v>0</v>
      </c>
      <c r="AN100" s="110">
        <f t="shared" si="45"/>
        <v>0</v>
      </c>
      <c r="AO100" s="110">
        <f t="shared" si="29"/>
        <v>0</v>
      </c>
      <c r="AP100" s="122"/>
    </row>
    <row r="101" spans="1:56">
      <c r="A101" s="113"/>
      <c r="B101" s="113"/>
      <c r="C101" s="114"/>
      <c r="D101" s="115"/>
      <c r="E101" s="115"/>
      <c r="F101" s="115"/>
      <c r="G101" s="115"/>
      <c r="H101" s="116"/>
      <c r="I101" s="114"/>
      <c r="J101" s="114"/>
      <c r="K101" s="115"/>
      <c r="L101" s="117">
        <f t="shared" si="26"/>
        <v>0</v>
      </c>
      <c r="M101" s="124"/>
      <c r="N101" s="102" t="str">
        <f t="shared" si="30"/>
        <v/>
      </c>
      <c r="O101" s="103" t="str">
        <f t="shared" si="31"/>
        <v/>
      </c>
      <c r="P101" s="104" t="str">
        <f t="shared" si="32"/>
        <v/>
      </c>
      <c r="Q101" s="248" t="str">
        <f t="shared" si="33"/>
        <v/>
      </c>
      <c r="R101" s="245" t="str">
        <f t="shared" si="34"/>
        <v/>
      </c>
      <c r="S101" s="104" t="str">
        <f t="shared" si="35"/>
        <v/>
      </c>
      <c r="T101" s="249" t="str">
        <f t="shared" si="27"/>
        <v/>
      </c>
      <c r="U101" s="118"/>
      <c r="V101" s="118"/>
      <c r="W101" s="118"/>
      <c r="X101" s="119"/>
      <c r="Y101" s="120"/>
      <c r="Z101" s="120"/>
      <c r="AA101" s="108" t="str">
        <f t="shared" si="36"/>
        <v/>
      </c>
      <c r="AB101" s="108" t="str">
        <f t="shared" si="37"/>
        <v/>
      </c>
      <c r="AC101" s="121"/>
      <c r="AD101" s="121"/>
      <c r="AE101" s="250" t="str">
        <f t="shared" si="28"/>
        <v/>
      </c>
      <c r="AF101" s="108" t="str">
        <f t="shared" si="38"/>
        <v/>
      </c>
      <c r="AG101" s="108" t="str">
        <f t="shared" si="39"/>
        <v/>
      </c>
      <c r="AH101" s="110">
        <f t="shared" si="40"/>
        <v>0</v>
      </c>
      <c r="AI101" s="110">
        <f t="shared" si="41"/>
        <v>0</v>
      </c>
      <c r="AJ101" s="114"/>
      <c r="AK101" s="100">
        <f t="shared" si="42"/>
        <v>0</v>
      </c>
      <c r="AL101" s="110">
        <f t="shared" si="43"/>
        <v>0</v>
      </c>
      <c r="AM101" s="258">
        <f t="shared" si="44"/>
        <v>0</v>
      </c>
      <c r="AN101" s="110">
        <f t="shared" si="45"/>
        <v>0</v>
      </c>
      <c r="AO101" s="110">
        <f t="shared" si="29"/>
        <v>0</v>
      </c>
      <c r="AP101" s="122"/>
    </row>
    <row r="102" spans="1:56" s="279" customFormat="1">
      <c r="A102" s="113"/>
      <c r="B102" s="113"/>
      <c r="C102" s="114"/>
      <c r="D102" s="115"/>
      <c r="E102" s="115"/>
      <c r="F102" s="115"/>
      <c r="G102" s="115"/>
      <c r="H102" s="116"/>
      <c r="I102" s="114"/>
      <c r="J102" s="114"/>
      <c r="K102" s="115"/>
      <c r="L102" s="117">
        <f t="shared" si="26"/>
        <v>0</v>
      </c>
      <c r="M102" s="124"/>
      <c r="N102" s="102" t="str">
        <f t="shared" si="30"/>
        <v/>
      </c>
      <c r="O102" s="103" t="str">
        <f t="shared" si="31"/>
        <v/>
      </c>
      <c r="P102" s="104" t="str">
        <f t="shared" si="32"/>
        <v/>
      </c>
      <c r="Q102" s="248" t="str">
        <f t="shared" si="33"/>
        <v/>
      </c>
      <c r="R102" s="245" t="str">
        <f t="shared" si="34"/>
        <v/>
      </c>
      <c r="S102" s="104" t="str">
        <f t="shared" si="35"/>
        <v/>
      </c>
      <c r="T102" s="249" t="str">
        <f t="shared" si="27"/>
        <v/>
      </c>
      <c r="U102" s="118"/>
      <c r="V102" s="118"/>
      <c r="W102" s="118"/>
      <c r="X102" s="119"/>
      <c r="Y102" s="120"/>
      <c r="Z102" s="120"/>
      <c r="AA102" s="108" t="str">
        <f t="shared" si="36"/>
        <v/>
      </c>
      <c r="AB102" s="108" t="str">
        <f t="shared" si="37"/>
        <v/>
      </c>
      <c r="AC102" s="121"/>
      <c r="AD102" s="121"/>
      <c r="AE102" s="250" t="str">
        <f t="shared" si="28"/>
        <v/>
      </c>
      <c r="AF102" s="108" t="str">
        <f t="shared" si="38"/>
        <v/>
      </c>
      <c r="AG102" s="108" t="str">
        <f t="shared" si="39"/>
        <v/>
      </c>
      <c r="AH102" s="110">
        <f t="shared" si="40"/>
        <v>0</v>
      </c>
      <c r="AI102" s="110">
        <f t="shared" si="41"/>
        <v>0</v>
      </c>
      <c r="AJ102" s="114"/>
      <c r="AK102" s="100">
        <f t="shared" si="42"/>
        <v>0</v>
      </c>
      <c r="AL102" s="110">
        <f t="shared" si="43"/>
        <v>0</v>
      </c>
      <c r="AM102" s="258">
        <f t="shared" si="44"/>
        <v>0</v>
      </c>
      <c r="AN102" s="110">
        <f t="shared" si="45"/>
        <v>0</v>
      </c>
      <c r="AO102" s="110">
        <f t="shared" si="29"/>
        <v>0</v>
      </c>
      <c r="AP102" s="122"/>
      <c r="AQ102" s="277"/>
      <c r="AR102" s="269"/>
      <c r="AT102" s="65"/>
      <c r="AU102" s="65"/>
      <c r="AV102" s="65"/>
      <c r="AW102" s="65"/>
      <c r="AX102" s="65"/>
      <c r="AY102" s="65"/>
      <c r="AZ102" s="65"/>
      <c r="BA102" s="65"/>
      <c r="BB102" s="65"/>
      <c r="BC102" s="65"/>
      <c r="BD102" s="65"/>
    </row>
    <row r="103" spans="1:56">
      <c r="A103" s="113"/>
      <c r="B103" s="113"/>
      <c r="C103" s="114"/>
      <c r="D103" s="115"/>
      <c r="E103" s="115"/>
      <c r="F103" s="115"/>
      <c r="G103" s="115"/>
      <c r="H103" s="116"/>
      <c r="I103" s="114"/>
      <c r="J103" s="114"/>
      <c r="K103" s="115"/>
      <c r="L103" s="117">
        <f t="shared" si="26"/>
        <v>0</v>
      </c>
      <c r="M103" s="124"/>
      <c r="N103" s="102" t="str">
        <f t="shared" si="30"/>
        <v/>
      </c>
      <c r="O103" s="103" t="str">
        <f t="shared" si="31"/>
        <v/>
      </c>
      <c r="P103" s="104" t="str">
        <f t="shared" si="32"/>
        <v/>
      </c>
      <c r="Q103" s="248" t="str">
        <f t="shared" si="33"/>
        <v/>
      </c>
      <c r="R103" s="245" t="str">
        <f t="shared" si="34"/>
        <v/>
      </c>
      <c r="S103" s="104" t="str">
        <f t="shared" si="35"/>
        <v/>
      </c>
      <c r="T103" s="249" t="str">
        <f t="shared" si="27"/>
        <v/>
      </c>
      <c r="U103" s="118"/>
      <c r="V103" s="118"/>
      <c r="W103" s="118"/>
      <c r="X103" s="119"/>
      <c r="Y103" s="120"/>
      <c r="Z103" s="120"/>
      <c r="AA103" s="108" t="str">
        <f t="shared" si="36"/>
        <v/>
      </c>
      <c r="AB103" s="108" t="str">
        <f t="shared" si="37"/>
        <v/>
      </c>
      <c r="AC103" s="121"/>
      <c r="AD103" s="121"/>
      <c r="AE103" s="250" t="str">
        <f t="shared" si="28"/>
        <v/>
      </c>
      <c r="AF103" s="108" t="str">
        <f t="shared" si="38"/>
        <v/>
      </c>
      <c r="AG103" s="108" t="str">
        <f t="shared" si="39"/>
        <v/>
      </c>
      <c r="AH103" s="110">
        <f t="shared" si="40"/>
        <v>0</v>
      </c>
      <c r="AI103" s="110">
        <f t="shared" si="41"/>
        <v>0</v>
      </c>
      <c r="AJ103" s="114"/>
      <c r="AK103" s="100">
        <f t="shared" si="42"/>
        <v>0</v>
      </c>
      <c r="AL103" s="110">
        <f t="shared" si="43"/>
        <v>0</v>
      </c>
      <c r="AM103" s="258">
        <f t="shared" si="44"/>
        <v>0</v>
      </c>
      <c r="AN103" s="110">
        <f t="shared" si="45"/>
        <v>0</v>
      </c>
      <c r="AO103" s="110">
        <f t="shared" si="29"/>
        <v>0</v>
      </c>
      <c r="AP103" s="122"/>
    </row>
    <row r="104" spans="1:56">
      <c r="A104" s="113"/>
      <c r="B104" s="113"/>
      <c r="C104" s="114"/>
      <c r="D104" s="115"/>
      <c r="E104" s="115"/>
      <c r="F104" s="115"/>
      <c r="G104" s="115"/>
      <c r="H104" s="116"/>
      <c r="I104" s="114"/>
      <c r="J104" s="114"/>
      <c r="K104" s="115"/>
      <c r="L104" s="117">
        <f t="shared" si="26"/>
        <v>0</v>
      </c>
      <c r="M104" s="124"/>
      <c r="N104" s="102" t="str">
        <f t="shared" si="30"/>
        <v/>
      </c>
      <c r="O104" s="103" t="str">
        <f t="shared" si="31"/>
        <v/>
      </c>
      <c r="P104" s="104" t="str">
        <f t="shared" si="32"/>
        <v/>
      </c>
      <c r="Q104" s="248" t="str">
        <f t="shared" si="33"/>
        <v/>
      </c>
      <c r="R104" s="245" t="str">
        <f t="shared" si="34"/>
        <v/>
      </c>
      <c r="S104" s="104" t="str">
        <f t="shared" si="35"/>
        <v/>
      </c>
      <c r="T104" s="249" t="str">
        <f t="shared" si="27"/>
        <v/>
      </c>
      <c r="U104" s="118"/>
      <c r="V104" s="118"/>
      <c r="W104" s="118"/>
      <c r="X104" s="119"/>
      <c r="Y104" s="120"/>
      <c r="Z104" s="120"/>
      <c r="AA104" s="108" t="str">
        <f t="shared" si="36"/>
        <v/>
      </c>
      <c r="AB104" s="108" t="str">
        <f t="shared" si="37"/>
        <v/>
      </c>
      <c r="AC104" s="121"/>
      <c r="AD104" s="121"/>
      <c r="AE104" s="250" t="str">
        <f t="shared" si="28"/>
        <v/>
      </c>
      <c r="AF104" s="108" t="str">
        <f t="shared" si="38"/>
        <v/>
      </c>
      <c r="AG104" s="108" t="str">
        <f t="shared" si="39"/>
        <v/>
      </c>
      <c r="AH104" s="110">
        <f t="shared" si="40"/>
        <v>0</v>
      </c>
      <c r="AI104" s="110">
        <f t="shared" si="41"/>
        <v>0</v>
      </c>
      <c r="AJ104" s="114"/>
      <c r="AK104" s="100">
        <f t="shared" si="42"/>
        <v>0</v>
      </c>
      <c r="AL104" s="110">
        <f t="shared" si="43"/>
        <v>0</v>
      </c>
      <c r="AM104" s="258">
        <f t="shared" si="44"/>
        <v>0</v>
      </c>
      <c r="AN104" s="110">
        <f t="shared" si="45"/>
        <v>0</v>
      </c>
      <c r="AO104" s="110">
        <f t="shared" si="29"/>
        <v>0</v>
      </c>
      <c r="AP104" s="122"/>
    </row>
    <row r="105" spans="1:56">
      <c r="A105" s="113"/>
      <c r="B105" s="113"/>
      <c r="C105" s="114"/>
      <c r="D105" s="115"/>
      <c r="E105" s="115"/>
      <c r="F105" s="115"/>
      <c r="G105" s="115"/>
      <c r="H105" s="116"/>
      <c r="I105" s="114"/>
      <c r="J105" s="114"/>
      <c r="K105" s="115"/>
      <c r="L105" s="117">
        <f t="shared" si="26"/>
        <v>0</v>
      </c>
      <c r="M105" s="124"/>
      <c r="N105" s="102" t="str">
        <f t="shared" si="30"/>
        <v/>
      </c>
      <c r="O105" s="103" t="str">
        <f t="shared" si="31"/>
        <v/>
      </c>
      <c r="P105" s="104" t="str">
        <f t="shared" si="32"/>
        <v/>
      </c>
      <c r="Q105" s="248" t="str">
        <f t="shared" si="33"/>
        <v/>
      </c>
      <c r="R105" s="245" t="str">
        <f t="shared" si="34"/>
        <v/>
      </c>
      <c r="S105" s="104" t="str">
        <f t="shared" si="35"/>
        <v/>
      </c>
      <c r="T105" s="249" t="str">
        <f t="shared" si="27"/>
        <v/>
      </c>
      <c r="U105" s="118"/>
      <c r="V105" s="118"/>
      <c r="W105" s="118"/>
      <c r="X105" s="119"/>
      <c r="Y105" s="120"/>
      <c r="Z105" s="120"/>
      <c r="AA105" s="108" t="str">
        <f t="shared" si="36"/>
        <v/>
      </c>
      <c r="AB105" s="108" t="str">
        <f t="shared" si="37"/>
        <v/>
      </c>
      <c r="AC105" s="121"/>
      <c r="AD105" s="121"/>
      <c r="AE105" s="250" t="str">
        <f t="shared" si="28"/>
        <v/>
      </c>
      <c r="AF105" s="108" t="str">
        <f t="shared" si="38"/>
        <v/>
      </c>
      <c r="AG105" s="108" t="str">
        <f t="shared" si="39"/>
        <v/>
      </c>
      <c r="AH105" s="110">
        <f t="shared" si="40"/>
        <v>0</v>
      </c>
      <c r="AI105" s="110">
        <f t="shared" si="41"/>
        <v>0</v>
      </c>
      <c r="AJ105" s="114"/>
      <c r="AK105" s="100">
        <f t="shared" si="42"/>
        <v>0</v>
      </c>
      <c r="AL105" s="110">
        <f t="shared" si="43"/>
        <v>0</v>
      </c>
      <c r="AM105" s="258">
        <f t="shared" si="44"/>
        <v>0</v>
      </c>
      <c r="AN105" s="110">
        <f t="shared" si="45"/>
        <v>0</v>
      </c>
      <c r="AO105" s="110">
        <f t="shared" si="29"/>
        <v>0</v>
      </c>
      <c r="AP105" s="122"/>
      <c r="BD105" s="279"/>
    </row>
    <row r="106" spans="1:56">
      <c r="A106" s="113"/>
      <c r="B106" s="113"/>
      <c r="C106" s="114"/>
      <c r="D106" s="115"/>
      <c r="E106" s="115"/>
      <c r="F106" s="115"/>
      <c r="G106" s="115"/>
      <c r="H106" s="116"/>
      <c r="I106" s="114"/>
      <c r="J106" s="114"/>
      <c r="K106" s="115"/>
      <c r="L106" s="117">
        <f t="shared" si="26"/>
        <v>0</v>
      </c>
      <c r="M106" s="124"/>
      <c r="N106" s="102" t="str">
        <f t="shared" si="30"/>
        <v/>
      </c>
      <c r="O106" s="103" t="str">
        <f t="shared" si="31"/>
        <v/>
      </c>
      <c r="P106" s="104" t="str">
        <f t="shared" si="32"/>
        <v/>
      </c>
      <c r="Q106" s="248" t="str">
        <f t="shared" si="33"/>
        <v/>
      </c>
      <c r="R106" s="245" t="str">
        <f t="shared" si="34"/>
        <v/>
      </c>
      <c r="S106" s="104" t="str">
        <f t="shared" si="35"/>
        <v/>
      </c>
      <c r="T106" s="249" t="str">
        <f t="shared" si="27"/>
        <v/>
      </c>
      <c r="U106" s="118"/>
      <c r="V106" s="118"/>
      <c r="W106" s="118"/>
      <c r="X106" s="119"/>
      <c r="Y106" s="120"/>
      <c r="Z106" s="120"/>
      <c r="AA106" s="108" t="str">
        <f t="shared" si="36"/>
        <v/>
      </c>
      <c r="AB106" s="108" t="str">
        <f t="shared" si="37"/>
        <v/>
      </c>
      <c r="AC106" s="121"/>
      <c r="AD106" s="121"/>
      <c r="AE106" s="250" t="str">
        <f t="shared" si="28"/>
        <v/>
      </c>
      <c r="AF106" s="108" t="str">
        <f t="shared" si="38"/>
        <v/>
      </c>
      <c r="AG106" s="108" t="str">
        <f t="shared" si="39"/>
        <v/>
      </c>
      <c r="AH106" s="110">
        <f t="shared" si="40"/>
        <v>0</v>
      </c>
      <c r="AI106" s="110">
        <f t="shared" si="41"/>
        <v>0</v>
      </c>
      <c r="AJ106" s="114"/>
      <c r="AK106" s="100">
        <f t="shared" si="42"/>
        <v>0</v>
      </c>
      <c r="AL106" s="110">
        <f t="shared" si="43"/>
        <v>0</v>
      </c>
      <c r="AM106" s="258">
        <f t="shared" si="44"/>
        <v>0</v>
      </c>
      <c r="AN106" s="110">
        <f t="shared" si="45"/>
        <v>0</v>
      </c>
      <c r="AO106" s="110">
        <f t="shared" si="29"/>
        <v>0</v>
      </c>
      <c r="AP106" s="122"/>
      <c r="AT106" s="279"/>
      <c r="AU106" s="279"/>
      <c r="AV106" s="279"/>
      <c r="AW106" s="279"/>
      <c r="AX106" s="279"/>
      <c r="AY106" s="279"/>
      <c r="AZ106" s="279"/>
      <c r="BA106" s="279"/>
      <c r="BB106" s="279"/>
      <c r="BC106" s="279"/>
    </row>
    <row r="107" spans="1:56">
      <c r="A107" s="113"/>
      <c r="B107" s="113"/>
      <c r="C107" s="114"/>
      <c r="D107" s="115"/>
      <c r="E107" s="115"/>
      <c r="F107" s="115"/>
      <c r="G107" s="115"/>
      <c r="H107" s="116"/>
      <c r="I107" s="114"/>
      <c r="J107" s="114"/>
      <c r="K107" s="115"/>
      <c r="L107" s="117">
        <f t="shared" si="26"/>
        <v>0</v>
      </c>
      <c r="M107" s="124"/>
      <c r="N107" s="102" t="str">
        <f t="shared" si="30"/>
        <v/>
      </c>
      <c r="O107" s="103" t="str">
        <f t="shared" si="31"/>
        <v/>
      </c>
      <c r="P107" s="104" t="str">
        <f t="shared" si="32"/>
        <v/>
      </c>
      <c r="Q107" s="248" t="str">
        <f t="shared" si="33"/>
        <v/>
      </c>
      <c r="R107" s="245" t="str">
        <f t="shared" si="34"/>
        <v/>
      </c>
      <c r="S107" s="104" t="str">
        <f t="shared" si="35"/>
        <v/>
      </c>
      <c r="T107" s="249" t="str">
        <f t="shared" si="27"/>
        <v/>
      </c>
      <c r="U107" s="118"/>
      <c r="V107" s="118"/>
      <c r="W107" s="118"/>
      <c r="X107" s="119"/>
      <c r="Y107" s="120"/>
      <c r="Z107" s="120"/>
      <c r="AA107" s="108" t="str">
        <f t="shared" si="36"/>
        <v/>
      </c>
      <c r="AB107" s="108" t="str">
        <f t="shared" si="37"/>
        <v/>
      </c>
      <c r="AC107" s="121"/>
      <c r="AD107" s="121"/>
      <c r="AE107" s="250" t="str">
        <f t="shared" si="28"/>
        <v/>
      </c>
      <c r="AF107" s="108" t="str">
        <f t="shared" si="38"/>
        <v/>
      </c>
      <c r="AG107" s="108" t="str">
        <f t="shared" si="39"/>
        <v/>
      </c>
      <c r="AH107" s="110">
        <f t="shared" si="40"/>
        <v>0</v>
      </c>
      <c r="AI107" s="110">
        <f t="shared" si="41"/>
        <v>0</v>
      </c>
      <c r="AJ107" s="114"/>
      <c r="AK107" s="100">
        <f t="shared" si="42"/>
        <v>0</v>
      </c>
      <c r="AL107" s="110">
        <f t="shared" si="43"/>
        <v>0</v>
      </c>
      <c r="AM107" s="258">
        <f t="shared" si="44"/>
        <v>0</v>
      </c>
      <c r="AN107" s="110">
        <f t="shared" si="45"/>
        <v>0</v>
      </c>
      <c r="AO107" s="110">
        <f t="shared" si="29"/>
        <v>0</v>
      </c>
      <c r="AP107" s="122"/>
    </row>
    <row r="108" spans="1:56">
      <c r="A108" s="113"/>
      <c r="B108" s="113"/>
      <c r="C108" s="114"/>
      <c r="D108" s="115"/>
      <c r="E108" s="115"/>
      <c r="F108" s="115"/>
      <c r="G108" s="115"/>
      <c r="H108" s="116"/>
      <c r="I108" s="114"/>
      <c r="J108" s="114"/>
      <c r="K108" s="115"/>
      <c r="L108" s="117">
        <f t="shared" si="26"/>
        <v>0</v>
      </c>
      <c r="M108" s="124"/>
      <c r="N108" s="102" t="str">
        <f t="shared" si="30"/>
        <v/>
      </c>
      <c r="O108" s="103" t="str">
        <f t="shared" si="31"/>
        <v/>
      </c>
      <c r="P108" s="104" t="str">
        <f t="shared" si="32"/>
        <v/>
      </c>
      <c r="Q108" s="248" t="str">
        <f t="shared" si="33"/>
        <v/>
      </c>
      <c r="R108" s="245" t="str">
        <f t="shared" si="34"/>
        <v/>
      </c>
      <c r="S108" s="104" t="str">
        <f t="shared" si="35"/>
        <v/>
      </c>
      <c r="T108" s="249" t="str">
        <f t="shared" si="27"/>
        <v/>
      </c>
      <c r="U108" s="118"/>
      <c r="V108" s="118"/>
      <c r="W108" s="118"/>
      <c r="X108" s="119"/>
      <c r="Y108" s="120"/>
      <c r="Z108" s="120"/>
      <c r="AA108" s="108" t="str">
        <f t="shared" si="36"/>
        <v/>
      </c>
      <c r="AB108" s="108" t="str">
        <f t="shared" si="37"/>
        <v/>
      </c>
      <c r="AC108" s="121"/>
      <c r="AD108" s="121"/>
      <c r="AE108" s="250" t="str">
        <f t="shared" si="28"/>
        <v/>
      </c>
      <c r="AF108" s="108" t="str">
        <f t="shared" si="38"/>
        <v/>
      </c>
      <c r="AG108" s="108" t="str">
        <f t="shared" si="39"/>
        <v/>
      </c>
      <c r="AH108" s="110">
        <f t="shared" si="40"/>
        <v>0</v>
      </c>
      <c r="AI108" s="110">
        <f t="shared" si="41"/>
        <v>0</v>
      </c>
      <c r="AJ108" s="114"/>
      <c r="AK108" s="100">
        <f t="shared" si="42"/>
        <v>0</v>
      </c>
      <c r="AL108" s="110">
        <f t="shared" si="43"/>
        <v>0</v>
      </c>
      <c r="AM108" s="258">
        <f t="shared" si="44"/>
        <v>0</v>
      </c>
      <c r="AN108" s="110">
        <f t="shared" si="45"/>
        <v>0</v>
      </c>
      <c r="AO108" s="110">
        <f t="shared" si="29"/>
        <v>0</v>
      </c>
      <c r="AP108" s="122"/>
    </row>
    <row r="109" spans="1:56">
      <c r="A109" s="113"/>
      <c r="B109" s="113"/>
      <c r="C109" s="114"/>
      <c r="D109" s="115"/>
      <c r="E109" s="115"/>
      <c r="F109" s="115"/>
      <c r="G109" s="115"/>
      <c r="H109" s="116"/>
      <c r="I109" s="114"/>
      <c r="J109" s="114"/>
      <c r="K109" s="115"/>
      <c r="L109" s="117">
        <f t="shared" si="26"/>
        <v>0</v>
      </c>
      <c r="M109" s="124"/>
      <c r="N109" s="102" t="str">
        <f t="shared" si="30"/>
        <v/>
      </c>
      <c r="O109" s="103" t="str">
        <f t="shared" si="31"/>
        <v/>
      </c>
      <c r="P109" s="104" t="str">
        <f t="shared" si="32"/>
        <v/>
      </c>
      <c r="Q109" s="248" t="str">
        <f t="shared" si="33"/>
        <v/>
      </c>
      <c r="R109" s="245" t="str">
        <f t="shared" si="34"/>
        <v/>
      </c>
      <c r="S109" s="104" t="str">
        <f t="shared" si="35"/>
        <v/>
      </c>
      <c r="T109" s="249" t="str">
        <f t="shared" si="27"/>
        <v/>
      </c>
      <c r="U109" s="118"/>
      <c r="V109" s="118"/>
      <c r="W109" s="118"/>
      <c r="X109" s="119"/>
      <c r="Y109" s="120"/>
      <c r="Z109" s="120"/>
      <c r="AA109" s="108" t="str">
        <f t="shared" si="36"/>
        <v/>
      </c>
      <c r="AB109" s="108" t="str">
        <f t="shared" si="37"/>
        <v/>
      </c>
      <c r="AC109" s="121"/>
      <c r="AD109" s="121"/>
      <c r="AE109" s="250" t="str">
        <f t="shared" si="28"/>
        <v/>
      </c>
      <c r="AF109" s="108" t="str">
        <f t="shared" si="38"/>
        <v/>
      </c>
      <c r="AG109" s="108" t="str">
        <f t="shared" si="39"/>
        <v/>
      </c>
      <c r="AH109" s="110">
        <f t="shared" si="40"/>
        <v>0</v>
      </c>
      <c r="AI109" s="110">
        <f t="shared" si="41"/>
        <v>0</v>
      </c>
      <c r="AJ109" s="114"/>
      <c r="AK109" s="100">
        <f t="shared" si="42"/>
        <v>0</v>
      </c>
      <c r="AL109" s="110">
        <f t="shared" si="43"/>
        <v>0</v>
      </c>
      <c r="AM109" s="258">
        <f t="shared" si="44"/>
        <v>0</v>
      </c>
      <c r="AN109" s="110">
        <f t="shared" si="45"/>
        <v>0</v>
      </c>
      <c r="AO109" s="110">
        <f t="shared" si="29"/>
        <v>0</v>
      </c>
      <c r="AP109" s="122"/>
    </row>
    <row r="110" spans="1:56">
      <c r="A110" s="113"/>
      <c r="B110" s="113"/>
      <c r="C110" s="114"/>
      <c r="D110" s="115"/>
      <c r="E110" s="115"/>
      <c r="F110" s="115"/>
      <c r="G110" s="115"/>
      <c r="H110" s="116"/>
      <c r="I110" s="114"/>
      <c r="J110" s="114"/>
      <c r="K110" s="115"/>
      <c r="L110" s="117">
        <f t="shared" si="26"/>
        <v>0</v>
      </c>
      <c r="M110" s="124"/>
      <c r="N110" s="102" t="str">
        <f t="shared" si="30"/>
        <v/>
      </c>
      <c r="O110" s="103" t="str">
        <f t="shared" si="31"/>
        <v/>
      </c>
      <c r="P110" s="104" t="str">
        <f t="shared" si="32"/>
        <v/>
      </c>
      <c r="Q110" s="248" t="str">
        <f t="shared" si="33"/>
        <v/>
      </c>
      <c r="R110" s="245" t="str">
        <f t="shared" si="34"/>
        <v/>
      </c>
      <c r="S110" s="104" t="str">
        <f t="shared" si="35"/>
        <v/>
      </c>
      <c r="T110" s="249" t="str">
        <f t="shared" si="27"/>
        <v/>
      </c>
      <c r="U110" s="118"/>
      <c r="V110" s="118"/>
      <c r="W110" s="118"/>
      <c r="X110" s="119"/>
      <c r="Y110" s="120"/>
      <c r="Z110" s="120"/>
      <c r="AA110" s="108" t="str">
        <f t="shared" si="36"/>
        <v/>
      </c>
      <c r="AB110" s="108" t="str">
        <f t="shared" si="37"/>
        <v/>
      </c>
      <c r="AC110" s="121"/>
      <c r="AD110" s="121"/>
      <c r="AE110" s="250" t="str">
        <f t="shared" si="28"/>
        <v/>
      </c>
      <c r="AF110" s="108" t="str">
        <f t="shared" si="38"/>
        <v/>
      </c>
      <c r="AG110" s="108" t="str">
        <f t="shared" si="39"/>
        <v/>
      </c>
      <c r="AH110" s="110">
        <f t="shared" si="40"/>
        <v>0</v>
      </c>
      <c r="AI110" s="110">
        <f t="shared" si="41"/>
        <v>0</v>
      </c>
      <c r="AJ110" s="114"/>
      <c r="AK110" s="100">
        <f t="shared" si="42"/>
        <v>0</v>
      </c>
      <c r="AL110" s="110">
        <f t="shared" si="43"/>
        <v>0</v>
      </c>
      <c r="AM110" s="258">
        <f t="shared" si="44"/>
        <v>0</v>
      </c>
      <c r="AN110" s="110">
        <f t="shared" si="45"/>
        <v>0</v>
      </c>
      <c r="AO110" s="110">
        <f t="shared" si="29"/>
        <v>0</v>
      </c>
      <c r="AP110" s="122"/>
    </row>
    <row r="111" spans="1:56">
      <c r="A111" s="113"/>
      <c r="B111" s="113"/>
      <c r="C111" s="114"/>
      <c r="D111" s="115"/>
      <c r="E111" s="115"/>
      <c r="F111" s="115"/>
      <c r="G111" s="115"/>
      <c r="H111" s="116"/>
      <c r="I111" s="114"/>
      <c r="J111" s="114"/>
      <c r="K111" s="115"/>
      <c r="L111" s="117">
        <f t="shared" si="26"/>
        <v>0</v>
      </c>
      <c r="M111" s="124"/>
      <c r="N111" s="102" t="str">
        <f t="shared" si="30"/>
        <v/>
      </c>
      <c r="O111" s="103" t="str">
        <f t="shared" si="31"/>
        <v/>
      </c>
      <c r="P111" s="104" t="str">
        <f t="shared" si="32"/>
        <v/>
      </c>
      <c r="Q111" s="248" t="str">
        <f t="shared" si="33"/>
        <v/>
      </c>
      <c r="R111" s="245" t="str">
        <f t="shared" si="34"/>
        <v/>
      </c>
      <c r="S111" s="104" t="str">
        <f t="shared" si="35"/>
        <v/>
      </c>
      <c r="T111" s="249" t="str">
        <f t="shared" si="27"/>
        <v/>
      </c>
      <c r="U111" s="118"/>
      <c r="V111" s="118"/>
      <c r="W111" s="118"/>
      <c r="X111" s="119"/>
      <c r="Y111" s="120"/>
      <c r="Z111" s="120"/>
      <c r="AA111" s="108" t="str">
        <f t="shared" si="36"/>
        <v/>
      </c>
      <c r="AB111" s="108" t="str">
        <f t="shared" si="37"/>
        <v/>
      </c>
      <c r="AC111" s="121"/>
      <c r="AD111" s="121"/>
      <c r="AE111" s="250" t="str">
        <f t="shared" si="28"/>
        <v/>
      </c>
      <c r="AF111" s="108" t="str">
        <f t="shared" si="38"/>
        <v/>
      </c>
      <c r="AG111" s="108" t="str">
        <f t="shared" si="39"/>
        <v/>
      </c>
      <c r="AH111" s="110">
        <f t="shared" si="40"/>
        <v>0</v>
      </c>
      <c r="AI111" s="110">
        <f t="shared" si="41"/>
        <v>0</v>
      </c>
      <c r="AJ111" s="114"/>
      <c r="AK111" s="100">
        <f t="shared" si="42"/>
        <v>0</v>
      </c>
      <c r="AL111" s="110">
        <f t="shared" si="43"/>
        <v>0</v>
      </c>
      <c r="AM111" s="258">
        <f t="shared" si="44"/>
        <v>0</v>
      </c>
      <c r="AN111" s="110">
        <f t="shared" si="45"/>
        <v>0</v>
      </c>
      <c r="AO111" s="110">
        <f t="shared" si="29"/>
        <v>0</v>
      </c>
      <c r="AP111" s="122"/>
    </row>
    <row r="112" spans="1:56">
      <c r="A112" s="113"/>
      <c r="B112" s="113"/>
      <c r="C112" s="114"/>
      <c r="D112" s="115"/>
      <c r="E112" s="115"/>
      <c r="F112" s="115"/>
      <c r="G112" s="115"/>
      <c r="H112" s="116"/>
      <c r="I112" s="114"/>
      <c r="J112" s="114"/>
      <c r="K112" s="115"/>
      <c r="L112" s="117">
        <f t="shared" si="26"/>
        <v>0</v>
      </c>
      <c r="M112" s="124"/>
      <c r="N112" s="102" t="str">
        <f t="shared" si="30"/>
        <v/>
      </c>
      <c r="O112" s="103" t="str">
        <f t="shared" si="31"/>
        <v/>
      </c>
      <c r="P112" s="104" t="str">
        <f t="shared" si="32"/>
        <v/>
      </c>
      <c r="Q112" s="248" t="str">
        <f t="shared" si="33"/>
        <v/>
      </c>
      <c r="R112" s="245" t="str">
        <f t="shared" si="34"/>
        <v/>
      </c>
      <c r="S112" s="104" t="str">
        <f t="shared" si="35"/>
        <v/>
      </c>
      <c r="T112" s="249" t="str">
        <f t="shared" si="27"/>
        <v/>
      </c>
      <c r="U112" s="118"/>
      <c r="V112" s="118"/>
      <c r="W112" s="118"/>
      <c r="X112" s="119"/>
      <c r="Y112" s="120"/>
      <c r="Z112" s="120"/>
      <c r="AA112" s="108" t="str">
        <f t="shared" si="36"/>
        <v/>
      </c>
      <c r="AB112" s="108" t="str">
        <f t="shared" si="37"/>
        <v/>
      </c>
      <c r="AC112" s="121"/>
      <c r="AD112" s="121"/>
      <c r="AE112" s="250" t="str">
        <f t="shared" si="28"/>
        <v/>
      </c>
      <c r="AF112" s="108" t="str">
        <f t="shared" si="38"/>
        <v/>
      </c>
      <c r="AG112" s="108" t="str">
        <f t="shared" si="39"/>
        <v/>
      </c>
      <c r="AH112" s="110">
        <f t="shared" si="40"/>
        <v>0</v>
      </c>
      <c r="AI112" s="110">
        <f t="shared" si="41"/>
        <v>0</v>
      </c>
      <c r="AJ112" s="114"/>
      <c r="AK112" s="100">
        <f t="shared" si="42"/>
        <v>0</v>
      </c>
      <c r="AL112" s="110">
        <f t="shared" si="43"/>
        <v>0</v>
      </c>
      <c r="AM112" s="258">
        <f t="shared" si="44"/>
        <v>0</v>
      </c>
      <c r="AN112" s="110">
        <f t="shared" si="45"/>
        <v>0</v>
      </c>
      <c r="AO112" s="110">
        <f t="shared" si="29"/>
        <v>0</v>
      </c>
      <c r="AP112" s="122"/>
    </row>
    <row r="113" spans="1:56">
      <c r="A113" s="113"/>
      <c r="B113" s="113"/>
      <c r="C113" s="114"/>
      <c r="D113" s="115"/>
      <c r="E113" s="115"/>
      <c r="F113" s="115"/>
      <c r="G113" s="115"/>
      <c r="H113" s="116"/>
      <c r="I113" s="114"/>
      <c r="J113" s="114"/>
      <c r="K113" s="115"/>
      <c r="L113" s="117">
        <f t="shared" si="26"/>
        <v>0</v>
      </c>
      <c r="M113" s="124"/>
      <c r="N113" s="102" t="str">
        <f t="shared" si="30"/>
        <v/>
      </c>
      <c r="O113" s="103" t="str">
        <f t="shared" si="31"/>
        <v/>
      </c>
      <c r="P113" s="104" t="str">
        <f t="shared" si="32"/>
        <v/>
      </c>
      <c r="Q113" s="248" t="str">
        <f t="shared" si="33"/>
        <v/>
      </c>
      <c r="R113" s="245" t="str">
        <f t="shared" si="34"/>
        <v/>
      </c>
      <c r="S113" s="104" t="str">
        <f t="shared" si="35"/>
        <v/>
      </c>
      <c r="T113" s="249" t="str">
        <f t="shared" si="27"/>
        <v/>
      </c>
      <c r="U113" s="118"/>
      <c r="V113" s="118"/>
      <c r="W113" s="118"/>
      <c r="X113" s="119"/>
      <c r="Y113" s="120"/>
      <c r="Z113" s="120"/>
      <c r="AA113" s="108" t="str">
        <f t="shared" si="36"/>
        <v/>
      </c>
      <c r="AB113" s="108" t="str">
        <f t="shared" si="37"/>
        <v/>
      </c>
      <c r="AC113" s="121"/>
      <c r="AD113" s="121"/>
      <c r="AE113" s="250" t="str">
        <f t="shared" si="28"/>
        <v/>
      </c>
      <c r="AF113" s="108" t="str">
        <f t="shared" si="38"/>
        <v/>
      </c>
      <c r="AG113" s="108" t="str">
        <f t="shared" si="39"/>
        <v/>
      </c>
      <c r="AH113" s="110">
        <f t="shared" si="40"/>
        <v>0</v>
      </c>
      <c r="AI113" s="110">
        <f t="shared" si="41"/>
        <v>0</v>
      </c>
      <c r="AJ113" s="114"/>
      <c r="AK113" s="100">
        <f t="shared" si="42"/>
        <v>0</v>
      </c>
      <c r="AL113" s="110">
        <f t="shared" si="43"/>
        <v>0</v>
      </c>
      <c r="AM113" s="258">
        <f t="shared" si="44"/>
        <v>0</v>
      </c>
      <c r="AN113" s="110">
        <f t="shared" si="45"/>
        <v>0</v>
      </c>
      <c r="AO113" s="110">
        <f t="shared" si="29"/>
        <v>0</v>
      </c>
      <c r="AP113" s="122"/>
    </row>
    <row r="114" spans="1:56">
      <c r="A114" s="113"/>
      <c r="B114" s="113"/>
      <c r="C114" s="114"/>
      <c r="D114" s="115"/>
      <c r="E114" s="115"/>
      <c r="F114" s="115"/>
      <c r="G114" s="115"/>
      <c r="H114" s="116"/>
      <c r="I114" s="114"/>
      <c r="J114" s="114"/>
      <c r="K114" s="115"/>
      <c r="L114" s="117">
        <f t="shared" si="26"/>
        <v>0</v>
      </c>
      <c r="M114" s="124"/>
      <c r="N114" s="102" t="str">
        <f t="shared" si="30"/>
        <v/>
      </c>
      <c r="O114" s="103" t="str">
        <f t="shared" si="31"/>
        <v/>
      </c>
      <c r="P114" s="104" t="str">
        <f t="shared" si="32"/>
        <v/>
      </c>
      <c r="Q114" s="248" t="str">
        <f t="shared" si="33"/>
        <v/>
      </c>
      <c r="R114" s="245" t="str">
        <f t="shared" si="34"/>
        <v/>
      </c>
      <c r="S114" s="104" t="str">
        <f t="shared" si="35"/>
        <v/>
      </c>
      <c r="T114" s="249" t="str">
        <f t="shared" si="27"/>
        <v/>
      </c>
      <c r="U114" s="118"/>
      <c r="V114" s="118"/>
      <c r="W114" s="118"/>
      <c r="X114" s="119"/>
      <c r="Y114" s="120"/>
      <c r="Z114" s="120"/>
      <c r="AA114" s="108" t="str">
        <f t="shared" si="36"/>
        <v/>
      </c>
      <c r="AB114" s="108" t="str">
        <f t="shared" si="37"/>
        <v/>
      </c>
      <c r="AC114" s="121"/>
      <c r="AD114" s="121"/>
      <c r="AE114" s="250" t="str">
        <f t="shared" si="28"/>
        <v/>
      </c>
      <c r="AF114" s="108" t="str">
        <f t="shared" si="38"/>
        <v/>
      </c>
      <c r="AG114" s="108" t="str">
        <f t="shared" si="39"/>
        <v/>
      </c>
      <c r="AH114" s="110">
        <f t="shared" si="40"/>
        <v>0</v>
      </c>
      <c r="AI114" s="110">
        <f t="shared" si="41"/>
        <v>0</v>
      </c>
      <c r="AJ114" s="114"/>
      <c r="AK114" s="100">
        <f t="shared" si="42"/>
        <v>0</v>
      </c>
      <c r="AL114" s="110">
        <f t="shared" si="43"/>
        <v>0</v>
      </c>
      <c r="AM114" s="258">
        <f t="shared" si="44"/>
        <v>0</v>
      </c>
      <c r="AN114" s="110">
        <f t="shared" si="45"/>
        <v>0</v>
      </c>
      <c r="AO114" s="110">
        <f t="shared" si="29"/>
        <v>0</v>
      </c>
      <c r="AP114" s="122"/>
    </row>
    <row r="115" spans="1:56">
      <c r="A115" s="113"/>
      <c r="B115" s="113"/>
      <c r="C115" s="114"/>
      <c r="D115" s="115"/>
      <c r="E115" s="115"/>
      <c r="F115" s="115"/>
      <c r="G115" s="115"/>
      <c r="H115" s="116"/>
      <c r="I115" s="114"/>
      <c r="J115" s="114"/>
      <c r="K115" s="115"/>
      <c r="L115" s="117">
        <f t="shared" si="26"/>
        <v>0</v>
      </c>
      <c r="M115" s="124"/>
      <c r="N115" s="102" t="str">
        <f t="shared" si="30"/>
        <v/>
      </c>
      <c r="O115" s="103" t="str">
        <f t="shared" si="31"/>
        <v/>
      </c>
      <c r="P115" s="104" t="str">
        <f t="shared" si="32"/>
        <v/>
      </c>
      <c r="Q115" s="248" t="str">
        <f t="shared" si="33"/>
        <v/>
      </c>
      <c r="R115" s="245" t="str">
        <f t="shared" si="34"/>
        <v/>
      </c>
      <c r="S115" s="104" t="str">
        <f t="shared" si="35"/>
        <v/>
      </c>
      <c r="T115" s="249" t="str">
        <f t="shared" si="27"/>
        <v/>
      </c>
      <c r="U115" s="118"/>
      <c r="V115" s="118"/>
      <c r="W115" s="118"/>
      <c r="X115" s="119"/>
      <c r="Y115" s="120"/>
      <c r="Z115" s="120"/>
      <c r="AA115" s="108" t="str">
        <f t="shared" si="36"/>
        <v/>
      </c>
      <c r="AB115" s="108" t="str">
        <f t="shared" si="37"/>
        <v/>
      </c>
      <c r="AC115" s="121"/>
      <c r="AD115" s="121"/>
      <c r="AE115" s="250" t="str">
        <f t="shared" si="28"/>
        <v/>
      </c>
      <c r="AF115" s="108" t="str">
        <f t="shared" si="38"/>
        <v/>
      </c>
      <c r="AG115" s="108" t="str">
        <f t="shared" si="39"/>
        <v/>
      </c>
      <c r="AH115" s="110">
        <f t="shared" si="40"/>
        <v>0</v>
      </c>
      <c r="AI115" s="110">
        <f t="shared" si="41"/>
        <v>0</v>
      </c>
      <c r="AJ115" s="114"/>
      <c r="AK115" s="100">
        <f t="shared" si="42"/>
        <v>0</v>
      </c>
      <c r="AL115" s="110">
        <f t="shared" si="43"/>
        <v>0</v>
      </c>
      <c r="AM115" s="258">
        <f t="shared" si="44"/>
        <v>0</v>
      </c>
      <c r="AN115" s="110">
        <f t="shared" si="45"/>
        <v>0</v>
      </c>
      <c r="AO115" s="110">
        <f t="shared" si="29"/>
        <v>0</v>
      </c>
      <c r="AP115" s="122"/>
    </row>
    <row r="116" spans="1:56">
      <c r="A116" s="113"/>
      <c r="B116" s="113"/>
      <c r="C116" s="114"/>
      <c r="D116" s="115"/>
      <c r="E116" s="115"/>
      <c r="F116" s="115"/>
      <c r="G116" s="115"/>
      <c r="H116" s="116"/>
      <c r="I116" s="114"/>
      <c r="J116" s="114"/>
      <c r="K116" s="115"/>
      <c r="L116" s="117">
        <f t="shared" si="26"/>
        <v>0</v>
      </c>
      <c r="M116" s="124"/>
      <c r="N116" s="102" t="str">
        <f t="shared" si="30"/>
        <v/>
      </c>
      <c r="O116" s="103" t="str">
        <f t="shared" si="31"/>
        <v/>
      </c>
      <c r="P116" s="104" t="str">
        <f t="shared" si="32"/>
        <v/>
      </c>
      <c r="Q116" s="248" t="str">
        <f t="shared" si="33"/>
        <v/>
      </c>
      <c r="R116" s="245" t="str">
        <f t="shared" si="34"/>
        <v/>
      </c>
      <c r="S116" s="104" t="str">
        <f t="shared" si="35"/>
        <v/>
      </c>
      <c r="T116" s="249" t="str">
        <f t="shared" si="27"/>
        <v/>
      </c>
      <c r="U116" s="118"/>
      <c r="V116" s="118"/>
      <c r="W116" s="118"/>
      <c r="X116" s="119"/>
      <c r="Y116" s="120"/>
      <c r="Z116" s="120"/>
      <c r="AA116" s="108" t="str">
        <f t="shared" si="36"/>
        <v/>
      </c>
      <c r="AB116" s="108" t="str">
        <f t="shared" si="37"/>
        <v/>
      </c>
      <c r="AC116" s="121"/>
      <c r="AD116" s="121"/>
      <c r="AE116" s="250" t="str">
        <f t="shared" si="28"/>
        <v/>
      </c>
      <c r="AF116" s="108" t="str">
        <f t="shared" si="38"/>
        <v/>
      </c>
      <c r="AG116" s="108" t="str">
        <f t="shared" si="39"/>
        <v/>
      </c>
      <c r="AH116" s="110">
        <f t="shared" si="40"/>
        <v>0</v>
      </c>
      <c r="AI116" s="110">
        <f t="shared" si="41"/>
        <v>0</v>
      </c>
      <c r="AJ116" s="114"/>
      <c r="AK116" s="100">
        <f t="shared" si="42"/>
        <v>0</v>
      </c>
      <c r="AL116" s="110">
        <f t="shared" si="43"/>
        <v>0</v>
      </c>
      <c r="AM116" s="258">
        <f t="shared" si="44"/>
        <v>0</v>
      </c>
      <c r="AN116" s="110">
        <f t="shared" si="45"/>
        <v>0</v>
      </c>
      <c r="AO116" s="110">
        <f t="shared" si="29"/>
        <v>0</v>
      </c>
      <c r="AP116" s="122"/>
    </row>
    <row r="117" spans="1:56">
      <c r="A117" s="113"/>
      <c r="B117" s="113"/>
      <c r="C117" s="114"/>
      <c r="D117" s="115"/>
      <c r="E117" s="115"/>
      <c r="F117" s="115"/>
      <c r="G117" s="115"/>
      <c r="H117" s="116"/>
      <c r="I117" s="114"/>
      <c r="J117" s="114"/>
      <c r="K117" s="115"/>
      <c r="L117" s="117">
        <f t="shared" si="26"/>
        <v>0</v>
      </c>
      <c r="M117" s="124"/>
      <c r="N117" s="102" t="str">
        <f t="shared" si="30"/>
        <v/>
      </c>
      <c r="O117" s="103" t="str">
        <f t="shared" si="31"/>
        <v/>
      </c>
      <c r="P117" s="104" t="str">
        <f t="shared" si="32"/>
        <v/>
      </c>
      <c r="Q117" s="248" t="str">
        <f t="shared" si="33"/>
        <v/>
      </c>
      <c r="R117" s="245" t="str">
        <f t="shared" si="34"/>
        <v/>
      </c>
      <c r="S117" s="104" t="str">
        <f t="shared" si="35"/>
        <v/>
      </c>
      <c r="T117" s="249" t="str">
        <f t="shared" si="27"/>
        <v/>
      </c>
      <c r="U117" s="118"/>
      <c r="V117" s="118"/>
      <c r="W117" s="118"/>
      <c r="X117" s="119"/>
      <c r="Y117" s="120"/>
      <c r="Z117" s="120"/>
      <c r="AA117" s="108" t="str">
        <f t="shared" si="36"/>
        <v/>
      </c>
      <c r="AB117" s="108" t="str">
        <f t="shared" si="37"/>
        <v/>
      </c>
      <c r="AC117" s="121"/>
      <c r="AD117" s="121"/>
      <c r="AE117" s="250" t="str">
        <f t="shared" si="28"/>
        <v/>
      </c>
      <c r="AF117" s="108" t="str">
        <f t="shared" si="38"/>
        <v/>
      </c>
      <c r="AG117" s="108" t="str">
        <f t="shared" si="39"/>
        <v/>
      </c>
      <c r="AH117" s="110">
        <f t="shared" si="40"/>
        <v>0</v>
      </c>
      <c r="AI117" s="110">
        <f t="shared" si="41"/>
        <v>0</v>
      </c>
      <c r="AJ117" s="114"/>
      <c r="AK117" s="100">
        <f t="shared" si="42"/>
        <v>0</v>
      </c>
      <c r="AL117" s="110">
        <f t="shared" si="43"/>
        <v>0</v>
      </c>
      <c r="AM117" s="258">
        <f t="shared" si="44"/>
        <v>0</v>
      </c>
      <c r="AN117" s="110">
        <f t="shared" si="45"/>
        <v>0</v>
      </c>
      <c r="AO117" s="110">
        <f t="shared" si="29"/>
        <v>0</v>
      </c>
      <c r="AP117" s="122"/>
    </row>
    <row r="118" spans="1:56">
      <c r="A118" s="113"/>
      <c r="B118" s="113"/>
      <c r="C118" s="114"/>
      <c r="D118" s="115"/>
      <c r="E118" s="115"/>
      <c r="F118" s="115"/>
      <c r="G118" s="115"/>
      <c r="H118" s="116"/>
      <c r="I118" s="114"/>
      <c r="J118" s="114"/>
      <c r="K118" s="115"/>
      <c r="L118" s="117">
        <f t="shared" si="26"/>
        <v>0</v>
      </c>
      <c r="M118" s="124"/>
      <c r="N118" s="102" t="str">
        <f t="shared" si="30"/>
        <v/>
      </c>
      <c r="O118" s="103" t="str">
        <f t="shared" si="31"/>
        <v/>
      </c>
      <c r="P118" s="104" t="str">
        <f t="shared" si="32"/>
        <v/>
      </c>
      <c r="Q118" s="248" t="str">
        <f t="shared" si="33"/>
        <v/>
      </c>
      <c r="R118" s="245" t="str">
        <f t="shared" si="34"/>
        <v/>
      </c>
      <c r="S118" s="104" t="str">
        <f t="shared" si="35"/>
        <v/>
      </c>
      <c r="T118" s="249" t="str">
        <f t="shared" si="27"/>
        <v/>
      </c>
      <c r="U118" s="118"/>
      <c r="V118" s="118"/>
      <c r="W118" s="118"/>
      <c r="X118" s="119"/>
      <c r="Y118" s="120"/>
      <c r="Z118" s="120"/>
      <c r="AA118" s="108" t="str">
        <f t="shared" si="36"/>
        <v/>
      </c>
      <c r="AB118" s="108" t="str">
        <f t="shared" si="37"/>
        <v/>
      </c>
      <c r="AC118" s="121"/>
      <c r="AD118" s="121"/>
      <c r="AE118" s="250" t="str">
        <f t="shared" si="28"/>
        <v/>
      </c>
      <c r="AF118" s="108" t="str">
        <f t="shared" si="38"/>
        <v/>
      </c>
      <c r="AG118" s="108" t="str">
        <f t="shared" si="39"/>
        <v/>
      </c>
      <c r="AH118" s="110">
        <f t="shared" si="40"/>
        <v>0</v>
      </c>
      <c r="AI118" s="110">
        <f t="shared" si="41"/>
        <v>0</v>
      </c>
      <c r="AJ118" s="114"/>
      <c r="AK118" s="100">
        <f t="shared" si="42"/>
        <v>0</v>
      </c>
      <c r="AL118" s="110">
        <f t="shared" si="43"/>
        <v>0</v>
      </c>
      <c r="AM118" s="258">
        <f t="shared" si="44"/>
        <v>0</v>
      </c>
      <c r="AN118" s="110">
        <f t="shared" si="45"/>
        <v>0</v>
      </c>
      <c r="AO118" s="110">
        <f t="shared" si="29"/>
        <v>0</v>
      </c>
      <c r="AP118" s="122"/>
    </row>
    <row r="119" spans="1:56">
      <c r="A119" s="113"/>
      <c r="B119" s="113"/>
      <c r="C119" s="114"/>
      <c r="D119" s="115"/>
      <c r="E119" s="115"/>
      <c r="F119" s="115"/>
      <c r="G119" s="115"/>
      <c r="H119" s="116"/>
      <c r="I119" s="114"/>
      <c r="J119" s="114"/>
      <c r="K119" s="115"/>
      <c r="L119" s="117">
        <f t="shared" si="26"/>
        <v>0</v>
      </c>
      <c r="M119" s="124"/>
      <c r="N119" s="102" t="str">
        <f t="shared" si="30"/>
        <v/>
      </c>
      <c r="O119" s="103" t="str">
        <f t="shared" si="31"/>
        <v/>
      </c>
      <c r="P119" s="104" t="str">
        <f t="shared" si="32"/>
        <v/>
      </c>
      <c r="Q119" s="248" t="str">
        <f t="shared" si="33"/>
        <v/>
      </c>
      <c r="R119" s="245" t="str">
        <f t="shared" si="34"/>
        <v/>
      </c>
      <c r="S119" s="104" t="str">
        <f t="shared" si="35"/>
        <v/>
      </c>
      <c r="T119" s="249" t="str">
        <f t="shared" si="27"/>
        <v/>
      </c>
      <c r="U119" s="118"/>
      <c r="V119" s="118"/>
      <c r="W119" s="118"/>
      <c r="X119" s="119"/>
      <c r="Y119" s="120"/>
      <c r="Z119" s="120"/>
      <c r="AA119" s="108" t="str">
        <f t="shared" si="36"/>
        <v/>
      </c>
      <c r="AB119" s="108" t="str">
        <f t="shared" si="37"/>
        <v/>
      </c>
      <c r="AC119" s="121"/>
      <c r="AD119" s="121"/>
      <c r="AE119" s="250" t="str">
        <f t="shared" si="28"/>
        <v/>
      </c>
      <c r="AF119" s="108" t="str">
        <f t="shared" si="38"/>
        <v/>
      </c>
      <c r="AG119" s="108" t="str">
        <f t="shared" si="39"/>
        <v/>
      </c>
      <c r="AH119" s="110">
        <f t="shared" si="40"/>
        <v>0</v>
      </c>
      <c r="AI119" s="110">
        <f t="shared" si="41"/>
        <v>0</v>
      </c>
      <c r="AJ119" s="114"/>
      <c r="AK119" s="100">
        <f t="shared" si="42"/>
        <v>0</v>
      </c>
      <c r="AL119" s="110">
        <f t="shared" si="43"/>
        <v>0</v>
      </c>
      <c r="AM119" s="258">
        <f t="shared" si="44"/>
        <v>0</v>
      </c>
      <c r="AN119" s="110">
        <f t="shared" si="45"/>
        <v>0</v>
      </c>
      <c r="AO119" s="110">
        <f t="shared" si="29"/>
        <v>0</v>
      </c>
      <c r="AP119" s="122"/>
    </row>
    <row r="120" spans="1:56">
      <c r="A120" s="113"/>
      <c r="B120" s="113"/>
      <c r="C120" s="114"/>
      <c r="D120" s="115"/>
      <c r="E120" s="115"/>
      <c r="F120" s="115"/>
      <c r="G120" s="115"/>
      <c r="H120" s="116"/>
      <c r="I120" s="114"/>
      <c r="J120" s="114"/>
      <c r="K120" s="115"/>
      <c r="L120" s="117">
        <f t="shared" si="26"/>
        <v>0</v>
      </c>
      <c r="M120" s="124"/>
      <c r="N120" s="102" t="str">
        <f t="shared" si="30"/>
        <v/>
      </c>
      <c r="O120" s="103" t="str">
        <f t="shared" si="31"/>
        <v/>
      </c>
      <c r="P120" s="104" t="str">
        <f t="shared" si="32"/>
        <v/>
      </c>
      <c r="Q120" s="248" t="str">
        <f t="shared" si="33"/>
        <v/>
      </c>
      <c r="R120" s="245" t="str">
        <f t="shared" si="34"/>
        <v/>
      </c>
      <c r="S120" s="104" t="str">
        <f t="shared" si="35"/>
        <v/>
      </c>
      <c r="T120" s="249" t="str">
        <f t="shared" si="27"/>
        <v/>
      </c>
      <c r="U120" s="118"/>
      <c r="V120" s="118"/>
      <c r="W120" s="118"/>
      <c r="X120" s="119"/>
      <c r="Y120" s="120"/>
      <c r="Z120" s="120"/>
      <c r="AA120" s="108" t="str">
        <f t="shared" si="36"/>
        <v/>
      </c>
      <c r="AB120" s="108" t="str">
        <f t="shared" si="37"/>
        <v/>
      </c>
      <c r="AC120" s="121"/>
      <c r="AD120" s="121"/>
      <c r="AE120" s="250" t="str">
        <f t="shared" si="28"/>
        <v/>
      </c>
      <c r="AF120" s="108" t="str">
        <f t="shared" si="38"/>
        <v/>
      </c>
      <c r="AG120" s="108" t="str">
        <f t="shared" si="39"/>
        <v/>
      </c>
      <c r="AH120" s="110">
        <f t="shared" si="40"/>
        <v>0</v>
      </c>
      <c r="AI120" s="110">
        <f t="shared" si="41"/>
        <v>0</v>
      </c>
      <c r="AJ120" s="114"/>
      <c r="AK120" s="100">
        <f t="shared" si="42"/>
        <v>0</v>
      </c>
      <c r="AL120" s="110">
        <f t="shared" si="43"/>
        <v>0</v>
      </c>
      <c r="AM120" s="258">
        <f t="shared" si="44"/>
        <v>0</v>
      </c>
      <c r="AN120" s="110">
        <f t="shared" si="45"/>
        <v>0</v>
      </c>
      <c r="AO120" s="110">
        <f t="shared" si="29"/>
        <v>0</v>
      </c>
      <c r="AP120" s="122"/>
    </row>
    <row r="121" spans="1:56">
      <c r="A121" s="113"/>
      <c r="B121" s="113"/>
      <c r="C121" s="114"/>
      <c r="D121" s="115"/>
      <c r="E121" s="115"/>
      <c r="F121" s="115"/>
      <c r="G121" s="115"/>
      <c r="H121" s="116"/>
      <c r="I121" s="114"/>
      <c r="J121" s="114"/>
      <c r="K121" s="115"/>
      <c r="L121" s="117">
        <f t="shared" si="26"/>
        <v>0</v>
      </c>
      <c r="M121" s="124"/>
      <c r="N121" s="102" t="str">
        <f t="shared" si="30"/>
        <v/>
      </c>
      <c r="O121" s="103" t="str">
        <f t="shared" si="31"/>
        <v/>
      </c>
      <c r="P121" s="104" t="str">
        <f t="shared" si="32"/>
        <v/>
      </c>
      <c r="Q121" s="248" t="str">
        <f t="shared" si="33"/>
        <v/>
      </c>
      <c r="R121" s="245" t="str">
        <f t="shared" si="34"/>
        <v/>
      </c>
      <c r="S121" s="104" t="str">
        <f t="shared" si="35"/>
        <v/>
      </c>
      <c r="T121" s="249" t="str">
        <f t="shared" si="27"/>
        <v/>
      </c>
      <c r="U121" s="118"/>
      <c r="V121" s="118"/>
      <c r="W121" s="118"/>
      <c r="X121" s="119"/>
      <c r="Y121" s="120"/>
      <c r="Z121" s="120"/>
      <c r="AA121" s="108" t="str">
        <f t="shared" si="36"/>
        <v/>
      </c>
      <c r="AB121" s="108" t="str">
        <f t="shared" si="37"/>
        <v/>
      </c>
      <c r="AC121" s="121"/>
      <c r="AD121" s="121"/>
      <c r="AE121" s="250" t="str">
        <f t="shared" si="28"/>
        <v/>
      </c>
      <c r="AF121" s="108" t="str">
        <f t="shared" si="38"/>
        <v/>
      </c>
      <c r="AG121" s="108" t="str">
        <f t="shared" si="39"/>
        <v/>
      </c>
      <c r="AH121" s="110">
        <f t="shared" si="40"/>
        <v>0</v>
      </c>
      <c r="AI121" s="110">
        <f t="shared" si="41"/>
        <v>0</v>
      </c>
      <c r="AJ121" s="114"/>
      <c r="AK121" s="100">
        <f t="shared" si="42"/>
        <v>0</v>
      </c>
      <c r="AL121" s="110">
        <f t="shared" si="43"/>
        <v>0</v>
      </c>
      <c r="AM121" s="258">
        <f t="shared" si="44"/>
        <v>0</v>
      </c>
      <c r="AN121" s="110">
        <f t="shared" si="45"/>
        <v>0</v>
      </c>
      <c r="AO121" s="110">
        <f t="shared" si="29"/>
        <v>0</v>
      </c>
      <c r="AP121" s="122"/>
    </row>
    <row r="122" spans="1:56">
      <c r="A122" s="113"/>
      <c r="B122" s="113"/>
      <c r="C122" s="114"/>
      <c r="D122" s="115"/>
      <c r="E122" s="115"/>
      <c r="F122" s="115"/>
      <c r="G122" s="115"/>
      <c r="H122" s="116"/>
      <c r="I122" s="114"/>
      <c r="J122" s="114"/>
      <c r="K122" s="115"/>
      <c r="L122" s="117">
        <f t="shared" si="26"/>
        <v>0</v>
      </c>
      <c r="M122" s="124"/>
      <c r="N122" s="102" t="str">
        <f t="shared" si="30"/>
        <v/>
      </c>
      <c r="O122" s="103" t="str">
        <f t="shared" si="31"/>
        <v/>
      </c>
      <c r="P122" s="104" t="str">
        <f t="shared" si="32"/>
        <v/>
      </c>
      <c r="Q122" s="248" t="str">
        <f t="shared" si="33"/>
        <v/>
      </c>
      <c r="R122" s="245" t="str">
        <f t="shared" si="34"/>
        <v/>
      </c>
      <c r="S122" s="104" t="str">
        <f t="shared" si="35"/>
        <v/>
      </c>
      <c r="T122" s="249" t="str">
        <f t="shared" si="27"/>
        <v/>
      </c>
      <c r="U122" s="118"/>
      <c r="V122" s="118"/>
      <c r="W122" s="118"/>
      <c r="X122" s="119"/>
      <c r="Y122" s="120"/>
      <c r="Z122" s="120"/>
      <c r="AA122" s="108" t="str">
        <f t="shared" si="36"/>
        <v/>
      </c>
      <c r="AB122" s="108" t="str">
        <f t="shared" si="37"/>
        <v/>
      </c>
      <c r="AC122" s="121"/>
      <c r="AD122" s="121"/>
      <c r="AE122" s="250" t="str">
        <f t="shared" si="28"/>
        <v/>
      </c>
      <c r="AF122" s="108" t="str">
        <f t="shared" si="38"/>
        <v/>
      </c>
      <c r="AG122" s="108" t="str">
        <f t="shared" si="39"/>
        <v/>
      </c>
      <c r="AH122" s="110">
        <f t="shared" si="40"/>
        <v>0</v>
      </c>
      <c r="AI122" s="110">
        <f t="shared" si="41"/>
        <v>0</v>
      </c>
      <c r="AJ122" s="114"/>
      <c r="AK122" s="100">
        <f t="shared" si="42"/>
        <v>0</v>
      </c>
      <c r="AL122" s="110">
        <f t="shared" si="43"/>
        <v>0</v>
      </c>
      <c r="AM122" s="258">
        <f t="shared" si="44"/>
        <v>0</v>
      </c>
      <c r="AN122" s="110">
        <f t="shared" si="45"/>
        <v>0</v>
      </c>
      <c r="AO122" s="110">
        <f t="shared" si="29"/>
        <v>0</v>
      </c>
      <c r="AP122" s="122"/>
    </row>
    <row r="123" spans="1:56">
      <c r="A123" s="113"/>
      <c r="B123" s="113"/>
      <c r="C123" s="114"/>
      <c r="D123" s="115"/>
      <c r="E123" s="115"/>
      <c r="F123" s="115"/>
      <c r="G123" s="115"/>
      <c r="H123" s="116"/>
      <c r="I123" s="114"/>
      <c r="J123" s="114"/>
      <c r="K123" s="115"/>
      <c r="L123" s="117">
        <f t="shared" si="26"/>
        <v>0</v>
      </c>
      <c r="M123" s="124"/>
      <c r="N123" s="102" t="str">
        <f t="shared" si="30"/>
        <v/>
      </c>
      <c r="O123" s="103" t="str">
        <f t="shared" si="31"/>
        <v/>
      </c>
      <c r="P123" s="104" t="str">
        <f t="shared" si="32"/>
        <v/>
      </c>
      <c r="Q123" s="248" t="str">
        <f t="shared" si="33"/>
        <v/>
      </c>
      <c r="R123" s="245" t="str">
        <f t="shared" si="34"/>
        <v/>
      </c>
      <c r="S123" s="104" t="str">
        <f t="shared" si="35"/>
        <v/>
      </c>
      <c r="T123" s="249" t="str">
        <f t="shared" si="27"/>
        <v/>
      </c>
      <c r="U123" s="118"/>
      <c r="V123" s="118"/>
      <c r="W123" s="118"/>
      <c r="X123" s="119"/>
      <c r="Y123" s="120"/>
      <c r="Z123" s="120"/>
      <c r="AA123" s="108" t="str">
        <f t="shared" si="36"/>
        <v/>
      </c>
      <c r="AB123" s="108" t="str">
        <f t="shared" si="37"/>
        <v/>
      </c>
      <c r="AC123" s="121"/>
      <c r="AD123" s="121"/>
      <c r="AE123" s="250" t="str">
        <f t="shared" si="28"/>
        <v/>
      </c>
      <c r="AF123" s="108" t="str">
        <f t="shared" si="38"/>
        <v/>
      </c>
      <c r="AG123" s="108" t="str">
        <f t="shared" si="39"/>
        <v/>
      </c>
      <c r="AH123" s="110">
        <f t="shared" si="40"/>
        <v>0</v>
      </c>
      <c r="AI123" s="110">
        <f t="shared" si="41"/>
        <v>0</v>
      </c>
      <c r="AJ123" s="114"/>
      <c r="AK123" s="100">
        <f t="shared" si="42"/>
        <v>0</v>
      </c>
      <c r="AL123" s="110">
        <f t="shared" si="43"/>
        <v>0</v>
      </c>
      <c r="AM123" s="258">
        <f t="shared" si="44"/>
        <v>0</v>
      </c>
      <c r="AN123" s="110">
        <f t="shared" si="45"/>
        <v>0</v>
      </c>
      <c r="AO123" s="110">
        <f t="shared" si="29"/>
        <v>0</v>
      </c>
      <c r="AP123" s="122"/>
    </row>
    <row r="124" spans="1:56">
      <c r="A124" s="113"/>
      <c r="B124" s="113"/>
      <c r="C124" s="114"/>
      <c r="D124" s="115"/>
      <c r="E124" s="115"/>
      <c r="F124" s="115"/>
      <c r="G124" s="115"/>
      <c r="H124" s="116"/>
      <c r="I124" s="114"/>
      <c r="J124" s="114"/>
      <c r="K124" s="115"/>
      <c r="L124" s="117">
        <f t="shared" si="26"/>
        <v>0</v>
      </c>
      <c r="M124" s="124"/>
      <c r="N124" s="102" t="str">
        <f t="shared" si="30"/>
        <v/>
      </c>
      <c r="O124" s="103" t="str">
        <f t="shared" si="31"/>
        <v/>
      </c>
      <c r="P124" s="104" t="str">
        <f t="shared" si="32"/>
        <v/>
      </c>
      <c r="Q124" s="248" t="str">
        <f t="shared" si="33"/>
        <v/>
      </c>
      <c r="R124" s="245" t="str">
        <f t="shared" si="34"/>
        <v/>
      </c>
      <c r="S124" s="104" t="str">
        <f t="shared" si="35"/>
        <v/>
      </c>
      <c r="T124" s="249" t="str">
        <f t="shared" si="27"/>
        <v/>
      </c>
      <c r="U124" s="118"/>
      <c r="V124" s="118"/>
      <c r="W124" s="118"/>
      <c r="X124" s="119"/>
      <c r="Y124" s="120"/>
      <c r="Z124" s="120"/>
      <c r="AA124" s="108" t="str">
        <f t="shared" si="36"/>
        <v/>
      </c>
      <c r="AB124" s="108" t="str">
        <f t="shared" si="37"/>
        <v/>
      </c>
      <c r="AC124" s="121"/>
      <c r="AD124" s="121"/>
      <c r="AE124" s="250" t="str">
        <f t="shared" si="28"/>
        <v/>
      </c>
      <c r="AF124" s="108" t="str">
        <f t="shared" si="38"/>
        <v/>
      </c>
      <c r="AG124" s="108" t="str">
        <f t="shared" si="39"/>
        <v/>
      </c>
      <c r="AH124" s="110">
        <f t="shared" si="40"/>
        <v>0</v>
      </c>
      <c r="AI124" s="110">
        <f t="shared" si="41"/>
        <v>0</v>
      </c>
      <c r="AJ124" s="114"/>
      <c r="AK124" s="100">
        <f t="shared" si="42"/>
        <v>0</v>
      </c>
      <c r="AL124" s="110">
        <f t="shared" si="43"/>
        <v>0</v>
      </c>
      <c r="AM124" s="258">
        <f t="shared" si="44"/>
        <v>0</v>
      </c>
      <c r="AN124" s="110">
        <f t="shared" si="45"/>
        <v>0</v>
      </c>
      <c r="AO124" s="110">
        <f t="shared" si="29"/>
        <v>0</v>
      </c>
      <c r="AP124" s="122"/>
    </row>
    <row r="125" spans="1:56">
      <c r="A125" s="113"/>
      <c r="B125" s="113"/>
      <c r="C125" s="114"/>
      <c r="D125" s="115"/>
      <c r="E125" s="115"/>
      <c r="F125" s="115"/>
      <c r="G125" s="115"/>
      <c r="H125" s="116"/>
      <c r="I125" s="114"/>
      <c r="J125" s="114"/>
      <c r="K125" s="115"/>
      <c r="L125" s="117">
        <f t="shared" si="26"/>
        <v>0</v>
      </c>
      <c r="M125" s="124"/>
      <c r="N125" s="102" t="str">
        <f t="shared" si="30"/>
        <v/>
      </c>
      <c r="O125" s="103" t="str">
        <f t="shared" si="31"/>
        <v/>
      </c>
      <c r="P125" s="104" t="str">
        <f t="shared" si="32"/>
        <v/>
      </c>
      <c r="Q125" s="248" t="str">
        <f t="shared" si="33"/>
        <v/>
      </c>
      <c r="R125" s="245" t="str">
        <f t="shared" si="34"/>
        <v/>
      </c>
      <c r="S125" s="104" t="str">
        <f t="shared" si="35"/>
        <v/>
      </c>
      <c r="T125" s="249" t="str">
        <f t="shared" si="27"/>
        <v/>
      </c>
      <c r="U125" s="118"/>
      <c r="V125" s="118"/>
      <c r="W125" s="118"/>
      <c r="X125" s="119"/>
      <c r="Y125" s="120"/>
      <c r="Z125" s="120"/>
      <c r="AA125" s="108" t="str">
        <f t="shared" si="36"/>
        <v/>
      </c>
      <c r="AB125" s="108" t="str">
        <f t="shared" si="37"/>
        <v/>
      </c>
      <c r="AC125" s="121"/>
      <c r="AD125" s="121"/>
      <c r="AE125" s="250" t="str">
        <f t="shared" si="28"/>
        <v/>
      </c>
      <c r="AF125" s="108" t="str">
        <f t="shared" si="38"/>
        <v/>
      </c>
      <c r="AG125" s="108" t="str">
        <f t="shared" si="39"/>
        <v/>
      </c>
      <c r="AH125" s="110">
        <f t="shared" si="40"/>
        <v>0</v>
      </c>
      <c r="AI125" s="110">
        <f t="shared" si="41"/>
        <v>0</v>
      </c>
      <c r="AJ125" s="114"/>
      <c r="AK125" s="100">
        <f t="shared" si="42"/>
        <v>0</v>
      </c>
      <c r="AL125" s="110">
        <f t="shared" si="43"/>
        <v>0</v>
      </c>
      <c r="AM125" s="258">
        <f t="shared" si="44"/>
        <v>0</v>
      </c>
      <c r="AN125" s="110">
        <f t="shared" si="45"/>
        <v>0</v>
      </c>
      <c r="AO125" s="110">
        <f t="shared" si="29"/>
        <v>0</v>
      </c>
      <c r="AP125" s="122"/>
    </row>
    <row r="126" spans="1:56" s="279" customFormat="1">
      <c r="A126" s="113"/>
      <c r="B126" s="113"/>
      <c r="C126" s="114"/>
      <c r="D126" s="115"/>
      <c r="E126" s="115"/>
      <c r="F126" s="115"/>
      <c r="G126" s="115"/>
      <c r="H126" s="116"/>
      <c r="I126" s="114"/>
      <c r="J126" s="114"/>
      <c r="K126" s="115"/>
      <c r="L126" s="117">
        <f t="shared" si="26"/>
        <v>0</v>
      </c>
      <c r="M126" s="124"/>
      <c r="N126" s="102" t="str">
        <f t="shared" si="30"/>
        <v/>
      </c>
      <c r="O126" s="103" t="str">
        <f t="shared" si="31"/>
        <v/>
      </c>
      <c r="P126" s="104" t="str">
        <f t="shared" si="32"/>
        <v/>
      </c>
      <c r="Q126" s="248" t="str">
        <f t="shared" si="33"/>
        <v/>
      </c>
      <c r="R126" s="245" t="str">
        <f t="shared" si="34"/>
        <v/>
      </c>
      <c r="S126" s="104" t="str">
        <f t="shared" si="35"/>
        <v/>
      </c>
      <c r="T126" s="249" t="str">
        <f t="shared" si="27"/>
        <v/>
      </c>
      <c r="U126" s="118"/>
      <c r="V126" s="118"/>
      <c r="W126" s="118"/>
      <c r="X126" s="119"/>
      <c r="Y126" s="120"/>
      <c r="Z126" s="120"/>
      <c r="AA126" s="108" t="str">
        <f t="shared" si="36"/>
        <v/>
      </c>
      <c r="AB126" s="108" t="str">
        <f t="shared" si="37"/>
        <v/>
      </c>
      <c r="AC126" s="121"/>
      <c r="AD126" s="121"/>
      <c r="AE126" s="250" t="str">
        <f t="shared" si="28"/>
        <v/>
      </c>
      <c r="AF126" s="108" t="str">
        <f t="shared" si="38"/>
        <v/>
      </c>
      <c r="AG126" s="108" t="str">
        <f t="shared" si="39"/>
        <v/>
      </c>
      <c r="AH126" s="110">
        <f t="shared" si="40"/>
        <v>0</v>
      </c>
      <c r="AI126" s="110">
        <f t="shared" si="41"/>
        <v>0</v>
      </c>
      <c r="AJ126" s="114"/>
      <c r="AK126" s="100">
        <f t="shared" si="42"/>
        <v>0</v>
      </c>
      <c r="AL126" s="110">
        <f t="shared" si="43"/>
        <v>0</v>
      </c>
      <c r="AM126" s="258">
        <f t="shared" si="44"/>
        <v>0</v>
      </c>
      <c r="AN126" s="110">
        <f t="shared" si="45"/>
        <v>0</v>
      </c>
      <c r="AO126" s="110">
        <f t="shared" si="29"/>
        <v>0</v>
      </c>
      <c r="AP126" s="122"/>
      <c r="AQ126" s="277"/>
      <c r="AR126" s="269"/>
      <c r="AT126" s="65"/>
      <c r="AU126" s="65"/>
      <c r="AV126" s="65"/>
      <c r="AW126" s="65"/>
      <c r="AX126" s="65"/>
      <c r="AY126" s="65"/>
      <c r="AZ126" s="65"/>
      <c r="BA126" s="65"/>
      <c r="BB126" s="65"/>
      <c r="BC126" s="65"/>
      <c r="BD126" s="65"/>
    </row>
    <row r="127" spans="1:56">
      <c r="A127" s="113"/>
      <c r="B127" s="113"/>
      <c r="C127" s="114"/>
      <c r="D127" s="115"/>
      <c r="E127" s="115"/>
      <c r="F127" s="115"/>
      <c r="G127" s="115"/>
      <c r="H127" s="116"/>
      <c r="I127" s="114"/>
      <c r="J127" s="114"/>
      <c r="K127" s="115"/>
      <c r="L127" s="117">
        <f t="shared" si="26"/>
        <v>0</v>
      </c>
      <c r="M127" s="124"/>
      <c r="N127" s="102" t="str">
        <f t="shared" si="30"/>
        <v/>
      </c>
      <c r="O127" s="103" t="str">
        <f t="shared" si="31"/>
        <v/>
      </c>
      <c r="P127" s="104" t="str">
        <f t="shared" si="32"/>
        <v/>
      </c>
      <c r="Q127" s="248" t="str">
        <f t="shared" si="33"/>
        <v/>
      </c>
      <c r="R127" s="245" t="str">
        <f t="shared" si="34"/>
        <v/>
      </c>
      <c r="S127" s="104" t="str">
        <f t="shared" si="35"/>
        <v/>
      </c>
      <c r="T127" s="249" t="str">
        <f t="shared" si="27"/>
        <v/>
      </c>
      <c r="U127" s="118"/>
      <c r="V127" s="118"/>
      <c r="W127" s="118"/>
      <c r="X127" s="119"/>
      <c r="Y127" s="120"/>
      <c r="Z127" s="120"/>
      <c r="AA127" s="108" t="str">
        <f t="shared" si="36"/>
        <v/>
      </c>
      <c r="AB127" s="108" t="str">
        <f t="shared" si="37"/>
        <v/>
      </c>
      <c r="AC127" s="121"/>
      <c r="AD127" s="121"/>
      <c r="AE127" s="250" t="str">
        <f t="shared" si="28"/>
        <v/>
      </c>
      <c r="AF127" s="108" t="str">
        <f t="shared" si="38"/>
        <v/>
      </c>
      <c r="AG127" s="108" t="str">
        <f t="shared" si="39"/>
        <v/>
      </c>
      <c r="AH127" s="110">
        <f t="shared" si="40"/>
        <v>0</v>
      </c>
      <c r="AI127" s="110">
        <f t="shared" si="41"/>
        <v>0</v>
      </c>
      <c r="AJ127" s="114"/>
      <c r="AK127" s="100">
        <f t="shared" si="42"/>
        <v>0</v>
      </c>
      <c r="AL127" s="110">
        <f t="shared" si="43"/>
        <v>0</v>
      </c>
      <c r="AM127" s="258">
        <f t="shared" si="44"/>
        <v>0</v>
      </c>
      <c r="AN127" s="110">
        <f t="shared" si="45"/>
        <v>0</v>
      </c>
      <c r="AO127" s="110">
        <f t="shared" si="29"/>
        <v>0</v>
      </c>
      <c r="AP127" s="122"/>
    </row>
    <row r="128" spans="1:56">
      <c r="A128" s="113"/>
      <c r="B128" s="113"/>
      <c r="C128" s="114"/>
      <c r="D128" s="115"/>
      <c r="E128" s="115"/>
      <c r="F128" s="115"/>
      <c r="G128" s="115"/>
      <c r="H128" s="116"/>
      <c r="I128" s="114"/>
      <c r="J128" s="114"/>
      <c r="K128" s="115"/>
      <c r="L128" s="117">
        <f t="shared" si="26"/>
        <v>0</v>
      </c>
      <c r="M128" s="124"/>
      <c r="N128" s="102" t="str">
        <f t="shared" si="30"/>
        <v/>
      </c>
      <c r="O128" s="103" t="str">
        <f t="shared" si="31"/>
        <v/>
      </c>
      <c r="P128" s="104" t="str">
        <f t="shared" si="32"/>
        <v/>
      </c>
      <c r="Q128" s="248" t="str">
        <f t="shared" si="33"/>
        <v/>
      </c>
      <c r="R128" s="245" t="str">
        <f t="shared" si="34"/>
        <v/>
      </c>
      <c r="S128" s="104" t="str">
        <f t="shared" si="35"/>
        <v/>
      </c>
      <c r="T128" s="249" t="str">
        <f t="shared" si="27"/>
        <v/>
      </c>
      <c r="U128" s="118"/>
      <c r="V128" s="118"/>
      <c r="W128" s="118"/>
      <c r="X128" s="119"/>
      <c r="Y128" s="120"/>
      <c r="Z128" s="120"/>
      <c r="AA128" s="108" t="str">
        <f t="shared" si="36"/>
        <v/>
      </c>
      <c r="AB128" s="108" t="str">
        <f t="shared" si="37"/>
        <v/>
      </c>
      <c r="AC128" s="121"/>
      <c r="AD128" s="121"/>
      <c r="AE128" s="250" t="str">
        <f t="shared" si="28"/>
        <v/>
      </c>
      <c r="AF128" s="108" t="str">
        <f t="shared" si="38"/>
        <v/>
      </c>
      <c r="AG128" s="108" t="str">
        <f t="shared" si="39"/>
        <v/>
      </c>
      <c r="AH128" s="110">
        <f t="shared" si="40"/>
        <v>0</v>
      </c>
      <c r="AI128" s="110">
        <f t="shared" si="41"/>
        <v>0</v>
      </c>
      <c r="AJ128" s="114"/>
      <c r="AK128" s="100">
        <f t="shared" si="42"/>
        <v>0</v>
      </c>
      <c r="AL128" s="110">
        <f t="shared" si="43"/>
        <v>0</v>
      </c>
      <c r="AM128" s="258">
        <f t="shared" si="44"/>
        <v>0</v>
      </c>
      <c r="AN128" s="110">
        <f t="shared" si="45"/>
        <v>0</v>
      </c>
      <c r="AO128" s="110">
        <f t="shared" si="29"/>
        <v>0</v>
      </c>
      <c r="AP128" s="122"/>
    </row>
    <row r="129" spans="1:56">
      <c r="A129" s="113"/>
      <c r="B129" s="113"/>
      <c r="C129" s="114"/>
      <c r="D129" s="115"/>
      <c r="E129" s="115"/>
      <c r="F129" s="115"/>
      <c r="G129" s="115"/>
      <c r="H129" s="116"/>
      <c r="I129" s="114"/>
      <c r="J129" s="114"/>
      <c r="K129" s="115"/>
      <c r="L129" s="117">
        <f t="shared" si="26"/>
        <v>0</v>
      </c>
      <c r="M129" s="124"/>
      <c r="N129" s="102" t="str">
        <f t="shared" si="30"/>
        <v/>
      </c>
      <c r="O129" s="103" t="str">
        <f t="shared" si="31"/>
        <v/>
      </c>
      <c r="P129" s="104" t="str">
        <f t="shared" si="32"/>
        <v/>
      </c>
      <c r="Q129" s="248" t="str">
        <f t="shared" si="33"/>
        <v/>
      </c>
      <c r="R129" s="245" t="str">
        <f t="shared" si="34"/>
        <v/>
      </c>
      <c r="S129" s="104" t="str">
        <f t="shared" si="35"/>
        <v/>
      </c>
      <c r="T129" s="249" t="str">
        <f t="shared" si="27"/>
        <v/>
      </c>
      <c r="U129" s="118"/>
      <c r="V129" s="118"/>
      <c r="W129" s="118"/>
      <c r="X129" s="119"/>
      <c r="Y129" s="120"/>
      <c r="Z129" s="120"/>
      <c r="AA129" s="108" t="str">
        <f t="shared" si="36"/>
        <v/>
      </c>
      <c r="AB129" s="108" t="str">
        <f t="shared" si="37"/>
        <v/>
      </c>
      <c r="AC129" s="121"/>
      <c r="AD129" s="121"/>
      <c r="AE129" s="250" t="str">
        <f t="shared" si="28"/>
        <v/>
      </c>
      <c r="AF129" s="108" t="str">
        <f t="shared" si="38"/>
        <v/>
      </c>
      <c r="AG129" s="108" t="str">
        <f t="shared" si="39"/>
        <v/>
      </c>
      <c r="AH129" s="110">
        <f t="shared" si="40"/>
        <v>0</v>
      </c>
      <c r="AI129" s="110">
        <f t="shared" si="41"/>
        <v>0</v>
      </c>
      <c r="AJ129" s="114"/>
      <c r="AK129" s="100">
        <f t="shared" si="42"/>
        <v>0</v>
      </c>
      <c r="AL129" s="110">
        <f t="shared" si="43"/>
        <v>0</v>
      </c>
      <c r="AM129" s="258">
        <f t="shared" si="44"/>
        <v>0</v>
      </c>
      <c r="AN129" s="110">
        <f t="shared" si="45"/>
        <v>0</v>
      </c>
      <c r="AO129" s="110">
        <f t="shared" si="29"/>
        <v>0</v>
      </c>
      <c r="AP129" s="122"/>
      <c r="BD129" s="279"/>
    </row>
    <row r="130" spans="1:56">
      <c r="A130" s="113"/>
      <c r="B130" s="113"/>
      <c r="C130" s="114"/>
      <c r="D130" s="115"/>
      <c r="E130" s="115"/>
      <c r="F130" s="115"/>
      <c r="G130" s="115"/>
      <c r="H130" s="116"/>
      <c r="I130" s="114"/>
      <c r="J130" s="114"/>
      <c r="K130" s="115"/>
      <c r="L130" s="117">
        <f t="shared" si="26"/>
        <v>0</v>
      </c>
      <c r="M130" s="124"/>
      <c r="N130" s="102" t="str">
        <f t="shared" si="30"/>
        <v/>
      </c>
      <c r="O130" s="103" t="str">
        <f t="shared" si="31"/>
        <v/>
      </c>
      <c r="P130" s="104" t="str">
        <f t="shared" si="32"/>
        <v/>
      </c>
      <c r="Q130" s="248" t="str">
        <f t="shared" si="33"/>
        <v/>
      </c>
      <c r="R130" s="245" t="str">
        <f t="shared" si="34"/>
        <v/>
      </c>
      <c r="S130" s="104" t="str">
        <f t="shared" si="35"/>
        <v/>
      </c>
      <c r="T130" s="249" t="str">
        <f t="shared" si="27"/>
        <v/>
      </c>
      <c r="U130" s="118"/>
      <c r="V130" s="118"/>
      <c r="W130" s="118"/>
      <c r="X130" s="119"/>
      <c r="Y130" s="120"/>
      <c r="Z130" s="120"/>
      <c r="AA130" s="108" t="str">
        <f t="shared" si="36"/>
        <v/>
      </c>
      <c r="AB130" s="108" t="str">
        <f t="shared" si="37"/>
        <v/>
      </c>
      <c r="AC130" s="121"/>
      <c r="AD130" s="121"/>
      <c r="AE130" s="250" t="str">
        <f t="shared" si="28"/>
        <v/>
      </c>
      <c r="AF130" s="108" t="str">
        <f t="shared" si="38"/>
        <v/>
      </c>
      <c r="AG130" s="108" t="str">
        <f t="shared" si="39"/>
        <v/>
      </c>
      <c r="AH130" s="110">
        <f t="shared" si="40"/>
        <v>0</v>
      </c>
      <c r="AI130" s="110">
        <f t="shared" si="41"/>
        <v>0</v>
      </c>
      <c r="AJ130" s="114"/>
      <c r="AK130" s="100">
        <f t="shared" si="42"/>
        <v>0</v>
      </c>
      <c r="AL130" s="110">
        <f t="shared" si="43"/>
        <v>0</v>
      </c>
      <c r="AM130" s="258">
        <f t="shared" si="44"/>
        <v>0</v>
      </c>
      <c r="AN130" s="110">
        <f t="shared" si="45"/>
        <v>0</v>
      </c>
      <c r="AO130" s="110">
        <f t="shared" si="29"/>
        <v>0</v>
      </c>
      <c r="AP130" s="122"/>
      <c r="AT130" s="279"/>
      <c r="AU130" s="279"/>
      <c r="AV130" s="279"/>
      <c r="AW130" s="279"/>
      <c r="AX130" s="279"/>
      <c r="AY130" s="279"/>
      <c r="AZ130" s="279"/>
      <c r="BA130" s="279"/>
      <c r="BB130" s="279"/>
      <c r="BC130" s="279"/>
    </row>
    <row r="131" spans="1:56">
      <c r="A131" s="113"/>
      <c r="B131" s="113"/>
      <c r="C131" s="114"/>
      <c r="D131" s="115"/>
      <c r="E131" s="115"/>
      <c r="F131" s="115"/>
      <c r="G131" s="115"/>
      <c r="H131" s="116"/>
      <c r="I131" s="114"/>
      <c r="J131" s="114"/>
      <c r="K131" s="115"/>
      <c r="L131" s="117">
        <f t="shared" si="26"/>
        <v>0</v>
      </c>
      <c r="M131" s="124"/>
      <c r="N131" s="102" t="str">
        <f t="shared" si="30"/>
        <v/>
      </c>
      <c r="O131" s="103" t="str">
        <f t="shared" si="31"/>
        <v/>
      </c>
      <c r="P131" s="104" t="str">
        <f t="shared" si="32"/>
        <v/>
      </c>
      <c r="Q131" s="248" t="str">
        <f t="shared" si="33"/>
        <v/>
      </c>
      <c r="R131" s="245" t="str">
        <f t="shared" si="34"/>
        <v/>
      </c>
      <c r="S131" s="104" t="str">
        <f t="shared" si="35"/>
        <v/>
      </c>
      <c r="T131" s="249" t="str">
        <f t="shared" si="27"/>
        <v/>
      </c>
      <c r="U131" s="118"/>
      <c r="V131" s="118"/>
      <c r="W131" s="118"/>
      <c r="X131" s="119"/>
      <c r="Y131" s="120"/>
      <c r="Z131" s="120"/>
      <c r="AA131" s="108" t="str">
        <f t="shared" si="36"/>
        <v/>
      </c>
      <c r="AB131" s="108" t="str">
        <f t="shared" si="37"/>
        <v/>
      </c>
      <c r="AC131" s="121"/>
      <c r="AD131" s="121"/>
      <c r="AE131" s="250" t="str">
        <f t="shared" si="28"/>
        <v/>
      </c>
      <c r="AF131" s="108" t="str">
        <f t="shared" si="38"/>
        <v/>
      </c>
      <c r="AG131" s="108" t="str">
        <f t="shared" si="39"/>
        <v/>
      </c>
      <c r="AH131" s="110">
        <f t="shared" si="40"/>
        <v>0</v>
      </c>
      <c r="AI131" s="110">
        <f t="shared" si="41"/>
        <v>0</v>
      </c>
      <c r="AJ131" s="114"/>
      <c r="AK131" s="100">
        <f t="shared" si="42"/>
        <v>0</v>
      </c>
      <c r="AL131" s="110">
        <f t="shared" si="43"/>
        <v>0</v>
      </c>
      <c r="AM131" s="258">
        <f t="shared" si="44"/>
        <v>0</v>
      </c>
      <c r="AN131" s="110">
        <f t="shared" si="45"/>
        <v>0</v>
      </c>
      <c r="AO131" s="110">
        <f t="shared" si="29"/>
        <v>0</v>
      </c>
      <c r="AP131" s="122"/>
    </row>
    <row r="132" spans="1:56">
      <c r="A132" s="113"/>
      <c r="B132" s="113"/>
      <c r="C132" s="114"/>
      <c r="D132" s="115"/>
      <c r="E132" s="115"/>
      <c r="F132" s="115"/>
      <c r="G132" s="115"/>
      <c r="H132" s="116"/>
      <c r="I132" s="114"/>
      <c r="J132" s="114"/>
      <c r="K132" s="115"/>
      <c r="L132" s="117">
        <f t="shared" si="26"/>
        <v>0</v>
      </c>
      <c r="M132" s="124"/>
      <c r="N132" s="102" t="str">
        <f t="shared" si="30"/>
        <v/>
      </c>
      <c r="O132" s="103" t="str">
        <f t="shared" si="31"/>
        <v/>
      </c>
      <c r="P132" s="104" t="str">
        <f t="shared" si="32"/>
        <v/>
      </c>
      <c r="Q132" s="248" t="str">
        <f t="shared" si="33"/>
        <v/>
      </c>
      <c r="R132" s="245" t="str">
        <f t="shared" si="34"/>
        <v/>
      </c>
      <c r="S132" s="104" t="str">
        <f t="shared" si="35"/>
        <v/>
      </c>
      <c r="T132" s="249" t="str">
        <f t="shared" si="27"/>
        <v/>
      </c>
      <c r="U132" s="118"/>
      <c r="V132" s="118"/>
      <c r="W132" s="118"/>
      <c r="X132" s="119"/>
      <c r="Y132" s="120"/>
      <c r="Z132" s="120"/>
      <c r="AA132" s="108" t="str">
        <f t="shared" si="36"/>
        <v/>
      </c>
      <c r="AB132" s="108" t="str">
        <f t="shared" si="37"/>
        <v/>
      </c>
      <c r="AC132" s="121"/>
      <c r="AD132" s="121"/>
      <c r="AE132" s="250" t="str">
        <f t="shared" si="28"/>
        <v/>
      </c>
      <c r="AF132" s="108" t="str">
        <f t="shared" si="38"/>
        <v/>
      </c>
      <c r="AG132" s="108" t="str">
        <f t="shared" si="39"/>
        <v/>
      </c>
      <c r="AH132" s="110">
        <f t="shared" si="40"/>
        <v>0</v>
      </c>
      <c r="AI132" s="110">
        <f t="shared" si="41"/>
        <v>0</v>
      </c>
      <c r="AJ132" s="114"/>
      <c r="AK132" s="100">
        <f t="shared" si="42"/>
        <v>0</v>
      </c>
      <c r="AL132" s="110">
        <f t="shared" si="43"/>
        <v>0</v>
      </c>
      <c r="AM132" s="258">
        <f t="shared" si="44"/>
        <v>0</v>
      </c>
      <c r="AN132" s="110">
        <f t="shared" si="45"/>
        <v>0</v>
      </c>
      <c r="AO132" s="110">
        <f t="shared" si="29"/>
        <v>0</v>
      </c>
      <c r="AP132" s="122"/>
    </row>
    <row r="133" spans="1:56">
      <c r="A133" s="113"/>
      <c r="B133" s="113"/>
      <c r="C133" s="114"/>
      <c r="D133" s="115"/>
      <c r="E133" s="115"/>
      <c r="F133" s="115"/>
      <c r="G133" s="115"/>
      <c r="H133" s="116"/>
      <c r="I133" s="114"/>
      <c r="J133" s="114"/>
      <c r="K133" s="115"/>
      <c r="L133" s="117">
        <f t="shared" si="26"/>
        <v>0</v>
      </c>
      <c r="M133" s="124"/>
      <c r="N133" s="102" t="str">
        <f t="shared" si="30"/>
        <v/>
      </c>
      <c r="O133" s="103" t="str">
        <f t="shared" si="31"/>
        <v/>
      </c>
      <c r="P133" s="104" t="str">
        <f t="shared" si="32"/>
        <v/>
      </c>
      <c r="Q133" s="248" t="str">
        <f t="shared" si="33"/>
        <v/>
      </c>
      <c r="R133" s="245" t="str">
        <f t="shared" si="34"/>
        <v/>
      </c>
      <c r="S133" s="104" t="str">
        <f t="shared" si="35"/>
        <v/>
      </c>
      <c r="T133" s="249" t="str">
        <f t="shared" si="27"/>
        <v/>
      </c>
      <c r="U133" s="118"/>
      <c r="V133" s="118"/>
      <c r="W133" s="118"/>
      <c r="X133" s="119"/>
      <c r="Y133" s="120"/>
      <c r="Z133" s="120"/>
      <c r="AA133" s="108" t="str">
        <f t="shared" si="36"/>
        <v/>
      </c>
      <c r="AB133" s="108" t="str">
        <f t="shared" si="37"/>
        <v/>
      </c>
      <c r="AC133" s="121"/>
      <c r="AD133" s="121"/>
      <c r="AE133" s="250" t="str">
        <f t="shared" si="28"/>
        <v/>
      </c>
      <c r="AF133" s="108" t="str">
        <f t="shared" si="38"/>
        <v/>
      </c>
      <c r="AG133" s="108" t="str">
        <f t="shared" si="39"/>
        <v/>
      </c>
      <c r="AH133" s="110">
        <f t="shared" si="40"/>
        <v>0</v>
      </c>
      <c r="AI133" s="110">
        <f t="shared" si="41"/>
        <v>0</v>
      </c>
      <c r="AJ133" s="114"/>
      <c r="AK133" s="100">
        <f t="shared" si="42"/>
        <v>0</v>
      </c>
      <c r="AL133" s="110">
        <f t="shared" si="43"/>
        <v>0</v>
      </c>
      <c r="AM133" s="258">
        <f t="shared" si="44"/>
        <v>0</v>
      </c>
      <c r="AN133" s="110">
        <f t="shared" si="45"/>
        <v>0</v>
      </c>
      <c r="AO133" s="110">
        <f t="shared" si="29"/>
        <v>0</v>
      </c>
      <c r="AP133" s="122"/>
    </row>
    <row r="134" spans="1:56">
      <c r="A134" s="113"/>
      <c r="B134" s="113"/>
      <c r="C134" s="114"/>
      <c r="D134" s="115"/>
      <c r="E134" s="115"/>
      <c r="F134" s="115"/>
      <c r="G134" s="115"/>
      <c r="H134" s="116"/>
      <c r="I134" s="114"/>
      <c r="J134" s="114"/>
      <c r="K134" s="115"/>
      <c r="L134" s="117">
        <f t="shared" si="26"/>
        <v>0</v>
      </c>
      <c r="M134" s="124"/>
      <c r="N134" s="102" t="str">
        <f t="shared" si="30"/>
        <v/>
      </c>
      <c r="O134" s="103" t="str">
        <f t="shared" si="31"/>
        <v/>
      </c>
      <c r="P134" s="104" t="str">
        <f t="shared" si="32"/>
        <v/>
      </c>
      <c r="Q134" s="248" t="str">
        <f t="shared" si="33"/>
        <v/>
      </c>
      <c r="R134" s="245" t="str">
        <f t="shared" si="34"/>
        <v/>
      </c>
      <c r="S134" s="104" t="str">
        <f t="shared" si="35"/>
        <v/>
      </c>
      <c r="T134" s="249" t="str">
        <f t="shared" si="27"/>
        <v/>
      </c>
      <c r="U134" s="118"/>
      <c r="V134" s="118"/>
      <c r="W134" s="118"/>
      <c r="X134" s="119"/>
      <c r="Y134" s="120"/>
      <c r="Z134" s="120"/>
      <c r="AA134" s="108" t="str">
        <f t="shared" si="36"/>
        <v/>
      </c>
      <c r="AB134" s="108" t="str">
        <f t="shared" si="37"/>
        <v/>
      </c>
      <c r="AC134" s="121"/>
      <c r="AD134" s="121"/>
      <c r="AE134" s="250" t="str">
        <f t="shared" si="28"/>
        <v/>
      </c>
      <c r="AF134" s="108" t="str">
        <f t="shared" si="38"/>
        <v/>
      </c>
      <c r="AG134" s="108" t="str">
        <f t="shared" si="39"/>
        <v/>
      </c>
      <c r="AH134" s="110">
        <f t="shared" si="40"/>
        <v>0</v>
      </c>
      <c r="AI134" s="110">
        <f t="shared" si="41"/>
        <v>0</v>
      </c>
      <c r="AJ134" s="114"/>
      <c r="AK134" s="100">
        <f t="shared" si="42"/>
        <v>0</v>
      </c>
      <c r="AL134" s="110">
        <f t="shared" si="43"/>
        <v>0</v>
      </c>
      <c r="AM134" s="258">
        <f t="shared" si="44"/>
        <v>0</v>
      </c>
      <c r="AN134" s="110">
        <f t="shared" si="45"/>
        <v>0</v>
      </c>
      <c r="AO134" s="110">
        <f t="shared" si="29"/>
        <v>0</v>
      </c>
      <c r="AP134" s="122"/>
    </row>
    <row r="135" spans="1:56">
      <c r="A135" s="113"/>
      <c r="B135" s="113"/>
      <c r="C135" s="114"/>
      <c r="D135" s="115"/>
      <c r="E135" s="115"/>
      <c r="F135" s="115"/>
      <c r="G135" s="115"/>
      <c r="H135" s="116"/>
      <c r="I135" s="114"/>
      <c r="J135" s="114"/>
      <c r="K135" s="115"/>
      <c r="L135" s="117">
        <f t="shared" si="26"/>
        <v>0</v>
      </c>
      <c r="M135" s="124"/>
      <c r="N135" s="102" t="str">
        <f t="shared" si="30"/>
        <v/>
      </c>
      <c r="O135" s="103" t="str">
        <f t="shared" si="31"/>
        <v/>
      </c>
      <c r="P135" s="104" t="str">
        <f t="shared" si="32"/>
        <v/>
      </c>
      <c r="Q135" s="248" t="str">
        <f t="shared" si="33"/>
        <v/>
      </c>
      <c r="R135" s="245" t="str">
        <f t="shared" si="34"/>
        <v/>
      </c>
      <c r="S135" s="104" t="str">
        <f t="shared" si="35"/>
        <v/>
      </c>
      <c r="T135" s="249" t="str">
        <f t="shared" si="27"/>
        <v/>
      </c>
      <c r="U135" s="118"/>
      <c r="V135" s="118"/>
      <c r="W135" s="118"/>
      <c r="X135" s="119"/>
      <c r="Y135" s="120"/>
      <c r="Z135" s="120"/>
      <c r="AA135" s="108" t="str">
        <f t="shared" si="36"/>
        <v/>
      </c>
      <c r="AB135" s="108" t="str">
        <f t="shared" si="37"/>
        <v/>
      </c>
      <c r="AC135" s="121"/>
      <c r="AD135" s="121"/>
      <c r="AE135" s="250" t="str">
        <f t="shared" si="28"/>
        <v/>
      </c>
      <c r="AF135" s="108" t="str">
        <f t="shared" si="38"/>
        <v/>
      </c>
      <c r="AG135" s="108" t="str">
        <f t="shared" si="39"/>
        <v/>
      </c>
      <c r="AH135" s="110">
        <f t="shared" si="40"/>
        <v>0</v>
      </c>
      <c r="AI135" s="110">
        <f t="shared" si="41"/>
        <v>0</v>
      </c>
      <c r="AJ135" s="114"/>
      <c r="AK135" s="100">
        <f t="shared" si="42"/>
        <v>0</v>
      </c>
      <c r="AL135" s="110">
        <f t="shared" si="43"/>
        <v>0</v>
      </c>
      <c r="AM135" s="258">
        <f t="shared" si="44"/>
        <v>0</v>
      </c>
      <c r="AN135" s="110">
        <f t="shared" si="45"/>
        <v>0</v>
      </c>
      <c r="AO135" s="110">
        <f t="shared" si="29"/>
        <v>0</v>
      </c>
      <c r="AP135" s="122"/>
    </row>
    <row r="136" spans="1:56">
      <c r="A136" s="113"/>
      <c r="B136" s="113"/>
      <c r="C136" s="114"/>
      <c r="D136" s="115"/>
      <c r="E136" s="115"/>
      <c r="F136" s="115"/>
      <c r="G136" s="115"/>
      <c r="H136" s="116"/>
      <c r="I136" s="114"/>
      <c r="J136" s="114"/>
      <c r="K136" s="115"/>
      <c r="L136" s="117">
        <f t="shared" si="26"/>
        <v>0</v>
      </c>
      <c r="M136" s="124"/>
      <c r="N136" s="102" t="str">
        <f t="shared" si="30"/>
        <v/>
      </c>
      <c r="O136" s="103" t="str">
        <f t="shared" si="31"/>
        <v/>
      </c>
      <c r="P136" s="104" t="str">
        <f t="shared" si="32"/>
        <v/>
      </c>
      <c r="Q136" s="248" t="str">
        <f t="shared" si="33"/>
        <v/>
      </c>
      <c r="R136" s="245" t="str">
        <f t="shared" si="34"/>
        <v/>
      </c>
      <c r="S136" s="104" t="str">
        <f t="shared" si="35"/>
        <v/>
      </c>
      <c r="T136" s="249" t="str">
        <f t="shared" si="27"/>
        <v/>
      </c>
      <c r="U136" s="118"/>
      <c r="V136" s="118"/>
      <c r="W136" s="118"/>
      <c r="X136" s="119"/>
      <c r="Y136" s="120"/>
      <c r="Z136" s="120"/>
      <c r="AA136" s="108" t="str">
        <f t="shared" si="36"/>
        <v/>
      </c>
      <c r="AB136" s="108" t="str">
        <f t="shared" si="37"/>
        <v/>
      </c>
      <c r="AC136" s="121"/>
      <c r="AD136" s="121"/>
      <c r="AE136" s="250" t="str">
        <f t="shared" si="28"/>
        <v/>
      </c>
      <c r="AF136" s="108" t="str">
        <f t="shared" si="38"/>
        <v/>
      </c>
      <c r="AG136" s="108" t="str">
        <f t="shared" si="39"/>
        <v/>
      </c>
      <c r="AH136" s="110">
        <f t="shared" si="40"/>
        <v>0</v>
      </c>
      <c r="AI136" s="110">
        <f t="shared" si="41"/>
        <v>0</v>
      </c>
      <c r="AJ136" s="114"/>
      <c r="AK136" s="100">
        <f t="shared" si="42"/>
        <v>0</v>
      </c>
      <c r="AL136" s="110">
        <f t="shared" si="43"/>
        <v>0</v>
      </c>
      <c r="AM136" s="258">
        <f t="shared" si="44"/>
        <v>0</v>
      </c>
      <c r="AN136" s="110">
        <f t="shared" si="45"/>
        <v>0</v>
      </c>
      <c r="AO136" s="110">
        <f t="shared" si="29"/>
        <v>0</v>
      </c>
      <c r="AP136" s="122"/>
    </row>
    <row r="137" spans="1:56">
      <c r="A137" s="113"/>
      <c r="B137" s="113"/>
      <c r="C137" s="114"/>
      <c r="D137" s="115"/>
      <c r="E137" s="115"/>
      <c r="F137" s="115"/>
      <c r="G137" s="115"/>
      <c r="H137" s="116"/>
      <c r="I137" s="114"/>
      <c r="J137" s="114"/>
      <c r="K137" s="115"/>
      <c r="L137" s="117">
        <f t="shared" si="26"/>
        <v>0</v>
      </c>
      <c r="M137" s="124"/>
      <c r="N137" s="102" t="str">
        <f t="shared" si="30"/>
        <v/>
      </c>
      <c r="O137" s="103" t="str">
        <f t="shared" si="31"/>
        <v/>
      </c>
      <c r="P137" s="104" t="str">
        <f t="shared" si="32"/>
        <v/>
      </c>
      <c r="Q137" s="248" t="str">
        <f t="shared" si="33"/>
        <v/>
      </c>
      <c r="R137" s="245" t="str">
        <f t="shared" si="34"/>
        <v/>
      </c>
      <c r="S137" s="104" t="str">
        <f t="shared" si="35"/>
        <v/>
      </c>
      <c r="T137" s="249" t="str">
        <f t="shared" si="27"/>
        <v/>
      </c>
      <c r="U137" s="118"/>
      <c r="V137" s="118"/>
      <c r="W137" s="118"/>
      <c r="X137" s="119"/>
      <c r="Y137" s="120"/>
      <c r="Z137" s="120"/>
      <c r="AA137" s="108" t="str">
        <f t="shared" si="36"/>
        <v/>
      </c>
      <c r="AB137" s="108" t="str">
        <f t="shared" si="37"/>
        <v/>
      </c>
      <c r="AC137" s="121"/>
      <c r="AD137" s="121"/>
      <c r="AE137" s="250" t="str">
        <f t="shared" si="28"/>
        <v/>
      </c>
      <c r="AF137" s="108" t="str">
        <f t="shared" si="38"/>
        <v/>
      </c>
      <c r="AG137" s="108" t="str">
        <f t="shared" si="39"/>
        <v/>
      </c>
      <c r="AH137" s="110">
        <f t="shared" si="40"/>
        <v>0</v>
      </c>
      <c r="AI137" s="110">
        <f t="shared" si="41"/>
        <v>0</v>
      </c>
      <c r="AJ137" s="114"/>
      <c r="AK137" s="100">
        <f t="shared" si="42"/>
        <v>0</v>
      </c>
      <c r="AL137" s="110">
        <f t="shared" si="43"/>
        <v>0</v>
      </c>
      <c r="AM137" s="258">
        <f t="shared" si="44"/>
        <v>0</v>
      </c>
      <c r="AN137" s="110">
        <f t="shared" si="45"/>
        <v>0</v>
      </c>
      <c r="AO137" s="110">
        <f t="shared" si="29"/>
        <v>0</v>
      </c>
      <c r="AP137" s="122"/>
    </row>
    <row r="138" spans="1:56">
      <c r="A138" s="113"/>
      <c r="B138" s="113"/>
      <c r="C138" s="114"/>
      <c r="D138" s="115"/>
      <c r="E138" s="115"/>
      <c r="F138" s="115"/>
      <c r="G138" s="115"/>
      <c r="H138" s="116"/>
      <c r="I138" s="114"/>
      <c r="J138" s="114"/>
      <c r="K138" s="115"/>
      <c r="L138" s="117">
        <f t="shared" si="26"/>
        <v>0</v>
      </c>
      <c r="M138" s="124"/>
      <c r="N138" s="102" t="str">
        <f t="shared" si="30"/>
        <v/>
      </c>
      <c r="O138" s="103" t="str">
        <f t="shared" si="31"/>
        <v/>
      </c>
      <c r="P138" s="104" t="str">
        <f t="shared" si="32"/>
        <v/>
      </c>
      <c r="Q138" s="248" t="str">
        <f t="shared" si="33"/>
        <v/>
      </c>
      <c r="R138" s="245" t="str">
        <f t="shared" si="34"/>
        <v/>
      </c>
      <c r="S138" s="104" t="str">
        <f t="shared" si="35"/>
        <v/>
      </c>
      <c r="T138" s="249" t="str">
        <f t="shared" si="27"/>
        <v/>
      </c>
      <c r="U138" s="118"/>
      <c r="V138" s="118"/>
      <c r="W138" s="118"/>
      <c r="X138" s="119"/>
      <c r="Y138" s="120"/>
      <c r="Z138" s="120"/>
      <c r="AA138" s="108" t="str">
        <f t="shared" si="36"/>
        <v/>
      </c>
      <c r="AB138" s="108" t="str">
        <f t="shared" si="37"/>
        <v/>
      </c>
      <c r="AC138" s="121"/>
      <c r="AD138" s="121"/>
      <c r="AE138" s="250" t="str">
        <f t="shared" si="28"/>
        <v/>
      </c>
      <c r="AF138" s="108" t="str">
        <f t="shared" si="38"/>
        <v/>
      </c>
      <c r="AG138" s="108" t="str">
        <f t="shared" si="39"/>
        <v/>
      </c>
      <c r="AH138" s="110">
        <f t="shared" si="40"/>
        <v>0</v>
      </c>
      <c r="AI138" s="110">
        <f t="shared" si="41"/>
        <v>0</v>
      </c>
      <c r="AJ138" s="114"/>
      <c r="AK138" s="100">
        <f t="shared" si="42"/>
        <v>0</v>
      </c>
      <c r="AL138" s="110">
        <f t="shared" si="43"/>
        <v>0</v>
      </c>
      <c r="AM138" s="258">
        <f t="shared" si="44"/>
        <v>0</v>
      </c>
      <c r="AN138" s="110">
        <f t="shared" si="45"/>
        <v>0</v>
      </c>
      <c r="AO138" s="110">
        <f t="shared" si="29"/>
        <v>0</v>
      </c>
      <c r="AP138" s="122"/>
    </row>
    <row r="139" spans="1:56">
      <c r="A139" s="113"/>
      <c r="B139" s="113"/>
      <c r="C139" s="114"/>
      <c r="D139" s="115"/>
      <c r="E139" s="115"/>
      <c r="F139" s="115"/>
      <c r="G139" s="115"/>
      <c r="H139" s="116"/>
      <c r="I139" s="114"/>
      <c r="J139" s="114"/>
      <c r="K139" s="115"/>
      <c r="L139" s="117">
        <f t="shared" si="26"/>
        <v>0</v>
      </c>
      <c r="M139" s="124"/>
      <c r="N139" s="102" t="str">
        <f t="shared" si="30"/>
        <v/>
      </c>
      <c r="O139" s="103" t="str">
        <f t="shared" si="31"/>
        <v/>
      </c>
      <c r="P139" s="104" t="str">
        <f t="shared" si="32"/>
        <v/>
      </c>
      <c r="Q139" s="248" t="str">
        <f t="shared" si="33"/>
        <v/>
      </c>
      <c r="R139" s="245" t="str">
        <f t="shared" si="34"/>
        <v/>
      </c>
      <c r="S139" s="104" t="str">
        <f t="shared" si="35"/>
        <v/>
      </c>
      <c r="T139" s="249" t="str">
        <f t="shared" si="27"/>
        <v/>
      </c>
      <c r="U139" s="118"/>
      <c r="V139" s="118"/>
      <c r="W139" s="118"/>
      <c r="X139" s="119"/>
      <c r="Y139" s="120"/>
      <c r="Z139" s="120"/>
      <c r="AA139" s="108" t="str">
        <f t="shared" si="36"/>
        <v/>
      </c>
      <c r="AB139" s="108" t="str">
        <f t="shared" si="37"/>
        <v/>
      </c>
      <c r="AC139" s="121"/>
      <c r="AD139" s="121"/>
      <c r="AE139" s="250" t="str">
        <f t="shared" si="28"/>
        <v/>
      </c>
      <c r="AF139" s="108" t="str">
        <f t="shared" si="38"/>
        <v/>
      </c>
      <c r="AG139" s="108" t="str">
        <f t="shared" si="39"/>
        <v/>
      </c>
      <c r="AH139" s="110">
        <f t="shared" si="40"/>
        <v>0</v>
      </c>
      <c r="AI139" s="110">
        <f t="shared" si="41"/>
        <v>0</v>
      </c>
      <c r="AJ139" s="114"/>
      <c r="AK139" s="100">
        <f t="shared" si="42"/>
        <v>0</v>
      </c>
      <c r="AL139" s="110">
        <f t="shared" si="43"/>
        <v>0</v>
      </c>
      <c r="AM139" s="258">
        <f t="shared" si="44"/>
        <v>0</v>
      </c>
      <c r="AN139" s="110">
        <f t="shared" si="45"/>
        <v>0</v>
      </c>
      <c r="AO139" s="110">
        <f t="shared" si="29"/>
        <v>0</v>
      </c>
      <c r="AP139" s="122"/>
    </row>
    <row r="140" spans="1:56">
      <c r="A140" s="113"/>
      <c r="B140" s="113"/>
      <c r="C140" s="114"/>
      <c r="D140" s="115"/>
      <c r="E140" s="115"/>
      <c r="F140" s="115"/>
      <c r="G140" s="115"/>
      <c r="H140" s="116"/>
      <c r="I140" s="114"/>
      <c r="J140" s="114"/>
      <c r="K140" s="115"/>
      <c r="L140" s="117">
        <f t="shared" si="26"/>
        <v>0</v>
      </c>
      <c r="M140" s="124"/>
      <c r="N140" s="102" t="str">
        <f t="shared" si="30"/>
        <v/>
      </c>
      <c r="O140" s="103" t="str">
        <f t="shared" si="31"/>
        <v/>
      </c>
      <c r="P140" s="104" t="str">
        <f t="shared" si="32"/>
        <v/>
      </c>
      <c r="Q140" s="248" t="str">
        <f t="shared" si="33"/>
        <v/>
      </c>
      <c r="R140" s="245" t="str">
        <f t="shared" si="34"/>
        <v/>
      </c>
      <c r="S140" s="104" t="str">
        <f t="shared" si="35"/>
        <v/>
      </c>
      <c r="T140" s="249" t="str">
        <f t="shared" si="27"/>
        <v/>
      </c>
      <c r="U140" s="118"/>
      <c r="V140" s="118"/>
      <c r="W140" s="118"/>
      <c r="X140" s="119"/>
      <c r="Y140" s="120"/>
      <c r="Z140" s="120"/>
      <c r="AA140" s="108" t="str">
        <f t="shared" si="36"/>
        <v/>
      </c>
      <c r="AB140" s="108" t="str">
        <f t="shared" si="37"/>
        <v/>
      </c>
      <c r="AC140" s="121"/>
      <c r="AD140" s="121"/>
      <c r="AE140" s="250" t="str">
        <f t="shared" si="28"/>
        <v/>
      </c>
      <c r="AF140" s="108" t="str">
        <f t="shared" si="38"/>
        <v/>
      </c>
      <c r="AG140" s="108" t="str">
        <f t="shared" si="39"/>
        <v/>
      </c>
      <c r="AH140" s="110">
        <f t="shared" si="40"/>
        <v>0</v>
      </c>
      <c r="AI140" s="110">
        <f t="shared" si="41"/>
        <v>0</v>
      </c>
      <c r="AJ140" s="114"/>
      <c r="AK140" s="100">
        <f t="shared" si="42"/>
        <v>0</v>
      </c>
      <c r="AL140" s="110">
        <f t="shared" si="43"/>
        <v>0</v>
      </c>
      <c r="AM140" s="258">
        <f t="shared" si="44"/>
        <v>0</v>
      </c>
      <c r="AN140" s="110">
        <f t="shared" si="45"/>
        <v>0</v>
      </c>
      <c r="AO140" s="110">
        <f t="shared" si="29"/>
        <v>0</v>
      </c>
      <c r="AP140" s="122"/>
    </row>
    <row r="141" spans="1:56">
      <c r="A141" s="113"/>
      <c r="B141" s="113"/>
      <c r="C141" s="114"/>
      <c r="D141" s="115"/>
      <c r="E141" s="115"/>
      <c r="F141" s="115"/>
      <c r="G141" s="115"/>
      <c r="H141" s="116"/>
      <c r="I141" s="114"/>
      <c r="J141" s="114"/>
      <c r="K141" s="115"/>
      <c r="L141" s="117">
        <f t="shared" si="26"/>
        <v>0</v>
      </c>
      <c r="M141" s="124"/>
      <c r="N141" s="102" t="str">
        <f t="shared" si="30"/>
        <v/>
      </c>
      <c r="O141" s="103" t="str">
        <f t="shared" si="31"/>
        <v/>
      </c>
      <c r="P141" s="104" t="str">
        <f t="shared" si="32"/>
        <v/>
      </c>
      <c r="Q141" s="248" t="str">
        <f t="shared" si="33"/>
        <v/>
      </c>
      <c r="R141" s="245" t="str">
        <f t="shared" si="34"/>
        <v/>
      </c>
      <c r="S141" s="104" t="str">
        <f t="shared" si="35"/>
        <v/>
      </c>
      <c r="T141" s="249" t="str">
        <f t="shared" si="27"/>
        <v/>
      </c>
      <c r="U141" s="118"/>
      <c r="V141" s="118"/>
      <c r="W141" s="118"/>
      <c r="X141" s="119"/>
      <c r="Y141" s="120"/>
      <c r="Z141" s="120"/>
      <c r="AA141" s="108" t="str">
        <f t="shared" si="36"/>
        <v/>
      </c>
      <c r="AB141" s="108" t="str">
        <f t="shared" si="37"/>
        <v/>
      </c>
      <c r="AC141" s="121"/>
      <c r="AD141" s="121"/>
      <c r="AE141" s="250" t="str">
        <f t="shared" si="28"/>
        <v/>
      </c>
      <c r="AF141" s="108" t="str">
        <f t="shared" si="38"/>
        <v/>
      </c>
      <c r="AG141" s="108" t="str">
        <f t="shared" si="39"/>
        <v/>
      </c>
      <c r="AH141" s="110">
        <f t="shared" si="40"/>
        <v>0</v>
      </c>
      <c r="AI141" s="110">
        <f t="shared" si="41"/>
        <v>0</v>
      </c>
      <c r="AJ141" s="114"/>
      <c r="AK141" s="100">
        <f t="shared" si="42"/>
        <v>0</v>
      </c>
      <c r="AL141" s="110">
        <f t="shared" si="43"/>
        <v>0</v>
      </c>
      <c r="AM141" s="258">
        <f t="shared" si="44"/>
        <v>0</v>
      </c>
      <c r="AN141" s="110">
        <f t="shared" si="45"/>
        <v>0</v>
      </c>
      <c r="AO141" s="110">
        <f t="shared" si="29"/>
        <v>0</v>
      </c>
      <c r="AP141" s="122"/>
    </row>
    <row r="142" spans="1:56">
      <c r="A142" s="113"/>
      <c r="B142" s="113"/>
      <c r="C142" s="114"/>
      <c r="D142" s="115"/>
      <c r="E142" s="115"/>
      <c r="F142" s="115"/>
      <c r="G142" s="115"/>
      <c r="H142" s="116"/>
      <c r="I142" s="114"/>
      <c r="J142" s="114"/>
      <c r="K142" s="115"/>
      <c r="L142" s="117">
        <f t="shared" si="26"/>
        <v>0</v>
      </c>
      <c r="M142" s="124"/>
      <c r="N142" s="102" t="str">
        <f t="shared" si="30"/>
        <v/>
      </c>
      <c r="O142" s="103" t="str">
        <f t="shared" si="31"/>
        <v/>
      </c>
      <c r="P142" s="104" t="str">
        <f t="shared" si="32"/>
        <v/>
      </c>
      <c r="Q142" s="248" t="str">
        <f t="shared" si="33"/>
        <v/>
      </c>
      <c r="R142" s="245" t="str">
        <f t="shared" si="34"/>
        <v/>
      </c>
      <c r="S142" s="104" t="str">
        <f t="shared" si="35"/>
        <v/>
      </c>
      <c r="T142" s="249" t="str">
        <f t="shared" si="27"/>
        <v/>
      </c>
      <c r="U142" s="118"/>
      <c r="V142" s="118"/>
      <c r="W142" s="118"/>
      <c r="X142" s="119"/>
      <c r="Y142" s="120"/>
      <c r="Z142" s="120"/>
      <c r="AA142" s="108" t="str">
        <f t="shared" si="36"/>
        <v/>
      </c>
      <c r="AB142" s="108" t="str">
        <f t="shared" si="37"/>
        <v/>
      </c>
      <c r="AC142" s="121"/>
      <c r="AD142" s="121"/>
      <c r="AE142" s="250" t="str">
        <f t="shared" si="28"/>
        <v/>
      </c>
      <c r="AF142" s="108" t="str">
        <f t="shared" si="38"/>
        <v/>
      </c>
      <c r="AG142" s="108" t="str">
        <f t="shared" si="39"/>
        <v/>
      </c>
      <c r="AH142" s="110">
        <f t="shared" si="40"/>
        <v>0</v>
      </c>
      <c r="AI142" s="110">
        <f t="shared" si="41"/>
        <v>0</v>
      </c>
      <c r="AJ142" s="114"/>
      <c r="AK142" s="100">
        <f t="shared" si="42"/>
        <v>0</v>
      </c>
      <c r="AL142" s="110">
        <f t="shared" si="43"/>
        <v>0</v>
      </c>
      <c r="AM142" s="258">
        <f t="shared" si="44"/>
        <v>0</v>
      </c>
      <c r="AN142" s="110">
        <f t="shared" si="45"/>
        <v>0</v>
      </c>
      <c r="AO142" s="110">
        <f t="shared" si="29"/>
        <v>0</v>
      </c>
      <c r="AP142" s="122"/>
    </row>
    <row r="143" spans="1:56">
      <c r="A143" s="113"/>
      <c r="B143" s="113"/>
      <c r="C143" s="114"/>
      <c r="D143" s="115"/>
      <c r="E143" s="115"/>
      <c r="F143" s="115"/>
      <c r="G143" s="115"/>
      <c r="H143" s="116"/>
      <c r="I143" s="114"/>
      <c r="J143" s="114"/>
      <c r="K143" s="115"/>
      <c r="L143" s="117">
        <f t="shared" si="26"/>
        <v>0</v>
      </c>
      <c r="M143" s="124"/>
      <c r="N143" s="102" t="str">
        <f t="shared" si="30"/>
        <v/>
      </c>
      <c r="O143" s="103" t="str">
        <f t="shared" si="31"/>
        <v/>
      </c>
      <c r="P143" s="104" t="str">
        <f t="shared" si="32"/>
        <v/>
      </c>
      <c r="Q143" s="248" t="str">
        <f t="shared" si="33"/>
        <v/>
      </c>
      <c r="R143" s="245" t="str">
        <f t="shared" si="34"/>
        <v/>
      </c>
      <c r="S143" s="104" t="str">
        <f t="shared" si="35"/>
        <v/>
      </c>
      <c r="T143" s="249" t="str">
        <f t="shared" si="27"/>
        <v/>
      </c>
      <c r="U143" s="118"/>
      <c r="V143" s="118"/>
      <c r="W143" s="118"/>
      <c r="X143" s="119"/>
      <c r="Y143" s="120"/>
      <c r="Z143" s="120"/>
      <c r="AA143" s="108" t="str">
        <f t="shared" si="36"/>
        <v/>
      </c>
      <c r="AB143" s="108" t="str">
        <f t="shared" si="37"/>
        <v/>
      </c>
      <c r="AC143" s="121"/>
      <c r="AD143" s="121"/>
      <c r="AE143" s="250" t="str">
        <f t="shared" si="28"/>
        <v/>
      </c>
      <c r="AF143" s="108" t="str">
        <f t="shared" si="38"/>
        <v/>
      </c>
      <c r="AG143" s="108" t="str">
        <f t="shared" si="39"/>
        <v/>
      </c>
      <c r="AH143" s="110">
        <f t="shared" si="40"/>
        <v>0</v>
      </c>
      <c r="AI143" s="110">
        <f t="shared" si="41"/>
        <v>0</v>
      </c>
      <c r="AJ143" s="114"/>
      <c r="AK143" s="100">
        <f t="shared" si="42"/>
        <v>0</v>
      </c>
      <c r="AL143" s="110">
        <f t="shared" si="43"/>
        <v>0</v>
      </c>
      <c r="AM143" s="258">
        <f t="shared" si="44"/>
        <v>0</v>
      </c>
      <c r="AN143" s="110">
        <f t="shared" si="45"/>
        <v>0</v>
      </c>
      <c r="AO143" s="110">
        <f t="shared" si="29"/>
        <v>0</v>
      </c>
      <c r="AP143" s="122"/>
    </row>
    <row r="144" spans="1:56">
      <c r="A144" s="113"/>
      <c r="B144" s="113"/>
      <c r="C144" s="114"/>
      <c r="D144" s="115"/>
      <c r="E144" s="115"/>
      <c r="F144" s="115"/>
      <c r="G144" s="115"/>
      <c r="H144" s="116"/>
      <c r="I144" s="114"/>
      <c r="J144" s="114"/>
      <c r="K144" s="115"/>
      <c r="L144" s="117">
        <f t="shared" si="26"/>
        <v>0</v>
      </c>
      <c r="M144" s="124"/>
      <c r="N144" s="102" t="str">
        <f t="shared" si="30"/>
        <v/>
      </c>
      <c r="O144" s="103" t="str">
        <f t="shared" si="31"/>
        <v/>
      </c>
      <c r="P144" s="104" t="str">
        <f t="shared" si="32"/>
        <v/>
      </c>
      <c r="Q144" s="248" t="str">
        <f t="shared" si="33"/>
        <v/>
      </c>
      <c r="R144" s="245" t="str">
        <f t="shared" si="34"/>
        <v/>
      </c>
      <c r="S144" s="104" t="str">
        <f t="shared" si="35"/>
        <v/>
      </c>
      <c r="T144" s="249" t="str">
        <f t="shared" si="27"/>
        <v/>
      </c>
      <c r="U144" s="118"/>
      <c r="V144" s="118"/>
      <c r="W144" s="118"/>
      <c r="X144" s="119"/>
      <c r="Y144" s="120"/>
      <c r="Z144" s="120"/>
      <c r="AA144" s="108" t="str">
        <f t="shared" si="36"/>
        <v/>
      </c>
      <c r="AB144" s="108" t="str">
        <f t="shared" si="37"/>
        <v/>
      </c>
      <c r="AC144" s="121"/>
      <c r="AD144" s="121"/>
      <c r="AE144" s="250" t="str">
        <f t="shared" si="28"/>
        <v/>
      </c>
      <c r="AF144" s="108" t="str">
        <f t="shared" si="38"/>
        <v/>
      </c>
      <c r="AG144" s="108" t="str">
        <f t="shared" si="39"/>
        <v/>
      </c>
      <c r="AH144" s="110">
        <f t="shared" si="40"/>
        <v>0</v>
      </c>
      <c r="AI144" s="110">
        <f t="shared" si="41"/>
        <v>0</v>
      </c>
      <c r="AJ144" s="114"/>
      <c r="AK144" s="100">
        <f t="shared" si="42"/>
        <v>0</v>
      </c>
      <c r="AL144" s="110">
        <f t="shared" si="43"/>
        <v>0</v>
      </c>
      <c r="AM144" s="258">
        <f t="shared" si="44"/>
        <v>0</v>
      </c>
      <c r="AN144" s="110">
        <f t="shared" si="45"/>
        <v>0</v>
      </c>
      <c r="AO144" s="110">
        <f t="shared" si="29"/>
        <v>0</v>
      </c>
      <c r="AP144" s="122"/>
    </row>
    <row r="145" spans="1:56">
      <c r="A145" s="113"/>
      <c r="B145" s="113"/>
      <c r="C145" s="114"/>
      <c r="D145" s="115"/>
      <c r="E145" s="115"/>
      <c r="F145" s="115"/>
      <c r="G145" s="115"/>
      <c r="H145" s="116"/>
      <c r="I145" s="114"/>
      <c r="J145" s="114"/>
      <c r="K145" s="115"/>
      <c r="L145" s="117">
        <f t="shared" si="26"/>
        <v>0</v>
      </c>
      <c r="M145" s="124"/>
      <c r="N145" s="102" t="str">
        <f t="shared" si="30"/>
        <v/>
      </c>
      <c r="O145" s="103" t="str">
        <f t="shared" si="31"/>
        <v/>
      </c>
      <c r="P145" s="104" t="str">
        <f t="shared" si="32"/>
        <v/>
      </c>
      <c r="Q145" s="248" t="str">
        <f t="shared" si="33"/>
        <v/>
      </c>
      <c r="R145" s="245" t="str">
        <f t="shared" si="34"/>
        <v/>
      </c>
      <c r="S145" s="104" t="str">
        <f t="shared" si="35"/>
        <v/>
      </c>
      <c r="T145" s="249" t="str">
        <f t="shared" si="27"/>
        <v/>
      </c>
      <c r="U145" s="118"/>
      <c r="V145" s="118"/>
      <c r="W145" s="118"/>
      <c r="X145" s="119"/>
      <c r="Y145" s="120"/>
      <c r="Z145" s="120"/>
      <c r="AA145" s="108" t="str">
        <f t="shared" si="36"/>
        <v/>
      </c>
      <c r="AB145" s="108" t="str">
        <f t="shared" si="37"/>
        <v/>
      </c>
      <c r="AC145" s="121"/>
      <c r="AD145" s="121"/>
      <c r="AE145" s="250" t="str">
        <f t="shared" si="28"/>
        <v/>
      </c>
      <c r="AF145" s="108" t="str">
        <f t="shared" si="38"/>
        <v/>
      </c>
      <c r="AG145" s="108" t="str">
        <f t="shared" si="39"/>
        <v/>
      </c>
      <c r="AH145" s="110">
        <f t="shared" si="40"/>
        <v>0</v>
      </c>
      <c r="AI145" s="110">
        <f t="shared" si="41"/>
        <v>0</v>
      </c>
      <c r="AJ145" s="114"/>
      <c r="AK145" s="100">
        <f t="shared" si="42"/>
        <v>0</v>
      </c>
      <c r="AL145" s="110">
        <f t="shared" si="43"/>
        <v>0</v>
      </c>
      <c r="AM145" s="258">
        <f t="shared" si="44"/>
        <v>0</v>
      </c>
      <c r="AN145" s="110">
        <f t="shared" si="45"/>
        <v>0</v>
      </c>
      <c r="AO145" s="110">
        <f t="shared" si="29"/>
        <v>0</v>
      </c>
      <c r="AP145" s="122"/>
    </row>
    <row r="146" spans="1:56">
      <c r="A146" s="113"/>
      <c r="B146" s="113"/>
      <c r="C146" s="114"/>
      <c r="D146" s="115"/>
      <c r="E146" s="115"/>
      <c r="F146" s="115"/>
      <c r="G146" s="115"/>
      <c r="H146" s="116"/>
      <c r="I146" s="114"/>
      <c r="J146" s="114"/>
      <c r="K146" s="115"/>
      <c r="L146" s="117">
        <f t="shared" si="26"/>
        <v>0</v>
      </c>
      <c r="M146" s="124"/>
      <c r="N146" s="102" t="str">
        <f t="shared" si="30"/>
        <v/>
      </c>
      <c r="O146" s="103" t="str">
        <f t="shared" si="31"/>
        <v/>
      </c>
      <c r="P146" s="104" t="str">
        <f t="shared" si="32"/>
        <v/>
      </c>
      <c r="Q146" s="248" t="str">
        <f t="shared" si="33"/>
        <v/>
      </c>
      <c r="R146" s="245" t="str">
        <f t="shared" si="34"/>
        <v/>
      </c>
      <c r="S146" s="104" t="str">
        <f t="shared" si="35"/>
        <v/>
      </c>
      <c r="T146" s="249" t="str">
        <f t="shared" si="27"/>
        <v/>
      </c>
      <c r="U146" s="118"/>
      <c r="V146" s="118"/>
      <c r="W146" s="118"/>
      <c r="X146" s="119"/>
      <c r="Y146" s="120"/>
      <c r="Z146" s="120"/>
      <c r="AA146" s="108" t="str">
        <f t="shared" si="36"/>
        <v/>
      </c>
      <c r="AB146" s="108" t="str">
        <f t="shared" si="37"/>
        <v/>
      </c>
      <c r="AC146" s="121"/>
      <c r="AD146" s="121"/>
      <c r="AE146" s="250" t="str">
        <f t="shared" si="28"/>
        <v/>
      </c>
      <c r="AF146" s="108" t="str">
        <f t="shared" si="38"/>
        <v/>
      </c>
      <c r="AG146" s="108" t="str">
        <f t="shared" si="39"/>
        <v/>
      </c>
      <c r="AH146" s="110">
        <f t="shared" si="40"/>
        <v>0</v>
      </c>
      <c r="AI146" s="110">
        <f t="shared" si="41"/>
        <v>0</v>
      </c>
      <c r="AJ146" s="114"/>
      <c r="AK146" s="100">
        <f t="shared" si="42"/>
        <v>0</v>
      </c>
      <c r="AL146" s="110">
        <f t="shared" si="43"/>
        <v>0</v>
      </c>
      <c r="AM146" s="258">
        <f t="shared" si="44"/>
        <v>0</v>
      </c>
      <c r="AN146" s="110">
        <f t="shared" si="45"/>
        <v>0</v>
      </c>
      <c r="AO146" s="110">
        <f t="shared" si="29"/>
        <v>0</v>
      </c>
      <c r="AP146" s="122"/>
    </row>
    <row r="147" spans="1:56">
      <c r="A147" s="113"/>
      <c r="B147" s="113"/>
      <c r="C147" s="114"/>
      <c r="D147" s="115"/>
      <c r="E147" s="115"/>
      <c r="F147" s="115"/>
      <c r="G147" s="115"/>
      <c r="H147" s="116"/>
      <c r="I147" s="114"/>
      <c r="J147" s="114"/>
      <c r="K147" s="115"/>
      <c r="L147" s="117">
        <f t="shared" si="26"/>
        <v>0</v>
      </c>
      <c r="M147" s="124"/>
      <c r="N147" s="102" t="str">
        <f t="shared" si="30"/>
        <v/>
      </c>
      <c r="O147" s="103" t="str">
        <f t="shared" si="31"/>
        <v/>
      </c>
      <c r="P147" s="104" t="str">
        <f t="shared" si="32"/>
        <v/>
      </c>
      <c r="Q147" s="248" t="str">
        <f t="shared" si="33"/>
        <v/>
      </c>
      <c r="R147" s="245" t="str">
        <f t="shared" si="34"/>
        <v/>
      </c>
      <c r="S147" s="104" t="str">
        <f t="shared" si="35"/>
        <v/>
      </c>
      <c r="T147" s="249" t="str">
        <f t="shared" si="27"/>
        <v/>
      </c>
      <c r="U147" s="118"/>
      <c r="V147" s="118"/>
      <c r="W147" s="118"/>
      <c r="X147" s="119"/>
      <c r="Y147" s="120"/>
      <c r="Z147" s="120"/>
      <c r="AA147" s="108" t="str">
        <f t="shared" si="36"/>
        <v/>
      </c>
      <c r="AB147" s="108" t="str">
        <f t="shared" si="37"/>
        <v/>
      </c>
      <c r="AC147" s="121"/>
      <c r="AD147" s="121"/>
      <c r="AE147" s="250" t="str">
        <f t="shared" si="28"/>
        <v/>
      </c>
      <c r="AF147" s="108" t="str">
        <f t="shared" si="38"/>
        <v/>
      </c>
      <c r="AG147" s="108" t="str">
        <f t="shared" si="39"/>
        <v/>
      </c>
      <c r="AH147" s="110">
        <f t="shared" si="40"/>
        <v>0</v>
      </c>
      <c r="AI147" s="110">
        <f t="shared" si="41"/>
        <v>0</v>
      </c>
      <c r="AJ147" s="114"/>
      <c r="AK147" s="100">
        <f t="shared" si="42"/>
        <v>0</v>
      </c>
      <c r="AL147" s="110">
        <f t="shared" si="43"/>
        <v>0</v>
      </c>
      <c r="AM147" s="258">
        <f t="shared" si="44"/>
        <v>0</v>
      </c>
      <c r="AN147" s="110">
        <f t="shared" si="45"/>
        <v>0</v>
      </c>
      <c r="AO147" s="110">
        <f t="shared" si="29"/>
        <v>0</v>
      </c>
      <c r="AP147" s="122"/>
    </row>
    <row r="148" spans="1:56">
      <c r="A148" s="113"/>
      <c r="B148" s="113"/>
      <c r="C148" s="114"/>
      <c r="D148" s="115"/>
      <c r="E148" s="115"/>
      <c r="F148" s="115"/>
      <c r="G148" s="115"/>
      <c r="H148" s="116"/>
      <c r="I148" s="114"/>
      <c r="J148" s="114"/>
      <c r="K148" s="115"/>
      <c r="L148" s="117">
        <f t="shared" si="26"/>
        <v>0</v>
      </c>
      <c r="M148" s="124"/>
      <c r="N148" s="102" t="str">
        <f t="shared" si="30"/>
        <v/>
      </c>
      <c r="O148" s="103" t="str">
        <f t="shared" si="31"/>
        <v/>
      </c>
      <c r="P148" s="104" t="str">
        <f t="shared" si="32"/>
        <v/>
      </c>
      <c r="Q148" s="248" t="str">
        <f t="shared" si="33"/>
        <v/>
      </c>
      <c r="R148" s="245" t="str">
        <f t="shared" si="34"/>
        <v/>
      </c>
      <c r="S148" s="104" t="str">
        <f t="shared" si="35"/>
        <v/>
      </c>
      <c r="T148" s="249" t="str">
        <f t="shared" si="27"/>
        <v/>
      </c>
      <c r="U148" s="118"/>
      <c r="V148" s="118"/>
      <c r="W148" s="118"/>
      <c r="X148" s="119"/>
      <c r="Y148" s="120"/>
      <c r="Z148" s="120"/>
      <c r="AA148" s="108" t="str">
        <f t="shared" si="36"/>
        <v/>
      </c>
      <c r="AB148" s="108" t="str">
        <f t="shared" si="37"/>
        <v/>
      </c>
      <c r="AC148" s="121"/>
      <c r="AD148" s="121"/>
      <c r="AE148" s="250" t="str">
        <f t="shared" si="28"/>
        <v/>
      </c>
      <c r="AF148" s="108" t="str">
        <f t="shared" si="38"/>
        <v/>
      </c>
      <c r="AG148" s="108" t="str">
        <f t="shared" si="39"/>
        <v/>
      </c>
      <c r="AH148" s="110">
        <f t="shared" si="40"/>
        <v>0</v>
      </c>
      <c r="AI148" s="110">
        <f t="shared" si="41"/>
        <v>0</v>
      </c>
      <c r="AJ148" s="114"/>
      <c r="AK148" s="100">
        <f t="shared" si="42"/>
        <v>0</v>
      </c>
      <c r="AL148" s="110">
        <f t="shared" si="43"/>
        <v>0</v>
      </c>
      <c r="AM148" s="258">
        <f t="shared" si="44"/>
        <v>0</v>
      </c>
      <c r="AN148" s="110">
        <f t="shared" si="45"/>
        <v>0</v>
      </c>
      <c r="AO148" s="110">
        <f t="shared" si="29"/>
        <v>0</v>
      </c>
      <c r="AP148" s="122"/>
    </row>
    <row r="149" spans="1:56">
      <c r="A149" s="113"/>
      <c r="B149" s="113"/>
      <c r="C149" s="114"/>
      <c r="D149" s="115"/>
      <c r="E149" s="115"/>
      <c r="F149" s="115"/>
      <c r="G149" s="115"/>
      <c r="H149" s="116"/>
      <c r="I149" s="114"/>
      <c r="J149" s="114"/>
      <c r="K149" s="115"/>
      <c r="L149" s="117">
        <f t="shared" ref="L149:L212" si="46">0.75*(H149-I149+IF(C149="4wd",500, 0))+0.25*(J149-H149)</f>
        <v>0</v>
      </c>
      <c r="M149" s="124"/>
      <c r="N149" s="102" t="str">
        <f t="shared" si="30"/>
        <v/>
      </c>
      <c r="O149" s="103" t="str">
        <f t="shared" si="31"/>
        <v/>
      </c>
      <c r="P149" s="104" t="str">
        <f t="shared" si="32"/>
        <v/>
      </c>
      <c r="Q149" s="248" t="str">
        <f t="shared" si="33"/>
        <v/>
      </c>
      <c r="R149" s="245" t="str">
        <f t="shared" si="34"/>
        <v/>
      </c>
      <c r="S149" s="104" t="str">
        <f t="shared" si="35"/>
        <v/>
      </c>
      <c r="T149" s="249" t="str">
        <f t="shared" ref="T149:T212" si="47">IF(M149="","",ROUND(Q149*L149+R149,2))</f>
        <v/>
      </c>
      <c r="U149" s="118"/>
      <c r="V149" s="118"/>
      <c r="W149" s="118"/>
      <c r="X149" s="119"/>
      <c r="Y149" s="120"/>
      <c r="Z149" s="120"/>
      <c r="AA149" s="108" t="str">
        <f t="shared" si="36"/>
        <v/>
      </c>
      <c r="AB149" s="108" t="str">
        <f t="shared" si="37"/>
        <v/>
      </c>
      <c r="AC149" s="121"/>
      <c r="AD149" s="121"/>
      <c r="AE149" s="250" t="str">
        <f t="shared" ref="AE149:AE212" si="48">IF(M149="","",ROUND(X149/S149*100,2))</f>
        <v/>
      </c>
      <c r="AF149" s="108" t="str">
        <f t="shared" si="38"/>
        <v/>
      </c>
      <c r="AG149" s="108" t="str">
        <f t="shared" si="39"/>
        <v/>
      </c>
      <c r="AH149" s="110">
        <f t="shared" si="40"/>
        <v>0</v>
      </c>
      <c r="AI149" s="110">
        <f t="shared" si="41"/>
        <v>0</v>
      </c>
      <c r="AJ149" s="114"/>
      <c r="AK149" s="100">
        <f t="shared" si="42"/>
        <v>0</v>
      </c>
      <c r="AL149" s="110">
        <f t="shared" si="43"/>
        <v>0</v>
      </c>
      <c r="AM149" s="258">
        <f t="shared" si="44"/>
        <v>0</v>
      </c>
      <c r="AN149" s="110">
        <f t="shared" si="45"/>
        <v>0</v>
      </c>
      <c r="AO149" s="110">
        <f t="shared" ref="AO149:AO212" si="49">AN149</f>
        <v>0</v>
      </c>
      <c r="AP149" s="122"/>
    </row>
    <row r="150" spans="1:56" s="279" customFormat="1">
      <c r="A150" s="113"/>
      <c r="B150" s="113"/>
      <c r="C150" s="114"/>
      <c r="D150" s="115"/>
      <c r="E150" s="115"/>
      <c r="F150" s="115"/>
      <c r="G150" s="115"/>
      <c r="H150" s="116"/>
      <c r="I150" s="114"/>
      <c r="J150" s="114"/>
      <c r="K150" s="115"/>
      <c r="L150" s="117">
        <f t="shared" si="46"/>
        <v>0</v>
      </c>
      <c r="M150" s="124"/>
      <c r="N150" s="102" t="str">
        <f t="shared" ref="N150:N213" si="50">IF(M150="","",IF(M150="Spark Ignition",AV$22,IF(M150="Compression Ignition",BA$22,"error")))</f>
        <v/>
      </c>
      <c r="O150" s="103" t="str">
        <f t="shared" ref="O150:O213" si="51">IF(M150="","",IF(M150="Spark Ignition",AW$22,IF(M150="Compression Ignition",BB$22,"error")))</f>
        <v/>
      </c>
      <c r="P150" s="104" t="str">
        <f t="shared" ref="P150:P213" si="52">IF(M150="","",N150*L150+O150)</f>
        <v/>
      </c>
      <c r="Q150" s="248" t="str">
        <f t="shared" ref="Q150:Q213" si="53">IF(M150="","",IF(M150="Spark Ignition",AV$46,IF(M150="Compression Ignition",BA$46,"error")))</f>
        <v/>
      </c>
      <c r="R150" s="245" t="str">
        <f t="shared" ref="R150:R213" si="54">IF(N150="","",IF(M150="Spark Ignition",AW$46,IF(M150="Compression Ignition",BB$46,"error")))</f>
        <v/>
      </c>
      <c r="S150" s="104" t="str">
        <f t="shared" ref="S150:S213" si="55">IF(M150="","",IF(M150="Spark Ignition",8887,10180))</f>
        <v/>
      </c>
      <c r="T150" s="249" t="str">
        <f t="shared" si="47"/>
        <v/>
      </c>
      <c r="U150" s="118"/>
      <c r="V150" s="118"/>
      <c r="W150" s="118"/>
      <c r="X150" s="119"/>
      <c r="Y150" s="120"/>
      <c r="Z150" s="120"/>
      <c r="AA150" s="108" t="str">
        <f t="shared" ref="AA150:AA213" si="56">IF(M150="","",U150*X150+V150*X150+IF(X150&lt;=P150,P150,X150)*W150)</f>
        <v/>
      </c>
      <c r="AB150" s="108" t="str">
        <f t="shared" ref="AB150:AB213" si="57">IF(M150="","",SUM(U150:W150)*P150)</f>
        <v/>
      </c>
      <c r="AC150" s="121"/>
      <c r="AD150" s="121"/>
      <c r="AE150" s="250" t="str">
        <f t="shared" si="48"/>
        <v/>
      </c>
      <c r="AF150" s="108" t="str">
        <f t="shared" ref="AF150:AF213" si="58">IF(M150="","",U150*AE150+V150*AE150+IF(AE150&lt;=T150,T150,AE150)*W150)</f>
        <v/>
      </c>
      <c r="AG150" s="108" t="str">
        <f t="shared" ref="AG150:AG213" si="59">IF(M150="","",SUM(U150:W150)*T150)</f>
        <v/>
      </c>
      <c r="AH150" s="110">
        <f t="shared" ref="AH150:AH213" si="60">IF(AC150&gt;0.05,-1*(AC150-0.05)*298*U150*120000/1000000,0)</f>
        <v>0</v>
      </c>
      <c r="AI150" s="110">
        <f t="shared" ref="AI150:AI213" si="61">IF(AD150&gt;0.05,-1*(AD150-0.05)*25*U150*120000/1000000,0)</f>
        <v>0</v>
      </c>
      <c r="AJ150" s="114"/>
      <c r="AK150" s="100">
        <f t="shared" ref="AK150:AK213" si="62">IF(AJ150="",0,AJ150*SUM(U150:V150)*120000/1000000)</f>
        <v>0</v>
      </c>
      <c r="AL150" s="110">
        <f t="shared" ref="AL150:AL213" si="63">AH150+AI150+AK150</f>
        <v>0</v>
      </c>
      <c r="AM150" s="258">
        <f t="shared" ref="AM150:AM213" si="64">IF(AJ150="",0,AJ150/S150*100)</f>
        <v>0</v>
      </c>
      <c r="AN150" s="110">
        <f t="shared" ref="AN150:AN213" si="65">AM150/100*120000*SUM(U150:V150)</f>
        <v>0</v>
      </c>
      <c r="AO150" s="110">
        <f t="shared" si="49"/>
        <v>0</v>
      </c>
      <c r="AP150" s="122"/>
      <c r="AQ150" s="277"/>
      <c r="AR150" s="269"/>
      <c r="AT150" s="65"/>
      <c r="AU150" s="65"/>
      <c r="AV150" s="65"/>
      <c r="AW150" s="65"/>
      <c r="AX150" s="65"/>
      <c r="AY150" s="65"/>
      <c r="AZ150" s="65"/>
      <c r="BA150" s="65"/>
      <c r="BB150" s="65"/>
      <c r="BC150" s="65"/>
      <c r="BD150" s="65"/>
    </row>
    <row r="151" spans="1:56">
      <c r="A151" s="113"/>
      <c r="B151" s="113"/>
      <c r="C151" s="114"/>
      <c r="D151" s="115"/>
      <c r="E151" s="115"/>
      <c r="F151" s="115"/>
      <c r="G151" s="115"/>
      <c r="H151" s="116"/>
      <c r="I151" s="114"/>
      <c r="J151" s="114"/>
      <c r="K151" s="115"/>
      <c r="L151" s="117">
        <f t="shared" si="46"/>
        <v>0</v>
      </c>
      <c r="M151" s="124"/>
      <c r="N151" s="102" t="str">
        <f t="shared" si="50"/>
        <v/>
      </c>
      <c r="O151" s="103" t="str">
        <f t="shared" si="51"/>
        <v/>
      </c>
      <c r="P151" s="104" t="str">
        <f t="shared" si="52"/>
        <v/>
      </c>
      <c r="Q151" s="248" t="str">
        <f t="shared" si="53"/>
        <v/>
      </c>
      <c r="R151" s="245" t="str">
        <f t="shared" si="54"/>
        <v/>
      </c>
      <c r="S151" s="104" t="str">
        <f t="shared" si="55"/>
        <v/>
      </c>
      <c r="T151" s="249" t="str">
        <f t="shared" si="47"/>
        <v/>
      </c>
      <c r="U151" s="118"/>
      <c r="V151" s="118"/>
      <c r="W151" s="118"/>
      <c r="X151" s="119"/>
      <c r="Y151" s="120"/>
      <c r="Z151" s="120"/>
      <c r="AA151" s="108" t="str">
        <f t="shared" si="56"/>
        <v/>
      </c>
      <c r="AB151" s="108" t="str">
        <f t="shared" si="57"/>
        <v/>
      </c>
      <c r="AC151" s="121"/>
      <c r="AD151" s="121"/>
      <c r="AE151" s="250" t="str">
        <f t="shared" si="48"/>
        <v/>
      </c>
      <c r="AF151" s="108" t="str">
        <f t="shared" si="58"/>
        <v/>
      </c>
      <c r="AG151" s="108" t="str">
        <f t="shared" si="59"/>
        <v/>
      </c>
      <c r="AH151" s="110">
        <f t="shared" si="60"/>
        <v>0</v>
      </c>
      <c r="AI151" s="110">
        <f t="shared" si="61"/>
        <v>0</v>
      </c>
      <c r="AJ151" s="114"/>
      <c r="AK151" s="100">
        <f t="shared" si="62"/>
        <v>0</v>
      </c>
      <c r="AL151" s="110">
        <f t="shared" si="63"/>
        <v>0</v>
      </c>
      <c r="AM151" s="258">
        <f t="shared" si="64"/>
        <v>0</v>
      </c>
      <c r="AN151" s="110">
        <f t="shared" si="65"/>
        <v>0</v>
      </c>
      <c r="AO151" s="110">
        <f t="shared" si="49"/>
        <v>0</v>
      </c>
      <c r="AP151" s="122"/>
    </row>
    <row r="152" spans="1:56">
      <c r="A152" s="113"/>
      <c r="B152" s="113"/>
      <c r="C152" s="114"/>
      <c r="D152" s="115"/>
      <c r="E152" s="115"/>
      <c r="F152" s="115"/>
      <c r="G152" s="115"/>
      <c r="H152" s="116"/>
      <c r="I152" s="114"/>
      <c r="J152" s="114"/>
      <c r="K152" s="115"/>
      <c r="L152" s="117">
        <f t="shared" si="46"/>
        <v>0</v>
      </c>
      <c r="M152" s="124"/>
      <c r="N152" s="102" t="str">
        <f t="shared" si="50"/>
        <v/>
      </c>
      <c r="O152" s="103" t="str">
        <f t="shared" si="51"/>
        <v/>
      </c>
      <c r="P152" s="104" t="str">
        <f t="shared" si="52"/>
        <v/>
      </c>
      <c r="Q152" s="248" t="str">
        <f t="shared" si="53"/>
        <v/>
      </c>
      <c r="R152" s="245" t="str">
        <f t="shared" si="54"/>
        <v/>
      </c>
      <c r="S152" s="104" t="str">
        <f t="shared" si="55"/>
        <v/>
      </c>
      <c r="T152" s="249" t="str">
        <f t="shared" si="47"/>
        <v/>
      </c>
      <c r="U152" s="118"/>
      <c r="V152" s="118"/>
      <c r="W152" s="118"/>
      <c r="X152" s="119"/>
      <c r="Y152" s="120"/>
      <c r="Z152" s="120"/>
      <c r="AA152" s="108" t="str">
        <f t="shared" si="56"/>
        <v/>
      </c>
      <c r="AB152" s="108" t="str">
        <f t="shared" si="57"/>
        <v/>
      </c>
      <c r="AC152" s="121"/>
      <c r="AD152" s="121"/>
      <c r="AE152" s="250" t="str">
        <f t="shared" si="48"/>
        <v/>
      </c>
      <c r="AF152" s="108" t="str">
        <f t="shared" si="58"/>
        <v/>
      </c>
      <c r="AG152" s="108" t="str">
        <f t="shared" si="59"/>
        <v/>
      </c>
      <c r="AH152" s="110">
        <f t="shared" si="60"/>
        <v>0</v>
      </c>
      <c r="AI152" s="110">
        <f t="shared" si="61"/>
        <v>0</v>
      </c>
      <c r="AJ152" s="114"/>
      <c r="AK152" s="100">
        <f t="shared" si="62"/>
        <v>0</v>
      </c>
      <c r="AL152" s="110">
        <f t="shared" si="63"/>
        <v>0</v>
      </c>
      <c r="AM152" s="258">
        <f t="shared" si="64"/>
        <v>0</v>
      </c>
      <c r="AN152" s="110">
        <f t="shared" si="65"/>
        <v>0</v>
      </c>
      <c r="AO152" s="110">
        <f t="shared" si="49"/>
        <v>0</v>
      </c>
      <c r="AP152" s="122"/>
    </row>
    <row r="153" spans="1:56">
      <c r="A153" s="113"/>
      <c r="B153" s="113"/>
      <c r="C153" s="114"/>
      <c r="D153" s="115"/>
      <c r="E153" s="115"/>
      <c r="F153" s="115"/>
      <c r="G153" s="115"/>
      <c r="H153" s="116"/>
      <c r="I153" s="114"/>
      <c r="J153" s="114"/>
      <c r="K153" s="115"/>
      <c r="L153" s="117">
        <f t="shared" si="46"/>
        <v>0</v>
      </c>
      <c r="M153" s="124"/>
      <c r="N153" s="102" t="str">
        <f t="shared" si="50"/>
        <v/>
      </c>
      <c r="O153" s="103" t="str">
        <f t="shared" si="51"/>
        <v/>
      </c>
      <c r="P153" s="104" t="str">
        <f t="shared" si="52"/>
        <v/>
      </c>
      <c r="Q153" s="248" t="str">
        <f t="shared" si="53"/>
        <v/>
      </c>
      <c r="R153" s="245" t="str">
        <f t="shared" si="54"/>
        <v/>
      </c>
      <c r="S153" s="104" t="str">
        <f t="shared" si="55"/>
        <v/>
      </c>
      <c r="T153" s="249" t="str">
        <f t="shared" si="47"/>
        <v/>
      </c>
      <c r="U153" s="118"/>
      <c r="V153" s="118"/>
      <c r="W153" s="118"/>
      <c r="X153" s="119"/>
      <c r="Y153" s="120"/>
      <c r="Z153" s="120"/>
      <c r="AA153" s="108" t="str">
        <f t="shared" si="56"/>
        <v/>
      </c>
      <c r="AB153" s="108" t="str">
        <f t="shared" si="57"/>
        <v/>
      </c>
      <c r="AC153" s="121"/>
      <c r="AD153" s="121"/>
      <c r="AE153" s="250" t="str">
        <f t="shared" si="48"/>
        <v/>
      </c>
      <c r="AF153" s="108" t="str">
        <f t="shared" si="58"/>
        <v/>
      </c>
      <c r="AG153" s="108" t="str">
        <f t="shared" si="59"/>
        <v/>
      </c>
      <c r="AH153" s="110">
        <f t="shared" si="60"/>
        <v>0</v>
      </c>
      <c r="AI153" s="110">
        <f t="shared" si="61"/>
        <v>0</v>
      </c>
      <c r="AJ153" s="114"/>
      <c r="AK153" s="100">
        <f t="shared" si="62"/>
        <v>0</v>
      </c>
      <c r="AL153" s="110">
        <f t="shared" si="63"/>
        <v>0</v>
      </c>
      <c r="AM153" s="258">
        <f t="shared" si="64"/>
        <v>0</v>
      </c>
      <c r="AN153" s="110">
        <f t="shared" si="65"/>
        <v>0</v>
      </c>
      <c r="AO153" s="110">
        <f t="shared" si="49"/>
        <v>0</v>
      </c>
      <c r="AP153" s="122"/>
      <c r="BD153" s="279"/>
    </row>
    <row r="154" spans="1:56">
      <c r="A154" s="113"/>
      <c r="B154" s="113"/>
      <c r="C154" s="114"/>
      <c r="D154" s="115"/>
      <c r="E154" s="115"/>
      <c r="F154" s="115"/>
      <c r="G154" s="115"/>
      <c r="H154" s="116"/>
      <c r="I154" s="114"/>
      <c r="J154" s="114"/>
      <c r="K154" s="115"/>
      <c r="L154" s="117">
        <f t="shared" si="46"/>
        <v>0</v>
      </c>
      <c r="M154" s="124"/>
      <c r="N154" s="102" t="str">
        <f t="shared" si="50"/>
        <v/>
      </c>
      <c r="O154" s="103" t="str">
        <f t="shared" si="51"/>
        <v/>
      </c>
      <c r="P154" s="104" t="str">
        <f t="shared" si="52"/>
        <v/>
      </c>
      <c r="Q154" s="248" t="str">
        <f t="shared" si="53"/>
        <v/>
      </c>
      <c r="R154" s="245" t="str">
        <f t="shared" si="54"/>
        <v/>
      </c>
      <c r="S154" s="104" t="str">
        <f t="shared" si="55"/>
        <v/>
      </c>
      <c r="T154" s="249" t="str">
        <f t="shared" si="47"/>
        <v/>
      </c>
      <c r="U154" s="118"/>
      <c r="V154" s="118"/>
      <c r="W154" s="118"/>
      <c r="X154" s="119"/>
      <c r="Y154" s="120"/>
      <c r="Z154" s="120"/>
      <c r="AA154" s="108" t="str">
        <f t="shared" si="56"/>
        <v/>
      </c>
      <c r="AB154" s="108" t="str">
        <f t="shared" si="57"/>
        <v/>
      </c>
      <c r="AC154" s="121"/>
      <c r="AD154" s="121"/>
      <c r="AE154" s="250" t="str">
        <f t="shared" si="48"/>
        <v/>
      </c>
      <c r="AF154" s="108" t="str">
        <f t="shared" si="58"/>
        <v/>
      </c>
      <c r="AG154" s="108" t="str">
        <f t="shared" si="59"/>
        <v/>
      </c>
      <c r="AH154" s="110">
        <f t="shared" si="60"/>
        <v>0</v>
      </c>
      <c r="AI154" s="110">
        <f t="shared" si="61"/>
        <v>0</v>
      </c>
      <c r="AJ154" s="114"/>
      <c r="AK154" s="100">
        <f t="shared" si="62"/>
        <v>0</v>
      </c>
      <c r="AL154" s="110">
        <f t="shared" si="63"/>
        <v>0</v>
      </c>
      <c r="AM154" s="258">
        <f t="shared" si="64"/>
        <v>0</v>
      </c>
      <c r="AN154" s="110">
        <f t="shared" si="65"/>
        <v>0</v>
      </c>
      <c r="AO154" s="110">
        <f t="shared" si="49"/>
        <v>0</v>
      </c>
      <c r="AP154" s="122"/>
      <c r="AT154" s="279"/>
      <c r="AU154" s="279"/>
      <c r="AV154" s="279"/>
      <c r="AW154" s="279"/>
      <c r="AX154" s="279"/>
      <c r="AY154" s="279"/>
      <c r="AZ154" s="279"/>
      <c r="BA154" s="279"/>
      <c r="BB154" s="279"/>
      <c r="BC154" s="279"/>
    </row>
    <row r="155" spans="1:56">
      <c r="A155" s="113"/>
      <c r="B155" s="113"/>
      <c r="C155" s="114"/>
      <c r="D155" s="115"/>
      <c r="E155" s="115"/>
      <c r="F155" s="115"/>
      <c r="G155" s="115"/>
      <c r="H155" s="116"/>
      <c r="I155" s="114"/>
      <c r="J155" s="114"/>
      <c r="K155" s="115"/>
      <c r="L155" s="117">
        <f t="shared" si="46"/>
        <v>0</v>
      </c>
      <c r="M155" s="124"/>
      <c r="N155" s="102" t="str">
        <f t="shared" si="50"/>
        <v/>
      </c>
      <c r="O155" s="103" t="str">
        <f t="shared" si="51"/>
        <v/>
      </c>
      <c r="P155" s="104" t="str">
        <f t="shared" si="52"/>
        <v/>
      </c>
      <c r="Q155" s="248" t="str">
        <f t="shared" si="53"/>
        <v/>
      </c>
      <c r="R155" s="245" t="str">
        <f t="shared" si="54"/>
        <v/>
      </c>
      <c r="S155" s="104" t="str">
        <f t="shared" si="55"/>
        <v/>
      </c>
      <c r="T155" s="249" t="str">
        <f t="shared" si="47"/>
        <v/>
      </c>
      <c r="U155" s="118"/>
      <c r="V155" s="118"/>
      <c r="W155" s="118"/>
      <c r="X155" s="119"/>
      <c r="Y155" s="120"/>
      <c r="Z155" s="120"/>
      <c r="AA155" s="108" t="str">
        <f t="shared" si="56"/>
        <v/>
      </c>
      <c r="AB155" s="108" t="str">
        <f t="shared" si="57"/>
        <v/>
      </c>
      <c r="AC155" s="121"/>
      <c r="AD155" s="121"/>
      <c r="AE155" s="250" t="str">
        <f t="shared" si="48"/>
        <v/>
      </c>
      <c r="AF155" s="108" t="str">
        <f t="shared" si="58"/>
        <v/>
      </c>
      <c r="AG155" s="108" t="str">
        <f t="shared" si="59"/>
        <v/>
      </c>
      <c r="AH155" s="110">
        <f t="shared" si="60"/>
        <v>0</v>
      </c>
      <c r="AI155" s="110">
        <f t="shared" si="61"/>
        <v>0</v>
      </c>
      <c r="AJ155" s="114"/>
      <c r="AK155" s="100">
        <f t="shared" si="62"/>
        <v>0</v>
      </c>
      <c r="AL155" s="110">
        <f t="shared" si="63"/>
        <v>0</v>
      </c>
      <c r="AM155" s="258">
        <f t="shared" si="64"/>
        <v>0</v>
      </c>
      <c r="AN155" s="110">
        <f t="shared" si="65"/>
        <v>0</v>
      </c>
      <c r="AO155" s="110">
        <f t="shared" si="49"/>
        <v>0</v>
      </c>
      <c r="AP155" s="122"/>
    </row>
    <row r="156" spans="1:56">
      <c r="A156" s="113"/>
      <c r="B156" s="113"/>
      <c r="C156" s="114"/>
      <c r="D156" s="115"/>
      <c r="E156" s="115"/>
      <c r="F156" s="115"/>
      <c r="G156" s="115"/>
      <c r="H156" s="116"/>
      <c r="I156" s="114"/>
      <c r="J156" s="114"/>
      <c r="K156" s="115"/>
      <c r="L156" s="117">
        <f t="shared" si="46"/>
        <v>0</v>
      </c>
      <c r="M156" s="124"/>
      <c r="N156" s="102" t="str">
        <f t="shared" si="50"/>
        <v/>
      </c>
      <c r="O156" s="103" t="str">
        <f t="shared" si="51"/>
        <v/>
      </c>
      <c r="P156" s="104" t="str">
        <f t="shared" si="52"/>
        <v/>
      </c>
      <c r="Q156" s="248" t="str">
        <f t="shared" si="53"/>
        <v/>
      </c>
      <c r="R156" s="245" t="str">
        <f t="shared" si="54"/>
        <v/>
      </c>
      <c r="S156" s="104" t="str">
        <f t="shared" si="55"/>
        <v/>
      </c>
      <c r="T156" s="249" t="str">
        <f t="shared" si="47"/>
        <v/>
      </c>
      <c r="U156" s="118"/>
      <c r="V156" s="118"/>
      <c r="W156" s="118"/>
      <c r="X156" s="119"/>
      <c r="Y156" s="120"/>
      <c r="Z156" s="120"/>
      <c r="AA156" s="108" t="str">
        <f t="shared" si="56"/>
        <v/>
      </c>
      <c r="AB156" s="108" t="str">
        <f t="shared" si="57"/>
        <v/>
      </c>
      <c r="AC156" s="121"/>
      <c r="AD156" s="121"/>
      <c r="AE156" s="250" t="str">
        <f t="shared" si="48"/>
        <v/>
      </c>
      <c r="AF156" s="108" t="str">
        <f t="shared" si="58"/>
        <v/>
      </c>
      <c r="AG156" s="108" t="str">
        <f t="shared" si="59"/>
        <v/>
      </c>
      <c r="AH156" s="110">
        <f t="shared" si="60"/>
        <v>0</v>
      </c>
      <c r="AI156" s="110">
        <f t="shared" si="61"/>
        <v>0</v>
      </c>
      <c r="AJ156" s="114"/>
      <c r="AK156" s="100">
        <f t="shared" si="62"/>
        <v>0</v>
      </c>
      <c r="AL156" s="110">
        <f t="shared" si="63"/>
        <v>0</v>
      </c>
      <c r="AM156" s="258">
        <f t="shared" si="64"/>
        <v>0</v>
      </c>
      <c r="AN156" s="110">
        <f t="shared" si="65"/>
        <v>0</v>
      </c>
      <c r="AO156" s="110">
        <f t="shared" si="49"/>
        <v>0</v>
      </c>
      <c r="AP156" s="122"/>
    </row>
    <row r="157" spans="1:56">
      <c r="A157" s="113"/>
      <c r="B157" s="113"/>
      <c r="C157" s="114"/>
      <c r="D157" s="115"/>
      <c r="E157" s="115"/>
      <c r="F157" s="115"/>
      <c r="G157" s="115"/>
      <c r="H157" s="116"/>
      <c r="I157" s="114"/>
      <c r="J157" s="114"/>
      <c r="K157" s="115"/>
      <c r="L157" s="117">
        <f t="shared" si="46"/>
        <v>0</v>
      </c>
      <c r="M157" s="124"/>
      <c r="N157" s="102" t="str">
        <f t="shared" si="50"/>
        <v/>
      </c>
      <c r="O157" s="103" t="str">
        <f t="shared" si="51"/>
        <v/>
      </c>
      <c r="P157" s="104" t="str">
        <f t="shared" si="52"/>
        <v/>
      </c>
      <c r="Q157" s="248" t="str">
        <f t="shared" si="53"/>
        <v/>
      </c>
      <c r="R157" s="245" t="str">
        <f t="shared" si="54"/>
        <v/>
      </c>
      <c r="S157" s="104" t="str">
        <f t="shared" si="55"/>
        <v/>
      </c>
      <c r="T157" s="249" t="str">
        <f t="shared" si="47"/>
        <v/>
      </c>
      <c r="U157" s="118"/>
      <c r="V157" s="118"/>
      <c r="W157" s="118"/>
      <c r="X157" s="119"/>
      <c r="Y157" s="120"/>
      <c r="Z157" s="120"/>
      <c r="AA157" s="108" t="str">
        <f t="shared" si="56"/>
        <v/>
      </c>
      <c r="AB157" s="108" t="str">
        <f t="shared" si="57"/>
        <v/>
      </c>
      <c r="AC157" s="121"/>
      <c r="AD157" s="121"/>
      <c r="AE157" s="250" t="str">
        <f t="shared" si="48"/>
        <v/>
      </c>
      <c r="AF157" s="108" t="str">
        <f t="shared" si="58"/>
        <v/>
      </c>
      <c r="AG157" s="108" t="str">
        <f t="shared" si="59"/>
        <v/>
      </c>
      <c r="AH157" s="110">
        <f t="shared" si="60"/>
        <v>0</v>
      </c>
      <c r="AI157" s="110">
        <f t="shared" si="61"/>
        <v>0</v>
      </c>
      <c r="AJ157" s="114"/>
      <c r="AK157" s="100">
        <f t="shared" si="62"/>
        <v>0</v>
      </c>
      <c r="AL157" s="110">
        <f t="shared" si="63"/>
        <v>0</v>
      </c>
      <c r="AM157" s="258">
        <f t="shared" si="64"/>
        <v>0</v>
      </c>
      <c r="AN157" s="110">
        <f t="shared" si="65"/>
        <v>0</v>
      </c>
      <c r="AO157" s="110">
        <f t="shared" si="49"/>
        <v>0</v>
      </c>
      <c r="AP157" s="122"/>
    </row>
    <row r="158" spans="1:56">
      <c r="A158" s="113"/>
      <c r="B158" s="113"/>
      <c r="C158" s="114"/>
      <c r="D158" s="115"/>
      <c r="E158" s="115"/>
      <c r="F158" s="115"/>
      <c r="G158" s="115"/>
      <c r="H158" s="116"/>
      <c r="I158" s="114"/>
      <c r="J158" s="114"/>
      <c r="K158" s="115"/>
      <c r="L158" s="117">
        <f t="shared" si="46"/>
        <v>0</v>
      </c>
      <c r="M158" s="124"/>
      <c r="N158" s="102" t="str">
        <f t="shared" si="50"/>
        <v/>
      </c>
      <c r="O158" s="103" t="str">
        <f t="shared" si="51"/>
        <v/>
      </c>
      <c r="P158" s="104" t="str">
        <f t="shared" si="52"/>
        <v/>
      </c>
      <c r="Q158" s="248" t="str">
        <f t="shared" si="53"/>
        <v/>
      </c>
      <c r="R158" s="245" t="str">
        <f t="shared" si="54"/>
        <v/>
      </c>
      <c r="S158" s="104" t="str">
        <f t="shared" si="55"/>
        <v/>
      </c>
      <c r="T158" s="249" t="str">
        <f t="shared" si="47"/>
        <v/>
      </c>
      <c r="U158" s="118"/>
      <c r="V158" s="118"/>
      <c r="W158" s="118"/>
      <c r="X158" s="119"/>
      <c r="Y158" s="120"/>
      <c r="Z158" s="120"/>
      <c r="AA158" s="108" t="str">
        <f t="shared" si="56"/>
        <v/>
      </c>
      <c r="AB158" s="108" t="str">
        <f t="shared" si="57"/>
        <v/>
      </c>
      <c r="AC158" s="121"/>
      <c r="AD158" s="121"/>
      <c r="AE158" s="250" t="str">
        <f t="shared" si="48"/>
        <v/>
      </c>
      <c r="AF158" s="108" t="str">
        <f t="shared" si="58"/>
        <v/>
      </c>
      <c r="AG158" s="108" t="str">
        <f t="shared" si="59"/>
        <v/>
      </c>
      <c r="AH158" s="110">
        <f t="shared" si="60"/>
        <v>0</v>
      </c>
      <c r="AI158" s="110">
        <f t="shared" si="61"/>
        <v>0</v>
      </c>
      <c r="AJ158" s="114"/>
      <c r="AK158" s="100">
        <f t="shared" si="62"/>
        <v>0</v>
      </c>
      <c r="AL158" s="110">
        <f t="shared" si="63"/>
        <v>0</v>
      </c>
      <c r="AM158" s="258">
        <f t="shared" si="64"/>
        <v>0</v>
      </c>
      <c r="AN158" s="110">
        <f t="shared" si="65"/>
        <v>0</v>
      </c>
      <c r="AO158" s="110">
        <f t="shared" si="49"/>
        <v>0</v>
      </c>
      <c r="AP158" s="122"/>
    </row>
    <row r="159" spans="1:56">
      <c r="A159" s="113"/>
      <c r="B159" s="113"/>
      <c r="C159" s="114"/>
      <c r="D159" s="115"/>
      <c r="E159" s="115"/>
      <c r="F159" s="115"/>
      <c r="G159" s="115"/>
      <c r="H159" s="116"/>
      <c r="I159" s="114"/>
      <c r="J159" s="114"/>
      <c r="K159" s="115"/>
      <c r="L159" s="117">
        <f t="shared" si="46"/>
        <v>0</v>
      </c>
      <c r="M159" s="124"/>
      <c r="N159" s="102" t="str">
        <f t="shared" si="50"/>
        <v/>
      </c>
      <c r="O159" s="103" t="str">
        <f t="shared" si="51"/>
        <v/>
      </c>
      <c r="P159" s="104" t="str">
        <f t="shared" si="52"/>
        <v/>
      </c>
      <c r="Q159" s="248" t="str">
        <f t="shared" si="53"/>
        <v/>
      </c>
      <c r="R159" s="245" t="str">
        <f t="shared" si="54"/>
        <v/>
      </c>
      <c r="S159" s="104" t="str">
        <f t="shared" si="55"/>
        <v/>
      </c>
      <c r="T159" s="249" t="str">
        <f t="shared" si="47"/>
        <v/>
      </c>
      <c r="U159" s="118"/>
      <c r="V159" s="118"/>
      <c r="W159" s="118"/>
      <c r="X159" s="119"/>
      <c r="Y159" s="120"/>
      <c r="Z159" s="120"/>
      <c r="AA159" s="108" t="str">
        <f t="shared" si="56"/>
        <v/>
      </c>
      <c r="AB159" s="108" t="str">
        <f t="shared" si="57"/>
        <v/>
      </c>
      <c r="AC159" s="121"/>
      <c r="AD159" s="121"/>
      <c r="AE159" s="250" t="str">
        <f t="shared" si="48"/>
        <v/>
      </c>
      <c r="AF159" s="108" t="str">
        <f t="shared" si="58"/>
        <v/>
      </c>
      <c r="AG159" s="108" t="str">
        <f t="shared" si="59"/>
        <v/>
      </c>
      <c r="AH159" s="110">
        <f t="shared" si="60"/>
        <v>0</v>
      </c>
      <c r="AI159" s="110">
        <f t="shared" si="61"/>
        <v>0</v>
      </c>
      <c r="AJ159" s="114"/>
      <c r="AK159" s="100">
        <f t="shared" si="62"/>
        <v>0</v>
      </c>
      <c r="AL159" s="110">
        <f t="shared" si="63"/>
        <v>0</v>
      </c>
      <c r="AM159" s="258">
        <f t="shared" si="64"/>
        <v>0</v>
      </c>
      <c r="AN159" s="110">
        <f t="shared" si="65"/>
        <v>0</v>
      </c>
      <c r="AO159" s="110">
        <f t="shared" si="49"/>
        <v>0</v>
      </c>
      <c r="AP159" s="122"/>
    </row>
    <row r="160" spans="1:56">
      <c r="A160" s="113"/>
      <c r="B160" s="113"/>
      <c r="C160" s="114"/>
      <c r="D160" s="115"/>
      <c r="E160" s="115"/>
      <c r="F160" s="115"/>
      <c r="G160" s="115"/>
      <c r="H160" s="116"/>
      <c r="I160" s="114"/>
      <c r="J160" s="114"/>
      <c r="K160" s="115"/>
      <c r="L160" s="117">
        <f t="shared" si="46"/>
        <v>0</v>
      </c>
      <c r="M160" s="124"/>
      <c r="N160" s="102" t="str">
        <f t="shared" si="50"/>
        <v/>
      </c>
      <c r="O160" s="103" t="str">
        <f t="shared" si="51"/>
        <v/>
      </c>
      <c r="P160" s="104" t="str">
        <f t="shared" si="52"/>
        <v/>
      </c>
      <c r="Q160" s="248" t="str">
        <f t="shared" si="53"/>
        <v/>
      </c>
      <c r="R160" s="245" t="str">
        <f t="shared" si="54"/>
        <v/>
      </c>
      <c r="S160" s="104" t="str">
        <f t="shared" si="55"/>
        <v/>
      </c>
      <c r="T160" s="249" t="str">
        <f t="shared" si="47"/>
        <v/>
      </c>
      <c r="U160" s="118"/>
      <c r="V160" s="118"/>
      <c r="W160" s="118"/>
      <c r="X160" s="119"/>
      <c r="Y160" s="120"/>
      <c r="Z160" s="120"/>
      <c r="AA160" s="108" t="str">
        <f t="shared" si="56"/>
        <v/>
      </c>
      <c r="AB160" s="108" t="str">
        <f t="shared" si="57"/>
        <v/>
      </c>
      <c r="AC160" s="121"/>
      <c r="AD160" s="121"/>
      <c r="AE160" s="250" t="str">
        <f t="shared" si="48"/>
        <v/>
      </c>
      <c r="AF160" s="108" t="str">
        <f t="shared" si="58"/>
        <v/>
      </c>
      <c r="AG160" s="108" t="str">
        <f t="shared" si="59"/>
        <v/>
      </c>
      <c r="AH160" s="110">
        <f t="shared" si="60"/>
        <v>0</v>
      </c>
      <c r="AI160" s="110">
        <f t="shared" si="61"/>
        <v>0</v>
      </c>
      <c r="AJ160" s="114"/>
      <c r="AK160" s="100">
        <f t="shared" si="62"/>
        <v>0</v>
      </c>
      <c r="AL160" s="110">
        <f t="shared" si="63"/>
        <v>0</v>
      </c>
      <c r="AM160" s="258">
        <f t="shared" si="64"/>
        <v>0</v>
      </c>
      <c r="AN160" s="110">
        <f t="shared" si="65"/>
        <v>0</v>
      </c>
      <c r="AO160" s="110">
        <f t="shared" si="49"/>
        <v>0</v>
      </c>
      <c r="AP160" s="122"/>
    </row>
    <row r="161" spans="1:56">
      <c r="A161" s="113"/>
      <c r="B161" s="113"/>
      <c r="C161" s="114"/>
      <c r="D161" s="115"/>
      <c r="E161" s="115"/>
      <c r="F161" s="115"/>
      <c r="G161" s="115"/>
      <c r="H161" s="116"/>
      <c r="I161" s="114"/>
      <c r="J161" s="114"/>
      <c r="K161" s="115"/>
      <c r="L161" s="117">
        <f t="shared" si="46"/>
        <v>0</v>
      </c>
      <c r="M161" s="124"/>
      <c r="N161" s="102" t="str">
        <f t="shared" si="50"/>
        <v/>
      </c>
      <c r="O161" s="103" t="str">
        <f t="shared" si="51"/>
        <v/>
      </c>
      <c r="P161" s="104" t="str">
        <f t="shared" si="52"/>
        <v/>
      </c>
      <c r="Q161" s="248" t="str">
        <f t="shared" si="53"/>
        <v/>
      </c>
      <c r="R161" s="245" t="str">
        <f t="shared" si="54"/>
        <v/>
      </c>
      <c r="S161" s="104" t="str">
        <f t="shared" si="55"/>
        <v/>
      </c>
      <c r="T161" s="249" t="str">
        <f t="shared" si="47"/>
        <v/>
      </c>
      <c r="U161" s="118"/>
      <c r="V161" s="118"/>
      <c r="W161" s="118"/>
      <c r="X161" s="119"/>
      <c r="Y161" s="120"/>
      <c r="Z161" s="120"/>
      <c r="AA161" s="108" t="str">
        <f t="shared" si="56"/>
        <v/>
      </c>
      <c r="AB161" s="108" t="str">
        <f t="shared" si="57"/>
        <v/>
      </c>
      <c r="AC161" s="121"/>
      <c r="AD161" s="121"/>
      <c r="AE161" s="250" t="str">
        <f t="shared" si="48"/>
        <v/>
      </c>
      <c r="AF161" s="108" t="str">
        <f t="shared" si="58"/>
        <v/>
      </c>
      <c r="AG161" s="108" t="str">
        <f t="shared" si="59"/>
        <v/>
      </c>
      <c r="AH161" s="110">
        <f t="shared" si="60"/>
        <v>0</v>
      </c>
      <c r="AI161" s="110">
        <f t="shared" si="61"/>
        <v>0</v>
      </c>
      <c r="AJ161" s="114"/>
      <c r="AK161" s="100">
        <f t="shared" si="62"/>
        <v>0</v>
      </c>
      <c r="AL161" s="110">
        <f t="shared" si="63"/>
        <v>0</v>
      </c>
      <c r="AM161" s="258">
        <f t="shared" si="64"/>
        <v>0</v>
      </c>
      <c r="AN161" s="110">
        <f t="shared" si="65"/>
        <v>0</v>
      </c>
      <c r="AO161" s="110">
        <f t="shared" si="49"/>
        <v>0</v>
      </c>
      <c r="AP161" s="122"/>
    </row>
    <row r="162" spans="1:56">
      <c r="A162" s="113"/>
      <c r="B162" s="113"/>
      <c r="C162" s="114"/>
      <c r="D162" s="115"/>
      <c r="E162" s="115"/>
      <c r="F162" s="115"/>
      <c r="G162" s="115"/>
      <c r="H162" s="116"/>
      <c r="I162" s="114"/>
      <c r="J162" s="114"/>
      <c r="K162" s="115"/>
      <c r="L162" s="117">
        <f t="shared" si="46"/>
        <v>0</v>
      </c>
      <c r="M162" s="124"/>
      <c r="N162" s="102" t="str">
        <f t="shared" si="50"/>
        <v/>
      </c>
      <c r="O162" s="103" t="str">
        <f t="shared" si="51"/>
        <v/>
      </c>
      <c r="P162" s="104" t="str">
        <f t="shared" si="52"/>
        <v/>
      </c>
      <c r="Q162" s="248" t="str">
        <f t="shared" si="53"/>
        <v/>
      </c>
      <c r="R162" s="245" t="str">
        <f t="shared" si="54"/>
        <v/>
      </c>
      <c r="S162" s="104" t="str">
        <f t="shared" si="55"/>
        <v/>
      </c>
      <c r="T162" s="249" t="str">
        <f t="shared" si="47"/>
        <v/>
      </c>
      <c r="U162" s="118"/>
      <c r="V162" s="118"/>
      <c r="W162" s="118"/>
      <c r="X162" s="119"/>
      <c r="Y162" s="120"/>
      <c r="Z162" s="120"/>
      <c r="AA162" s="108" t="str">
        <f t="shared" si="56"/>
        <v/>
      </c>
      <c r="AB162" s="108" t="str">
        <f t="shared" si="57"/>
        <v/>
      </c>
      <c r="AC162" s="121"/>
      <c r="AD162" s="121"/>
      <c r="AE162" s="250" t="str">
        <f t="shared" si="48"/>
        <v/>
      </c>
      <c r="AF162" s="108" t="str">
        <f t="shared" si="58"/>
        <v/>
      </c>
      <c r="AG162" s="108" t="str">
        <f t="shared" si="59"/>
        <v/>
      </c>
      <c r="AH162" s="110">
        <f t="shared" si="60"/>
        <v>0</v>
      </c>
      <c r="AI162" s="110">
        <f t="shared" si="61"/>
        <v>0</v>
      </c>
      <c r="AJ162" s="114"/>
      <c r="AK162" s="100">
        <f t="shared" si="62"/>
        <v>0</v>
      </c>
      <c r="AL162" s="110">
        <f t="shared" si="63"/>
        <v>0</v>
      </c>
      <c r="AM162" s="258">
        <f t="shared" si="64"/>
        <v>0</v>
      </c>
      <c r="AN162" s="110">
        <f t="shared" si="65"/>
        <v>0</v>
      </c>
      <c r="AO162" s="110">
        <f t="shared" si="49"/>
        <v>0</v>
      </c>
      <c r="AP162" s="122"/>
    </row>
    <row r="163" spans="1:56">
      <c r="A163" s="113"/>
      <c r="B163" s="113"/>
      <c r="C163" s="114"/>
      <c r="D163" s="115"/>
      <c r="E163" s="115"/>
      <c r="F163" s="115"/>
      <c r="G163" s="115"/>
      <c r="H163" s="116"/>
      <c r="I163" s="114"/>
      <c r="J163" s="114"/>
      <c r="K163" s="115"/>
      <c r="L163" s="117">
        <f t="shared" si="46"/>
        <v>0</v>
      </c>
      <c r="M163" s="124"/>
      <c r="N163" s="102" t="str">
        <f t="shared" si="50"/>
        <v/>
      </c>
      <c r="O163" s="103" t="str">
        <f t="shared" si="51"/>
        <v/>
      </c>
      <c r="P163" s="104" t="str">
        <f t="shared" si="52"/>
        <v/>
      </c>
      <c r="Q163" s="248" t="str">
        <f t="shared" si="53"/>
        <v/>
      </c>
      <c r="R163" s="245" t="str">
        <f t="shared" si="54"/>
        <v/>
      </c>
      <c r="S163" s="104" t="str">
        <f t="shared" si="55"/>
        <v/>
      </c>
      <c r="T163" s="249" t="str">
        <f t="shared" si="47"/>
        <v/>
      </c>
      <c r="U163" s="118"/>
      <c r="V163" s="118"/>
      <c r="W163" s="118"/>
      <c r="X163" s="119"/>
      <c r="Y163" s="120"/>
      <c r="Z163" s="120"/>
      <c r="AA163" s="108" t="str">
        <f t="shared" si="56"/>
        <v/>
      </c>
      <c r="AB163" s="108" t="str">
        <f t="shared" si="57"/>
        <v/>
      </c>
      <c r="AC163" s="121"/>
      <c r="AD163" s="121"/>
      <c r="AE163" s="250" t="str">
        <f t="shared" si="48"/>
        <v/>
      </c>
      <c r="AF163" s="108" t="str">
        <f t="shared" si="58"/>
        <v/>
      </c>
      <c r="AG163" s="108" t="str">
        <f t="shared" si="59"/>
        <v/>
      </c>
      <c r="AH163" s="110">
        <f t="shared" si="60"/>
        <v>0</v>
      </c>
      <c r="AI163" s="110">
        <f t="shared" si="61"/>
        <v>0</v>
      </c>
      <c r="AJ163" s="114"/>
      <c r="AK163" s="100">
        <f t="shared" si="62"/>
        <v>0</v>
      </c>
      <c r="AL163" s="110">
        <f t="shared" si="63"/>
        <v>0</v>
      </c>
      <c r="AM163" s="258">
        <f t="shared" si="64"/>
        <v>0</v>
      </c>
      <c r="AN163" s="110">
        <f t="shared" si="65"/>
        <v>0</v>
      </c>
      <c r="AO163" s="110">
        <f t="shared" si="49"/>
        <v>0</v>
      </c>
      <c r="AP163" s="122"/>
    </row>
    <row r="164" spans="1:56">
      <c r="A164" s="113"/>
      <c r="B164" s="113"/>
      <c r="C164" s="114"/>
      <c r="D164" s="115"/>
      <c r="E164" s="115"/>
      <c r="F164" s="115"/>
      <c r="G164" s="115"/>
      <c r="H164" s="116"/>
      <c r="I164" s="114"/>
      <c r="J164" s="114"/>
      <c r="K164" s="115"/>
      <c r="L164" s="117">
        <f t="shared" si="46"/>
        <v>0</v>
      </c>
      <c r="M164" s="124"/>
      <c r="N164" s="102" t="str">
        <f t="shared" si="50"/>
        <v/>
      </c>
      <c r="O164" s="103" t="str">
        <f t="shared" si="51"/>
        <v/>
      </c>
      <c r="P164" s="104" t="str">
        <f t="shared" si="52"/>
        <v/>
      </c>
      <c r="Q164" s="248" t="str">
        <f t="shared" si="53"/>
        <v/>
      </c>
      <c r="R164" s="245" t="str">
        <f t="shared" si="54"/>
        <v/>
      </c>
      <c r="S164" s="104" t="str">
        <f t="shared" si="55"/>
        <v/>
      </c>
      <c r="T164" s="249" t="str">
        <f t="shared" si="47"/>
        <v/>
      </c>
      <c r="U164" s="118"/>
      <c r="V164" s="118"/>
      <c r="W164" s="118"/>
      <c r="X164" s="119"/>
      <c r="Y164" s="120"/>
      <c r="Z164" s="120"/>
      <c r="AA164" s="108" t="str">
        <f t="shared" si="56"/>
        <v/>
      </c>
      <c r="AB164" s="108" t="str">
        <f t="shared" si="57"/>
        <v/>
      </c>
      <c r="AC164" s="121"/>
      <c r="AD164" s="121"/>
      <c r="AE164" s="250" t="str">
        <f t="shared" si="48"/>
        <v/>
      </c>
      <c r="AF164" s="108" t="str">
        <f t="shared" si="58"/>
        <v/>
      </c>
      <c r="AG164" s="108" t="str">
        <f t="shared" si="59"/>
        <v/>
      </c>
      <c r="AH164" s="110">
        <f t="shared" si="60"/>
        <v>0</v>
      </c>
      <c r="AI164" s="110">
        <f t="shared" si="61"/>
        <v>0</v>
      </c>
      <c r="AJ164" s="114"/>
      <c r="AK164" s="100">
        <f t="shared" si="62"/>
        <v>0</v>
      </c>
      <c r="AL164" s="110">
        <f t="shared" si="63"/>
        <v>0</v>
      </c>
      <c r="AM164" s="258">
        <f t="shared" si="64"/>
        <v>0</v>
      </c>
      <c r="AN164" s="110">
        <f t="shared" si="65"/>
        <v>0</v>
      </c>
      <c r="AO164" s="110">
        <f t="shared" si="49"/>
        <v>0</v>
      </c>
      <c r="AP164" s="122"/>
    </row>
    <row r="165" spans="1:56">
      <c r="A165" s="113"/>
      <c r="B165" s="113"/>
      <c r="C165" s="114"/>
      <c r="D165" s="115"/>
      <c r="E165" s="115"/>
      <c r="F165" s="115"/>
      <c r="G165" s="115"/>
      <c r="H165" s="116"/>
      <c r="I165" s="114"/>
      <c r="J165" s="114"/>
      <c r="K165" s="115"/>
      <c r="L165" s="117">
        <f t="shared" si="46"/>
        <v>0</v>
      </c>
      <c r="M165" s="124"/>
      <c r="N165" s="102" t="str">
        <f t="shared" si="50"/>
        <v/>
      </c>
      <c r="O165" s="103" t="str">
        <f t="shared" si="51"/>
        <v/>
      </c>
      <c r="P165" s="104" t="str">
        <f t="shared" si="52"/>
        <v/>
      </c>
      <c r="Q165" s="248" t="str">
        <f t="shared" si="53"/>
        <v/>
      </c>
      <c r="R165" s="245" t="str">
        <f t="shared" si="54"/>
        <v/>
      </c>
      <c r="S165" s="104" t="str">
        <f t="shared" si="55"/>
        <v/>
      </c>
      <c r="T165" s="249" t="str">
        <f t="shared" si="47"/>
        <v/>
      </c>
      <c r="U165" s="118"/>
      <c r="V165" s="118"/>
      <c r="W165" s="118"/>
      <c r="X165" s="119"/>
      <c r="Y165" s="120"/>
      <c r="Z165" s="120"/>
      <c r="AA165" s="108" t="str">
        <f t="shared" si="56"/>
        <v/>
      </c>
      <c r="AB165" s="108" t="str">
        <f t="shared" si="57"/>
        <v/>
      </c>
      <c r="AC165" s="121"/>
      <c r="AD165" s="121"/>
      <c r="AE165" s="250" t="str">
        <f t="shared" si="48"/>
        <v/>
      </c>
      <c r="AF165" s="108" t="str">
        <f t="shared" si="58"/>
        <v/>
      </c>
      <c r="AG165" s="108" t="str">
        <f t="shared" si="59"/>
        <v/>
      </c>
      <c r="AH165" s="110">
        <f t="shared" si="60"/>
        <v>0</v>
      </c>
      <c r="AI165" s="110">
        <f t="shared" si="61"/>
        <v>0</v>
      </c>
      <c r="AJ165" s="114"/>
      <c r="AK165" s="100">
        <f t="shared" si="62"/>
        <v>0</v>
      </c>
      <c r="AL165" s="110">
        <f t="shared" si="63"/>
        <v>0</v>
      </c>
      <c r="AM165" s="258">
        <f t="shared" si="64"/>
        <v>0</v>
      </c>
      <c r="AN165" s="110">
        <f t="shared" si="65"/>
        <v>0</v>
      </c>
      <c r="AO165" s="110">
        <f t="shared" si="49"/>
        <v>0</v>
      </c>
      <c r="AP165" s="122"/>
    </row>
    <row r="166" spans="1:56">
      <c r="A166" s="113"/>
      <c r="B166" s="113"/>
      <c r="C166" s="114"/>
      <c r="D166" s="115"/>
      <c r="E166" s="115"/>
      <c r="F166" s="115"/>
      <c r="G166" s="115"/>
      <c r="H166" s="116"/>
      <c r="I166" s="114"/>
      <c r="J166" s="114"/>
      <c r="K166" s="115"/>
      <c r="L166" s="117">
        <f t="shared" si="46"/>
        <v>0</v>
      </c>
      <c r="M166" s="124"/>
      <c r="N166" s="102" t="str">
        <f t="shared" si="50"/>
        <v/>
      </c>
      <c r="O166" s="103" t="str">
        <f t="shared" si="51"/>
        <v/>
      </c>
      <c r="P166" s="104" t="str">
        <f t="shared" si="52"/>
        <v/>
      </c>
      <c r="Q166" s="248" t="str">
        <f t="shared" si="53"/>
        <v/>
      </c>
      <c r="R166" s="245" t="str">
        <f t="shared" si="54"/>
        <v/>
      </c>
      <c r="S166" s="104" t="str">
        <f t="shared" si="55"/>
        <v/>
      </c>
      <c r="T166" s="249" t="str">
        <f t="shared" si="47"/>
        <v/>
      </c>
      <c r="U166" s="118"/>
      <c r="V166" s="118"/>
      <c r="W166" s="118"/>
      <c r="X166" s="119"/>
      <c r="Y166" s="120"/>
      <c r="Z166" s="120"/>
      <c r="AA166" s="108" t="str">
        <f t="shared" si="56"/>
        <v/>
      </c>
      <c r="AB166" s="108" t="str">
        <f t="shared" si="57"/>
        <v/>
      </c>
      <c r="AC166" s="121"/>
      <c r="AD166" s="121"/>
      <c r="AE166" s="250" t="str">
        <f t="shared" si="48"/>
        <v/>
      </c>
      <c r="AF166" s="108" t="str">
        <f t="shared" si="58"/>
        <v/>
      </c>
      <c r="AG166" s="108" t="str">
        <f t="shared" si="59"/>
        <v/>
      </c>
      <c r="AH166" s="110">
        <f t="shared" si="60"/>
        <v>0</v>
      </c>
      <c r="AI166" s="110">
        <f t="shared" si="61"/>
        <v>0</v>
      </c>
      <c r="AJ166" s="114"/>
      <c r="AK166" s="100">
        <f t="shared" si="62"/>
        <v>0</v>
      </c>
      <c r="AL166" s="110">
        <f t="shared" si="63"/>
        <v>0</v>
      </c>
      <c r="AM166" s="258">
        <f t="shared" si="64"/>
        <v>0</v>
      </c>
      <c r="AN166" s="110">
        <f t="shared" si="65"/>
        <v>0</v>
      </c>
      <c r="AO166" s="110">
        <f t="shared" si="49"/>
        <v>0</v>
      </c>
      <c r="AP166" s="122"/>
    </row>
    <row r="167" spans="1:56">
      <c r="A167" s="113"/>
      <c r="B167" s="113"/>
      <c r="C167" s="114"/>
      <c r="D167" s="115"/>
      <c r="E167" s="115"/>
      <c r="F167" s="115"/>
      <c r="G167" s="115"/>
      <c r="H167" s="116"/>
      <c r="I167" s="114"/>
      <c r="J167" s="114"/>
      <c r="K167" s="115"/>
      <c r="L167" s="117">
        <f t="shared" si="46"/>
        <v>0</v>
      </c>
      <c r="M167" s="124"/>
      <c r="N167" s="102" t="str">
        <f t="shared" si="50"/>
        <v/>
      </c>
      <c r="O167" s="103" t="str">
        <f t="shared" si="51"/>
        <v/>
      </c>
      <c r="P167" s="104" t="str">
        <f t="shared" si="52"/>
        <v/>
      </c>
      <c r="Q167" s="248" t="str">
        <f t="shared" si="53"/>
        <v/>
      </c>
      <c r="R167" s="245" t="str">
        <f t="shared" si="54"/>
        <v/>
      </c>
      <c r="S167" s="104" t="str">
        <f t="shared" si="55"/>
        <v/>
      </c>
      <c r="T167" s="249" t="str">
        <f t="shared" si="47"/>
        <v/>
      </c>
      <c r="U167" s="118"/>
      <c r="V167" s="118"/>
      <c r="W167" s="118"/>
      <c r="X167" s="119"/>
      <c r="Y167" s="120"/>
      <c r="Z167" s="120"/>
      <c r="AA167" s="108" t="str">
        <f t="shared" si="56"/>
        <v/>
      </c>
      <c r="AB167" s="108" t="str">
        <f t="shared" si="57"/>
        <v/>
      </c>
      <c r="AC167" s="121"/>
      <c r="AD167" s="121"/>
      <c r="AE167" s="250" t="str">
        <f t="shared" si="48"/>
        <v/>
      </c>
      <c r="AF167" s="108" t="str">
        <f t="shared" si="58"/>
        <v/>
      </c>
      <c r="AG167" s="108" t="str">
        <f t="shared" si="59"/>
        <v/>
      </c>
      <c r="AH167" s="110">
        <f t="shared" si="60"/>
        <v>0</v>
      </c>
      <c r="AI167" s="110">
        <f t="shared" si="61"/>
        <v>0</v>
      </c>
      <c r="AJ167" s="114"/>
      <c r="AK167" s="100">
        <f t="shared" si="62"/>
        <v>0</v>
      </c>
      <c r="AL167" s="110">
        <f t="shared" si="63"/>
        <v>0</v>
      </c>
      <c r="AM167" s="258">
        <f t="shared" si="64"/>
        <v>0</v>
      </c>
      <c r="AN167" s="110">
        <f t="shared" si="65"/>
        <v>0</v>
      </c>
      <c r="AO167" s="110">
        <f t="shared" si="49"/>
        <v>0</v>
      </c>
      <c r="AP167" s="122"/>
    </row>
    <row r="168" spans="1:56">
      <c r="A168" s="113"/>
      <c r="B168" s="113"/>
      <c r="C168" s="114"/>
      <c r="D168" s="115"/>
      <c r="E168" s="115"/>
      <c r="F168" s="115"/>
      <c r="G168" s="115"/>
      <c r="H168" s="116"/>
      <c r="I168" s="114"/>
      <c r="J168" s="114"/>
      <c r="K168" s="115"/>
      <c r="L168" s="117">
        <f t="shared" si="46"/>
        <v>0</v>
      </c>
      <c r="M168" s="124"/>
      <c r="N168" s="102" t="str">
        <f t="shared" si="50"/>
        <v/>
      </c>
      <c r="O168" s="103" t="str">
        <f t="shared" si="51"/>
        <v/>
      </c>
      <c r="P168" s="104" t="str">
        <f t="shared" si="52"/>
        <v/>
      </c>
      <c r="Q168" s="248" t="str">
        <f t="shared" si="53"/>
        <v/>
      </c>
      <c r="R168" s="245" t="str">
        <f t="shared" si="54"/>
        <v/>
      </c>
      <c r="S168" s="104" t="str">
        <f t="shared" si="55"/>
        <v/>
      </c>
      <c r="T168" s="249" t="str">
        <f t="shared" si="47"/>
        <v/>
      </c>
      <c r="U168" s="118"/>
      <c r="V168" s="118"/>
      <c r="W168" s="118"/>
      <c r="X168" s="119"/>
      <c r="Y168" s="120"/>
      <c r="Z168" s="120"/>
      <c r="AA168" s="108" t="str">
        <f t="shared" si="56"/>
        <v/>
      </c>
      <c r="AB168" s="108" t="str">
        <f t="shared" si="57"/>
        <v/>
      </c>
      <c r="AC168" s="121"/>
      <c r="AD168" s="121"/>
      <c r="AE168" s="250" t="str">
        <f t="shared" si="48"/>
        <v/>
      </c>
      <c r="AF168" s="108" t="str">
        <f t="shared" si="58"/>
        <v/>
      </c>
      <c r="AG168" s="108" t="str">
        <f t="shared" si="59"/>
        <v/>
      </c>
      <c r="AH168" s="110">
        <f t="shared" si="60"/>
        <v>0</v>
      </c>
      <c r="AI168" s="110">
        <f t="shared" si="61"/>
        <v>0</v>
      </c>
      <c r="AJ168" s="114"/>
      <c r="AK168" s="100">
        <f t="shared" si="62"/>
        <v>0</v>
      </c>
      <c r="AL168" s="110">
        <f t="shared" si="63"/>
        <v>0</v>
      </c>
      <c r="AM168" s="258">
        <f t="shared" si="64"/>
        <v>0</v>
      </c>
      <c r="AN168" s="110">
        <f t="shared" si="65"/>
        <v>0</v>
      </c>
      <c r="AO168" s="110">
        <f t="shared" si="49"/>
        <v>0</v>
      </c>
      <c r="AP168" s="122"/>
    </row>
    <row r="169" spans="1:56">
      <c r="A169" s="113"/>
      <c r="B169" s="113"/>
      <c r="C169" s="114"/>
      <c r="D169" s="115"/>
      <c r="E169" s="115"/>
      <c r="F169" s="115"/>
      <c r="G169" s="115"/>
      <c r="H169" s="116"/>
      <c r="I169" s="114"/>
      <c r="J169" s="114"/>
      <c r="K169" s="115"/>
      <c r="L169" s="117">
        <f t="shared" si="46"/>
        <v>0</v>
      </c>
      <c r="M169" s="124"/>
      <c r="N169" s="102" t="str">
        <f t="shared" si="50"/>
        <v/>
      </c>
      <c r="O169" s="103" t="str">
        <f t="shared" si="51"/>
        <v/>
      </c>
      <c r="P169" s="104" t="str">
        <f t="shared" si="52"/>
        <v/>
      </c>
      <c r="Q169" s="248" t="str">
        <f t="shared" si="53"/>
        <v/>
      </c>
      <c r="R169" s="245" t="str">
        <f t="shared" si="54"/>
        <v/>
      </c>
      <c r="S169" s="104" t="str">
        <f t="shared" si="55"/>
        <v/>
      </c>
      <c r="T169" s="249" t="str">
        <f t="shared" si="47"/>
        <v/>
      </c>
      <c r="U169" s="118"/>
      <c r="V169" s="118"/>
      <c r="W169" s="118"/>
      <c r="X169" s="119"/>
      <c r="Y169" s="120"/>
      <c r="Z169" s="120"/>
      <c r="AA169" s="108" t="str">
        <f t="shared" si="56"/>
        <v/>
      </c>
      <c r="AB169" s="108" t="str">
        <f t="shared" si="57"/>
        <v/>
      </c>
      <c r="AC169" s="121"/>
      <c r="AD169" s="121"/>
      <c r="AE169" s="250" t="str">
        <f t="shared" si="48"/>
        <v/>
      </c>
      <c r="AF169" s="108" t="str">
        <f t="shared" si="58"/>
        <v/>
      </c>
      <c r="AG169" s="108" t="str">
        <f t="shared" si="59"/>
        <v/>
      </c>
      <c r="AH169" s="110">
        <f t="shared" si="60"/>
        <v>0</v>
      </c>
      <c r="AI169" s="110">
        <f t="shared" si="61"/>
        <v>0</v>
      </c>
      <c r="AJ169" s="114"/>
      <c r="AK169" s="100">
        <f t="shared" si="62"/>
        <v>0</v>
      </c>
      <c r="AL169" s="110">
        <f t="shared" si="63"/>
        <v>0</v>
      </c>
      <c r="AM169" s="258">
        <f t="shared" si="64"/>
        <v>0</v>
      </c>
      <c r="AN169" s="110">
        <f t="shared" si="65"/>
        <v>0</v>
      </c>
      <c r="AO169" s="110">
        <f t="shared" si="49"/>
        <v>0</v>
      </c>
      <c r="AP169" s="122"/>
    </row>
    <row r="170" spans="1:56">
      <c r="A170" s="113"/>
      <c r="B170" s="113"/>
      <c r="C170" s="114"/>
      <c r="D170" s="115"/>
      <c r="E170" s="115"/>
      <c r="F170" s="115"/>
      <c r="G170" s="115"/>
      <c r="H170" s="116"/>
      <c r="I170" s="114"/>
      <c r="J170" s="114"/>
      <c r="K170" s="115"/>
      <c r="L170" s="117">
        <f t="shared" si="46"/>
        <v>0</v>
      </c>
      <c r="M170" s="124"/>
      <c r="N170" s="102" t="str">
        <f t="shared" si="50"/>
        <v/>
      </c>
      <c r="O170" s="103" t="str">
        <f t="shared" si="51"/>
        <v/>
      </c>
      <c r="P170" s="104" t="str">
        <f t="shared" si="52"/>
        <v/>
      </c>
      <c r="Q170" s="248" t="str">
        <f t="shared" si="53"/>
        <v/>
      </c>
      <c r="R170" s="245" t="str">
        <f t="shared" si="54"/>
        <v/>
      </c>
      <c r="S170" s="104" t="str">
        <f t="shared" si="55"/>
        <v/>
      </c>
      <c r="T170" s="249" t="str">
        <f t="shared" si="47"/>
        <v/>
      </c>
      <c r="U170" s="118"/>
      <c r="V170" s="118"/>
      <c r="W170" s="118"/>
      <c r="X170" s="119"/>
      <c r="Y170" s="120"/>
      <c r="Z170" s="120"/>
      <c r="AA170" s="108" t="str">
        <f t="shared" si="56"/>
        <v/>
      </c>
      <c r="AB170" s="108" t="str">
        <f t="shared" si="57"/>
        <v/>
      </c>
      <c r="AC170" s="121"/>
      <c r="AD170" s="121"/>
      <c r="AE170" s="250" t="str">
        <f t="shared" si="48"/>
        <v/>
      </c>
      <c r="AF170" s="108" t="str">
        <f t="shared" si="58"/>
        <v/>
      </c>
      <c r="AG170" s="108" t="str">
        <f t="shared" si="59"/>
        <v/>
      </c>
      <c r="AH170" s="110">
        <f t="shared" si="60"/>
        <v>0</v>
      </c>
      <c r="AI170" s="110">
        <f t="shared" si="61"/>
        <v>0</v>
      </c>
      <c r="AJ170" s="114"/>
      <c r="AK170" s="100">
        <f t="shared" si="62"/>
        <v>0</v>
      </c>
      <c r="AL170" s="110">
        <f t="shared" si="63"/>
        <v>0</v>
      </c>
      <c r="AM170" s="258">
        <f t="shared" si="64"/>
        <v>0</v>
      </c>
      <c r="AN170" s="110">
        <f t="shared" si="65"/>
        <v>0</v>
      </c>
      <c r="AO170" s="110">
        <f t="shared" si="49"/>
        <v>0</v>
      </c>
      <c r="AP170" s="122"/>
    </row>
    <row r="171" spans="1:56">
      <c r="A171" s="113"/>
      <c r="B171" s="113"/>
      <c r="C171" s="114"/>
      <c r="D171" s="115"/>
      <c r="E171" s="115"/>
      <c r="F171" s="115"/>
      <c r="G171" s="115"/>
      <c r="H171" s="116"/>
      <c r="I171" s="114"/>
      <c r="J171" s="114"/>
      <c r="K171" s="115"/>
      <c r="L171" s="117">
        <f t="shared" si="46"/>
        <v>0</v>
      </c>
      <c r="M171" s="124"/>
      <c r="N171" s="102" t="str">
        <f t="shared" si="50"/>
        <v/>
      </c>
      <c r="O171" s="103" t="str">
        <f t="shared" si="51"/>
        <v/>
      </c>
      <c r="P171" s="104" t="str">
        <f t="shared" si="52"/>
        <v/>
      </c>
      <c r="Q171" s="248" t="str">
        <f t="shared" si="53"/>
        <v/>
      </c>
      <c r="R171" s="245" t="str">
        <f t="shared" si="54"/>
        <v/>
      </c>
      <c r="S171" s="104" t="str">
        <f t="shared" si="55"/>
        <v/>
      </c>
      <c r="T171" s="249" t="str">
        <f t="shared" si="47"/>
        <v/>
      </c>
      <c r="U171" s="118"/>
      <c r="V171" s="118"/>
      <c r="W171" s="118"/>
      <c r="X171" s="119"/>
      <c r="Y171" s="120"/>
      <c r="Z171" s="120"/>
      <c r="AA171" s="108" t="str">
        <f t="shared" si="56"/>
        <v/>
      </c>
      <c r="AB171" s="108" t="str">
        <f t="shared" si="57"/>
        <v/>
      </c>
      <c r="AC171" s="121"/>
      <c r="AD171" s="121"/>
      <c r="AE171" s="250" t="str">
        <f t="shared" si="48"/>
        <v/>
      </c>
      <c r="AF171" s="108" t="str">
        <f t="shared" si="58"/>
        <v/>
      </c>
      <c r="AG171" s="108" t="str">
        <f t="shared" si="59"/>
        <v/>
      </c>
      <c r="AH171" s="110">
        <f t="shared" si="60"/>
        <v>0</v>
      </c>
      <c r="AI171" s="110">
        <f t="shared" si="61"/>
        <v>0</v>
      </c>
      <c r="AJ171" s="114"/>
      <c r="AK171" s="100">
        <f t="shared" si="62"/>
        <v>0</v>
      </c>
      <c r="AL171" s="110">
        <f t="shared" si="63"/>
        <v>0</v>
      </c>
      <c r="AM171" s="258">
        <f t="shared" si="64"/>
        <v>0</v>
      </c>
      <c r="AN171" s="110">
        <f t="shared" si="65"/>
        <v>0</v>
      </c>
      <c r="AO171" s="110">
        <f t="shared" si="49"/>
        <v>0</v>
      </c>
      <c r="AP171" s="122"/>
    </row>
    <row r="172" spans="1:56">
      <c r="A172" s="113"/>
      <c r="B172" s="113"/>
      <c r="C172" s="114"/>
      <c r="D172" s="115"/>
      <c r="E172" s="115"/>
      <c r="F172" s="115"/>
      <c r="G172" s="115"/>
      <c r="H172" s="116"/>
      <c r="I172" s="114"/>
      <c r="J172" s="114"/>
      <c r="K172" s="115"/>
      <c r="L172" s="117">
        <f t="shared" si="46"/>
        <v>0</v>
      </c>
      <c r="M172" s="124"/>
      <c r="N172" s="102" t="str">
        <f t="shared" si="50"/>
        <v/>
      </c>
      <c r="O172" s="103" t="str">
        <f t="shared" si="51"/>
        <v/>
      </c>
      <c r="P172" s="104" t="str">
        <f t="shared" si="52"/>
        <v/>
      </c>
      <c r="Q172" s="248" t="str">
        <f t="shared" si="53"/>
        <v/>
      </c>
      <c r="R172" s="245" t="str">
        <f t="shared" si="54"/>
        <v/>
      </c>
      <c r="S172" s="104" t="str">
        <f t="shared" si="55"/>
        <v/>
      </c>
      <c r="T172" s="249" t="str">
        <f t="shared" si="47"/>
        <v/>
      </c>
      <c r="U172" s="118"/>
      <c r="V172" s="118"/>
      <c r="W172" s="118"/>
      <c r="X172" s="119"/>
      <c r="Y172" s="120"/>
      <c r="Z172" s="120"/>
      <c r="AA172" s="108" t="str">
        <f t="shared" si="56"/>
        <v/>
      </c>
      <c r="AB172" s="108" t="str">
        <f t="shared" si="57"/>
        <v/>
      </c>
      <c r="AC172" s="121"/>
      <c r="AD172" s="121"/>
      <c r="AE172" s="250" t="str">
        <f t="shared" si="48"/>
        <v/>
      </c>
      <c r="AF172" s="108" t="str">
        <f t="shared" si="58"/>
        <v/>
      </c>
      <c r="AG172" s="108" t="str">
        <f t="shared" si="59"/>
        <v/>
      </c>
      <c r="AH172" s="110">
        <f t="shared" si="60"/>
        <v>0</v>
      </c>
      <c r="AI172" s="110">
        <f t="shared" si="61"/>
        <v>0</v>
      </c>
      <c r="AJ172" s="114"/>
      <c r="AK172" s="100">
        <f t="shared" si="62"/>
        <v>0</v>
      </c>
      <c r="AL172" s="110">
        <f t="shared" si="63"/>
        <v>0</v>
      </c>
      <c r="AM172" s="258">
        <f t="shared" si="64"/>
        <v>0</v>
      </c>
      <c r="AN172" s="110">
        <f t="shared" si="65"/>
        <v>0</v>
      </c>
      <c r="AO172" s="110">
        <f t="shared" si="49"/>
        <v>0</v>
      </c>
      <c r="AP172" s="122"/>
    </row>
    <row r="173" spans="1:56">
      <c r="A173" s="113"/>
      <c r="B173" s="113"/>
      <c r="C173" s="114"/>
      <c r="D173" s="115"/>
      <c r="E173" s="115"/>
      <c r="F173" s="115"/>
      <c r="G173" s="115"/>
      <c r="H173" s="116"/>
      <c r="I173" s="114"/>
      <c r="J173" s="114"/>
      <c r="K173" s="115"/>
      <c r="L173" s="117">
        <f t="shared" si="46"/>
        <v>0</v>
      </c>
      <c r="M173" s="124"/>
      <c r="N173" s="102" t="str">
        <f t="shared" si="50"/>
        <v/>
      </c>
      <c r="O173" s="103" t="str">
        <f t="shared" si="51"/>
        <v/>
      </c>
      <c r="P173" s="104" t="str">
        <f t="shared" si="52"/>
        <v/>
      </c>
      <c r="Q173" s="248" t="str">
        <f t="shared" si="53"/>
        <v/>
      </c>
      <c r="R173" s="245" t="str">
        <f t="shared" si="54"/>
        <v/>
      </c>
      <c r="S173" s="104" t="str">
        <f t="shared" si="55"/>
        <v/>
      </c>
      <c r="T173" s="249" t="str">
        <f t="shared" si="47"/>
        <v/>
      </c>
      <c r="U173" s="118"/>
      <c r="V173" s="118"/>
      <c r="W173" s="118"/>
      <c r="X173" s="119"/>
      <c r="Y173" s="120"/>
      <c r="Z173" s="120"/>
      <c r="AA173" s="108" t="str">
        <f t="shared" si="56"/>
        <v/>
      </c>
      <c r="AB173" s="108" t="str">
        <f t="shared" si="57"/>
        <v/>
      </c>
      <c r="AC173" s="121"/>
      <c r="AD173" s="121"/>
      <c r="AE173" s="250" t="str">
        <f t="shared" si="48"/>
        <v/>
      </c>
      <c r="AF173" s="108" t="str">
        <f t="shared" si="58"/>
        <v/>
      </c>
      <c r="AG173" s="108" t="str">
        <f t="shared" si="59"/>
        <v/>
      </c>
      <c r="AH173" s="110">
        <f t="shared" si="60"/>
        <v>0</v>
      </c>
      <c r="AI173" s="110">
        <f t="shared" si="61"/>
        <v>0</v>
      </c>
      <c r="AJ173" s="114"/>
      <c r="AK173" s="100">
        <f t="shared" si="62"/>
        <v>0</v>
      </c>
      <c r="AL173" s="110">
        <f t="shared" si="63"/>
        <v>0</v>
      </c>
      <c r="AM173" s="258">
        <f t="shared" si="64"/>
        <v>0</v>
      </c>
      <c r="AN173" s="110">
        <f t="shared" si="65"/>
        <v>0</v>
      </c>
      <c r="AO173" s="110">
        <f t="shared" si="49"/>
        <v>0</v>
      </c>
      <c r="AP173" s="122"/>
    </row>
    <row r="174" spans="1:56" s="279" customFormat="1">
      <c r="A174" s="113"/>
      <c r="B174" s="113"/>
      <c r="C174" s="114"/>
      <c r="D174" s="115"/>
      <c r="E174" s="115"/>
      <c r="F174" s="115"/>
      <c r="G174" s="115"/>
      <c r="H174" s="116"/>
      <c r="I174" s="114"/>
      <c r="J174" s="114"/>
      <c r="K174" s="115"/>
      <c r="L174" s="117">
        <f t="shared" si="46"/>
        <v>0</v>
      </c>
      <c r="M174" s="124"/>
      <c r="N174" s="102" t="str">
        <f t="shared" si="50"/>
        <v/>
      </c>
      <c r="O174" s="103" t="str">
        <f t="shared" si="51"/>
        <v/>
      </c>
      <c r="P174" s="104" t="str">
        <f t="shared" si="52"/>
        <v/>
      </c>
      <c r="Q174" s="248" t="str">
        <f t="shared" si="53"/>
        <v/>
      </c>
      <c r="R174" s="245" t="str">
        <f t="shared" si="54"/>
        <v/>
      </c>
      <c r="S174" s="104" t="str">
        <f t="shared" si="55"/>
        <v/>
      </c>
      <c r="T174" s="249" t="str">
        <f t="shared" si="47"/>
        <v/>
      </c>
      <c r="U174" s="118"/>
      <c r="V174" s="118"/>
      <c r="W174" s="118"/>
      <c r="X174" s="119"/>
      <c r="Y174" s="120"/>
      <c r="Z174" s="120"/>
      <c r="AA174" s="108" t="str">
        <f t="shared" si="56"/>
        <v/>
      </c>
      <c r="AB174" s="108" t="str">
        <f t="shared" si="57"/>
        <v/>
      </c>
      <c r="AC174" s="121"/>
      <c r="AD174" s="121"/>
      <c r="AE174" s="250" t="str">
        <f t="shared" si="48"/>
        <v/>
      </c>
      <c r="AF174" s="108" t="str">
        <f t="shared" si="58"/>
        <v/>
      </c>
      <c r="AG174" s="108" t="str">
        <f t="shared" si="59"/>
        <v/>
      </c>
      <c r="AH174" s="110">
        <f t="shared" si="60"/>
        <v>0</v>
      </c>
      <c r="AI174" s="110">
        <f t="shared" si="61"/>
        <v>0</v>
      </c>
      <c r="AJ174" s="114"/>
      <c r="AK174" s="100">
        <f t="shared" si="62"/>
        <v>0</v>
      </c>
      <c r="AL174" s="110">
        <f t="shared" si="63"/>
        <v>0</v>
      </c>
      <c r="AM174" s="258">
        <f t="shared" si="64"/>
        <v>0</v>
      </c>
      <c r="AN174" s="110">
        <f t="shared" si="65"/>
        <v>0</v>
      </c>
      <c r="AO174" s="110">
        <f t="shared" si="49"/>
        <v>0</v>
      </c>
      <c r="AP174" s="122"/>
      <c r="AQ174" s="277"/>
      <c r="AR174" s="269"/>
      <c r="AT174" s="65"/>
      <c r="AU174" s="65"/>
      <c r="AV174" s="65"/>
      <c r="AW174" s="65"/>
      <c r="AX174" s="65"/>
      <c r="AY174" s="65"/>
      <c r="AZ174" s="65"/>
      <c r="BA174" s="65"/>
      <c r="BB174" s="65"/>
      <c r="BC174" s="65"/>
      <c r="BD174" s="65"/>
    </row>
    <row r="175" spans="1:56">
      <c r="A175" s="113"/>
      <c r="B175" s="113"/>
      <c r="C175" s="114"/>
      <c r="D175" s="115"/>
      <c r="E175" s="115"/>
      <c r="F175" s="115"/>
      <c r="G175" s="115"/>
      <c r="H175" s="116"/>
      <c r="I175" s="114"/>
      <c r="J175" s="114"/>
      <c r="K175" s="115"/>
      <c r="L175" s="117">
        <f t="shared" si="46"/>
        <v>0</v>
      </c>
      <c r="M175" s="124"/>
      <c r="N175" s="102" t="str">
        <f t="shared" si="50"/>
        <v/>
      </c>
      <c r="O175" s="103" t="str">
        <f t="shared" si="51"/>
        <v/>
      </c>
      <c r="P175" s="104" t="str">
        <f t="shared" si="52"/>
        <v/>
      </c>
      <c r="Q175" s="248" t="str">
        <f t="shared" si="53"/>
        <v/>
      </c>
      <c r="R175" s="245" t="str">
        <f t="shared" si="54"/>
        <v/>
      </c>
      <c r="S175" s="104" t="str">
        <f t="shared" si="55"/>
        <v/>
      </c>
      <c r="T175" s="249" t="str">
        <f t="shared" si="47"/>
        <v/>
      </c>
      <c r="U175" s="118"/>
      <c r="V175" s="118"/>
      <c r="W175" s="118"/>
      <c r="X175" s="119"/>
      <c r="Y175" s="120"/>
      <c r="Z175" s="120"/>
      <c r="AA175" s="108" t="str">
        <f t="shared" si="56"/>
        <v/>
      </c>
      <c r="AB175" s="108" t="str">
        <f t="shared" si="57"/>
        <v/>
      </c>
      <c r="AC175" s="121"/>
      <c r="AD175" s="121"/>
      <c r="AE175" s="250" t="str">
        <f t="shared" si="48"/>
        <v/>
      </c>
      <c r="AF175" s="108" t="str">
        <f t="shared" si="58"/>
        <v/>
      </c>
      <c r="AG175" s="108" t="str">
        <f t="shared" si="59"/>
        <v/>
      </c>
      <c r="AH175" s="110">
        <f t="shared" si="60"/>
        <v>0</v>
      </c>
      <c r="AI175" s="110">
        <f t="shared" si="61"/>
        <v>0</v>
      </c>
      <c r="AJ175" s="114"/>
      <c r="AK175" s="100">
        <f t="shared" si="62"/>
        <v>0</v>
      </c>
      <c r="AL175" s="110">
        <f t="shared" si="63"/>
        <v>0</v>
      </c>
      <c r="AM175" s="258">
        <f t="shared" si="64"/>
        <v>0</v>
      </c>
      <c r="AN175" s="110">
        <f t="shared" si="65"/>
        <v>0</v>
      </c>
      <c r="AO175" s="110">
        <f t="shared" si="49"/>
        <v>0</v>
      </c>
      <c r="AP175" s="122"/>
    </row>
    <row r="176" spans="1:56">
      <c r="A176" s="113"/>
      <c r="B176" s="113"/>
      <c r="C176" s="114"/>
      <c r="D176" s="115"/>
      <c r="E176" s="115"/>
      <c r="F176" s="115"/>
      <c r="G176" s="115"/>
      <c r="H176" s="116"/>
      <c r="I176" s="114"/>
      <c r="J176" s="114"/>
      <c r="K176" s="115"/>
      <c r="L176" s="117">
        <f t="shared" si="46"/>
        <v>0</v>
      </c>
      <c r="M176" s="124"/>
      <c r="N176" s="102" t="str">
        <f t="shared" si="50"/>
        <v/>
      </c>
      <c r="O176" s="103" t="str">
        <f t="shared" si="51"/>
        <v/>
      </c>
      <c r="P176" s="104" t="str">
        <f t="shared" si="52"/>
        <v/>
      </c>
      <c r="Q176" s="248" t="str">
        <f t="shared" si="53"/>
        <v/>
      </c>
      <c r="R176" s="245" t="str">
        <f t="shared" si="54"/>
        <v/>
      </c>
      <c r="S176" s="104" t="str">
        <f t="shared" si="55"/>
        <v/>
      </c>
      <c r="T176" s="249" t="str">
        <f t="shared" si="47"/>
        <v/>
      </c>
      <c r="U176" s="118"/>
      <c r="V176" s="118"/>
      <c r="W176" s="118"/>
      <c r="X176" s="119"/>
      <c r="Y176" s="120"/>
      <c r="Z176" s="120"/>
      <c r="AA176" s="108" t="str">
        <f t="shared" si="56"/>
        <v/>
      </c>
      <c r="AB176" s="108" t="str">
        <f t="shared" si="57"/>
        <v/>
      </c>
      <c r="AC176" s="121"/>
      <c r="AD176" s="121"/>
      <c r="AE176" s="250" t="str">
        <f t="shared" si="48"/>
        <v/>
      </c>
      <c r="AF176" s="108" t="str">
        <f t="shared" si="58"/>
        <v/>
      </c>
      <c r="AG176" s="108" t="str">
        <f t="shared" si="59"/>
        <v/>
      </c>
      <c r="AH176" s="110">
        <f t="shared" si="60"/>
        <v>0</v>
      </c>
      <c r="AI176" s="110">
        <f t="shared" si="61"/>
        <v>0</v>
      </c>
      <c r="AJ176" s="114"/>
      <c r="AK176" s="100">
        <f t="shared" si="62"/>
        <v>0</v>
      </c>
      <c r="AL176" s="110">
        <f t="shared" si="63"/>
        <v>0</v>
      </c>
      <c r="AM176" s="258">
        <f t="shared" si="64"/>
        <v>0</v>
      </c>
      <c r="AN176" s="110">
        <f t="shared" si="65"/>
        <v>0</v>
      </c>
      <c r="AO176" s="110">
        <f t="shared" si="49"/>
        <v>0</v>
      </c>
      <c r="AP176" s="122"/>
    </row>
    <row r="177" spans="1:56">
      <c r="A177" s="113"/>
      <c r="B177" s="113"/>
      <c r="C177" s="114"/>
      <c r="D177" s="115"/>
      <c r="E177" s="115"/>
      <c r="F177" s="115"/>
      <c r="G177" s="115"/>
      <c r="H177" s="116"/>
      <c r="I177" s="114"/>
      <c r="J177" s="114"/>
      <c r="K177" s="115"/>
      <c r="L177" s="117">
        <f t="shared" si="46"/>
        <v>0</v>
      </c>
      <c r="M177" s="124"/>
      <c r="N177" s="102" t="str">
        <f t="shared" si="50"/>
        <v/>
      </c>
      <c r="O177" s="103" t="str">
        <f t="shared" si="51"/>
        <v/>
      </c>
      <c r="P177" s="104" t="str">
        <f t="shared" si="52"/>
        <v/>
      </c>
      <c r="Q177" s="248" t="str">
        <f t="shared" si="53"/>
        <v/>
      </c>
      <c r="R177" s="245" t="str">
        <f t="shared" si="54"/>
        <v/>
      </c>
      <c r="S177" s="104" t="str">
        <f t="shared" si="55"/>
        <v/>
      </c>
      <c r="T177" s="249" t="str">
        <f t="shared" si="47"/>
        <v/>
      </c>
      <c r="U177" s="118"/>
      <c r="V177" s="118"/>
      <c r="W177" s="118"/>
      <c r="X177" s="119"/>
      <c r="Y177" s="120"/>
      <c r="Z177" s="120"/>
      <c r="AA177" s="108" t="str">
        <f t="shared" si="56"/>
        <v/>
      </c>
      <c r="AB177" s="108" t="str">
        <f t="shared" si="57"/>
        <v/>
      </c>
      <c r="AC177" s="121"/>
      <c r="AD177" s="121"/>
      <c r="AE177" s="250" t="str">
        <f t="shared" si="48"/>
        <v/>
      </c>
      <c r="AF177" s="108" t="str">
        <f t="shared" si="58"/>
        <v/>
      </c>
      <c r="AG177" s="108" t="str">
        <f t="shared" si="59"/>
        <v/>
      </c>
      <c r="AH177" s="110">
        <f t="shared" si="60"/>
        <v>0</v>
      </c>
      <c r="AI177" s="110">
        <f t="shared" si="61"/>
        <v>0</v>
      </c>
      <c r="AJ177" s="114"/>
      <c r="AK177" s="100">
        <f t="shared" si="62"/>
        <v>0</v>
      </c>
      <c r="AL177" s="110">
        <f t="shared" si="63"/>
        <v>0</v>
      </c>
      <c r="AM177" s="258">
        <f t="shared" si="64"/>
        <v>0</v>
      </c>
      <c r="AN177" s="110">
        <f t="shared" si="65"/>
        <v>0</v>
      </c>
      <c r="AO177" s="110">
        <f t="shared" si="49"/>
        <v>0</v>
      </c>
      <c r="AP177" s="122"/>
      <c r="BD177" s="279"/>
    </row>
    <row r="178" spans="1:56">
      <c r="A178" s="113"/>
      <c r="B178" s="113"/>
      <c r="C178" s="114"/>
      <c r="D178" s="115"/>
      <c r="E178" s="115"/>
      <c r="F178" s="115"/>
      <c r="G178" s="115"/>
      <c r="H178" s="116"/>
      <c r="I178" s="114"/>
      <c r="J178" s="114"/>
      <c r="K178" s="115"/>
      <c r="L178" s="117">
        <f t="shared" si="46"/>
        <v>0</v>
      </c>
      <c r="M178" s="124"/>
      <c r="N178" s="102" t="str">
        <f t="shared" si="50"/>
        <v/>
      </c>
      <c r="O178" s="103" t="str">
        <f t="shared" si="51"/>
        <v/>
      </c>
      <c r="P178" s="104" t="str">
        <f t="shared" si="52"/>
        <v/>
      </c>
      <c r="Q178" s="248" t="str">
        <f t="shared" si="53"/>
        <v/>
      </c>
      <c r="R178" s="245" t="str">
        <f t="shared" si="54"/>
        <v/>
      </c>
      <c r="S178" s="104" t="str">
        <f t="shared" si="55"/>
        <v/>
      </c>
      <c r="T178" s="249" t="str">
        <f t="shared" si="47"/>
        <v/>
      </c>
      <c r="U178" s="118"/>
      <c r="V178" s="118"/>
      <c r="W178" s="118"/>
      <c r="X178" s="119"/>
      <c r="Y178" s="120"/>
      <c r="Z178" s="120"/>
      <c r="AA178" s="108" t="str">
        <f t="shared" si="56"/>
        <v/>
      </c>
      <c r="AB178" s="108" t="str">
        <f t="shared" si="57"/>
        <v/>
      </c>
      <c r="AC178" s="121"/>
      <c r="AD178" s="121"/>
      <c r="AE178" s="250" t="str">
        <f t="shared" si="48"/>
        <v/>
      </c>
      <c r="AF178" s="108" t="str">
        <f t="shared" si="58"/>
        <v/>
      </c>
      <c r="AG178" s="108" t="str">
        <f t="shared" si="59"/>
        <v/>
      </c>
      <c r="AH178" s="110">
        <f t="shared" si="60"/>
        <v>0</v>
      </c>
      <c r="AI178" s="110">
        <f t="shared" si="61"/>
        <v>0</v>
      </c>
      <c r="AJ178" s="114"/>
      <c r="AK178" s="100">
        <f t="shared" si="62"/>
        <v>0</v>
      </c>
      <c r="AL178" s="110">
        <f t="shared" si="63"/>
        <v>0</v>
      </c>
      <c r="AM178" s="258">
        <f t="shared" si="64"/>
        <v>0</v>
      </c>
      <c r="AN178" s="110">
        <f t="shared" si="65"/>
        <v>0</v>
      </c>
      <c r="AO178" s="110">
        <f t="shared" si="49"/>
        <v>0</v>
      </c>
      <c r="AP178" s="122"/>
      <c r="AT178" s="279"/>
      <c r="AU178" s="279"/>
      <c r="AV178" s="279"/>
      <c r="AW178" s="279"/>
      <c r="AX178" s="279"/>
      <c r="AY178" s="279"/>
      <c r="AZ178" s="279"/>
      <c r="BA178" s="279"/>
      <c r="BB178" s="279"/>
      <c r="BC178" s="279"/>
    </row>
    <row r="179" spans="1:56">
      <c r="A179" s="113"/>
      <c r="B179" s="113"/>
      <c r="C179" s="114"/>
      <c r="D179" s="115"/>
      <c r="E179" s="115"/>
      <c r="F179" s="115"/>
      <c r="G179" s="115"/>
      <c r="H179" s="116"/>
      <c r="I179" s="114"/>
      <c r="J179" s="114"/>
      <c r="K179" s="115"/>
      <c r="L179" s="117">
        <f t="shared" si="46"/>
        <v>0</v>
      </c>
      <c r="M179" s="124"/>
      <c r="N179" s="102" t="str">
        <f t="shared" si="50"/>
        <v/>
      </c>
      <c r="O179" s="103" t="str">
        <f t="shared" si="51"/>
        <v/>
      </c>
      <c r="P179" s="104" t="str">
        <f t="shared" si="52"/>
        <v/>
      </c>
      <c r="Q179" s="248" t="str">
        <f t="shared" si="53"/>
        <v/>
      </c>
      <c r="R179" s="245" t="str">
        <f t="shared" si="54"/>
        <v/>
      </c>
      <c r="S179" s="104" t="str">
        <f t="shared" si="55"/>
        <v/>
      </c>
      <c r="T179" s="249" t="str">
        <f t="shared" si="47"/>
        <v/>
      </c>
      <c r="U179" s="118"/>
      <c r="V179" s="118"/>
      <c r="W179" s="118"/>
      <c r="X179" s="119"/>
      <c r="Y179" s="120"/>
      <c r="Z179" s="120"/>
      <c r="AA179" s="108" t="str">
        <f t="shared" si="56"/>
        <v/>
      </c>
      <c r="AB179" s="108" t="str">
        <f t="shared" si="57"/>
        <v/>
      </c>
      <c r="AC179" s="121"/>
      <c r="AD179" s="121"/>
      <c r="AE179" s="250" t="str">
        <f t="shared" si="48"/>
        <v/>
      </c>
      <c r="AF179" s="108" t="str">
        <f t="shared" si="58"/>
        <v/>
      </c>
      <c r="AG179" s="108" t="str">
        <f t="shared" si="59"/>
        <v/>
      </c>
      <c r="AH179" s="110">
        <f t="shared" si="60"/>
        <v>0</v>
      </c>
      <c r="AI179" s="110">
        <f t="shared" si="61"/>
        <v>0</v>
      </c>
      <c r="AJ179" s="114"/>
      <c r="AK179" s="100">
        <f t="shared" si="62"/>
        <v>0</v>
      </c>
      <c r="AL179" s="110">
        <f t="shared" si="63"/>
        <v>0</v>
      </c>
      <c r="AM179" s="258">
        <f t="shared" si="64"/>
        <v>0</v>
      </c>
      <c r="AN179" s="110">
        <f t="shared" si="65"/>
        <v>0</v>
      </c>
      <c r="AO179" s="110">
        <f t="shared" si="49"/>
        <v>0</v>
      </c>
      <c r="AP179" s="122"/>
    </row>
    <row r="180" spans="1:56">
      <c r="A180" s="113"/>
      <c r="B180" s="113"/>
      <c r="C180" s="114"/>
      <c r="D180" s="115"/>
      <c r="E180" s="115"/>
      <c r="F180" s="115"/>
      <c r="G180" s="115"/>
      <c r="H180" s="116"/>
      <c r="I180" s="114"/>
      <c r="J180" s="114"/>
      <c r="K180" s="115"/>
      <c r="L180" s="117">
        <f t="shared" si="46"/>
        <v>0</v>
      </c>
      <c r="M180" s="124"/>
      <c r="N180" s="102" t="str">
        <f t="shared" si="50"/>
        <v/>
      </c>
      <c r="O180" s="103" t="str">
        <f t="shared" si="51"/>
        <v/>
      </c>
      <c r="P180" s="104" t="str">
        <f t="shared" si="52"/>
        <v/>
      </c>
      <c r="Q180" s="248" t="str">
        <f t="shared" si="53"/>
        <v/>
      </c>
      <c r="R180" s="245" t="str">
        <f t="shared" si="54"/>
        <v/>
      </c>
      <c r="S180" s="104" t="str">
        <f t="shared" si="55"/>
        <v/>
      </c>
      <c r="T180" s="249" t="str">
        <f t="shared" si="47"/>
        <v/>
      </c>
      <c r="U180" s="118"/>
      <c r="V180" s="118"/>
      <c r="W180" s="118"/>
      <c r="X180" s="119"/>
      <c r="Y180" s="120"/>
      <c r="Z180" s="120"/>
      <c r="AA180" s="108" t="str">
        <f t="shared" si="56"/>
        <v/>
      </c>
      <c r="AB180" s="108" t="str">
        <f t="shared" si="57"/>
        <v/>
      </c>
      <c r="AC180" s="121"/>
      <c r="AD180" s="121"/>
      <c r="AE180" s="250" t="str">
        <f t="shared" si="48"/>
        <v/>
      </c>
      <c r="AF180" s="108" t="str">
        <f t="shared" si="58"/>
        <v/>
      </c>
      <c r="AG180" s="108" t="str">
        <f t="shared" si="59"/>
        <v/>
      </c>
      <c r="AH180" s="110">
        <f t="shared" si="60"/>
        <v>0</v>
      </c>
      <c r="AI180" s="110">
        <f t="shared" si="61"/>
        <v>0</v>
      </c>
      <c r="AJ180" s="114"/>
      <c r="AK180" s="100">
        <f t="shared" si="62"/>
        <v>0</v>
      </c>
      <c r="AL180" s="110">
        <f t="shared" si="63"/>
        <v>0</v>
      </c>
      <c r="AM180" s="258">
        <f t="shared" si="64"/>
        <v>0</v>
      </c>
      <c r="AN180" s="110">
        <f t="shared" si="65"/>
        <v>0</v>
      </c>
      <c r="AO180" s="110">
        <f t="shared" si="49"/>
        <v>0</v>
      </c>
      <c r="AP180" s="122"/>
    </row>
    <row r="181" spans="1:56">
      <c r="A181" s="113"/>
      <c r="B181" s="113"/>
      <c r="C181" s="114"/>
      <c r="D181" s="115"/>
      <c r="E181" s="115"/>
      <c r="F181" s="115"/>
      <c r="G181" s="115"/>
      <c r="H181" s="116"/>
      <c r="I181" s="114"/>
      <c r="J181" s="114"/>
      <c r="K181" s="115"/>
      <c r="L181" s="117">
        <f t="shared" si="46"/>
        <v>0</v>
      </c>
      <c r="M181" s="124"/>
      <c r="N181" s="102" t="str">
        <f t="shared" si="50"/>
        <v/>
      </c>
      <c r="O181" s="103" t="str">
        <f t="shared" si="51"/>
        <v/>
      </c>
      <c r="P181" s="104" t="str">
        <f t="shared" si="52"/>
        <v/>
      </c>
      <c r="Q181" s="248" t="str">
        <f t="shared" si="53"/>
        <v/>
      </c>
      <c r="R181" s="245" t="str">
        <f t="shared" si="54"/>
        <v/>
      </c>
      <c r="S181" s="104" t="str">
        <f t="shared" si="55"/>
        <v/>
      </c>
      <c r="T181" s="249" t="str">
        <f t="shared" si="47"/>
        <v/>
      </c>
      <c r="U181" s="118"/>
      <c r="V181" s="118"/>
      <c r="W181" s="118"/>
      <c r="X181" s="119"/>
      <c r="Y181" s="120"/>
      <c r="Z181" s="120"/>
      <c r="AA181" s="108" t="str">
        <f t="shared" si="56"/>
        <v/>
      </c>
      <c r="AB181" s="108" t="str">
        <f t="shared" si="57"/>
        <v/>
      </c>
      <c r="AC181" s="121"/>
      <c r="AD181" s="121"/>
      <c r="AE181" s="250" t="str">
        <f t="shared" si="48"/>
        <v/>
      </c>
      <c r="AF181" s="108" t="str">
        <f t="shared" si="58"/>
        <v/>
      </c>
      <c r="AG181" s="108" t="str">
        <f t="shared" si="59"/>
        <v/>
      </c>
      <c r="AH181" s="110">
        <f t="shared" si="60"/>
        <v>0</v>
      </c>
      <c r="AI181" s="110">
        <f t="shared" si="61"/>
        <v>0</v>
      </c>
      <c r="AJ181" s="114"/>
      <c r="AK181" s="100">
        <f t="shared" si="62"/>
        <v>0</v>
      </c>
      <c r="AL181" s="110">
        <f t="shared" si="63"/>
        <v>0</v>
      </c>
      <c r="AM181" s="258">
        <f t="shared" si="64"/>
        <v>0</v>
      </c>
      <c r="AN181" s="110">
        <f t="shared" si="65"/>
        <v>0</v>
      </c>
      <c r="AO181" s="110">
        <f t="shared" si="49"/>
        <v>0</v>
      </c>
      <c r="AP181" s="122"/>
    </row>
    <row r="182" spans="1:56">
      <c r="A182" s="113"/>
      <c r="B182" s="113"/>
      <c r="C182" s="114"/>
      <c r="D182" s="115"/>
      <c r="E182" s="115"/>
      <c r="F182" s="115"/>
      <c r="G182" s="115"/>
      <c r="H182" s="116"/>
      <c r="I182" s="114"/>
      <c r="J182" s="114"/>
      <c r="K182" s="115"/>
      <c r="L182" s="117">
        <f t="shared" si="46"/>
        <v>0</v>
      </c>
      <c r="M182" s="124"/>
      <c r="N182" s="102" t="str">
        <f t="shared" si="50"/>
        <v/>
      </c>
      <c r="O182" s="103" t="str">
        <f t="shared" si="51"/>
        <v/>
      </c>
      <c r="P182" s="104" t="str">
        <f t="shared" si="52"/>
        <v/>
      </c>
      <c r="Q182" s="248" t="str">
        <f t="shared" si="53"/>
        <v/>
      </c>
      <c r="R182" s="245" t="str">
        <f t="shared" si="54"/>
        <v/>
      </c>
      <c r="S182" s="104" t="str">
        <f t="shared" si="55"/>
        <v/>
      </c>
      <c r="T182" s="249" t="str">
        <f t="shared" si="47"/>
        <v/>
      </c>
      <c r="U182" s="118"/>
      <c r="V182" s="118"/>
      <c r="W182" s="118"/>
      <c r="X182" s="119"/>
      <c r="Y182" s="120"/>
      <c r="Z182" s="120"/>
      <c r="AA182" s="108" t="str">
        <f t="shared" si="56"/>
        <v/>
      </c>
      <c r="AB182" s="108" t="str">
        <f t="shared" si="57"/>
        <v/>
      </c>
      <c r="AC182" s="121"/>
      <c r="AD182" s="121"/>
      <c r="AE182" s="250" t="str">
        <f t="shared" si="48"/>
        <v/>
      </c>
      <c r="AF182" s="108" t="str">
        <f t="shared" si="58"/>
        <v/>
      </c>
      <c r="AG182" s="108" t="str">
        <f t="shared" si="59"/>
        <v/>
      </c>
      <c r="AH182" s="110">
        <f t="shared" si="60"/>
        <v>0</v>
      </c>
      <c r="AI182" s="110">
        <f t="shared" si="61"/>
        <v>0</v>
      </c>
      <c r="AJ182" s="114"/>
      <c r="AK182" s="100">
        <f t="shared" si="62"/>
        <v>0</v>
      </c>
      <c r="AL182" s="110">
        <f t="shared" si="63"/>
        <v>0</v>
      </c>
      <c r="AM182" s="258">
        <f t="shared" si="64"/>
        <v>0</v>
      </c>
      <c r="AN182" s="110">
        <f t="shared" si="65"/>
        <v>0</v>
      </c>
      <c r="AO182" s="110">
        <f t="shared" si="49"/>
        <v>0</v>
      </c>
      <c r="AP182" s="122"/>
    </row>
    <row r="183" spans="1:56">
      <c r="A183" s="113"/>
      <c r="B183" s="113"/>
      <c r="C183" s="114"/>
      <c r="D183" s="115"/>
      <c r="E183" s="115"/>
      <c r="F183" s="115"/>
      <c r="G183" s="115"/>
      <c r="H183" s="116"/>
      <c r="I183" s="114"/>
      <c r="J183" s="114"/>
      <c r="K183" s="115"/>
      <c r="L183" s="117">
        <f t="shared" si="46"/>
        <v>0</v>
      </c>
      <c r="M183" s="124"/>
      <c r="N183" s="102" t="str">
        <f t="shared" si="50"/>
        <v/>
      </c>
      <c r="O183" s="103" t="str">
        <f t="shared" si="51"/>
        <v/>
      </c>
      <c r="P183" s="104" t="str">
        <f t="shared" si="52"/>
        <v/>
      </c>
      <c r="Q183" s="248" t="str">
        <f t="shared" si="53"/>
        <v/>
      </c>
      <c r="R183" s="245" t="str">
        <f t="shared" si="54"/>
        <v/>
      </c>
      <c r="S183" s="104" t="str">
        <f t="shared" si="55"/>
        <v/>
      </c>
      <c r="T183" s="249" t="str">
        <f t="shared" si="47"/>
        <v/>
      </c>
      <c r="U183" s="118"/>
      <c r="V183" s="118"/>
      <c r="W183" s="118"/>
      <c r="X183" s="119"/>
      <c r="Y183" s="120"/>
      <c r="Z183" s="120"/>
      <c r="AA183" s="108" t="str">
        <f t="shared" si="56"/>
        <v/>
      </c>
      <c r="AB183" s="108" t="str">
        <f t="shared" si="57"/>
        <v/>
      </c>
      <c r="AC183" s="121"/>
      <c r="AD183" s="121"/>
      <c r="AE183" s="250" t="str">
        <f t="shared" si="48"/>
        <v/>
      </c>
      <c r="AF183" s="108" t="str">
        <f t="shared" si="58"/>
        <v/>
      </c>
      <c r="AG183" s="108" t="str">
        <f t="shared" si="59"/>
        <v/>
      </c>
      <c r="AH183" s="110">
        <f t="shared" si="60"/>
        <v>0</v>
      </c>
      <c r="AI183" s="110">
        <f t="shared" si="61"/>
        <v>0</v>
      </c>
      <c r="AJ183" s="114"/>
      <c r="AK183" s="100">
        <f t="shared" si="62"/>
        <v>0</v>
      </c>
      <c r="AL183" s="110">
        <f t="shared" si="63"/>
        <v>0</v>
      </c>
      <c r="AM183" s="258">
        <f t="shared" si="64"/>
        <v>0</v>
      </c>
      <c r="AN183" s="110">
        <f t="shared" si="65"/>
        <v>0</v>
      </c>
      <c r="AO183" s="110">
        <f t="shared" si="49"/>
        <v>0</v>
      </c>
      <c r="AP183" s="122"/>
    </row>
    <row r="184" spans="1:56">
      <c r="A184" s="113"/>
      <c r="B184" s="113"/>
      <c r="C184" s="114"/>
      <c r="D184" s="115"/>
      <c r="E184" s="115"/>
      <c r="F184" s="115"/>
      <c r="G184" s="115"/>
      <c r="H184" s="116"/>
      <c r="I184" s="114"/>
      <c r="J184" s="114"/>
      <c r="K184" s="115"/>
      <c r="L184" s="117">
        <f t="shared" si="46"/>
        <v>0</v>
      </c>
      <c r="M184" s="124"/>
      <c r="N184" s="102" t="str">
        <f t="shared" si="50"/>
        <v/>
      </c>
      <c r="O184" s="103" t="str">
        <f t="shared" si="51"/>
        <v/>
      </c>
      <c r="P184" s="104" t="str">
        <f t="shared" si="52"/>
        <v/>
      </c>
      <c r="Q184" s="248" t="str">
        <f t="shared" si="53"/>
        <v/>
      </c>
      <c r="R184" s="245" t="str">
        <f t="shared" si="54"/>
        <v/>
      </c>
      <c r="S184" s="104" t="str">
        <f t="shared" si="55"/>
        <v/>
      </c>
      <c r="T184" s="249" t="str">
        <f t="shared" si="47"/>
        <v/>
      </c>
      <c r="U184" s="118"/>
      <c r="V184" s="118"/>
      <c r="W184" s="118"/>
      <c r="X184" s="119"/>
      <c r="Y184" s="120"/>
      <c r="Z184" s="120"/>
      <c r="AA184" s="108" t="str">
        <f t="shared" si="56"/>
        <v/>
      </c>
      <c r="AB184" s="108" t="str">
        <f t="shared" si="57"/>
        <v/>
      </c>
      <c r="AC184" s="121"/>
      <c r="AD184" s="121"/>
      <c r="AE184" s="250" t="str">
        <f t="shared" si="48"/>
        <v/>
      </c>
      <c r="AF184" s="108" t="str">
        <f t="shared" si="58"/>
        <v/>
      </c>
      <c r="AG184" s="108" t="str">
        <f t="shared" si="59"/>
        <v/>
      </c>
      <c r="AH184" s="110">
        <f t="shared" si="60"/>
        <v>0</v>
      </c>
      <c r="AI184" s="110">
        <f t="shared" si="61"/>
        <v>0</v>
      </c>
      <c r="AJ184" s="114"/>
      <c r="AK184" s="100">
        <f t="shared" si="62"/>
        <v>0</v>
      </c>
      <c r="AL184" s="110">
        <f t="shared" si="63"/>
        <v>0</v>
      </c>
      <c r="AM184" s="258">
        <f t="shared" si="64"/>
        <v>0</v>
      </c>
      <c r="AN184" s="110">
        <f t="shared" si="65"/>
        <v>0</v>
      </c>
      <c r="AO184" s="110">
        <f t="shared" si="49"/>
        <v>0</v>
      </c>
      <c r="AP184" s="122"/>
    </row>
    <row r="185" spans="1:56">
      <c r="A185" s="113"/>
      <c r="B185" s="113"/>
      <c r="C185" s="114"/>
      <c r="D185" s="115"/>
      <c r="E185" s="115"/>
      <c r="F185" s="115"/>
      <c r="G185" s="115"/>
      <c r="H185" s="116"/>
      <c r="I185" s="114"/>
      <c r="J185" s="114"/>
      <c r="K185" s="115"/>
      <c r="L185" s="117">
        <f t="shared" si="46"/>
        <v>0</v>
      </c>
      <c r="M185" s="124"/>
      <c r="N185" s="102" t="str">
        <f t="shared" si="50"/>
        <v/>
      </c>
      <c r="O185" s="103" t="str">
        <f t="shared" si="51"/>
        <v/>
      </c>
      <c r="P185" s="104" t="str">
        <f t="shared" si="52"/>
        <v/>
      </c>
      <c r="Q185" s="248" t="str">
        <f t="shared" si="53"/>
        <v/>
      </c>
      <c r="R185" s="245" t="str">
        <f t="shared" si="54"/>
        <v/>
      </c>
      <c r="S185" s="104" t="str">
        <f t="shared" si="55"/>
        <v/>
      </c>
      <c r="T185" s="249" t="str">
        <f t="shared" si="47"/>
        <v/>
      </c>
      <c r="U185" s="118"/>
      <c r="V185" s="118"/>
      <c r="W185" s="118"/>
      <c r="X185" s="119"/>
      <c r="Y185" s="120"/>
      <c r="Z185" s="120"/>
      <c r="AA185" s="108" t="str">
        <f t="shared" si="56"/>
        <v/>
      </c>
      <c r="AB185" s="108" t="str">
        <f t="shared" si="57"/>
        <v/>
      </c>
      <c r="AC185" s="121"/>
      <c r="AD185" s="121"/>
      <c r="AE185" s="250" t="str">
        <f t="shared" si="48"/>
        <v/>
      </c>
      <c r="AF185" s="108" t="str">
        <f t="shared" si="58"/>
        <v/>
      </c>
      <c r="AG185" s="108" t="str">
        <f t="shared" si="59"/>
        <v/>
      </c>
      <c r="AH185" s="110">
        <f t="shared" si="60"/>
        <v>0</v>
      </c>
      <c r="AI185" s="110">
        <f t="shared" si="61"/>
        <v>0</v>
      </c>
      <c r="AJ185" s="114"/>
      <c r="AK185" s="100">
        <f t="shared" si="62"/>
        <v>0</v>
      </c>
      <c r="AL185" s="110">
        <f t="shared" si="63"/>
        <v>0</v>
      </c>
      <c r="AM185" s="258">
        <f t="shared" si="64"/>
        <v>0</v>
      </c>
      <c r="AN185" s="110">
        <f t="shared" si="65"/>
        <v>0</v>
      </c>
      <c r="AO185" s="110">
        <f t="shared" si="49"/>
        <v>0</v>
      </c>
      <c r="AP185" s="122"/>
    </row>
    <row r="186" spans="1:56">
      <c r="A186" s="113"/>
      <c r="B186" s="113"/>
      <c r="C186" s="114"/>
      <c r="D186" s="115"/>
      <c r="E186" s="115"/>
      <c r="F186" s="115"/>
      <c r="G186" s="115"/>
      <c r="H186" s="116"/>
      <c r="I186" s="114"/>
      <c r="J186" s="114"/>
      <c r="K186" s="115"/>
      <c r="L186" s="117">
        <f t="shared" si="46"/>
        <v>0</v>
      </c>
      <c r="M186" s="124"/>
      <c r="N186" s="102" t="str">
        <f t="shared" si="50"/>
        <v/>
      </c>
      <c r="O186" s="103" t="str">
        <f t="shared" si="51"/>
        <v/>
      </c>
      <c r="P186" s="104" t="str">
        <f t="shared" si="52"/>
        <v/>
      </c>
      <c r="Q186" s="248" t="str">
        <f t="shared" si="53"/>
        <v/>
      </c>
      <c r="R186" s="245" t="str">
        <f t="shared" si="54"/>
        <v/>
      </c>
      <c r="S186" s="104" t="str">
        <f t="shared" si="55"/>
        <v/>
      </c>
      <c r="T186" s="249" t="str">
        <f t="shared" si="47"/>
        <v/>
      </c>
      <c r="U186" s="118"/>
      <c r="V186" s="118"/>
      <c r="W186" s="118"/>
      <c r="X186" s="119"/>
      <c r="Y186" s="120"/>
      <c r="Z186" s="120"/>
      <c r="AA186" s="108" t="str">
        <f t="shared" si="56"/>
        <v/>
      </c>
      <c r="AB186" s="108" t="str">
        <f t="shared" si="57"/>
        <v/>
      </c>
      <c r="AC186" s="121"/>
      <c r="AD186" s="121"/>
      <c r="AE186" s="250" t="str">
        <f t="shared" si="48"/>
        <v/>
      </c>
      <c r="AF186" s="108" t="str">
        <f t="shared" si="58"/>
        <v/>
      </c>
      <c r="AG186" s="108" t="str">
        <f t="shared" si="59"/>
        <v/>
      </c>
      <c r="AH186" s="110">
        <f t="shared" si="60"/>
        <v>0</v>
      </c>
      <c r="AI186" s="110">
        <f t="shared" si="61"/>
        <v>0</v>
      </c>
      <c r="AJ186" s="114"/>
      <c r="AK186" s="100">
        <f t="shared" si="62"/>
        <v>0</v>
      </c>
      <c r="AL186" s="110">
        <f t="shared" si="63"/>
        <v>0</v>
      </c>
      <c r="AM186" s="258">
        <f t="shared" si="64"/>
        <v>0</v>
      </c>
      <c r="AN186" s="110">
        <f t="shared" si="65"/>
        <v>0</v>
      </c>
      <c r="AO186" s="110">
        <f t="shared" si="49"/>
        <v>0</v>
      </c>
      <c r="AP186" s="122"/>
    </row>
    <row r="187" spans="1:56">
      <c r="A187" s="113"/>
      <c r="B187" s="113"/>
      <c r="C187" s="114"/>
      <c r="D187" s="115"/>
      <c r="E187" s="115"/>
      <c r="F187" s="115"/>
      <c r="G187" s="115"/>
      <c r="H187" s="116"/>
      <c r="I187" s="114"/>
      <c r="J187" s="114"/>
      <c r="K187" s="115"/>
      <c r="L187" s="117">
        <f t="shared" si="46"/>
        <v>0</v>
      </c>
      <c r="M187" s="124"/>
      <c r="N187" s="102" t="str">
        <f t="shared" si="50"/>
        <v/>
      </c>
      <c r="O187" s="103" t="str">
        <f t="shared" si="51"/>
        <v/>
      </c>
      <c r="P187" s="104" t="str">
        <f t="shared" si="52"/>
        <v/>
      </c>
      <c r="Q187" s="248" t="str">
        <f t="shared" si="53"/>
        <v/>
      </c>
      <c r="R187" s="245" t="str">
        <f t="shared" si="54"/>
        <v/>
      </c>
      <c r="S187" s="104" t="str">
        <f t="shared" si="55"/>
        <v/>
      </c>
      <c r="T187" s="249" t="str">
        <f t="shared" si="47"/>
        <v/>
      </c>
      <c r="U187" s="118"/>
      <c r="V187" s="118"/>
      <c r="W187" s="118"/>
      <c r="X187" s="119"/>
      <c r="Y187" s="120"/>
      <c r="Z187" s="120"/>
      <c r="AA187" s="108" t="str">
        <f t="shared" si="56"/>
        <v/>
      </c>
      <c r="AB187" s="108" t="str">
        <f t="shared" si="57"/>
        <v/>
      </c>
      <c r="AC187" s="121"/>
      <c r="AD187" s="121"/>
      <c r="AE187" s="250" t="str">
        <f t="shared" si="48"/>
        <v/>
      </c>
      <c r="AF187" s="108" t="str">
        <f t="shared" si="58"/>
        <v/>
      </c>
      <c r="AG187" s="108" t="str">
        <f t="shared" si="59"/>
        <v/>
      </c>
      <c r="AH187" s="110">
        <f t="shared" si="60"/>
        <v>0</v>
      </c>
      <c r="AI187" s="110">
        <f t="shared" si="61"/>
        <v>0</v>
      </c>
      <c r="AJ187" s="114"/>
      <c r="AK187" s="100">
        <f t="shared" si="62"/>
        <v>0</v>
      </c>
      <c r="AL187" s="110">
        <f t="shared" si="63"/>
        <v>0</v>
      </c>
      <c r="AM187" s="258">
        <f t="shared" si="64"/>
        <v>0</v>
      </c>
      <c r="AN187" s="110">
        <f t="shared" si="65"/>
        <v>0</v>
      </c>
      <c r="AO187" s="110">
        <f t="shared" si="49"/>
        <v>0</v>
      </c>
      <c r="AP187" s="122"/>
    </row>
    <row r="188" spans="1:56">
      <c r="A188" s="113"/>
      <c r="B188" s="113"/>
      <c r="C188" s="114"/>
      <c r="D188" s="115"/>
      <c r="E188" s="115"/>
      <c r="F188" s="115"/>
      <c r="G188" s="115"/>
      <c r="H188" s="116"/>
      <c r="I188" s="114"/>
      <c r="J188" s="114"/>
      <c r="K188" s="115"/>
      <c r="L188" s="117">
        <f t="shared" si="46"/>
        <v>0</v>
      </c>
      <c r="M188" s="124"/>
      <c r="N188" s="102" t="str">
        <f t="shared" si="50"/>
        <v/>
      </c>
      <c r="O188" s="103" t="str">
        <f t="shared" si="51"/>
        <v/>
      </c>
      <c r="P188" s="104" t="str">
        <f t="shared" si="52"/>
        <v/>
      </c>
      <c r="Q188" s="248" t="str">
        <f t="shared" si="53"/>
        <v/>
      </c>
      <c r="R188" s="245" t="str">
        <f t="shared" si="54"/>
        <v/>
      </c>
      <c r="S188" s="104" t="str">
        <f t="shared" si="55"/>
        <v/>
      </c>
      <c r="T188" s="249" t="str">
        <f t="shared" si="47"/>
        <v/>
      </c>
      <c r="U188" s="118"/>
      <c r="V188" s="118"/>
      <c r="W188" s="118"/>
      <c r="X188" s="119"/>
      <c r="Y188" s="120"/>
      <c r="Z188" s="120"/>
      <c r="AA188" s="108" t="str">
        <f t="shared" si="56"/>
        <v/>
      </c>
      <c r="AB188" s="108" t="str">
        <f t="shared" si="57"/>
        <v/>
      </c>
      <c r="AC188" s="121"/>
      <c r="AD188" s="121"/>
      <c r="AE188" s="250" t="str">
        <f t="shared" si="48"/>
        <v/>
      </c>
      <c r="AF188" s="108" t="str">
        <f t="shared" si="58"/>
        <v/>
      </c>
      <c r="AG188" s="108" t="str">
        <f t="shared" si="59"/>
        <v/>
      </c>
      <c r="AH188" s="110">
        <f t="shared" si="60"/>
        <v>0</v>
      </c>
      <c r="AI188" s="110">
        <f t="shared" si="61"/>
        <v>0</v>
      </c>
      <c r="AJ188" s="114"/>
      <c r="AK188" s="100">
        <f t="shared" si="62"/>
        <v>0</v>
      </c>
      <c r="AL188" s="110">
        <f t="shared" si="63"/>
        <v>0</v>
      </c>
      <c r="AM188" s="258">
        <f t="shared" si="64"/>
        <v>0</v>
      </c>
      <c r="AN188" s="110">
        <f t="shared" si="65"/>
        <v>0</v>
      </c>
      <c r="AO188" s="110">
        <f t="shared" si="49"/>
        <v>0</v>
      </c>
      <c r="AP188" s="122"/>
    </row>
    <row r="189" spans="1:56">
      <c r="A189" s="113"/>
      <c r="B189" s="113"/>
      <c r="C189" s="114"/>
      <c r="D189" s="115"/>
      <c r="E189" s="115"/>
      <c r="F189" s="115"/>
      <c r="G189" s="115"/>
      <c r="H189" s="116"/>
      <c r="I189" s="114"/>
      <c r="J189" s="114"/>
      <c r="K189" s="115"/>
      <c r="L189" s="117">
        <f t="shared" si="46"/>
        <v>0</v>
      </c>
      <c r="M189" s="124"/>
      <c r="N189" s="102" t="str">
        <f t="shared" si="50"/>
        <v/>
      </c>
      <c r="O189" s="103" t="str">
        <f t="shared" si="51"/>
        <v/>
      </c>
      <c r="P189" s="104" t="str">
        <f t="shared" si="52"/>
        <v/>
      </c>
      <c r="Q189" s="248" t="str">
        <f t="shared" si="53"/>
        <v/>
      </c>
      <c r="R189" s="245" t="str">
        <f t="shared" si="54"/>
        <v/>
      </c>
      <c r="S189" s="104" t="str">
        <f t="shared" si="55"/>
        <v/>
      </c>
      <c r="T189" s="249" t="str">
        <f t="shared" si="47"/>
        <v/>
      </c>
      <c r="U189" s="118"/>
      <c r="V189" s="118"/>
      <c r="W189" s="118"/>
      <c r="X189" s="119"/>
      <c r="Y189" s="120"/>
      <c r="Z189" s="120"/>
      <c r="AA189" s="108" t="str">
        <f t="shared" si="56"/>
        <v/>
      </c>
      <c r="AB189" s="108" t="str">
        <f t="shared" si="57"/>
        <v/>
      </c>
      <c r="AC189" s="121"/>
      <c r="AD189" s="121"/>
      <c r="AE189" s="250" t="str">
        <f t="shared" si="48"/>
        <v/>
      </c>
      <c r="AF189" s="108" t="str">
        <f t="shared" si="58"/>
        <v/>
      </c>
      <c r="AG189" s="108" t="str">
        <f t="shared" si="59"/>
        <v/>
      </c>
      <c r="AH189" s="110">
        <f t="shared" si="60"/>
        <v>0</v>
      </c>
      <c r="AI189" s="110">
        <f t="shared" si="61"/>
        <v>0</v>
      </c>
      <c r="AJ189" s="114"/>
      <c r="AK189" s="100">
        <f t="shared" si="62"/>
        <v>0</v>
      </c>
      <c r="AL189" s="110">
        <f t="shared" si="63"/>
        <v>0</v>
      </c>
      <c r="AM189" s="258">
        <f t="shared" si="64"/>
        <v>0</v>
      </c>
      <c r="AN189" s="110">
        <f t="shared" si="65"/>
        <v>0</v>
      </c>
      <c r="AO189" s="110">
        <f t="shared" si="49"/>
        <v>0</v>
      </c>
      <c r="AP189" s="122"/>
    </row>
    <row r="190" spans="1:56">
      <c r="A190" s="113"/>
      <c r="B190" s="113"/>
      <c r="C190" s="114"/>
      <c r="D190" s="115"/>
      <c r="E190" s="115"/>
      <c r="F190" s="115"/>
      <c r="G190" s="115"/>
      <c r="H190" s="116"/>
      <c r="I190" s="114"/>
      <c r="J190" s="114"/>
      <c r="K190" s="115"/>
      <c r="L190" s="117">
        <f t="shared" si="46"/>
        <v>0</v>
      </c>
      <c r="M190" s="124"/>
      <c r="N190" s="102" t="str">
        <f t="shared" si="50"/>
        <v/>
      </c>
      <c r="O190" s="103" t="str">
        <f t="shared" si="51"/>
        <v/>
      </c>
      <c r="P190" s="104" t="str">
        <f t="shared" si="52"/>
        <v/>
      </c>
      <c r="Q190" s="248" t="str">
        <f t="shared" si="53"/>
        <v/>
      </c>
      <c r="R190" s="245" t="str">
        <f t="shared" si="54"/>
        <v/>
      </c>
      <c r="S190" s="104" t="str">
        <f t="shared" si="55"/>
        <v/>
      </c>
      <c r="T190" s="249" t="str">
        <f t="shared" si="47"/>
        <v/>
      </c>
      <c r="U190" s="118"/>
      <c r="V190" s="118"/>
      <c r="W190" s="118"/>
      <c r="X190" s="119"/>
      <c r="Y190" s="120"/>
      <c r="Z190" s="120"/>
      <c r="AA190" s="108" t="str">
        <f t="shared" si="56"/>
        <v/>
      </c>
      <c r="AB190" s="108" t="str">
        <f t="shared" si="57"/>
        <v/>
      </c>
      <c r="AC190" s="121"/>
      <c r="AD190" s="121"/>
      <c r="AE190" s="250" t="str">
        <f t="shared" si="48"/>
        <v/>
      </c>
      <c r="AF190" s="108" t="str">
        <f t="shared" si="58"/>
        <v/>
      </c>
      <c r="AG190" s="108" t="str">
        <f t="shared" si="59"/>
        <v/>
      </c>
      <c r="AH190" s="110">
        <f t="shared" si="60"/>
        <v>0</v>
      </c>
      <c r="AI190" s="110">
        <f t="shared" si="61"/>
        <v>0</v>
      </c>
      <c r="AJ190" s="114"/>
      <c r="AK190" s="100">
        <f t="shared" si="62"/>
        <v>0</v>
      </c>
      <c r="AL190" s="110">
        <f t="shared" si="63"/>
        <v>0</v>
      </c>
      <c r="AM190" s="258">
        <f t="shared" si="64"/>
        <v>0</v>
      </c>
      <c r="AN190" s="110">
        <f t="shared" si="65"/>
        <v>0</v>
      </c>
      <c r="AO190" s="110">
        <f t="shared" si="49"/>
        <v>0</v>
      </c>
      <c r="AP190" s="122"/>
    </row>
    <row r="191" spans="1:56">
      <c r="A191" s="113"/>
      <c r="B191" s="113"/>
      <c r="C191" s="114"/>
      <c r="D191" s="115"/>
      <c r="E191" s="115"/>
      <c r="F191" s="115"/>
      <c r="G191" s="115"/>
      <c r="H191" s="116"/>
      <c r="I191" s="114"/>
      <c r="J191" s="114"/>
      <c r="K191" s="115"/>
      <c r="L191" s="117">
        <f t="shared" si="46"/>
        <v>0</v>
      </c>
      <c r="M191" s="124"/>
      <c r="N191" s="102" t="str">
        <f t="shared" si="50"/>
        <v/>
      </c>
      <c r="O191" s="103" t="str">
        <f t="shared" si="51"/>
        <v/>
      </c>
      <c r="P191" s="104" t="str">
        <f t="shared" si="52"/>
        <v/>
      </c>
      <c r="Q191" s="248" t="str">
        <f t="shared" si="53"/>
        <v/>
      </c>
      <c r="R191" s="245" t="str">
        <f t="shared" si="54"/>
        <v/>
      </c>
      <c r="S191" s="104" t="str">
        <f t="shared" si="55"/>
        <v/>
      </c>
      <c r="T191" s="249" t="str">
        <f t="shared" si="47"/>
        <v/>
      </c>
      <c r="U191" s="118"/>
      <c r="V191" s="118"/>
      <c r="W191" s="118"/>
      <c r="X191" s="119"/>
      <c r="Y191" s="120"/>
      <c r="Z191" s="120"/>
      <c r="AA191" s="108" t="str">
        <f t="shared" si="56"/>
        <v/>
      </c>
      <c r="AB191" s="108" t="str">
        <f t="shared" si="57"/>
        <v/>
      </c>
      <c r="AC191" s="121"/>
      <c r="AD191" s="121"/>
      <c r="AE191" s="250" t="str">
        <f t="shared" si="48"/>
        <v/>
      </c>
      <c r="AF191" s="108" t="str">
        <f t="shared" si="58"/>
        <v/>
      </c>
      <c r="AG191" s="108" t="str">
        <f t="shared" si="59"/>
        <v/>
      </c>
      <c r="AH191" s="110">
        <f t="shared" si="60"/>
        <v>0</v>
      </c>
      <c r="AI191" s="110">
        <f t="shared" si="61"/>
        <v>0</v>
      </c>
      <c r="AJ191" s="114"/>
      <c r="AK191" s="100">
        <f t="shared" si="62"/>
        <v>0</v>
      </c>
      <c r="AL191" s="110">
        <f t="shared" si="63"/>
        <v>0</v>
      </c>
      <c r="AM191" s="258">
        <f t="shared" si="64"/>
        <v>0</v>
      </c>
      <c r="AN191" s="110">
        <f t="shared" si="65"/>
        <v>0</v>
      </c>
      <c r="AO191" s="110">
        <f t="shared" si="49"/>
        <v>0</v>
      </c>
      <c r="AP191" s="122"/>
    </row>
    <row r="192" spans="1:56">
      <c r="A192" s="113"/>
      <c r="B192" s="113"/>
      <c r="C192" s="114"/>
      <c r="D192" s="115"/>
      <c r="E192" s="115"/>
      <c r="F192" s="115"/>
      <c r="G192" s="115"/>
      <c r="H192" s="116"/>
      <c r="I192" s="114"/>
      <c r="J192" s="114"/>
      <c r="K192" s="115"/>
      <c r="L192" s="117">
        <f t="shared" si="46"/>
        <v>0</v>
      </c>
      <c r="M192" s="124"/>
      <c r="N192" s="102" t="str">
        <f t="shared" si="50"/>
        <v/>
      </c>
      <c r="O192" s="103" t="str">
        <f t="shared" si="51"/>
        <v/>
      </c>
      <c r="P192" s="104" t="str">
        <f t="shared" si="52"/>
        <v/>
      </c>
      <c r="Q192" s="248" t="str">
        <f t="shared" si="53"/>
        <v/>
      </c>
      <c r="R192" s="245" t="str">
        <f t="shared" si="54"/>
        <v/>
      </c>
      <c r="S192" s="104" t="str">
        <f t="shared" si="55"/>
        <v/>
      </c>
      <c r="T192" s="249" t="str">
        <f t="shared" si="47"/>
        <v/>
      </c>
      <c r="U192" s="118"/>
      <c r="V192" s="118"/>
      <c r="W192" s="118"/>
      <c r="X192" s="119"/>
      <c r="Y192" s="120"/>
      <c r="Z192" s="120"/>
      <c r="AA192" s="108" t="str">
        <f t="shared" si="56"/>
        <v/>
      </c>
      <c r="AB192" s="108" t="str">
        <f t="shared" si="57"/>
        <v/>
      </c>
      <c r="AC192" s="121"/>
      <c r="AD192" s="121"/>
      <c r="AE192" s="250" t="str">
        <f t="shared" si="48"/>
        <v/>
      </c>
      <c r="AF192" s="108" t="str">
        <f t="shared" si="58"/>
        <v/>
      </c>
      <c r="AG192" s="108" t="str">
        <f t="shared" si="59"/>
        <v/>
      </c>
      <c r="AH192" s="110">
        <f t="shared" si="60"/>
        <v>0</v>
      </c>
      <c r="AI192" s="110">
        <f t="shared" si="61"/>
        <v>0</v>
      </c>
      <c r="AJ192" s="114"/>
      <c r="AK192" s="100">
        <f t="shared" si="62"/>
        <v>0</v>
      </c>
      <c r="AL192" s="110">
        <f t="shared" si="63"/>
        <v>0</v>
      </c>
      <c r="AM192" s="258">
        <f t="shared" si="64"/>
        <v>0</v>
      </c>
      <c r="AN192" s="110">
        <f t="shared" si="65"/>
        <v>0</v>
      </c>
      <c r="AO192" s="110">
        <f t="shared" si="49"/>
        <v>0</v>
      </c>
      <c r="AP192" s="122"/>
    </row>
    <row r="193" spans="1:56">
      <c r="A193" s="113"/>
      <c r="B193" s="113"/>
      <c r="C193" s="114"/>
      <c r="D193" s="115"/>
      <c r="E193" s="115"/>
      <c r="F193" s="115"/>
      <c r="G193" s="115"/>
      <c r="H193" s="116"/>
      <c r="I193" s="114"/>
      <c r="J193" s="114"/>
      <c r="K193" s="115"/>
      <c r="L193" s="117">
        <f t="shared" si="46"/>
        <v>0</v>
      </c>
      <c r="M193" s="124"/>
      <c r="N193" s="102" t="str">
        <f t="shared" si="50"/>
        <v/>
      </c>
      <c r="O193" s="103" t="str">
        <f t="shared" si="51"/>
        <v/>
      </c>
      <c r="P193" s="104" t="str">
        <f t="shared" si="52"/>
        <v/>
      </c>
      <c r="Q193" s="248" t="str">
        <f t="shared" si="53"/>
        <v/>
      </c>
      <c r="R193" s="245" t="str">
        <f t="shared" si="54"/>
        <v/>
      </c>
      <c r="S193" s="104" t="str">
        <f t="shared" si="55"/>
        <v/>
      </c>
      <c r="T193" s="249" t="str">
        <f t="shared" si="47"/>
        <v/>
      </c>
      <c r="U193" s="118"/>
      <c r="V193" s="118"/>
      <c r="W193" s="118"/>
      <c r="X193" s="119"/>
      <c r="Y193" s="120"/>
      <c r="Z193" s="120"/>
      <c r="AA193" s="108" t="str">
        <f t="shared" si="56"/>
        <v/>
      </c>
      <c r="AB193" s="108" t="str">
        <f t="shared" si="57"/>
        <v/>
      </c>
      <c r="AC193" s="121"/>
      <c r="AD193" s="121"/>
      <c r="AE193" s="250" t="str">
        <f t="shared" si="48"/>
        <v/>
      </c>
      <c r="AF193" s="108" t="str">
        <f t="shared" si="58"/>
        <v/>
      </c>
      <c r="AG193" s="108" t="str">
        <f t="shared" si="59"/>
        <v/>
      </c>
      <c r="AH193" s="110">
        <f t="shared" si="60"/>
        <v>0</v>
      </c>
      <c r="AI193" s="110">
        <f t="shared" si="61"/>
        <v>0</v>
      </c>
      <c r="AJ193" s="114"/>
      <c r="AK193" s="100">
        <f t="shared" si="62"/>
        <v>0</v>
      </c>
      <c r="AL193" s="110">
        <f t="shared" si="63"/>
        <v>0</v>
      </c>
      <c r="AM193" s="258">
        <f t="shared" si="64"/>
        <v>0</v>
      </c>
      <c r="AN193" s="110">
        <f t="shared" si="65"/>
        <v>0</v>
      </c>
      <c r="AO193" s="110">
        <f t="shared" si="49"/>
        <v>0</v>
      </c>
      <c r="AP193" s="122"/>
    </row>
    <row r="194" spans="1:56">
      <c r="A194" s="113"/>
      <c r="B194" s="113"/>
      <c r="C194" s="114"/>
      <c r="D194" s="115"/>
      <c r="E194" s="115"/>
      <c r="F194" s="115"/>
      <c r="G194" s="115"/>
      <c r="H194" s="116"/>
      <c r="I194" s="114"/>
      <c r="J194" s="114"/>
      <c r="K194" s="115"/>
      <c r="L194" s="117">
        <f t="shared" si="46"/>
        <v>0</v>
      </c>
      <c r="M194" s="124"/>
      <c r="N194" s="102" t="str">
        <f t="shared" si="50"/>
        <v/>
      </c>
      <c r="O194" s="103" t="str">
        <f t="shared" si="51"/>
        <v/>
      </c>
      <c r="P194" s="104" t="str">
        <f t="shared" si="52"/>
        <v/>
      </c>
      <c r="Q194" s="248" t="str">
        <f t="shared" si="53"/>
        <v/>
      </c>
      <c r="R194" s="245" t="str">
        <f t="shared" si="54"/>
        <v/>
      </c>
      <c r="S194" s="104" t="str">
        <f t="shared" si="55"/>
        <v/>
      </c>
      <c r="T194" s="249" t="str">
        <f t="shared" si="47"/>
        <v/>
      </c>
      <c r="U194" s="118"/>
      <c r="V194" s="118"/>
      <c r="W194" s="118"/>
      <c r="X194" s="119"/>
      <c r="Y194" s="120"/>
      <c r="Z194" s="120"/>
      <c r="AA194" s="108" t="str">
        <f t="shared" si="56"/>
        <v/>
      </c>
      <c r="AB194" s="108" t="str">
        <f t="shared" si="57"/>
        <v/>
      </c>
      <c r="AC194" s="121"/>
      <c r="AD194" s="121"/>
      <c r="AE194" s="250" t="str">
        <f t="shared" si="48"/>
        <v/>
      </c>
      <c r="AF194" s="108" t="str">
        <f t="shared" si="58"/>
        <v/>
      </c>
      <c r="AG194" s="108" t="str">
        <f t="shared" si="59"/>
        <v/>
      </c>
      <c r="AH194" s="110">
        <f t="shared" si="60"/>
        <v>0</v>
      </c>
      <c r="AI194" s="110">
        <f t="shared" si="61"/>
        <v>0</v>
      </c>
      <c r="AJ194" s="114"/>
      <c r="AK194" s="100">
        <f t="shared" si="62"/>
        <v>0</v>
      </c>
      <c r="AL194" s="110">
        <f t="shared" si="63"/>
        <v>0</v>
      </c>
      <c r="AM194" s="258">
        <f t="shared" si="64"/>
        <v>0</v>
      </c>
      <c r="AN194" s="110">
        <f t="shared" si="65"/>
        <v>0</v>
      </c>
      <c r="AO194" s="110">
        <f t="shared" si="49"/>
        <v>0</v>
      </c>
      <c r="AP194" s="122"/>
    </row>
    <row r="195" spans="1:56">
      <c r="A195" s="113"/>
      <c r="B195" s="113"/>
      <c r="C195" s="114"/>
      <c r="D195" s="115"/>
      <c r="E195" s="115"/>
      <c r="F195" s="115"/>
      <c r="G195" s="115"/>
      <c r="H195" s="116"/>
      <c r="I195" s="114"/>
      <c r="J195" s="114"/>
      <c r="K195" s="115"/>
      <c r="L195" s="117">
        <f t="shared" si="46"/>
        <v>0</v>
      </c>
      <c r="M195" s="124"/>
      <c r="N195" s="102" t="str">
        <f t="shared" si="50"/>
        <v/>
      </c>
      <c r="O195" s="103" t="str">
        <f t="shared" si="51"/>
        <v/>
      </c>
      <c r="P195" s="104" t="str">
        <f t="shared" si="52"/>
        <v/>
      </c>
      <c r="Q195" s="248" t="str">
        <f t="shared" si="53"/>
        <v/>
      </c>
      <c r="R195" s="245" t="str">
        <f t="shared" si="54"/>
        <v/>
      </c>
      <c r="S195" s="104" t="str">
        <f t="shared" si="55"/>
        <v/>
      </c>
      <c r="T195" s="249" t="str">
        <f t="shared" si="47"/>
        <v/>
      </c>
      <c r="U195" s="118"/>
      <c r="V195" s="118"/>
      <c r="W195" s="118"/>
      <c r="X195" s="119"/>
      <c r="Y195" s="120"/>
      <c r="Z195" s="120"/>
      <c r="AA195" s="108" t="str">
        <f t="shared" si="56"/>
        <v/>
      </c>
      <c r="AB195" s="108" t="str">
        <f t="shared" si="57"/>
        <v/>
      </c>
      <c r="AC195" s="121"/>
      <c r="AD195" s="121"/>
      <c r="AE195" s="250" t="str">
        <f t="shared" si="48"/>
        <v/>
      </c>
      <c r="AF195" s="108" t="str">
        <f t="shared" si="58"/>
        <v/>
      </c>
      <c r="AG195" s="108" t="str">
        <f t="shared" si="59"/>
        <v/>
      </c>
      <c r="AH195" s="110">
        <f t="shared" si="60"/>
        <v>0</v>
      </c>
      <c r="AI195" s="110">
        <f t="shared" si="61"/>
        <v>0</v>
      </c>
      <c r="AJ195" s="114"/>
      <c r="AK195" s="100">
        <f t="shared" si="62"/>
        <v>0</v>
      </c>
      <c r="AL195" s="110">
        <f t="shared" si="63"/>
        <v>0</v>
      </c>
      <c r="AM195" s="258">
        <f t="shared" si="64"/>
        <v>0</v>
      </c>
      <c r="AN195" s="110">
        <f t="shared" si="65"/>
        <v>0</v>
      </c>
      <c r="AO195" s="110">
        <f t="shared" si="49"/>
        <v>0</v>
      </c>
      <c r="AP195" s="122"/>
    </row>
    <row r="196" spans="1:56">
      <c r="A196" s="113"/>
      <c r="B196" s="113"/>
      <c r="C196" s="114"/>
      <c r="D196" s="115"/>
      <c r="E196" s="115"/>
      <c r="F196" s="115"/>
      <c r="G196" s="115"/>
      <c r="H196" s="116"/>
      <c r="I196" s="114"/>
      <c r="J196" s="114"/>
      <c r="K196" s="115"/>
      <c r="L196" s="117">
        <f t="shared" si="46"/>
        <v>0</v>
      </c>
      <c r="M196" s="124"/>
      <c r="N196" s="102" t="str">
        <f t="shared" si="50"/>
        <v/>
      </c>
      <c r="O196" s="103" t="str">
        <f t="shared" si="51"/>
        <v/>
      </c>
      <c r="P196" s="104" t="str">
        <f t="shared" si="52"/>
        <v/>
      </c>
      <c r="Q196" s="248" t="str">
        <f t="shared" si="53"/>
        <v/>
      </c>
      <c r="R196" s="245" t="str">
        <f t="shared" si="54"/>
        <v/>
      </c>
      <c r="S196" s="104" t="str">
        <f t="shared" si="55"/>
        <v/>
      </c>
      <c r="T196" s="249" t="str">
        <f t="shared" si="47"/>
        <v/>
      </c>
      <c r="U196" s="118"/>
      <c r="V196" s="118"/>
      <c r="W196" s="118"/>
      <c r="X196" s="119"/>
      <c r="Y196" s="120"/>
      <c r="Z196" s="120"/>
      <c r="AA196" s="108" t="str">
        <f t="shared" si="56"/>
        <v/>
      </c>
      <c r="AB196" s="108" t="str">
        <f t="shared" si="57"/>
        <v/>
      </c>
      <c r="AC196" s="121"/>
      <c r="AD196" s="121"/>
      <c r="AE196" s="250" t="str">
        <f t="shared" si="48"/>
        <v/>
      </c>
      <c r="AF196" s="108" t="str">
        <f t="shared" si="58"/>
        <v/>
      </c>
      <c r="AG196" s="108" t="str">
        <f t="shared" si="59"/>
        <v/>
      </c>
      <c r="AH196" s="110">
        <f t="shared" si="60"/>
        <v>0</v>
      </c>
      <c r="AI196" s="110">
        <f t="shared" si="61"/>
        <v>0</v>
      </c>
      <c r="AJ196" s="114"/>
      <c r="AK196" s="100">
        <f t="shared" si="62"/>
        <v>0</v>
      </c>
      <c r="AL196" s="110">
        <f t="shared" si="63"/>
        <v>0</v>
      </c>
      <c r="AM196" s="258">
        <f t="shared" si="64"/>
        <v>0</v>
      </c>
      <c r="AN196" s="110">
        <f t="shared" si="65"/>
        <v>0</v>
      </c>
      <c r="AO196" s="110">
        <f t="shared" si="49"/>
        <v>0</v>
      </c>
      <c r="AP196" s="122"/>
    </row>
    <row r="197" spans="1:56">
      <c r="A197" s="113"/>
      <c r="B197" s="113"/>
      <c r="C197" s="114"/>
      <c r="D197" s="115"/>
      <c r="E197" s="115"/>
      <c r="F197" s="115"/>
      <c r="G197" s="115"/>
      <c r="H197" s="116"/>
      <c r="I197" s="114"/>
      <c r="J197" s="114"/>
      <c r="K197" s="115"/>
      <c r="L197" s="117">
        <f t="shared" si="46"/>
        <v>0</v>
      </c>
      <c r="M197" s="124"/>
      <c r="N197" s="102" t="str">
        <f t="shared" si="50"/>
        <v/>
      </c>
      <c r="O197" s="103" t="str">
        <f t="shared" si="51"/>
        <v/>
      </c>
      <c r="P197" s="104" t="str">
        <f t="shared" si="52"/>
        <v/>
      </c>
      <c r="Q197" s="248" t="str">
        <f t="shared" si="53"/>
        <v/>
      </c>
      <c r="R197" s="245" t="str">
        <f t="shared" si="54"/>
        <v/>
      </c>
      <c r="S197" s="104" t="str">
        <f t="shared" si="55"/>
        <v/>
      </c>
      <c r="T197" s="249" t="str">
        <f t="shared" si="47"/>
        <v/>
      </c>
      <c r="U197" s="118"/>
      <c r="V197" s="118"/>
      <c r="W197" s="118"/>
      <c r="X197" s="119"/>
      <c r="Y197" s="120"/>
      <c r="Z197" s="120"/>
      <c r="AA197" s="108" t="str">
        <f t="shared" si="56"/>
        <v/>
      </c>
      <c r="AB197" s="108" t="str">
        <f t="shared" si="57"/>
        <v/>
      </c>
      <c r="AC197" s="121"/>
      <c r="AD197" s="121"/>
      <c r="AE197" s="250" t="str">
        <f t="shared" si="48"/>
        <v/>
      </c>
      <c r="AF197" s="108" t="str">
        <f t="shared" si="58"/>
        <v/>
      </c>
      <c r="AG197" s="108" t="str">
        <f t="shared" si="59"/>
        <v/>
      </c>
      <c r="AH197" s="110">
        <f t="shared" si="60"/>
        <v>0</v>
      </c>
      <c r="AI197" s="110">
        <f t="shared" si="61"/>
        <v>0</v>
      </c>
      <c r="AJ197" s="114"/>
      <c r="AK197" s="100">
        <f t="shared" si="62"/>
        <v>0</v>
      </c>
      <c r="AL197" s="110">
        <f t="shared" si="63"/>
        <v>0</v>
      </c>
      <c r="AM197" s="258">
        <f t="shared" si="64"/>
        <v>0</v>
      </c>
      <c r="AN197" s="110">
        <f t="shared" si="65"/>
        <v>0</v>
      </c>
      <c r="AO197" s="110">
        <f t="shared" si="49"/>
        <v>0</v>
      </c>
      <c r="AP197" s="122"/>
    </row>
    <row r="198" spans="1:56" s="279" customFormat="1">
      <c r="A198" s="113"/>
      <c r="B198" s="113"/>
      <c r="C198" s="114"/>
      <c r="D198" s="115"/>
      <c r="E198" s="115"/>
      <c r="F198" s="115"/>
      <c r="G198" s="115"/>
      <c r="H198" s="116"/>
      <c r="I198" s="114"/>
      <c r="J198" s="114"/>
      <c r="K198" s="115"/>
      <c r="L198" s="117">
        <f t="shared" si="46"/>
        <v>0</v>
      </c>
      <c r="M198" s="124"/>
      <c r="N198" s="102" t="str">
        <f t="shared" si="50"/>
        <v/>
      </c>
      <c r="O198" s="103" t="str">
        <f t="shared" si="51"/>
        <v/>
      </c>
      <c r="P198" s="104" t="str">
        <f t="shared" si="52"/>
        <v/>
      </c>
      <c r="Q198" s="248" t="str">
        <f t="shared" si="53"/>
        <v/>
      </c>
      <c r="R198" s="245" t="str">
        <f t="shared" si="54"/>
        <v/>
      </c>
      <c r="S198" s="104" t="str">
        <f t="shared" si="55"/>
        <v/>
      </c>
      <c r="T198" s="249" t="str">
        <f t="shared" si="47"/>
        <v/>
      </c>
      <c r="U198" s="118"/>
      <c r="V198" s="118"/>
      <c r="W198" s="118"/>
      <c r="X198" s="119"/>
      <c r="Y198" s="120"/>
      <c r="Z198" s="120"/>
      <c r="AA198" s="108" t="str">
        <f t="shared" si="56"/>
        <v/>
      </c>
      <c r="AB198" s="108" t="str">
        <f t="shared" si="57"/>
        <v/>
      </c>
      <c r="AC198" s="121"/>
      <c r="AD198" s="121"/>
      <c r="AE198" s="250" t="str">
        <f t="shared" si="48"/>
        <v/>
      </c>
      <c r="AF198" s="108" t="str">
        <f t="shared" si="58"/>
        <v/>
      </c>
      <c r="AG198" s="108" t="str">
        <f t="shared" si="59"/>
        <v/>
      </c>
      <c r="AH198" s="110">
        <f t="shared" si="60"/>
        <v>0</v>
      </c>
      <c r="AI198" s="110">
        <f t="shared" si="61"/>
        <v>0</v>
      </c>
      <c r="AJ198" s="114"/>
      <c r="AK198" s="100">
        <f t="shared" si="62"/>
        <v>0</v>
      </c>
      <c r="AL198" s="110">
        <f t="shared" si="63"/>
        <v>0</v>
      </c>
      <c r="AM198" s="258">
        <f t="shared" si="64"/>
        <v>0</v>
      </c>
      <c r="AN198" s="110">
        <f t="shared" si="65"/>
        <v>0</v>
      </c>
      <c r="AO198" s="110">
        <f t="shared" si="49"/>
        <v>0</v>
      </c>
      <c r="AP198" s="122"/>
      <c r="AQ198" s="277"/>
      <c r="AR198" s="269"/>
      <c r="AT198" s="65"/>
      <c r="AU198" s="65"/>
      <c r="AV198" s="65"/>
      <c r="AW198" s="65"/>
      <c r="AX198" s="65"/>
      <c r="AY198" s="65"/>
      <c r="AZ198" s="65"/>
      <c r="BA198" s="65"/>
      <c r="BB198" s="65"/>
      <c r="BC198" s="65"/>
      <c r="BD198" s="65"/>
    </row>
    <row r="199" spans="1:56">
      <c r="A199" s="113"/>
      <c r="B199" s="113"/>
      <c r="C199" s="114"/>
      <c r="D199" s="115"/>
      <c r="E199" s="115"/>
      <c r="F199" s="115"/>
      <c r="G199" s="115"/>
      <c r="H199" s="116"/>
      <c r="I199" s="114"/>
      <c r="J199" s="114"/>
      <c r="K199" s="115"/>
      <c r="L199" s="117">
        <f t="shared" si="46"/>
        <v>0</v>
      </c>
      <c r="M199" s="124"/>
      <c r="N199" s="102" t="str">
        <f t="shared" si="50"/>
        <v/>
      </c>
      <c r="O199" s="103" t="str">
        <f t="shared" si="51"/>
        <v/>
      </c>
      <c r="P199" s="104" t="str">
        <f t="shared" si="52"/>
        <v/>
      </c>
      <c r="Q199" s="248" t="str">
        <f t="shared" si="53"/>
        <v/>
      </c>
      <c r="R199" s="245" t="str">
        <f t="shared" si="54"/>
        <v/>
      </c>
      <c r="S199" s="104" t="str">
        <f t="shared" si="55"/>
        <v/>
      </c>
      <c r="T199" s="249" t="str">
        <f t="shared" si="47"/>
        <v/>
      </c>
      <c r="U199" s="118"/>
      <c r="V199" s="118"/>
      <c r="W199" s="118"/>
      <c r="X199" s="119"/>
      <c r="Y199" s="120"/>
      <c r="Z199" s="120"/>
      <c r="AA199" s="108" t="str">
        <f t="shared" si="56"/>
        <v/>
      </c>
      <c r="AB199" s="108" t="str">
        <f t="shared" si="57"/>
        <v/>
      </c>
      <c r="AC199" s="121"/>
      <c r="AD199" s="121"/>
      <c r="AE199" s="250" t="str">
        <f t="shared" si="48"/>
        <v/>
      </c>
      <c r="AF199" s="108" t="str">
        <f t="shared" si="58"/>
        <v/>
      </c>
      <c r="AG199" s="108" t="str">
        <f t="shared" si="59"/>
        <v/>
      </c>
      <c r="AH199" s="110">
        <f t="shared" si="60"/>
        <v>0</v>
      </c>
      <c r="AI199" s="110">
        <f t="shared" si="61"/>
        <v>0</v>
      </c>
      <c r="AJ199" s="114"/>
      <c r="AK199" s="100">
        <f t="shared" si="62"/>
        <v>0</v>
      </c>
      <c r="AL199" s="110">
        <f t="shared" si="63"/>
        <v>0</v>
      </c>
      <c r="AM199" s="258">
        <f t="shared" si="64"/>
        <v>0</v>
      </c>
      <c r="AN199" s="110">
        <f t="shared" si="65"/>
        <v>0</v>
      </c>
      <c r="AO199" s="110">
        <f t="shared" si="49"/>
        <v>0</v>
      </c>
      <c r="AP199" s="122"/>
    </row>
    <row r="200" spans="1:56">
      <c r="A200" s="113"/>
      <c r="B200" s="113"/>
      <c r="C200" s="114"/>
      <c r="D200" s="115"/>
      <c r="E200" s="115"/>
      <c r="F200" s="115"/>
      <c r="G200" s="115"/>
      <c r="H200" s="116"/>
      <c r="I200" s="114"/>
      <c r="J200" s="114"/>
      <c r="K200" s="115"/>
      <c r="L200" s="117">
        <f t="shared" si="46"/>
        <v>0</v>
      </c>
      <c r="M200" s="124"/>
      <c r="N200" s="102" t="str">
        <f t="shared" si="50"/>
        <v/>
      </c>
      <c r="O200" s="103" t="str">
        <f t="shared" si="51"/>
        <v/>
      </c>
      <c r="P200" s="104" t="str">
        <f t="shared" si="52"/>
        <v/>
      </c>
      <c r="Q200" s="248" t="str">
        <f t="shared" si="53"/>
        <v/>
      </c>
      <c r="R200" s="245" t="str">
        <f t="shared" si="54"/>
        <v/>
      </c>
      <c r="S200" s="104" t="str">
        <f t="shared" si="55"/>
        <v/>
      </c>
      <c r="T200" s="249" t="str">
        <f t="shared" si="47"/>
        <v/>
      </c>
      <c r="U200" s="118"/>
      <c r="V200" s="118"/>
      <c r="W200" s="118"/>
      <c r="X200" s="119"/>
      <c r="Y200" s="120"/>
      <c r="Z200" s="120"/>
      <c r="AA200" s="108" t="str">
        <f t="shared" si="56"/>
        <v/>
      </c>
      <c r="AB200" s="108" t="str">
        <f t="shared" si="57"/>
        <v/>
      </c>
      <c r="AC200" s="121"/>
      <c r="AD200" s="121"/>
      <c r="AE200" s="250" t="str">
        <f t="shared" si="48"/>
        <v/>
      </c>
      <c r="AF200" s="108" t="str">
        <f t="shared" si="58"/>
        <v/>
      </c>
      <c r="AG200" s="108" t="str">
        <f t="shared" si="59"/>
        <v/>
      </c>
      <c r="AH200" s="110">
        <f t="shared" si="60"/>
        <v>0</v>
      </c>
      <c r="AI200" s="110">
        <f t="shared" si="61"/>
        <v>0</v>
      </c>
      <c r="AJ200" s="114"/>
      <c r="AK200" s="100">
        <f t="shared" si="62"/>
        <v>0</v>
      </c>
      <c r="AL200" s="110">
        <f t="shared" si="63"/>
        <v>0</v>
      </c>
      <c r="AM200" s="258">
        <f t="shared" si="64"/>
        <v>0</v>
      </c>
      <c r="AN200" s="110">
        <f t="shared" si="65"/>
        <v>0</v>
      </c>
      <c r="AO200" s="110">
        <f t="shared" si="49"/>
        <v>0</v>
      </c>
      <c r="AP200" s="122"/>
    </row>
    <row r="201" spans="1:56">
      <c r="A201" s="113"/>
      <c r="B201" s="113"/>
      <c r="C201" s="114"/>
      <c r="D201" s="115"/>
      <c r="E201" s="115"/>
      <c r="F201" s="115"/>
      <c r="G201" s="115"/>
      <c r="H201" s="116"/>
      <c r="I201" s="114"/>
      <c r="J201" s="114"/>
      <c r="K201" s="115"/>
      <c r="L201" s="117">
        <f t="shared" si="46"/>
        <v>0</v>
      </c>
      <c r="M201" s="124"/>
      <c r="N201" s="102" t="str">
        <f t="shared" si="50"/>
        <v/>
      </c>
      <c r="O201" s="103" t="str">
        <f t="shared" si="51"/>
        <v/>
      </c>
      <c r="P201" s="104" t="str">
        <f t="shared" si="52"/>
        <v/>
      </c>
      <c r="Q201" s="248" t="str">
        <f t="shared" si="53"/>
        <v/>
      </c>
      <c r="R201" s="245" t="str">
        <f t="shared" si="54"/>
        <v/>
      </c>
      <c r="S201" s="104" t="str">
        <f t="shared" si="55"/>
        <v/>
      </c>
      <c r="T201" s="249" t="str">
        <f t="shared" si="47"/>
        <v/>
      </c>
      <c r="U201" s="118"/>
      <c r="V201" s="118"/>
      <c r="W201" s="118"/>
      <c r="X201" s="119"/>
      <c r="Y201" s="120"/>
      <c r="Z201" s="120"/>
      <c r="AA201" s="108" t="str">
        <f t="shared" si="56"/>
        <v/>
      </c>
      <c r="AB201" s="108" t="str">
        <f t="shared" si="57"/>
        <v/>
      </c>
      <c r="AC201" s="121"/>
      <c r="AD201" s="121"/>
      <c r="AE201" s="250" t="str">
        <f t="shared" si="48"/>
        <v/>
      </c>
      <c r="AF201" s="108" t="str">
        <f t="shared" si="58"/>
        <v/>
      </c>
      <c r="AG201" s="108" t="str">
        <f t="shared" si="59"/>
        <v/>
      </c>
      <c r="AH201" s="110">
        <f t="shared" si="60"/>
        <v>0</v>
      </c>
      <c r="AI201" s="110">
        <f t="shared" si="61"/>
        <v>0</v>
      </c>
      <c r="AJ201" s="114"/>
      <c r="AK201" s="100">
        <f t="shared" si="62"/>
        <v>0</v>
      </c>
      <c r="AL201" s="110">
        <f t="shared" si="63"/>
        <v>0</v>
      </c>
      <c r="AM201" s="258">
        <f t="shared" si="64"/>
        <v>0</v>
      </c>
      <c r="AN201" s="110">
        <f t="shared" si="65"/>
        <v>0</v>
      </c>
      <c r="AO201" s="110">
        <f t="shared" si="49"/>
        <v>0</v>
      </c>
      <c r="AP201" s="122"/>
      <c r="BD201" s="279"/>
    </row>
    <row r="202" spans="1:56">
      <c r="A202" s="113"/>
      <c r="B202" s="113"/>
      <c r="C202" s="114"/>
      <c r="D202" s="115"/>
      <c r="E202" s="115"/>
      <c r="F202" s="115"/>
      <c r="G202" s="115"/>
      <c r="H202" s="116"/>
      <c r="I202" s="114"/>
      <c r="J202" s="114"/>
      <c r="K202" s="115"/>
      <c r="L202" s="117">
        <f t="shared" si="46"/>
        <v>0</v>
      </c>
      <c r="M202" s="124"/>
      <c r="N202" s="102" t="str">
        <f t="shared" si="50"/>
        <v/>
      </c>
      <c r="O202" s="103" t="str">
        <f t="shared" si="51"/>
        <v/>
      </c>
      <c r="P202" s="104" t="str">
        <f t="shared" si="52"/>
        <v/>
      </c>
      <c r="Q202" s="248" t="str">
        <f t="shared" si="53"/>
        <v/>
      </c>
      <c r="R202" s="245" t="str">
        <f t="shared" si="54"/>
        <v/>
      </c>
      <c r="S202" s="104" t="str">
        <f t="shared" si="55"/>
        <v/>
      </c>
      <c r="T202" s="249" t="str">
        <f t="shared" si="47"/>
        <v/>
      </c>
      <c r="U202" s="118"/>
      <c r="V202" s="118"/>
      <c r="W202" s="118"/>
      <c r="X202" s="119"/>
      <c r="Y202" s="120"/>
      <c r="Z202" s="120"/>
      <c r="AA202" s="108" t="str">
        <f t="shared" si="56"/>
        <v/>
      </c>
      <c r="AB202" s="108" t="str">
        <f t="shared" si="57"/>
        <v/>
      </c>
      <c r="AC202" s="121"/>
      <c r="AD202" s="121"/>
      <c r="AE202" s="250" t="str">
        <f t="shared" si="48"/>
        <v/>
      </c>
      <c r="AF202" s="108" t="str">
        <f t="shared" si="58"/>
        <v/>
      </c>
      <c r="AG202" s="108" t="str">
        <f t="shared" si="59"/>
        <v/>
      </c>
      <c r="AH202" s="110">
        <f t="shared" si="60"/>
        <v>0</v>
      </c>
      <c r="AI202" s="110">
        <f t="shared" si="61"/>
        <v>0</v>
      </c>
      <c r="AJ202" s="114"/>
      <c r="AK202" s="100">
        <f t="shared" si="62"/>
        <v>0</v>
      </c>
      <c r="AL202" s="110">
        <f t="shared" si="63"/>
        <v>0</v>
      </c>
      <c r="AM202" s="258">
        <f t="shared" si="64"/>
        <v>0</v>
      </c>
      <c r="AN202" s="110">
        <f t="shared" si="65"/>
        <v>0</v>
      </c>
      <c r="AO202" s="110">
        <f t="shared" si="49"/>
        <v>0</v>
      </c>
      <c r="AP202" s="122"/>
      <c r="AT202" s="279"/>
      <c r="AU202" s="279"/>
      <c r="AV202" s="279"/>
      <c r="AW202" s="279"/>
      <c r="AX202" s="279"/>
      <c r="AY202" s="279"/>
      <c r="AZ202" s="279"/>
      <c r="BA202" s="279"/>
      <c r="BB202" s="279"/>
      <c r="BC202" s="279"/>
    </row>
    <row r="203" spans="1:56">
      <c r="A203" s="113"/>
      <c r="B203" s="113"/>
      <c r="C203" s="114"/>
      <c r="D203" s="115"/>
      <c r="E203" s="115"/>
      <c r="F203" s="115"/>
      <c r="G203" s="115"/>
      <c r="H203" s="116"/>
      <c r="I203" s="114"/>
      <c r="J203" s="114"/>
      <c r="K203" s="115"/>
      <c r="L203" s="117">
        <f t="shared" si="46"/>
        <v>0</v>
      </c>
      <c r="M203" s="124"/>
      <c r="N203" s="102" t="str">
        <f t="shared" si="50"/>
        <v/>
      </c>
      <c r="O203" s="103" t="str">
        <f t="shared" si="51"/>
        <v/>
      </c>
      <c r="P203" s="104" t="str">
        <f t="shared" si="52"/>
        <v/>
      </c>
      <c r="Q203" s="248" t="str">
        <f t="shared" si="53"/>
        <v/>
      </c>
      <c r="R203" s="245" t="str">
        <f t="shared" si="54"/>
        <v/>
      </c>
      <c r="S203" s="104" t="str">
        <f t="shared" si="55"/>
        <v/>
      </c>
      <c r="T203" s="249" t="str">
        <f t="shared" si="47"/>
        <v/>
      </c>
      <c r="U203" s="118"/>
      <c r="V203" s="118"/>
      <c r="W203" s="118"/>
      <c r="X203" s="119"/>
      <c r="Y203" s="120"/>
      <c r="Z203" s="120"/>
      <c r="AA203" s="108" t="str">
        <f t="shared" si="56"/>
        <v/>
      </c>
      <c r="AB203" s="108" t="str">
        <f t="shared" si="57"/>
        <v/>
      </c>
      <c r="AC203" s="121"/>
      <c r="AD203" s="121"/>
      <c r="AE203" s="250" t="str">
        <f t="shared" si="48"/>
        <v/>
      </c>
      <c r="AF203" s="108" t="str">
        <f t="shared" si="58"/>
        <v/>
      </c>
      <c r="AG203" s="108" t="str">
        <f t="shared" si="59"/>
        <v/>
      </c>
      <c r="AH203" s="110">
        <f t="shared" si="60"/>
        <v>0</v>
      </c>
      <c r="AI203" s="110">
        <f t="shared" si="61"/>
        <v>0</v>
      </c>
      <c r="AJ203" s="114"/>
      <c r="AK203" s="100">
        <f t="shared" si="62"/>
        <v>0</v>
      </c>
      <c r="AL203" s="110">
        <f t="shared" si="63"/>
        <v>0</v>
      </c>
      <c r="AM203" s="258">
        <f t="shared" si="64"/>
        <v>0</v>
      </c>
      <c r="AN203" s="110">
        <f t="shared" si="65"/>
        <v>0</v>
      </c>
      <c r="AO203" s="110">
        <f t="shared" si="49"/>
        <v>0</v>
      </c>
      <c r="AP203" s="122"/>
    </row>
    <row r="204" spans="1:56">
      <c r="A204" s="113"/>
      <c r="B204" s="113"/>
      <c r="C204" s="114"/>
      <c r="D204" s="115"/>
      <c r="E204" s="115"/>
      <c r="F204" s="115"/>
      <c r="G204" s="115"/>
      <c r="H204" s="116"/>
      <c r="I204" s="114"/>
      <c r="J204" s="114"/>
      <c r="K204" s="115"/>
      <c r="L204" s="117">
        <f t="shared" si="46"/>
        <v>0</v>
      </c>
      <c r="M204" s="124"/>
      <c r="N204" s="102" t="str">
        <f t="shared" si="50"/>
        <v/>
      </c>
      <c r="O204" s="103" t="str">
        <f t="shared" si="51"/>
        <v/>
      </c>
      <c r="P204" s="104" t="str">
        <f t="shared" si="52"/>
        <v/>
      </c>
      <c r="Q204" s="248" t="str">
        <f t="shared" si="53"/>
        <v/>
      </c>
      <c r="R204" s="245" t="str">
        <f t="shared" si="54"/>
        <v/>
      </c>
      <c r="S204" s="104" t="str">
        <f t="shared" si="55"/>
        <v/>
      </c>
      <c r="T204" s="249" t="str">
        <f t="shared" si="47"/>
        <v/>
      </c>
      <c r="U204" s="118"/>
      <c r="V204" s="118"/>
      <c r="W204" s="118"/>
      <c r="X204" s="119"/>
      <c r="Y204" s="120"/>
      <c r="Z204" s="120"/>
      <c r="AA204" s="108" t="str">
        <f t="shared" si="56"/>
        <v/>
      </c>
      <c r="AB204" s="108" t="str">
        <f t="shared" si="57"/>
        <v/>
      </c>
      <c r="AC204" s="121"/>
      <c r="AD204" s="121"/>
      <c r="AE204" s="250" t="str">
        <f t="shared" si="48"/>
        <v/>
      </c>
      <c r="AF204" s="108" t="str">
        <f t="shared" si="58"/>
        <v/>
      </c>
      <c r="AG204" s="108" t="str">
        <f t="shared" si="59"/>
        <v/>
      </c>
      <c r="AH204" s="110">
        <f t="shared" si="60"/>
        <v>0</v>
      </c>
      <c r="AI204" s="110">
        <f t="shared" si="61"/>
        <v>0</v>
      </c>
      <c r="AJ204" s="114"/>
      <c r="AK204" s="100">
        <f t="shared" si="62"/>
        <v>0</v>
      </c>
      <c r="AL204" s="110">
        <f t="shared" si="63"/>
        <v>0</v>
      </c>
      <c r="AM204" s="258">
        <f t="shared" si="64"/>
        <v>0</v>
      </c>
      <c r="AN204" s="110">
        <f t="shared" si="65"/>
        <v>0</v>
      </c>
      <c r="AO204" s="110">
        <f t="shared" si="49"/>
        <v>0</v>
      </c>
      <c r="AP204" s="122"/>
    </row>
    <row r="205" spans="1:56">
      <c r="A205" s="113"/>
      <c r="B205" s="113"/>
      <c r="C205" s="114"/>
      <c r="D205" s="115"/>
      <c r="E205" s="115"/>
      <c r="F205" s="115"/>
      <c r="G205" s="115"/>
      <c r="H205" s="116"/>
      <c r="I205" s="114"/>
      <c r="J205" s="114"/>
      <c r="K205" s="115"/>
      <c r="L205" s="117">
        <f t="shared" si="46"/>
        <v>0</v>
      </c>
      <c r="M205" s="124"/>
      <c r="N205" s="102" t="str">
        <f t="shared" si="50"/>
        <v/>
      </c>
      <c r="O205" s="103" t="str">
        <f t="shared" si="51"/>
        <v/>
      </c>
      <c r="P205" s="104" t="str">
        <f t="shared" si="52"/>
        <v/>
      </c>
      <c r="Q205" s="248" t="str">
        <f t="shared" si="53"/>
        <v/>
      </c>
      <c r="R205" s="245" t="str">
        <f t="shared" si="54"/>
        <v/>
      </c>
      <c r="S205" s="104" t="str">
        <f t="shared" si="55"/>
        <v/>
      </c>
      <c r="T205" s="249" t="str">
        <f t="shared" si="47"/>
        <v/>
      </c>
      <c r="U205" s="118"/>
      <c r="V205" s="118"/>
      <c r="W205" s="118"/>
      <c r="X205" s="119"/>
      <c r="Y205" s="120"/>
      <c r="Z205" s="120"/>
      <c r="AA205" s="108" t="str">
        <f t="shared" si="56"/>
        <v/>
      </c>
      <c r="AB205" s="108" t="str">
        <f t="shared" si="57"/>
        <v/>
      </c>
      <c r="AC205" s="121"/>
      <c r="AD205" s="121"/>
      <c r="AE205" s="250" t="str">
        <f t="shared" si="48"/>
        <v/>
      </c>
      <c r="AF205" s="108" t="str">
        <f t="shared" si="58"/>
        <v/>
      </c>
      <c r="AG205" s="108" t="str">
        <f t="shared" si="59"/>
        <v/>
      </c>
      <c r="AH205" s="110">
        <f t="shared" si="60"/>
        <v>0</v>
      </c>
      <c r="AI205" s="110">
        <f t="shared" si="61"/>
        <v>0</v>
      </c>
      <c r="AJ205" s="114"/>
      <c r="AK205" s="100">
        <f t="shared" si="62"/>
        <v>0</v>
      </c>
      <c r="AL205" s="110">
        <f t="shared" si="63"/>
        <v>0</v>
      </c>
      <c r="AM205" s="258">
        <f t="shared" si="64"/>
        <v>0</v>
      </c>
      <c r="AN205" s="110">
        <f t="shared" si="65"/>
        <v>0</v>
      </c>
      <c r="AO205" s="110">
        <f t="shared" si="49"/>
        <v>0</v>
      </c>
      <c r="AP205" s="122"/>
    </row>
    <row r="206" spans="1:56">
      <c r="A206" s="113"/>
      <c r="B206" s="113"/>
      <c r="C206" s="114"/>
      <c r="D206" s="115"/>
      <c r="E206" s="115"/>
      <c r="F206" s="115"/>
      <c r="G206" s="115"/>
      <c r="H206" s="116"/>
      <c r="I206" s="114"/>
      <c r="J206" s="114"/>
      <c r="K206" s="115"/>
      <c r="L206" s="117">
        <f t="shared" si="46"/>
        <v>0</v>
      </c>
      <c r="M206" s="124"/>
      <c r="N206" s="102" t="str">
        <f t="shared" si="50"/>
        <v/>
      </c>
      <c r="O206" s="103" t="str">
        <f t="shared" si="51"/>
        <v/>
      </c>
      <c r="P206" s="104" t="str">
        <f t="shared" si="52"/>
        <v/>
      </c>
      <c r="Q206" s="248" t="str">
        <f t="shared" si="53"/>
        <v/>
      </c>
      <c r="R206" s="245" t="str">
        <f t="shared" si="54"/>
        <v/>
      </c>
      <c r="S206" s="104" t="str">
        <f t="shared" si="55"/>
        <v/>
      </c>
      <c r="T206" s="249" t="str">
        <f t="shared" si="47"/>
        <v/>
      </c>
      <c r="U206" s="118"/>
      <c r="V206" s="118"/>
      <c r="W206" s="118"/>
      <c r="X206" s="119"/>
      <c r="Y206" s="120"/>
      <c r="Z206" s="120"/>
      <c r="AA206" s="108" t="str">
        <f t="shared" si="56"/>
        <v/>
      </c>
      <c r="AB206" s="108" t="str">
        <f t="shared" si="57"/>
        <v/>
      </c>
      <c r="AC206" s="121"/>
      <c r="AD206" s="121"/>
      <c r="AE206" s="250" t="str">
        <f t="shared" si="48"/>
        <v/>
      </c>
      <c r="AF206" s="108" t="str">
        <f t="shared" si="58"/>
        <v/>
      </c>
      <c r="AG206" s="108" t="str">
        <f t="shared" si="59"/>
        <v/>
      </c>
      <c r="AH206" s="110">
        <f t="shared" si="60"/>
        <v>0</v>
      </c>
      <c r="AI206" s="110">
        <f t="shared" si="61"/>
        <v>0</v>
      </c>
      <c r="AJ206" s="114"/>
      <c r="AK206" s="100">
        <f t="shared" si="62"/>
        <v>0</v>
      </c>
      <c r="AL206" s="110">
        <f t="shared" si="63"/>
        <v>0</v>
      </c>
      <c r="AM206" s="258">
        <f t="shared" si="64"/>
        <v>0</v>
      </c>
      <c r="AN206" s="110">
        <f t="shared" si="65"/>
        <v>0</v>
      </c>
      <c r="AO206" s="110">
        <f t="shared" si="49"/>
        <v>0</v>
      </c>
      <c r="AP206" s="122"/>
    </row>
    <row r="207" spans="1:56">
      <c r="A207" s="113"/>
      <c r="B207" s="113"/>
      <c r="C207" s="114"/>
      <c r="D207" s="115"/>
      <c r="E207" s="115"/>
      <c r="F207" s="115"/>
      <c r="G207" s="115"/>
      <c r="H207" s="116"/>
      <c r="I207" s="114"/>
      <c r="J207" s="114"/>
      <c r="K207" s="115"/>
      <c r="L207" s="117">
        <f t="shared" si="46"/>
        <v>0</v>
      </c>
      <c r="M207" s="124"/>
      <c r="N207" s="102" t="str">
        <f t="shared" si="50"/>
        <v/>
      </c>
      <c r="O207" s="103" t="str">
        <f t="shared" si="51"/>
        <v/>
      </c>
      <c r="P207" s="104" t="str">
        <f t="shared" si="52"/>
        <v/>
      </c>
      <c r="Q207" s="248" t="str">
        <f t="shared" si="53"/>
        <v/>
      </c>
      <c r="R207" s="245" t="str">
        <f t="shared" si="54"/>
        <v/>
      </c>
      <c r="S207" s="104" t="str">
        <f t="shared" si="55"/>
        <v/>
      </c>
      <c r="T207" s="249" t="str">
        <f t="shared" si="47"/>
        <v/>
      </c>
      <c r="U207" s="118"/>
      <c r="V207" s="118"/>
      <c r="W207" s="118"/>
      <c r="X207" s="119"/>
      <c r="Y207" s="120"/>
      <c r="Z207" s="120"/>
      <c r="AA207" s="108" t="str">
        <f t="shared" si="56"/>
        <v/>
      </c>
      <c r="AB207" s="108" t="str">
        <f t="shared" si="57"/>
        <v/>
      </c>
      <c r="AC207" s="121"/>
      <c r="AD207" s="121"/>
      <c r="AE207" s="250" t="str">
        <f t="shared" si="48"/>
        <v/>
      </c>
      <c r="AF207" s="108" t="str">
        <f t="shared" si="58"/>
        <v/>
      </c>
      <c r="AG207" s="108" t="str">
        <f t="shared" si="59"/>
        <v/>
      </c>
      <c r="AH207" s="110">
        <f t="shared" si="60"/>
        <v>0</v>
      </c>
      <c r="AI207" s="110">
        <f t="shared" si="61"/>
        <v>0</v>
      </c>
      <c r="AJ207" s="114"/>
      <c r="AK207" s="100">
        <f t="shared" si="62"/>
        <v>0</v>
      </c>
      <c r="AL207" s="110">
        <f t="shared" si="63"/>
        <v>0</v>
      </c>
      <c r="AM207" s="258">
        <f t="shared" si="64"/>
        <v>0</v>
      </c>
      <c r="AN207" s="110">
        <f t="shared" si="65"/>
        <v>0</v>
      </c>
      <c r="AO207" s="110">
        <f t="shared" si="49"/>
        <v>0</v>
      </c>
      <c r="AP207" s="122"/>
    </row>
    <row r="208" spans="1:56">
      <c r="A208" s="113"/>
      <c r="B208" s="113"/>
      <c r="C208" s="114"/>
      <c r="D208" s="115"/>
      <c r="E208" s="115"/>
      <c r="F208" s="115"/>
      <c r="G208" s="115"/>
      <c r="H208" s="116"/>
      <c r="I208" s="114"/>
      <c r="J208" s="114"/>
      <c r="K208" s="115"/>
      <c r="L208" s="117">
        <f t="shared" si="46"/>
        <v>0</v>
      </c>
      <c r="M208" s="124"/>
      <c r="N208" s="102" t="str">
        <f t="shared" si="50"/>
        <v/>
      </c>
      <c r="O208" s="103" t="str">
        <f t="shared" si="51"/>
        <v/>
      </c>
      <c r="P208" s="104" t="str">
        <f t="shared" si="52"/>
        <v/>
      </c>
      <c r="Q208" s="248" t="str">
        <f t="shared" si="53"/>
        <v/>
      </c>
      <c r="R208" s="245" t="str">
        <f t="shared" si="54"/>
        <v/>
      </c>
      <c r="S208" s="104" t="str">
        <f t="shared" si="55"/>
        <v/>
      </c>
      <c r="T208" s="249" t="str">
        <f t="shared" si="47"/>
        <v/>
      </c>
      <c r="U208" s="118"/>
      <c r="V208" s="118"/>
      <c r="W208" s="118"/>
      <c r="X208" s="119"/>
      <c r="Y208" s="120"/>
      <c r="Z208" s="120"/>
      <c r="AA208" s="108" t="str">
        <f t="shared" si="56"/>
        <v/>
      </c>
      <c r="AB208" s="108" t="str">
        <f t="shared" si="57"/>
        <v/>
      </c>
      <c r="AC208" s="121"/>
      <c r="AD208" s="121"/>
      <c r="AE208" s="250" t="str">
        <f t="shared" si="48"/>
        <v/>
      </c>
      <c r="AF208" s="108" t="str">
        <f t="shared" si="58"/>
        <v/>
      </c>
      <c r="AG208" s="108" t="str">
        <f t="shared" si="59"/>
        <v/>
      </c>
      <c r="AH208" s="110">
        <f t="shared" si="60"/>
        <v>0</v>
      </c>
      <c r="AI208" s="110">
        <f t="shared" si="61"/>
        <v>0</v>
      </c>
      <c r="AJ208" s="114"/>
      <c r="AK208" s="100">
        <f t="shared" si="62"/>
        <v>0</v>
      </c>
      <c r="AL208" s="110">
        <f t="shared" si="63"/>
        <v>0</v>
      </c>
      <c r="AM208" s="258">
        <f t="shared" si="64"/>
        <v>0</v>
      </c>
      <c r="AN208" s="110">
        <f t="shared" si="65"/>
        <v>0</v>
      </c>
      <c r="AO208" s="110">
        <f t="shared" si="49"/>
        <v>0</v>
      </c>
      <c r="AP208" s="122"/>
    </row>
    <row r="209" spans="1:56">
      <c r="A209" s="113"/>
      <c r="B209" s="113"/>
      <c r="C209" s="114"/>
      <c r="D209" s="115"/>
      <c r="E209" s="115"/>
      <c r="F209" s="115"/>
      <c r="G209" s="115"/>
      <c r="H209" s="116"/>
      <c r="I209" s="114"/>
      <c r="J209" s="114"/>
      <c r="K209" s="115"/>
      <c r="L209" s="117">
        <f t="shared" si="46"/>
        <v>0</v>
      </c>
      <c r="M209" s="124"/>
      <c r="N209" s="102" t="str">
        <f t="shared" si="50"/>
        <v/>
      </c>
      <c r="O209" s="103" t="str">
        <f t="shared" si="51"/>
        <v/>
      </c>
      <c r="P209" s="104" t="str">
        <f t="shared" si="52"/>
        <v/>
      </c>
      <c r="Q209" s="248" t="str">
        <f t="shared" si="53"/>
        <v/>
      </c>
      <c r="R209" s="245" t="str">
        <f t="shared" si="54"/>
        <v/>
      </c>
      <c r="S209" s="104" t="str">
        <f t="shared" si="55"/>
        <v/>
      </c>
      <c r="T209" s="249" t="str">
        <f t="shared" si="47"/>
        <v/>
      </c>
      <c r="U209" s="118"/>
      <c r="V209" s="118"/>
      <c r="W209" s="118"/>
      <c r="X209" s="119"/>
      <c r="Y209" s="120"/>
      <c r="Z209" s="120"/>
      <c r="AA209" s="108" t="str">
        <f t="shared" si="56"/>
        <v/>
      </c>
      <c r="AB209" s="108" t="str">
        <f t="shared" si="57"/>
        <v/>
      </c>
      <c r="AC209" s="121"/>
      <c r="AD209" s="121"/>
      <c r="AE209" s="250" t="str">
        <f t="shared" si="48"/>
        <v/>
      </c>
      <c r="AF209" s="108" t="str">
        <f t="shared" si="58"/>
        <v/>
      </c>
      <c r="AG209" s="108" t="str">
        <f t="shared" si="59"/>
        <v/>
      </c>
      <c r="AH209" s="110">
        <f t="shared" si="60"/>
        <v>0</v>
      </c>
      <c r="AI209" s="110">
        <f t="shared" si="61"/>
        <v>0</v>
      </c>
      <c r="AJ209" s="114"/>
      <c r="AK209" s="100">
        <f t="shared" si="62"/>
        <v>0</v>
      </c>
      <c r="AL209" s="110">
        <f t="shared" si="63"/>
        <v>0</v>
      </c>
      <c r="AM209" s="258">
        <f t="shared" si="64"/>
        <v>0</v>
      </c>
      <c r="AN209" s="110">
        <f t="shared" si="65"/>
        <v>0</v>
      </c>
      <c r="AO209" s="110">
        <f t="shared" si="49"/>
        <v>0</v>
      </c>
      <c r="AP209" s="122"/>
    </row>
    <row r="210" spans="1:56">
      <c r="A210" s="113"/>
      <c r="B210" s="113"/>
      <c r="C210" s="114"/>
      <c r="D210" s="115"/>
      <c r="E210" s="115"/>
      <c r="F210" s="115"/>
      <c r="G210" s="115"/>
      <c r="H210" s="116"/>
      <c r="I210" s="114"/>
      <c r="J210" s="114"/>
      <c r="K210" s="115"/>
      <c r="L210" s="117">
        <f t="shared" si="46"/>
        <v>0</v>
      </c>
      <c r="M210" s="124"/>
      <c r="N210" s="102" t="str">
        <f t="shared" si="50"/>
        <v/>
      </c>
      <c r="O210" s="103" t="str">
        <f t="shared" si="51"/>
        <v/>
      </c>
      <c r="P210" s="104" t="str">
        <f t="shared" si="52"/>
        <v/>
      </c>
      <c r="Q210" s="248" t="str">
        <f t="shared" si="53"/>
        <v/>
      </c>
      <c r="R210" s="245" t="str">
        <f t="shared" si="54"/>
        <v/>
      </c>
      <c r="S210" s="104" t="str">
        <f t="shared" si="55"/>
        <v/>
      </c>
      <c r="T210" s="249" t="str">
        <f t="shared" si="47"/>
        <v/>
      </c>
      <c r="U210" s="118"/>
      <c r="V210" s="118"/>
      <c r="W210" s="118"/>
      <c r="X210" s="119"/>
      <c r="Y210" s="120"/>
      <c r="Z210" s="120"/>
      <c r="AA210" s="108" t="str">
        <f t="shared" si="56"/>
        <v/>
      </c>
      <c r="AB210" s="108" t="str">
        <f t="shared" si="57"/>
        <v/>
      </c>
      <c r="AC210" s="121"/>
      <c r="AD210" s="121"/>
      <c r="AE210" s="250" t="str">
        <f t="shared" si="48"/>
        <v/>
      </c>
      <c r="AF210" s="108" t="str">
        <f t="shared" si="58"/>
        <v/>
      </c>
      <c r="AG210" s="108" t="str">
        <f t="shared" si="59"/>
        <v/>
      </c>
      <c r="AH210" s="110">
        <f t="shared" si="60"/>
        <v>0</v>
      </c>
      <c r="AI210" s="110">
        <f t="shared" si="61"/>
        <v>0</v>
      </c>
      <c r="AJ210" s="114"/>
      <c r="AK210" s="100">
        <f t="shared" si="62"/>
        <v>0</v>
      </c>
      <c r="AL210" s="110">
        <f t="shared" si="63"/>
        <v>0</v>
      </c>
      <c r="AM210" s="258">
        <f t="shared" si="64"/>
        <v>0</v>
      </c>
      <c r="AN210" s="110">
        <f t="shared" si="65"/>
        <v>0</v>
      </c>
      <c r="AO210" s="110">
        <f t="shared" si="49"/>
        <v>0</v>
      </c>
      <c r="AP210" s="122"/>
    </row>
    <row r="211" spans="1:56">
      <c r="A211" s="113"/>
      <c r="B211" s="113"/>
      <c r="C211" s="114"/>
      <c r="D211" s="115"/>
      <c r="E211" s="115"/>
      <c r="F211" s="115"/>
      <c r="G211" s="115"/>
      <c r="H211" s="116"/>
      <c r="I211" s="114"/>
      <c r="J211" s="114"/>
      <c r="K211" s="115"/>
      <c r="L211" s="117">
        <f t="shared" si="46"/>
        <v>0</v>
      </c>
      <c r="M211" s="124"/>
      <c r="N211" s="102" t="str">
        <f t="shared" si="50"/>
        <v/>
      </c>
      <c r="O211" s="103" t="str">
        <f t="shared" si="51"/>
        <v/>
      </c>
      <c r="P211" s="104" t="str">
        <f t="shared" si="52"/>
        <v/>
      </c>
      <c r="Q211" s="248" t="str">
        <f t="shared" si="53"/>
        <v/>
      </c>
      <c r="R211" s="245" t="str">
        <f t="shared" si="54"/>
        <v/>
      </c>
      <c r="S211" s="104" t="str">
        <f t="shared" si="55"/>
        <v/>
      </c>
      <c r="T211" s="249" t="str">
        <f t="shared" si="47"/>
        <v/>
      </c>
      <c r="U211" s="118"/>
      <c r="V211" s="118"/>
      <c r="W211" s="118"/>
      <c r="X211" s="119"/>
      <c r="Y211" s="120"/>
      <c r="Z211" s="120"/>
      <c r="AA211" s="108" t="str">
        <f t="shared" si="56"/>
        <v/>
      </c>
      <c r="AB211" s="108" t="str">
        <f t="shared" si="57"/>
        <v/>
      </c>
      <c r="AC211" s="121"/>
      <c r="AD211" s="121"/>
      <c r="AE211" s="250" t="str">
        <f t="shared" si="48"/>
        <v/>
      </c>
      <c r="AF211" s="108" t="str">
        <f t="shared" si="58"/>
        <v/>
      </c>
      <c r="AG211" s="108" t="str">
        <f t="shared" si="59"/>
        <v/>
      </c>
      <c r="AH211" s="110">
        <f t="shared" si="60"/>
        <v>0</v>
      </c>
      <c r="AI211" s="110">
        <f t="shared" si="61"/>
        <v>0</v>
      </c>
      <c r="AJ211" s="114"/>
      <c r="AK211" s="100">
        <f t="shared" si="62"/>
        <v>0</v>
      </c>
      <c r="AL211" s="110">
        <f t="shared" si="63"/>
        <v>0</v>
      </c>
      <c r="AM211" s="258">
        <f t="shared" si="64"/>
        <v>0</v>
      </c>
      <c r="AN211" s="110">
        <f t="shared" si="65"/>
        <v>0</v>
      </c>
      <c r="AO211" s="110">
        <f t="shared" si="49"/>
        <v>0</v>
      </c>
      <c r="AP211" s="122"/>
    </row>
    <row r="212" spans="1:56">
      <c r="A212" s="113"/>
      <c r="B212" s="113"/>
      <c r="C212" s="114"/>
      <c r="D212" s="115"/>
      <c r="E212" s="115"/>
      <c r="F212" s="115"/>
      <c r="G212" s="115"/>
      <c r="H212" s="116"/>
      <c r="I212" s="114"/>
      <c r="J212" s="114"/>
      <c r="K212" s="115"/>
      <c r="L212" s="117">
        <f t="shared" si="46"/>
        <v>0</v>
      </c>
      <c r="M212" s="124"/>
      <c r="N212" s="102" t="str">
        <f t="shared" si="50"/>
        <v/>
      </c>
      <c r="O212" s="103" t="str">
        <f t="shared" si="51"/>
        <v/>
      </c>
      <c r="P212" s="104" t="str">
        <f t="shared" si="52"/>
        <v/>
      </c>
      <c r="Q212" s="248" t="str">
        <f t="shared" si="53"/>
        <v/>
      </c>
      <c r="R212" s="245" t="str">
        <f t="shared" si="54"/>
        <v/>
      </c>
      <c r="S212" s="104" t="str">
        <f t="shared" si="55"/>
        <v/>
      </c>
      <c r="T212" s="249" t="str">
        <f t="shared" si="47"/>
        <v/>
      </c>
      <c r="U212" s="118"/>
      <c r="V212" s="118"/>
      <c r="W212" s="118"/>
      <c r="X212" s="119"/>
      <c r="Y212" s="120"/>
      <c r="Z212" s="120"/>
      <c r="AA212" s="108" t="str">
        <f t="shared" si="56"/>
        <v/>
      </c>
      <c r="AB212" s="108" t="str">
        <f t="shared" si="57"/>
        <v/>
      </c>
      <c r="AC212" s="121"/>
      <c r="AD212" s="121"/>
      <c r="AE212" s="250" t="str">
        <f t="shared" si="48"/>
        <v/>
      </c>
      <c r="AF212" s="108" t="str">
        <f t="shared" si="58"/>
        <v/>
      </c>
      <c r="AG212" s="108" t="str">
        <f t="shared" si="59"/>
        <v/>
      </c>
      <c r="AH212" s="110">
        <f t="shared" si="60"/>
        <v>0</v>
      </c>
      <c r="AI212" s="110">
        <f t="shared" si="61"/>
        <v>0</v>
      </c>
      <c r="AJ212" s="114"/>
      <c r="AK212" s="100">
        <f t="shared" si="62"/>
        <v>0</v>
      </c>
      <c r="AL212" s="110">
        <f t="shared" si="63"/>
        <v>0</v>
      </c>
      <c r="AM212" s="258">
        <f t="shared" si="64"/>
        <v>0</v>
      </c>
      <c r="AN212" s="110">
        <f t="shared" si="65"/>
        <v>0</v>
      </c>
      <c r="AO212" s="110">
        <f t="shared" si="49"/>
        <v>0</v>
      </c>
      <c r="AP212" s="122"/>
    </row>
    <row r="213" spans="1:56">
      <c r="A213" s="113"/>
      <c r="B213" s="113"/>
      <c r="C213" s="114"/>
      <c r="D213" s="115"/>
      <c r="E213" s="115"/>
      <c r="F213" s="115"/>
      <c r="G213" s="115"/>
      <c r="H213" s="116"/>
      <c r="I213" s="114"/>
      <c r="J213" s="114"/>
      <c r="K213" s="115"/>
      <c r="L213" s="117">
        <f t="shared" ref="L213:L276" si="66">0.75*(H213-I213+IF(C213="4wd",500, 0))+0.25*(J213-H213)</f>
        <v>0</v>
      </c>
      <c r="M213" s="124"/>
      <c r="N213" s="102" t="str">
        <f t="shared" si="50"/>
        <v/>
      </c>
      <c r="O213" s="103" t="str">
        <f t="shared" si="51"/>
        <v/>
      </c>
      <c r="P213" s="104" t="str">
        <f t="shared" si="52"/>
        <v/>
      </c>
      <c r="Q213" s="248" t="str">
        <f t="shared" si="53"/>
        <v/>
      </c>
      <c r="R213" s="245" t="str">
        <f t="shared" si="54"/>
        <v/>
      </c>
      <c r="S213" s="104" t="str">
        <f t="shared" si="55"/>
        <v/>
      </c>
      <c r="T213" s="249" t="str">
        <f t="shared" ref="T213:T276" si="67">IF(M213="","",ROUND(Q213*L213+R213,2))</f>
        <v/>
      </c>
      <c r="U213" s="118"/>
      <c r="V213" s="118"/>
      <c r="W213" s="118"/>
      <c r="X213" s="119"/>
      <c r="Y213" s="120"/>
      <c r="Z213" s="120"/>
      <c r="AA213" s="108" t="str">
        <f t="shared" si="56"/>
        <v/>
      </c>
      <c r="AB213" s="108" t="str">
        <f t="shared" si="57"/>
        <v/>
      </c>
      <c r="AC213" s="121"/>
      <c r="AD213" s="121"/>
      <c r="AE213" s="250" t="str">
        <f t="shared" ref="AE213:AE276" si="68">IF(M213="","",ROUND(X213/S213*100,2))</f>
        <v/>
      </c>
      <c r="AF213" s="108" t="str">
        <f t="shared" si="58"/>
        <v/>
      </c>
      <c r="AG213" s="108" t="str">
        <f t="shared" si="59"/>
        <v/>
      </c>
      <c r="AH213" s="110">
        <f t="shared" si="60"/>
        <v>0</v>
      </c>
      <c r="AI213" s="110">
        <f t="shared" si="61"/>
        <v>0</v>
      </c>
      <c r="AJ213" s="114"/>
      <c r="AK213" s="100">
        <f t="shared" si="62"/>
        <v>0</v>
      </c>
      <c r="AL213" s="110">
        <f t="shared" si="63"/>
        <v>0</v>
      </c>
      <c r="AM213" s="258">
        <f t="shared" si="64"/>
        <v>0</v>
      </c>
      <c r="AN213" s="110">
        <f t="shared" si="65"/>
        <v>0</v>
      </c>
      <c r="AO213" s="110">
        <f t="shared" ref="AO213:AO276" si="69">AN213</f>
        <v>0</v>
      </c>
      <c r="AP213" s="122"/>
    </row>
    <row r="214" spans="1:56">
      <c r="A214" s="113"/>
      <c r="B214" s="113"/>
      <c r="C214" s="114"/>
      <c r="D214" s="115"/>
      <c r="E214" s="115"/>
      <c r="F214" s="115"/>
      <c r="G214" s="115"/>
      <c r="H214" s="116"/>
      <c r="I214" s="114"/>
      <c r="J214" s="114"/>
      <c r="K214" s="115"/>
      <c r="L214" s="117">
        <f t="shared" si="66"/>
        <v>0</v>
      </c>
      <c r="M214" s="124"/>
      <c r="N214" s="102" t="str">
        <f t="shared" ref="N214:N277" si="70">IF(M214="","",IF(M214="Spark Ignition",AV$22,IF(M214="Compression Ignition",BA$22,"error")))</f>
        <v/>
      </c>
      <c r="O214" s="103" t="str">
        <f t="shared" ref="O214:O277" si="71">IF(M214="","",IF(M214="Spark Ignition",AW$22,IF(M214="Compression Ignition",BB$22,"error")))</f>
        <v/>
      </c>
      <c r="P214" s="104" t="str">
        <f t="shared" ref="P214:P277" si="72">IF(M214="","",N214*L214+O214)</f>
        <v/>
      </c>
      <c r="Q214" s="248" t="str">
        <f t="shared" ref="Q214:Q277" si="73">IF(M214="","",IF(M214="Spark Ignition",AV$46,IF(M214="Compression Ignition",BA$46,"error")))</f>
        <v/>
      </c>
      <c r="R214" s="245" t="str">
        <f t="shared" ref="R214:R277" si="74">IF(N214="","",IF(M214="Spark Ignition",AW$46,IF(M214="Compression Ignition",BB$46,"error")))</f>
        <v/>
      </c>
      <c r="S214" s="104" t="str">
        <f t="shared" ref="S214:S277" si="75">IF(M214="","",IF(M214="Spark Ignition",8887,10180))</f>
        <v/>
      </c>
      <c r="T214" s="249" t="str">
        <f t="shared" si="67"/>
        <v/>
      </c>
      <c r="U214" s="118"/>
      <c r="V214" s="118"/>
      <c r="W214" s="118"/>
      <c r="X214" s="119"/>
      <c r="Y214" s="120"/>
      <c r="Z214" s="120"/>
      <c r="AA214" s="108" t="str">
        <f t="shared" ref="AA214:AA277" si="76">IF(M214="","",U214*X214+V214*X214+IF(X214&lt;=P214,P214,X214)*W214)</f>
        <v/>
      </c>
      <c r="AB214" s="108" t="str">
        <f t="shared" ref="AB214:AB277" si="77">IF(M214="","",SUM(U214:W214)*P214)</f>
        <v/>
      </c>
      <c r="AC214" s="121"/>
      <c r="AD214" s="121"/>
      <c r="AE214" s="250" t="str">
        <f t="shared" si="68"/>
        <v/>
      </c>
      <c r="AF214" s="108" t="str">
        <f t="shared" ref="AF214:AF277" si="78">IF(M214="","",U214*AE214+V214*AE214+IF(AE214&lt;=T214,T214,AE214)*W214)</f>
        <v/>
      </c>
      <c r="AG214" s="108" t="str">
        <f t="shared" ref="AG214:AG277" si="79">IF(M214="","",SUM(U214:W214)*T214)</f>
        <v/>
      </c>
      <c r="AH214" s="110">
        <f t="shared" ref="AH214:AH277" si="80">IF(AC214&gt;0.05,-1*(AC214-0.05)*298*U214*120000/1000000,0)</f>
        <v>0</v>
      </c>
      <c r="AI214" s="110">
        <f t="shared" ref="AI214:AI277" si="81">IF(AD214&gt;0.05,-1*(AD214-0.05)*25*U214*120000/1000000,0)</f>
        <v>0</v>
      </c>
      <c r="AJ214" s="114"/>
      <c r="AK214" s="100">
        <f t="shared" ref="AK214:AK277" si="82">IF(AJ214="",0,AJ214*SUM(U214:V214)*120000/1000000)</f>
        <v>0</v>
      </c>
      <c r="AL214" s="110">
        <f t="shared" ref="AL214:AL277" si="83">AH214+AI214+AK214</f>
        <v>0</v>
      </c>
      <c r="AM214" s="258">
        <f t="shared" ref="AM214:AM277" si="84">IF(AJ214="",0,AJ214/S214*100)</f>
        <v>0</v>
      </c>
      <c r="AN214" s="110">
        <f t="shared" ref="AN214:AN277" si="85">AM214/100*120000*SUM(U214:V214)</f>
        <v>0</v>
      </c>
      <c r="AO214" s="110">
        <f t="shared" si="69"/>
        <v>0</v>
      </c>
      <c r="AP214" s="122"/>
    </row>
    <row r="215" spans="1:56">
      <c r="A215" s="113"/>
      <c r="B215" s="113"/>
      <c r="C215" s="114"/>
      <c r="D215" s="115"/>
      <c r="E215" s="115"/>
      <c r="F215" s="115"/>
      <c r="G215" s="115"/>
      <c r="H215" s="116"/>
      <c r="I215" s="114"/>
      <c r="J215" s="114"/>
      <c r="K215" s="115"/>
      <c r="L215" s="117">
        <f t="shared" si="66"/>
        <v>0</v>
      </c>
      <c r="M215" s="124"/>
      <c r="N215" s="102" t="str">
        <f t="shared" si="70"/>
        <v/>
      </c>
      <c r="O215" s="103" t="str">
        <f t="shared" si="71"/>
        <v/>
      </c>
      <c r="P215" s="104" t="str">
        <f t="shared" si="72"/>
        <v/>
      </c>
      <c r="Q215" s="248" t="str">
        <f t="shared" si="73"/>
        <v/>
      </c>
      <c r="R215" s="245" t="str">
        <f t="shared" si="74"/>
        <v/>
      </c>
      <c r="S215" s="104" t="str">
        <f t="shared" si="75"/>
        <v/>
      </c>
      <c r="T215" s="249" t="str">
        <f t="shared" si="67"/>
        <v/>
      </c>
      <c r="U215" s="118"/>
      <c r="V215" s="118"/>
      <c r="W215" s="118"/>
      <c r="X215" s="119"/>
      <c r="Y215" s="120"/>
      <c r="Z215" s="120"/>
      <c r="AA215" s="108" t="str">
        <f t="shared" si="76"/>
        <v/>
      </c>
      <c r="AB215" s="108" t="str">
        <f t="shared" si="77"/>
        <v/>
      </c>
      <c r="AC215" s="121"/>
      <c r="AD215" s="121"/>
      <c r="AE215" s="250" t="str">
        <f t="shared" si="68"/>
        <v/>
      </c>
      <c r="AF215" s="108" t="str">
        <f t="shared" si="78"/>
        <v/>
      </c>
      <c r="AG215" s="108" t="str">
        <f t="shared" si="79"/>
        <v/>
      </c>
      <c r="AH215" s="110">
        <f t="shared" si="80"/>
        <v>0</v>
      </c>
      <c r="AI215" s="110">
        <f t="shared" si="81"/>
        <v>0</v>
      </c>
      <c r="AJ215" s="114"/>
      <c r="AK215" s="100">
        <f t="shared" si="82"/>
        <v>0</v>
      </c>
      <c r="AL215" s="110">
        <f t="shared" si="83"/>
        <v>0</v>
      </c>
      <c r="AM215" s="258">
        <f t="shared" si="84"/>
        <v>0</v>
      </c>
      <c r="AN215" s="110">
        <f t="shared" si="85"/>
        <v>0</v>
      </c>
      <c r="AO215" s="110">
        <f t="shared" si="69"/>
        <v>0</v>
      </c>
      <c r="AP215" s="122"/>
    </row>
    <row r="216" spans="1:56">
      <c r="A216" s="113"/>
      <c r="B216" s="113"/>
      <c r="C216" s="114"/>
      <c r="D216" s="115"/>
      <c r="E216" s="115"/>
      <c r="F216" s="115"/>
      <c r="G216" s="115"/>
      <c r="H216" s="116"/>
      <c r="I216" s="114"/>
      <c r="J216" s="114"/>
      <c r="K216" s="115"/>
      <c r="L216" s="117">
        <f t="shared" si="66"/>
        <v>0</v>
      </c>
      <c r="M216" s="124"/>
      <c r="N216" s="102" t="str">
        <f t="shared" si="70"/>
        <v/>
      </c>
      <c r="O216" s="103" t="str">
        <f t="shared" si="71"/>
        <v/>
      </c>
      <c r="P216" s="104" t="str">
        <f t="shared" si="72"/>
        <v/>
      </c>
      <c r="Q216" s="248" t="str">
        <f t="shared" si="73"/>
        <v/>
      </c>
      <c r="R216" s="245" t="str">
        <f t="shared" si="74"/>
        <v/>
      </c>
      <c r="S216" s="104" t="str">
        <f t="shared" si="75"/>
        <v/>
      </c>
      <c r="T216" s="249" t="str">
        <f t="shared" si="67"/>
        <v/>
      </c>
      <c r="U216" s="118"/>
      <c r="V216" s="118"/>
      <c r="W216" s="118"/>
      <c r="X216" s="119"/>
      <c r="Y216" s="120"/>
      <c r="Z216" s="120"/>
      <c r="AA216" s="108" t="str">
        <f t="shared" si="76"/>
        <v/>
      </c>
      <c r="AB216" s="108" t="str">
        <f t="shared" si="77"/>
        <v/>
      </c>
      <c r="AC216" s="121"/>
      <c r="AD216" s="121"/>
      <c r="AE216" s="250" t="str">
        <f t="shared" si="68"/>
        <v/>
      </c>
      <c r="AF216" s="108" t="str">
        <f t="shared" si="78"/>
        <v/>
      </c>
      <c r="AG216" s="108" t="str">
        <f t="shared" si="79"/>
        <v/>
      </c>
      <c r="AH216" s="110">
        <f t="shared" si="80"/>
        <v>0</v>
      </c>
      <c r="AI216" s="110">
        <f t="shared" si="81"/>
        <v>0</v>
      </c>
      <c r="AJ216" s="114"/>
      <c r="AK216" s="100">
        <f t="shared" si="82"/>
        <v>0</v>
      </c>
      <c r="AL216" s="110">
        <f t="shared" si="83"/>
        <v>0</v>
      </c>
      <c r="AM216" s="258">
        <f t="shared" si="84"/>
        <v>0</v>
      </c>
      <c r="AN216" s="110">
        <f t="shared" si="85"/>
        <v>0</v>
      </c>
      <c r="AO216" s="110">
        <f t="shared" si="69"/>
        <v>0</v>
      </c>
      <c r="AP216" s="122"/>
    </row>
    <row r="217" spans="1:56">
      <c r="A217" s="113"/>
      <c r="B217" s="113"/>
      <c r="C217" s="114"/>
      <c r="D217" s="115"/>
      <c r="E217" s="115"/>
      <c r="F217" s="115"/>
      <c r="G217" s="115"/>
      <c r="H217" s="116"/>
      <c r="I217" s="114"/>
      <c r="J217" s="114"/>
      <c r="K217" s="115"/>
      <c r="L217" s="117">
        <f t="shared" si="66"/>
        <v>0</v>
      </c>
      <c r="M217" s="124"/>
      <c r="N217" s="102" t="str">
        <f t="shared" si="70"/>
        <v/>
      </c>
      <c r="O217" s="103" t="str">
        <f t="shared" si="71"/>
        <v/>
      </c>
      <c r="P217" s="104" t="str">
        <f t="shared" si="72"/>
        <v/>
      </c>
      <c r="Q217" s="248" t="str">
        <f t="shared" si="73"/>
        <v/>
      </c>
      <c r="R217" s="245" t="str">
        <f t="shared" si="74"/>
        <v/>
      </c>
      <c r="S217" s="104" t="str">
        <f t="shared" si="75"/>
        <v/>
      </c>
      <c r="T217" s="249" t="str">
        <f t="shared" si="67"/>
        <v/>
      </c>
      <c r="U217" s="118"/>
      <c r="V217" s="118"/>
      <c r="W217" s="118"/>
      <c r="X217" s="119"/>
      <c r="Y217" s="120"/>
      <c r="Z217" s="120"/>
      <c r="AA217" s="108" t="str">
        <f t="shared" si="76"/>
        <v/>
      </c>
      <c r="AB217" s="108" t="str">
        <f t="shared" si="77"/>
        <v/>
      </c>
      <c r="AC217" s="121"/>
      <c r="AD217" s="121"/>
      <c r="AE217" s="250" t="str">
        <f t="shared" si="68"/>
        <v/>
      </c>
      <c r="AF217" s="108" t="str">
        <f t="shared" si="78"/>
        <v/>
      </c>
      <c r="AG217" s="108" t="str">
        <f t="shared" si="79"/>
        <v/>
      </c>
      <c r="AH217" s="110">
        <f t="shared" si="80"/>
        <v>0</v>
      </c>
      <c r="AI217" s="110">
        <f t="shared" si="81"/>
        <v>0</v>
      </c>
      <c r="AJ217" s="114"/>
      <c r="AK217" s="100">
        <f t="shared" si="82"/>
        <v>0</v>
      </c>
      <c r="AL217" s="110">
        <f t="shared" si="83"/>
        <v>0</v>
      </c>
      <c r="AM217" s="258">
        <f t="shared" si="84"/>
        <v>0</v>
      </c>
      <c r="AN217" s="110">
        <f t="shared" si="85"/>
        <v>0</v>
      </c>
      <c r="AO217" s="110">
        <f t="shared" si="69"/>
        <v>0</v>
      </c>
      <c r="AP217" s="122"/>
    </row>
    <row r="218" spans="1:56">
      <c r="A218" s="113"/>
      <c r="B218" s="113"/>
      <c r="C218" s="114"/>
      <c r="D218" s="115"/>
      <c r="E218" s="115"/>
      <c r="F218" s="115"/>
      <c r="G218" s="115"/>
      <c r="H218" s="116"/>
      <c r="I218" s="114"/>
      <c r="J218" s="114"/>
      <c r="K218" s="115"/>
      <c r="L218" s="117">
        <f t="shared" si="66"/>
        <v>0</v>
      </c>
      <c r="M218" s="124"/>
      <c r="N218" s="102" t="str">
        <f t="shared" si="70"/>
        <v/>
      </c>
      <c r="O218" s="103" t="str">
        <f t="shared" si="71"/>
        <v/>
      </c>
      <c r="P218" s="104" t="str">
        <f t="shared" si="72"/>
        <v/>
      </c>
      <c r="Q218" s="248" t="str">
        <f t="shared" si="73"/>
        <v/>
      </c>
      <c r="R218" s="245" t="str">
        <f t="shared" si="74"/>
        <v/>
      </c>
      <c r="S218" s="104" t="str">
        <f t="shared" si="75"/>
        <v/>
      </c>
      <c r="T218" s="249" t="str">
        <f t="shared" si="67"/>
        <v/>
      </c>
      <c r="U218" s="118"/>
      <c r="V218" s="118"/>
      <c r="W218" s="118"/>
      <c r="X218" s="119"/>
      <c r="Y218" s="120"/>
      <c r="Z218" s="120"/>
      <c r="AA218" s="108" t="str">
        <f t="shared" si="76"/>
        <v/>
      </c>
      <c r="AB218" s="108" t="str">
        <f t="shared" si="77"/>
        <v/>
      </c>
      <c r="AC218" s="121"/>
      <c r="AD218" s="121"/>
      <c r="AE218" s="250" t="str">
        <f t="shared" si="68"/>
        <v/>
      </c>
      <c r="AF218" s="108" t="str">
        <f t="shared" si="78"/>
        <v/>
      </c>
      <c r="AG218" s="108" t="str">
        <f t="shared" si="79"/>
        <v/>
      </c>
      <c r="AH218" s="110">
        <f t="shared" si="80"/>
        <v>0</v>
      </c>
      <c r="AI218" s="110">
        <f t="shared" si="81"/>
        <v>0</v>
      </c>
      <c r="AJ218" s="114"/>
      <c r="AK218" s="100">
        <f t="shared" si="82"/>
        <v>0</v>
      </c>
      <c r="AL218" s="110">
        <f t="shared" si="83"/>
        <v>0</v>
      </c>
      <c r="AM218" s="258">
        <f t="shared" si="84"/>
        <v>0</v>
      </c>
      <c r="AN218" s="110">
        <f t="shared" si="85"/>
        <v>0</v>
      </c>
      <c r="AO218" s="110">
        <f t="shared" si="69"/>
        <v>0</v>
      </c>
      <c r="AP218" s="122"/>
    </row>
    <row r="219" spans="1:56">
      <c r="A219" s="113"/>
      <c r="B219" s="113"/>
      <c r="C219" s="114"/>
      <c r="D219" s="115"/>
      <c r="E219" s="115"/>
      <c r="F219" s="115"/>
      <c r="G219" s="115"/>
      <c r="H219" s="116"/>
      <c r="I219" s="114"/>
      <c r="J219" s="114"/>
      <c r="K219" s="115"/>
      <c r="L219" s="117">
        <f t="shared" si="66"/>
        <v>0</v>
      </c>
      <c r="M219" s="124"/>
      <c r="N219" s="102" t="str">
        <f t="shared" si="70"/>
        <v/>
      </c>
      <c r="O219" s="103" t="str">
        <f t="shared" si="71"/>
        <v/>
      </c>
      <c r="P219" s="104" t="str">
        <f t="shared" si="72"/>
        <v/>
      </c>
      <c r="Q219" s="248" t="str">
        <f t="shared" si="73"/>
        <v/>
      </c>
      <c r="R219" s="245" t="str">
        <f t="shared" si="74"/>
        <v/>
      </c>
      <c r="S219" s="104" t="str">
        <f t="shared" si="75"/>
        <v/>
      </c>
      <c r="T219" s="249" t="str">
        <f t="shared" si="67"/>
        <v/>
      </c>
      <c r="U219" s="118"/>
      <c r="V219" s="118"/>
      <c r="W219" s="118"/>
      <c r="X219" s="119"/>
      <c r="Y219" s="120"/>
      <c r="Z219" s="120"/>
      <c r="AA219" s="108" t="str">
        <f t="shared" si="76"/>
        <v/>
      </c>
      <c r="AB219" s="108" t="str">
        <f t="shared" si="77"/>
        <v/>
      </c>
      <c r="AC219" s="121"/>
      <c r="AD219" s="121"/>
      <c r="AE219" s="250" t="str">
        <f t="shared" si="68"/>
        <v/>
      </c>
      <c r="AF219" s="108" t="str">
        <f t="shared" si="78"/>
        <v/>
      </c>
      <c r="AG219" s="108" t="str">
        <f t="shared" si="79"/>
        <v/>
      </c>
      <c r="AH219" s="110">
        <f t="shared" si="80"/>
        <v>0</v>
      </c>
      <c r="AI219" s="110">
        <f t="shared" si="81"/>
        <v>0</v>
      </c>
      <c r="AJ219" s="114"/>
      <c r="AK219" s="100">
        <f t="shared" si="82"/>
        <v>0</v>
      </c>
      <c r="AL219" s="110">
        <f t="shared" si="83"/>
        <v>0</v>
      </c>
      <c r="AM219" s="258">
        <f t="shared" si="84"/>
        <v>0</v>
      </c>
      <c r="AN219" s="110">
        <f t="shared" si="85"/>
        <v>0</v>
      </c>
      <c r="AO219" s="110">
        <f t="shared" si="69"/>
        <v>0</v>
      </c>
      <c r="AP219" s="122"/>
    </row>
    <row r="220" spans="1:56">
      <c r="A220" s="113"/>
      <c r="B220" s="113"/>
      <c r="C220" s="114"/>
      <c r="D220" s="115"/>
      <c r="E220" s="115"/>
      <c r="F220" s="115"/>
      <c r="G220" s="115"/>
      <c r="H220" s="116"/>
      <c r="I220" s="114"/>
      <c r="J220" s="114"/>
      <c r="K220" s="115"/>
      <c r="L220" s="117">
        <f t="shared" si="66"/>
        <v>0</v>
      </c>
      <c r="M220" s="124"/>
      <c r="N220" s="102" t="str">
        <f t="shared" si="70"/>
        <v/>
      </c>
      <c r="O220" s="103" t="str">
        <f t="shared" si="71"/>
        <v/>
      </c>
      <c r="P220" s="104" t="str">
        <f t="shared" si="72"/>
        <v/>
      </c>
      <c r="Q220" s="248" t="str">
        <f t="shared" si="73"/>
        <v/>
      </c>
      <c r="R220" s="245" t="str">
        <f t="shared" si="74"/>
        <v/>
      </c>
      <c r="S220" s="104" t="str">
        <f t="shared" si="75"/>
        <v/>
      </c>
      <c r="T220" s="249" t="str">
        <f t="shared" si="67"/>
        <v/>
      </c>
      <c r="U220" s="118"/>
      <c r="V220" s="118"/>
      <c r="W220" s="118"/>
      <c r="X220" s="119"/>
      <c r="Y220" s="120"/>
      <c r="Z220" s="120"/>
      <c r="AA220" s="108" t="str">
        <f t="shared" si="76"/>
        <v/>
      </c>
      <c r="AB220" s="108" t="str">
        <f t="shared" si="77"/>
        <v/>
      </c>
      <c r="AC220" s="121"/>
      <c r="AD220" s="121"/>
      <c r="AE220" s="250" t="str">
        <f t="shared" si="68"/>
        <v/>
      </c>
      <c r="AF220" s="108" t="str">
        <f t="shared" si="78"/>
        <v/>
      </c>
      <c r="AG220" s="108" t="str">
        <f t="shared" si="79"/>
        <v/>
      </c>
      <c r="AH220" s="110">
        <f t="shared" si="80"/>
        <v>0</v>
      </c>
      <c r="AI220" s="110">
        <f t="shared" si="81"/>
        <v>0</v>
      </c>
      <c r="AJ220" s="114"/>
      <c r="AK220" s="100">
        <f t="shared" si="82"/>
        <v>0</v>
      </c>
      <c r="AL220" s="110">
        <f t="shared" si="83"/>
        <v>0</v>
      </c>
      <c r="AM220" s="258">
        <f t="shared" si="84"/>
        <v>0</v>
      </c>
      <c r="AN220" s="110">
        <f t="shared" si="85"/>
        <v>0</v>
      </c>
      <c r="AO220" s="110">
        <f t="shared" si="69"/>
        <v>0</v>
      </c>
      <c r="AP220" s="122"/>
    </row>
    <row r="221" spans="1:56">
      <c r="A221" s="113"/>
      <c r="B221" s="113"/>
      <c r="C221" s="114"/>
      <c r="D221" s="115"/>
      <c r="E221" s="115"/>
      <c r="F221" s="115"/>
      <c r="G221" s="115"/>
      <c r="H221" s="116"/>
      <c r="I221" s="114"/>
      <c r="J221" s="114"/>
      <c r="K221" s="115"/>
      <c r="L221" s="117">
        <f t="shared" si="66"/>
        <v>0</v>
      </c>
      <c r="M221" s="124"/>
      <c r="N221" s="102" t="str">
        <f t="shared" si="70"/>
        <v/>
      </c>
      <c r="O221" s="103" t="str">
        <f t="shared" si="71"/>
        <v/>
      </c>
      <c r="P221" s="104" t="str">
        <f t="shared" si="72"/>
        <v/>
      </c>
      <c r="Q221" s="248" t="str">
        <f t="shared" si="73"/>
        <v/>
      </c>
      <c r="R221" s="245" t="str">
        <f t="shared" si="74"/>
        <v/>
      </c>
      <c r="S221" s="104" t="str">
        <f t="shared" si="75"/>
        <v/>
      </c>
      <c r="T221" s="249" t="str">
        <f t="shared" si="67"/>
        <v/>
      </c>
      <c r="U221" s="118"/>
      <c r="V221" s="118"/>
      <c r="W221" s="118"/>
      <c r="X221" s="119"/>
      <c r="Y221" s="120"/>
      <c r="Z221" s="120"/>
      <c r="AA221" s="108" t="str">
        <f t="shared" si="76"/>
        <v/>
      </c>
      <c r="AB221" s="108" t="str">
        <f t="shared" si="77"/>
        <v/>
      </c>
      <c r="AC221" s="121"/>
      <c r="AD221" s="121"/>
      <c r="AE221" s="250" t="str">
        <f t="shared" si="68"/>
        <v/>
      </c>
      <c r="AF221" s="108" t="str">
        <f t="shared" si="78"/>
        <v/>
      </c>
      <c r="AG221" s="108" t="str">
        <f t="shared" si="79"/>
        <v/>
      </c>
      <c r="AH221" s="110">
        <f t="shared" si="80"/>
        <v>0</v>
      </c>
      <c r="AI221" s="110">
        <f t="shared" si="81"/>
        <v>0</v>
      </c>
      <c r="AJ221" s="114"/>
      <c r="AK221" s="100">
        <f t="shared" si="82"/>
        <v>0</v>
      </c>
      <c r="AL221" s="110">
        <f t="shared" si="83"/>
        <v>0</v>
      </c>
      <c r="AM221" s="258">
        <f t="shared" si="84"/>
        <v>0</v>
      </c>
      <c r="AN221" s="110">
        <f t="shared" si="85"/>
        <v>0</v>
      </c>
      <c r="AO221" s="110">
        <f t="shared" si="69"/>
        <v>0</v>
      </c>
      <c r="AP221" s="122"/>
    </row>
    <row r="222" spans="1:56" s="279" customFormat="1">
      <c r="A222" s="113"/>
      <c r="B222" s="113"/>
      <c r="C222" s="114"/>
      <c r="D222" s="115"/>
      <c r="E222" s="115"/>
      <c r="F222" s="115"/>
      <c r="G222" s="115"/>
      <c r="H222" s="116"/>
      <c r="I222" s="114"/>
      <c r="J222" s="114"/>
      <c r="K222" s="115"/>
      <c r="L222" s="117">
        <f t="shared" si="66"/>
        <v>0</v>
      </c>
      <c r="M222" s="124"/>
      <c r="N222" s="102" t="str">
        <f t="shared" si="70"/>
        <v/>
      </c>
      <c r="O222" s="103" t="str">
        <f t="shared" si="71"/>
        <v/>
      </c>
      <c r="P222" s="104" t="str">
        <f t="shared" si="72"/>
        <v/>
      </c>
      <c r="Q222" s="248" t="str">
        <f t="shared" si="73"/>
        <v/>
      </c>
      <c r="R222" s="245" t="str">
        <f t="shared" si="74"/>
        <v/>
      </c>
      <c r="S222" s="104" t="str">
        <f t="shared" si="75"/>
        <v/>
      </c>
      <c r="T222" s="249" t="str">
        <f t="shared" si="67"/>
        <v/>
      </c>
      <c r="U222" s="118"/>
      <c r="V222" s="118"/>
      <c r="W222" s="118"/>
      <c r="X222" s="119"/>
      <c r="Y222" s="120"/>
      <c r="Z222" s="120"/>
      <c r="AA222" s="108" t="str">
        <f t="shared" si="76"/>
        <v/>
      </c>
      <c r="AB222" s="108" t="str">
        <f t="shared" si="77"/>
        <v/>
      </c>
      <c r="AC222" s="121"/>
      <c r="AD222" s="121"/>
      <c r="AE222" s="250" t="str">
        <f t="shared" si="68"/>
        <v/>
      </c>
      <c r="AF222" s="108" t="str">
        <f t="shared" si="78"/>
        <v/>
      </c>
      <c r="AG222" s="108" t="str">
        <f t="shared" si="79"/>
        <v/>
      </c>
      <c r="AH222" s="110">
        <f t="shared" si="80"/>
        <v>0</v>
      </c>
      <c r="AI222" s="110">
        <f t="shared" si="81"/>
        <v>0</v>
      </c>
      <c r="AJ222" s="114"/>
      <c r="AK222" s="100">
        <f t="shared" si="82"/>
        <v>0</v>
      </c>
      <c r="AL222" s="110">
        <f t="shared" si="83"/>
        <v>0</v>
      </c>
      <c r="AM222" s="258">
        <f t="shared" si="84"/>
        <v>0</v>
      </c>
      <c r="AN222" s="110">
        <f t="shared" si="85"/>
        <v>0</v>
      </c>
      <c r="AO222" s="110">
        <f t="shared" si="69"/>
        <v>0</v>
      </c>
      <c r="AP222" s="122"/>
      <c r="AQ222" s="277"/>
      <c r="AR222" s="269"/>
      <c r="AT222" s="65"/>
      <c r="AU222" s="65"/>
      <c r="AV222" s="65"/>
      <c r="AW222" s="65"/>
      <c r="AX222" s="65"/>
      <c r="AY222" s="65"/>
      <c r="AZ222" s="65"/>
      <c r="BA222" s="65"/>
      <c r="BB222" s="65"/>
      <c r="BC222" s="65"/>
      <c r="BD222" s="65"/>
    </row>
    <row r="223" spans="1:56">
      <c r="A223" s="113"/>
      <c r="B223" s="113"/>
      <c r="C223" s="114"/>
      <c r="D223" s="115"/>
      <c r="E223" s="115"/>
      <c r="F223" s="115"/>
      <c r="G223" s="115"/>
      <c r="H223" s="116"/>
      <c r="I223" s="114"/>
      <c r="J223" s="114"/>
      <c r="K223" s="115"/>
      <c r="L223" s="117">
        <f t="shared" si="66"/>
        <v>0</v>
      </c>
      <c r="M223" s="124"/>
      <c r="N223" s="102" t="str">
        <f t="shared" si="70"/>
        <v/>
      </c>
      <c r="O223" s="103" t="str">
        <f t="shared" si="71"/>
        <v/>
      </c>
      <c r="P223" s="104" t="str">
        <f t="shared" si="72"/>
        <v/>
      </c>
      <c r="Q223" s="248" t="str">
        <f t="shared" si="73"/>
        <v/>
      </c>
      <c r="R223" s="245" t="str">
        <f t="shared" si="74"/>
        <v/>
      </c>
      <c r="S223" s="104" t="str">
        <f t="shared" si="75"/>
        <v/>
      </c>
      <c r="T223" s="249" t="str">
        <f t="shared" si="67"/>
        <v/>
      </c>
      <c r="U223" s="118"/>
      <c r="V223" s="118"/>
      <c r="W223" s="118"/>
      <c r="X223" s="119"/>
      <c r="Y223" s="120"/>
      <c r="Z223" s="120"/>
      <c r="AA223" s="108" t="str">
        <f t="shared" si="76"/>
        <v/>
      </c>
      <c r="AB223" s="108" t="str">
        <f t="shared" si="77"/>
        <v/>
      </c>
      <c r="AC223" s="121"/>
      <c r="AD223" s="121"/>
      <c r="AE223" s="250" t="str">
        <f t="shared" si="68"/>
        <v/>
      </c>
      <c r="AF223" s="108" t="str">
        <f t="shared" si="78"/>
        <v/>
      </c>
      <c r="AG223" s="108" t="str">
        <f t="shared" si="79"/>
        <v/>
      </c>
      <c r="AH223" s="110">
        <f t="shared" si="80"/>
        <v>0</v>
      </c>
      <c r="AI223" s="110">
        <f t="shared" si="81"/>
        <v>0</v>
      </c>
      <c r="AJ223" s="114"/>
      <c r="AK223" s="100">
        <f t="shared" si="82"/>
        <v>0</v>
      </c>
      <c r="AL223" s="110">
        <f t="shared" si="83"/>
        <v>0</v>
      </c>
      <c r="AM223" s="258">
        <f t="shared" si="84"/>
        <v>0</v>
      </c>
      <c r="AN223" s="110">
        <f t="shared" si="85"/>
        <v>0</v>
      </c>
      <c r="AO223" s="110">
        <f t="shared" si="69"/>
        <v>0</v>
      </c>
      <c r="AP223" s="122"/>
    </row>
    <row r="224" spans="1:56">
      <c r="A224" s="113"/>
      <c r="B224" s="113"/>
      <c r="C224" s="114"/>
      <c r="D224" s="115"/>
      <c r="E224" s="115"/>
      <c r="F224" s="115"/>
      <c r="G224" s="115"/>
      <c r="H224" s="116"/>
      <c r="I224" s="114"/>
      <c r="J224" s="114"/>
      <c r="K224" s="115"/>
      <c r="L224" s="117">
        <f t="shared" si="66"/>
        <v>0</v>
      </c>
      <c r="M224" s="124"/>
      <c r="N224" s="102" t="str">
        <f t="shared" si="70"/>
        <v/>
      </c>
      <c r="O224" s="103" t="str">
        <f t="shared" si="71"/>
        <v/>
      </c>
      <c r="P224" s="104" t="str">
        <f t="shared" si="72"/>
        <v/>
      </c>
      <c r="Q224" s="248" t="str">
        <f t="shared" si="73"/>
        <v/>
      </c>
      <c r="R224" s="245" t="str">
        <f t="shared" si="74"/>
        <v/>
      </c>
      <c r="S224" s="104" t="str">
        <f t="shared" si="75"/>
        <v/>
      </c>
      <c r="T224" s="249" t="str">
        <f t="shared" si="67"/>
        <v/>
      </c>
      <c r="U224" s="118"/>
      <c r="V224" s="118"/>
      <c r="W224" s="118"/>
      <c r="X224" s="119"/>
      <c r="Y224" s="120"/>
      <c r="Z224" s="120"/>
      <c r="AA224" s="108" t="str">
        <f t="shared" si="76"/>
        <v/>
      </c>
      <c r="AB224" s="108" t="str">
        <f t="shared" si="77"/>
        <v/>
      </c>
      <c r="AC224" s="121"/>
      <c r="AD224" s="121"/>
      <c r="AE224" s="250" t="str">
        <f t="shared" si="68"/>
        <v/>
      </c>
      <c r="AF224" s="108" t="str">
        <f t="shared" si="78"/>
        <v/>
      </c>
      <c r="AG224" s="108" t="str">
        <f t="shared" si="79"/>
        <v/>
      </c>
      <c r="AH224" s="110">
        <f t="shared" si="80"/>
        <v>0</v>
      </c>
      <c r="AI224" s="110">
        <f t="shared" si="81"/>
        <v>0</v>
      </c>
      <c r="AJ224" s="114"/>
      <c r="AK224" s="100">
        <f t="shared" si="82"/>
        <v>0</v>
      </c>
      <c r="AL224" s="110">
        <f t="shared" si="83"/>
        <v>0</v>
      </c>
      <c r="AM224" s="258">
        <f t="shared" si="84"/>
        <v>0</v>
      </c>
      <c r="AN224" s="110">
        <f t="shared" si="85"/>
        <v>0</v>
      </c>
      <c r="AO224" s="110">
        <f t="shared" si="69"/>
        <v>0</v>
      </c>
      <c r="AP224" s="122"/>
    </row>
    <row r="225" spans="1:56">
      <c r="A225" s="113"/>
      <c r="B225" s="113"/>
      <c r="C225" s="114"/>
      <c r="D225" s="115"/>
      <c r="E225" s="115"/>
      <c r="F225" s="115"/>
      <c r="G225" s="115"/>
      <c r="H225" s="116"/>
      <c r="I225" s="114"/>
      <c r="J225" s="114"/>
      <c r="K225" s="115"/>
      <c r="L225" s="117">
        <f t="shared" si="66"/>
        <v>0</v>
      </c>
      <c r="M225" s="124"/>
      <c r="N225" s="102" t="str">
        <f t="shared" si="70"/>
        <v/>
      </c>
      <c r="O225" s="103" t="str">
        <f t="shared" si="71"/>
        <v/>
      </c>
      <c r="P225" s="104" t="str">
        <f t="shared" si="72"/>
        <v/>
      </c>
      <c r="Q225" s="248" t="str">
        <f t="shared" si="73"/>
        <v/>
      </c>
      <c r="R225" s="245" t="str">
        <f t="shared" si="74"/>
        <v/>
      </c>
      <c r="S225" s="104" t="str">
        <f t="shared" si="75"/>
        <v/>
      </c>
      <c r="T225" s="249" t="str">
        <f t="shared" si="67"/>
        <v/>
      </c>
      <c r="U225" s="118"/>
      <c r="V225" s="118"/>
      <c r="W225" s="118"/>
      <c r="X225" s="119"/>
      <c r="Y225" s="120"/>
      <c r="Z225" s="120"/>
      <c r="AA225" s="108" t="str">
        <f t="shared" si="76"/>
        <v/>
      </c>
      <c r="AB225" s="108" t="str">
        <f t="shared" si="77"/>
        <v/>
      </c>
      <c r="AC225" s="121"/>
      <c r="AD225" s="121"/>
      <c r="AE225" s="250" t="str">
        <f t="shared" si="68"/>
        <v/>
      </c>
      <c r="AF225" s="108" t="str">
        <f t="shared" si="78"/>
        <v/>
      </c>
      <c r="AG225" s="108" t="str">
        <f t="shared" si="79"/>
        <v/>
      </c>
      <c r="AH225" s="110">
        <f t="shared" si="80"/>
        <v>0</v>
      </c>
      <c r="AI225" s="110">
        <f t="shared" si="81"/>
        <v>0</v>
      </c>
      <c r="AJ225" s="114"/>
      <c r="AK225" s="100">
        <f t="shared" si="82"/>
        <v>0</v>
      </c>
      <c r="AL225" s="110">
        <f t="shared" si="83"/>
        <v>0</v>
      </c>
      <c r="AM225" s="258">
        <f t="shared" si="84"/>
        <v>0</v>
      </c>
      <c r="AN225" s="110">
        <f t="shared" si="85"/>
        <v>0</v>
      </c>
      <c r="AO225" s="110">
        <f t="shared" si="69"/>
        <v>0</v>
      </c>
      <c r="AP225" s="122"/>
      <c r="BD225" s="279"/>
    </row>
    <row r="226" spans="1:56">
      <c r="A226" s="113"/>
      <c r="B226" s="113"/>
      <c r="C226" s="114"/>
      <c r="D226" s="115"/>
      <c r="E226" s="115"/>
      <c r="F226" s="115"/>
      <c r="G226" s="115"/>
      <c r="H226" s="116"/>
      <c r="I226" s="114"/>
      <c r="J226" s="114"/>
      <c r="K226" s="115"/>
      <c r="L226" s="117">
        <f t="shared" si="66"/>
        <v>0</v>
      </c>
      <c r="M226" s="124"/>
      <c r="N226" s="102" t="str">
        <f t="shared" si="70"/>
        <v/>
      </c>
      <c r="O226" s="103" t="str">
        <f t="shared" si="71"/>
        <v/>
      </c>
      <c r="P226" s="104" t="str">
        <f t="shared" si="72"/>
        <v/>
      </c>
      <c r="Q226" s="248" t="str">
        <f t="shared" si="73"/>
        <v/>
      </c>
      <c r="R226" s="245" t="str">
        <f t="shared" si="74"/>
        <v/>
      </c>
      <c r="S226" s="104" t="str">
        <f t="shared" si="75"/>
        <v/>
      </c>
      <c r="T226" s="249" t="str">
        <f t="shared" si="67"/>
        <v/>
      </c>
      <c r="U226" s="118"/>
      <c r="V226" s="118"/>
      <c r="W226" s="118"/>
      <c r="X226" s="119"/>
      <c r="Y226" s="120"/>
      <c r="Z226" s="120"/>
      <c r="AA226" s="108" t="str">
        <f t="shared" si="76"/>
        <v/>
      </c>
      <c r="AB226" s="108" t="str">
        <f t="shared" si="77"/>
        <v/>
      </c>
      <c r="AC226" s="121"/>
      <c r="AD226" s="121"/>
      <c r="AE226" s="250" t="str">
        <f t="shared" si="68"/>
        <v/>
      </c>
      <c r="AF226" s="108" t="str">
        <f t="shared" si="78"/>
        <v/>
      </c>
      <c r="AG226" s="108" t="str">
        <f t="shared" si="79"/>
        <v/>
      </c>
      <c r="AH226" s="110">
        <f t="shared" si="80"/>
        <v>0</v>
      </c>
      <c r="AI226" s="110">
        <f t="shared" si="81"/>
        <v>0</v>
      </c>
      <c r="AJ226" s="114"/>
      <c r="AK226" s="100">
        <f t="shared" si="82"/>
        <v>0</v>
      </c>
      <c r="AL226" s="110">
        <f t="shared" si="83"/>
        <v>0</v>
      </c>
      <c r="AM226" s="258">
        <f t="shared" si="84"/>
        <v>0</v>
      </c>
      <c r="AN226" s="110">
        <f t="shared" si="85"/>
        <v>0</v>
      </c>
      <c r="AO226" s="110">
        <f t="shared" si="69"/>
        <v>0</v>
      </c>
      <c r="AP226" s="122"/>
      <c r="AT226" s="279"/>
      <c r="AU226" s="279"/>
      <c r="AV226" s="279"/>
      <c r="AW226" s="279"/>
      <c r="AX226" s="279"/>
      <c r="AY226" s="279"/>
      <c r="AZ226" s="279"/>
      <c r="BA226" s="279"/>
      <c r="BB226" s="279"/>
      <c r="BC226" s="279"/>
    </row>
    <row r="227" spans="1:56">
      <c r="A227" s="113"/>
      <c r="B227" s="113"/>
      <c r="C227" s="114"/>
      <c r="D227" s="115"/>
      <c r="E227" s="115"/>
      <c r="F227" s="115"/>
      <c r="G227" s="115"/>
      <c r="H227" s="116"/>
      <c r="I227" s="114"/>
      <c r="J227" s="114"/>
      <c r="K227" s="115"/>
      <c r="L227" s="117">
        <f t="shared" si="66"/>
        <v>0</v>
      </c>
      <c r="M227" s="124"/>
      <c r="N227" s="102" t="str">
        <f t="shared" si="70"/>
        <v/>
      </c>
      <c r="O227" s="103" t="str">
        <f t="shared" si="71"/>
        <v/>
      </c>
      <c r="P227" s="104" t="str">
        <f t="shared" si="72"/>
        <v/>
      </c>
      <c r="Q227" s="248" t="str">
        <f t="shared" si="73"/>
        <v/>
      </c>
      <c r="R227" s="245" t="str">
        <f t="shared" si="74"/>
        <v/>
      </c>
      <c r="S227" s="104" t="str">
        <f t="shared" si="75"/>
        <v/>
      </c>
      <c r="T227" s="249" t="str">
        <f t="shared" si="67"/>
        <v/>
      </c>
      <c r="U227" s="118"/>
      <c r="V227" s="118"/>
      <c r="W227" s="118"/>
      <c r="X227" s="119"/>
      <c r="Y227" s="120"/>
      <c r="Z227" s="120"/>
      <c r="AA227" s="108" t="str">
        <f t="shared" si="76"/>
        <v/>
      </c>
      <c r="AB227" s="108" t="str">
        <f t="shared" si="77"/>
        <v/>
      </c>
      <c r="AC227" s="121"/>
      <c r="AD227" s="121"/>
      <c r="AE227" s="250" t="str">
        <f t="shared" si="68"/>
        <v/>
      </c>
      <c r="AF227" s="108" t="str">
        <f t="shared" si="78"/>
        <v/>
      </c>
      <c r="AG227" s="108" t="str">
        <f t="shared" si="79"/>
        <v/>
      </c>
      <c r="AH227" s="110">
        <f t="shared" si="80"/>
        <v>0</v>
      </c>
      <c r="AI227" s="110">
        <f t="shared" si="81"/>
        <v>0</v>
      </c>
      <c r="AJ227" s="114"/>
      <c r="AK227" s="100">
        <f t="shared" si="82"/>
        <v>0</v>
      </c>
      <c r="AL227" s="110">
        <f t="shared" si="83"/>
        <v>0</v>
      </c>
      <c r="AM227" s="258">
        <f t="shared" si="84"/>
        <v>0</v>
      </c>
      <c r="AN227" s="110">
        <f t="shared" si="85"/>
        <v>0</v>
      </c>
      <c r="AO227" s="110">
        <f t="shared" si="69"/>
        <v>0</v>
      </c>
      <c r="AP227" s="122"/>
    </row>
    <row r="228" spans="1:56">
      <c r="A228" s="113"/>
      <c r="B228" s="113"/>
      <c r="C228" s="114"/>
      <c r="D228" s="115"/>
      <c r="E228" s="115"/>
      <c r="F228" s="115"/>
      <c r="G228" s="115"/>
      <c r="H228" s="116"/>
      <c r="I228" s="114"/>
      <c r="J228" s="114"/>
      <c r="K228" s="115"/>
      <c r="L228" s="117">
        <f t="shared" si="66"/>
        <v>0</v>
      </c>
      <c r="M228" s="124"/>
      <c r="N228" s="102" t="str">
        <f t="shared" si="70"/>
        <v/>
      </c>
      <c r="O228" s="103" t="str">
        <f t="shared" si="71"/>
        <v/>
      </c>
      <c r="P228" s="104" t="str">
        <f t="shared" si="72"/>
        <v/>
      </c>
      <c r="Q228" s="248" t="str">
        <f t="shared" si="73"/>
        <v/>
      </c>
      <c r="R228" s="245" t="str">
        <f t="shared" si="74"/>
        <v/>
      </c>
      <c r="S228" s="104" t="str">
        <f t="shared" si="75"/>
        <v/>
      </c>
      <c r="T228" s="249" t="str">
        <f t="shared" si="67"/>
        <v/>
      </c>
      <c r="U228" s="118"/>
      <c r="V228" s="118"/>
      <c r="W228" s="118"/>
      <c r="X228" s="119"/>
      <c r="Y228" s="120"/>
      <c r="Z228" s="120"/>
      <c r="AA228" s="108" t="str">
        <f t="shared" si="76"/>
        <v/>
      </c>
      <c r="AB228" s="108" t="str">
        <f t="shared" si="77"/>
        <v/>
      </c>
      <c r="AC228" s="121"/>
      <c r="AD228" s="121"/>
      <c r="AE228" s="250" t="str">
        <f t="shared" si="68"/>
        <v/>
      </c>
      <c r="AF228" s="108" t="str">
        <f t="shared" si="78"/>
        <v/>
      </c>
      <c r="AG228" s="108" t="str">
        <f t="shared" si="79"/>
        <v/>
      </c>
      <c r="AH228" s="110">
        <f t="shared" si="80"/>
        <v>0</v>
      </c>
      <c r="AI228" s="110">
        <f t="shared" si="81"/>
        <v>0</v>
      </c>
      <c r="AJ228" s="114"/>
      <c r="AK228" s="100">
        <f t="shared" si="82"/>
        <v>0</v>
      </c>
      <c r="AL228" s="110">
        <f t="shared" si="83"/>
        <v>0</v>
      </c>
      <c r="AM228" s="258">
        <f t="shared" si="84"/>
        <v>0</v>
      </c>
      <c r="AN228" s="110">
        <f t="shared" si="85"/>
        <v>0</v>
      </c>
      <c r="AO228" s="110">
        <f t="shared" si="69"/>
        <v>0</v>
      </c>
      <c r="AP228" s="122"/>
    </row>
    <row r="229" spans="1:56">
      <c r="A229" s="113"/>
      <c r="B229" s="113"/>
      <c r="C229" s="114"/>
      <c r="D229" s="115"/>
      <c r="E229" s="115"/>
      <c r="F229" s="115"/>
      <c r="G229" s="115"/>
      <c r="H229" s="116"/>
      <c r="I229" s="114"/>
      <c r="J229" s="114"/>
      <c r="K229" s="115"/>
      <c r="L229" s="117">
        <f t="shared" si="66"/>
        <v>0</v>
      </c>
      <c r="M229" s="124"/>
      <c r="N229" s="102" t="str">
        <f t="shared" si="70"/>
        <v/>
      </c>
      <c r="O229" s="103" t="str">
        <f t="shared" si="71"/>
        <v/>
      </c>
      <c r="P229" s="104" t="str">
        <f t="shared" si="72"/>
        <v/>
      </c>
      <c r="Q229" s="248" t="str">
        <f t="shared" si="73"/>
        <v/>
      </c>
      <c r="R229" s="245" t="str">
        <f t="shared" si="74"/>
        <v/>
      </c>
      <c r="S229" s="104" t="str">
        <f t="shared" si="75"/>
        <v/>
      </c>
      <c r="T229" s="249" t="str">
        <f t="shared" si="67"/>
        <v/>
      </c>
      <c r="U229" s="118"/>
      <c r="V229" s="118"/>
      <c r="W229" s="118"/>
      <c r="X229" s="119"/>
      <c r="Y229" s="120"/>
      <c r="Z229" s="120"/>
      <c r="AA229" s="108" t="str">
        <f t="shared" si="76"/>
        <v/>
      </c>
      <c r="AB229" s="108" t="str">
        <f t="shared" si="77"/>
        <v/>
      </c>
      <c r="AC229" s="121"/>
      <c r="AD229" s="121"/>
      <c r="AE229" s="250" t="str">
        <f t="shared" si="68"/>
        <v/>
      </c>
      <c r="AF229" s="108" t="str">
        <f t="shared" si="78"/>
        <v/>
      </c>
      <c r="AG229" s="108" t="str">
        <f t="shared" si="79"/>
        <v/>
      </c>
      <c r="AH229" s="110">
        <f t="shared" si="80"/>
        <v>0</v>
      </c>
      <c r="AI229" s="110">
        <f t="shared" si="81"/>
        <v>0</v>
      </c>
      <c r="AJ229" s="114"/>
      <c r="AK229" s="100">
        <f t="shared" si="82"/>
        <v>0</v>
      </c>
      <c r="AL229" s="110">
        <f t="shared" si="83"/>
        <v>0</v>
      </c>
      <c r="AM229" s="258">
        <f t="shared" si="84"/>
        <v>0</v>
      </c>
      <c r="AN229" s="110">
        <f t="shared" si="85"/>
        <v>0</v>
      </c>
      <c r="AO229" s="110">
        <f t="shared" si="69"/>
        <v>0</v>
      </c>
      <c r="AP229" s="122"/>
    </row>
    <row r="230" spans="1:56">
      <c r="A230" s="113"/>
      <c r="B230" s="113"/>
      <c r="C230" s="114"/>
      <c r="D230" s="115"/>
      <c r="E230" s="115"/>
      <c r="F230" s="115"/>
      <c r="G230" s="115"/>
      <c r="H230" s="116"/>
      <c r="I230" s="114"/>
      <c r="J230" s="114"/>
      <c r="K230" s="115"/>
      <c r="L230" s="117">
        <f t="shared" si="66"/>
        <v>0</v>
      </c>
      <c r="M230" s="124"/>
      <c r="N230" s="102" t="str">
        <f t="shared" si="70"/>
        <v/>
      </c>
      <c r="O230" s="103" t="str">
        <f t="shared" si="71"/>
        <v/>
      </c>
      <c r="P230" s="104" t="str">
        <f t="shared" si="72"/>
        <v/>
      </c>
      <c r="Q230" s="248" t="str">
        <f t="shared" si="73"/>
        <v/>
      </c>
      <c r="R230" s="245" t="str">
        <f t="shared" si="74"/>
        <v/>
      </c>
      <c r="S230" s="104" t="str">
        <f t="shared" si="75"/>
        <v/>
      </c>
      <c r="T230" s="249" t="str">
        <f t="shared" si="67"/>
        <v/>
      </c>
      <c r="U230" s="118"/>
      <c r="V230" s="118"/>
      <c r="W230" s="118"/>
      <c r="X230" s="119"/>
      <c r="Y230" s="120"/>
      <c r="Z230" s="120"/>
      <c r="AA230" s="108" t="str">
        <f t="shared" si="76"/>
        <v/>
      </c>
      <c r="AB230" s="108" t="str">
        <f t="shared" si="77"/>
        <v/>
      </c>
      <c r="AC230" s="121"/>
      <c r="AD230" s="121"/>
      <c r="AE230" s="250" t="str">
        <f t="shared" si="68"/>
        <v/>
      </c>
      <c r="AF230" s="108" t="str">
        <f t="shared" si="78"/>
        <v/>
      </c>
      <c r="AG230" s="108" t="str">
        <f t="shared" si="79"/>
        <v/>
      </c>
      <c r="AH230" s="110">
        <f t="shared" si="80"/>
        <v>0</v>
      </c>
      <c r="AI230" s="110">
        <f t="shared" si="81"/>
        <v>0</v>
      </c>
      <c r="AJ230" s="114"/>
      <c r="AK230" s="100">
        <f t="shared" si="82"/>
        <v>0</v>
      </c>
      <c r="AL230" s="110">
        <f t="shared" si="83"/>
        <v>0</v>
      </c>
      <c r="AM230" s="258">
        <f t="shared" si="84"/>
        <v>0</v>
      </c>
      <c r="AN230" s="110">
        <f t="shared" si="85"/>
        <v>0</v>
      </c>
      <c r="AO230" s="110">
        <f t="shared" si="69"/>
        <v>0</v>
      </c>
      <c r="AP230" s="122"/>
    </row>
    <row r="231" spans="1:56">
      <c r="A231" s="113"/>
      <c r="B231" s="113"/>
      <c r="C231" s="114"/>
      <c r="D231" s="115"/>
      <c r="E231" s="115"/>
      <c r="F231" s="115"/>
      <c r="G231" s="115"/>
      <c r="H231" s="116"/>
      <c r="I231" s="114"/>
      <c r="J231" s="114"/>
      <c r="K231" s="115"/>
      <c r="L231" s="117">
        <f t="shared" si="66"/>
        <v>0</v>
      </c>
      <c r="M231" s="124"/>
      <c r="N231" s="102" t="str">
        <f t="shared" si="70"/>
        <v/>
      </c>
      <c r="O231" s="103" t="str">
        <f t="shared" si="71"/>
        <v/>
      </c>
      <c r="P231" s="104" t="str">
        <f t="shared" si="72"/>
        <v/>
      </c>
      <c r="Q231" s="248" t="str">
        <f t="shared" si="73"/>
        <v/>
      </c>
      <c r="R231" s="245" t="str">
        <f t="shared" si="74"/>
        <v/>
      </c>
      <c r="S231" s="104" t="str">
        <f t="shared" si="75"/>
        <v/>
      </c>
      <c r="T231" s="249" t="str">
        <f t="shared" si="67"/>
        <v/>
      </c>
      <c r="U231" s="118"/>
      <c r="V231" s="118"/>
      <c r="W231" s="118"/>
      <c r="X231" s="119"/>
      <c r="Y231" s="120"/>
      <c r="Z231" s="120"/>
      <c r="AA231" s="108" t="str">
        <f t="shared" si="76"/>
        <v/>
      </c>
      <c r="AB231" s="108" t="str">
        <f t="shared" si="77"/>
        <v/>
      </c>
      <c r="AC231" s="121"/>
      <c r="AD231" s="121"/>
      <c r="AE231" s="250" t="str">
        <f t="shared" si="68"/>
        <v/>
      </c>
      <c r="AF231" s="108" t="str">
        <f t="shared" si="78"/>
        <v/>
      </c>
      <c r="AG231" s="108" t="str">
        <f t="shared" si="79"/>
        <v/>
      </c>
      <c r="AH231" s="110">
        <f t="shared" si="80"/>
        <v>0</v>
      </c>
      <c r="AI231" s="110">
        <f t="shared" si="81"/>
        <v>0</v>
      </c>
      <c r="AJ231" s="114"/>
      <c r="AK231" s="100">
        <f t="shared" si="82"/>
        <v>0</v>
      </c>
      <c r="AL231" s="110">
        <f t="shared" si="83"/>
        <v>0</v>
      </c>
      <c r="AM231" s="258">
        <f t="shared" si="84"/>
        <v>0</v>
      </c>
      <c r="AN231" s="110">
        <f t="shared" si="85"/>
        <v>0</v>
      </c>
      <c r="AO231" s="110">
        <f t="shared" si="69"/>
        <v>0</v>
      </c>
      <c r="AP231" s="122"/>
    </row>
    <row r="232" spans="1:56">
      <c r="A232" s="113"/>
      <c r="B232" s="113"/>
      <c r="C232" s="114"/>
      <c r="D232" s="115"/>
      <c r="E232" s="115"/>
      <c r="F232" s="115"/>
      <c r="G232" s="115"/>
      <c r="H232" s="116"/>
      <c r="I232" s="114"/>
      <c r="J232" s="114"/>
      <c r="K232" s="115"/>
      <c r="L232" s="117">
        <f t="shared" si="66"/>
        <v>0</v>
      </c>
      <c r="M232" s="124"/>
      <c r="N232" s="102" t="str">
        <f t="shared" si="70"/>
        <v/>
      </c>
      <c r="O232" s="103" t="str">
        <f t="shared" si="71"/>
        <v/>
      </c>
      <c r="P232" s="104" t="str">
        <f t="shared" si="72"/>
        <v/>
      </c>
      <c r="Q232" s="248" t="str">
        <f t="shared" si="73"/>
        <v/>
      </c>
      <c r="R232" s="245" t="str">
        <f t="shared" si="74"/>
        <v/>
      </c>
      <c r="S232" s="104" t="str">
        <f t="shared" si="75"/>
        <v/>
      </c>
      <c r="T232" s="249" t="str">
        <f t="shared" si="67"/>
        <v/>
      </c>
      <c r="U232" s="118"/>
      <c r="V232" s="118"/>
      <c r="W232" s="118"/>
      <c r="X232" s="119"/>
      <c r="Y232" s="120"/>
      <c r="Z232" s="120"/>
      <c r="AA232" s="108" t="str">
        <f t="shared" si="76"/>
        <v/>
      </c>
      <c r="AB232" s="108" t="str">
        <f t="shared" si="77"/>
        <v/>
      </c>
      <c r="AC232" s="121"/>
      <c r="AD232" s="121"/>
      <c r="AE232" s="250" t="str">
        <f t="shared" si="68"/>
        <v/>
      </c>
      <c r="AF232" s="108" t="str">
        <f t="shared" si="78"/>
        <v/>
      </c>
      <c r="AG232" s="108" t="str">
        <f t="shared" si="79"/>
        <v/>
      </c>
      <c r="AH232" s="110">
        <f t="shared" si="80"/>
        <v>0</v>
      </c>
      <c r="AI232" s="110">
        <f t="shared" si="81"/>
        <v>0</v>
      </c>
      <c r="AJ232" s="114"/>
      <c r="AK232" s="100">
        <f t="shared" si="82"/>
        <v>0</v>
      </c>
      <c r="AL232" s="110">
        <f t="shared" si="83"/>
        <v>0</v>
      </c>
      <c r="AM232" s="258">
        <f t="shared" si="84"/>
        <v>0</v>
      </c>
      <c r="AN232" s="110">
        <f t="shared" si="85"/>
        <v>0</v>
      </c>
      <c r="AO232" s="110">
        <f t="shared" si="69"/>
        <v>0</v>
      </c>
      <c r="AP232" s="122"/>
    </row>
    <row r="233" spans="1:56">
      <c r="A233" s="113"/>
      <c r="B233" s="113"/>
      <c r="C233" s="114"/>
      <c r="D233" s="115"/>
      <c r="E233" s="115"/>
      <c r="F233" s="115"/>
      <c r="G233" s="115"/>
      <c r="H233" s="116"/>
      <c r="I233" s="114"/>
      <c r="J233" s="114"/>
      <c r="K233" s="115"/>
      <c r="L233" s="117">
        <f t="shared" si="66"/>
        <v>0</v>
      </c>
      <c r="M233" s="124"/>
      <c r="N233" s="102" t="str">
        <f t="shared" si="70"/>
        <v/>
      </c>
      <c r="O233" s="103" t="str">
        <f t="shared" si="71"/>
        <v/>
      </c>
      <c r="P233" s="104" t="str">
        <f t="shared" si="72"/>
        <v/>
      </c>
      <c r="Q233" s="248" t="str">
        <f t="shared" si="73"/>
        <v/>
      </c>
      <c r="R233" s="245" t="str">
        <f t="shared" si="74"/>
        <v/>
      </c>
      <c r="S233" s="104" t="str">
        <f t="shared" si="75"/>
        <v/>
      </c>
      <c r="T233" s="249" t="str">
        <f t="shared" si="67"/>
        <v/>
      </c>
      <c r="U233" s="118"/>
      <c r="V233" s="118"/>
      <c r="W233" s="118"/>
      <c r="X233" s="119"/>
      <c r="Y233" s="120"/>
      <c r="Z233" s="120"/>
      <c r="AA233" s="108" t="str">
        <f t="shared" si="76"/>
        <v/>
      </c>
      <c r="AB233" s="108" t="str">
        <f t="shared" si="77"/>
        <v/>
      </c>
      <c r="AC233" s="121"/>
      <c r="AD233" s="121"/>
      <c r="AE233" s="250" t="str">
        <f t="shared" si="68"/>
        <v/>
      </c>
      <c r="AF233" s="108" t="str">
        <f t="shared" si="78"/>
        <v/>
      </c>
      <c r="AG233" s="108" t="str">
        <f t="shared" si="79"/>
        <v/>
      </c>
      <c r="AH233" s="110">
        <f t="shared" si="80"/>
        <v>0</v>
      </c>
      <c r="AI233" s="110">
        <f t="shared" si="81"/>
        <v>0</v>
      </c>
      <c r="AJ233" s="114"/>
      <c r="AK233" s="100">
        <f t="shared" si="82"/>
        <v>0</v>
      </c>
      <c r="AL233" s="110">
        <f t="shared" si="83"/>
        <v>0</v>
      </c>
      <c r="AM233" s="258">
        <f t="shared" si="84"/>
        <v>0</v>
      </c>
      <c r="AN233" s="110">
        <f t="shared" si="85"/>
        <v>0</v>
      </c>
      <c r="AO233" s="110">
        <f t="shared" si="69"/>
        <v>0</v>
      </c>
      <c r="AP233" s="122"/>
    </row>
    <row r="234" spans="1:56">
      <c r="A234" s="113"/>
      <c r="B234" s="113"/>
      <c r="C234" s="114"/>
      <c r="D234" s="115"/>
      <c r="E234" s="115"/>
      <c r="F234" s="115"/>
      <c r="G234" s="115"/>
      <c r="H234" s="116"/>
      <c r="I234" s="114"/>
      <c r="J234" s="114"/>
      <c r="K234" s="115"/>
      <c r="L234" s="117">
        <f t="shared" si="66"/>
        <v>0</v>
      </c>
      <c r="M234" s="124"/>
      <c r="N234" s="102" t="str">
        <f t="shared" si="70"/>
        <v/>
      </c>
      <c r="O234" s="103" t="str">
        <f t="shared" si="71"/>
        <v/>
      </c>
      <c r="P234" s="104" t="str">
        <f t="shared" si="72"/>
        <v/>
      </c>
      <c r="Q234" s="248" t="str">
        <f t="shared" si="73"/>
        <v/>
      </c>
      <c r="R234" s="245" t="str">
        <f t="shared" si="74"/>
        <v/>
      </c>
      <c r="S234" s="104" t="str">
        <f t="shared" si="75"/>
        <v/>
      </c>
      <c r="T234" s="249" t="str">
        <f t="shared" si="67"/>
        <v/>
      </c>
      <c r="U234" s="118"/>
      <c r="V234" s="118"/>
      <c r="W234" s="118"/>
      <c r="X234" s="119"/>
      <c r="Y234" s="120"/>
      <c r="Z234" s="120"/>
      <c r="AA234" s="108" t="str">
        <f t="shared" si="76"/>
        <v/>
      </c>
      <c r="AB234" s="108" t="str">
        <f t="shared" si="77"/>
        <v/>
      </c>
      <c r="AC234" s="121"/>
      <c r="AD234" s="121"/>
      <c r="AE234" s="250" t="str">
        <f t="shared" si="68"/>
        <v/>
      </c>
      <c r="AF234" s="108" t="str">
        <f t="shared" si="78"/>
        <v/>
      </c>
      <c r="AG234" s="108" t="str">
        <f t="shared" si="79"/>
        <v/>
      </c>
      <c r="AH234" s="110">
        <f t="shared" si="80"/>
        <v>0</v>
      </c>
      <c r="AI234" s="110">
        <f t="shared" si="81"/>
        <v>0</v>
      </c>
      <c r="AJ234" s="114"/>
      <c r="AK234" s="100">
        <f t="shared" si="82"/>
        <v>0</v>
      </c>
      <c r="AL234" s="110">
        <f t="shared" si="83"/>
        <v>0</v>
      </c>
      <c r="AM234" s="258">
        <f t="shared" si="84"/>
        <v>0</v>
      </c>
      <c r="AN234" s="110">
        <f t="shared" si="85"/>
        <v>0</v>
      </c>
      <c r="AO234" s="110">
        <f t="shared" si="69"/>
        <v>0</v>
      </c>
      <c r="AP234" s="122"/>
    </row>
    <row r="235" spans="1:56">
      <c r="A235" s="113"/>
      <c r="B235" s="113"/>
      <c r="C235" s="114"/>
      <c r="D235" s="115"/>
      <c r="E235" s="115"/>
      <c r="F235" s="115"/>
      <c r="G235" s="115"/>
      <c r="H235" s="116"/>
      <c r="I235" s="114"/>
      <c r="J235" s="114"/>
      <c r="K235" s="115"/>
      <c r="L235" s="117">
        <f t="shared" si="66"/>
        <v>0</v>
      </c>
      <c r="M235" s="124"/>
      <c r="N235" s="102" t="str">
        <f t="shared" si="70"/>
        <v/>
      </c>
      <c r="O235" s="103" t="str">
        <f t="shared" si="71"/>
        <v/>
      </c>
      <c r="P235" s="104" t="str">
        <f t="shared" si="72"/>
        <v/>
      </c>
      <c r="Q235" s="248" t="str">
        <f t="shared" si="73"/>
        <v/>
      </c>
      <c r="R235" s="245" t="str">
        <f t="shared" si="74"/>
        <v/>
      </c>
      <c r="S235" s="104" t="str">
        <f t="shared" si="75"/>
        <v/>
      </c>
      <c r="T235" s="249" t="str">
        <f t="shared" si="67"/>
        <v/>
      </c>
      <c r="U235" s="118"/>
      <c r="V235" s="118"/>
      <c r="W235" s="118"/>
      <c r="X235" s="119"/>
      <c r="Y235" s="120"/>
      <c r="Z235" s="120"/>
      <c r="AA235" s="108" t="str">
        <f t="shared" si="76"/>
        <v/>
      </c>
      <c r="AB235" s="108" t="str">
        <f t="shared" si="77"/>
        <v/>
      </c>
      <c r="AC235" s="121"/>
      <c r="AD235" s="121"/>
      <c r="AE235" s="250" t="str">
        <f t="shared" si="68"/>
        <v/>
      </c>
      <c r="AF235" s="108" t="str">
        <f t="shared" si="78"/>
        <v/>
      </c>
      <c r="AG235" s="108" t="str">
        <f t="shared" si="79"/>
        <v/>
      </c>
      <c r="AH235" s="110">
        <f t="shared" si="80"/>
        <v>0</v>
      </c>
      <c r="AI235" s="110">
        <f t="shared" si="81"/>
        <v>0</v>
      </c>
      <c r="AJ235" s="114"/>
      <c r="AK235" s="100">
        <f t="shared" si="82"/>
        <v>0</v>
      </c>
      <c r="AL235" s="110">
        <f t="shared" si="83"/>
        <v>0</v>
      </c>
      <c r="AM235" s="258">
        <f t="shared" si="84"/>
        <v>0</v>
      </c>
      <c r="AN235" s="110">
        <f t="shared" si="85"/>
        <v>0</v>
      </c>
      <c r="AO235" s="110">
        <f t="shared" si="69"/>
        <v>0</v>
      </c>
      <c r="AP235" s="122"/>
    </row>
    <row r="236" spans="1:56">
      <c r="A236" s="113"/>
      <c r="B236" s="113"/>
      <c r="C236" s="114"/>
      <c r="D236" s="115"/>
      <c r="E236" s="115"/>
      <c r="F236" s="115"/>
      <c r="G236" s="115"/>
      <c r="H236" s="116"/>
      <c r="I236" s="114"/>
      <c r="J236" s="114"/>
      <c r="K236" s="115"/>
      <c r="L236" s="117">
        <f t="shared" si="66"/>
        <v>0</v>
      </c>
      <c r="M236" s="124"/>
      <c r="N236" s="102" t="str">
        <f t="shared" si="70"/>
        <v/>
      </c>
      <c r="O236" s="103" t="str">
        <f t="shared" si="71"/>
        <v/>
      </c>
      <c r="P236" s="104" t="str">
        <f t="shared" si="72"/>
        <v/>
      </c>
      <c r="Q236" s="248" t="str">
        <f t="shared" si="73"/>
        <v/>
      </c>
      <c r="R236" s="245" t="str">
        <f t="shared" si="74"/>
        <v/>
      </c>
      <c r="S236" s="104" t="str">
        <f t="shared" si="75"/>
        <v/>
      </c>
      <c r="T236" s="249" t="str">
        <f t="shared" si="67"/>
        <v/>
      </c>
      <c r="U236" s="118"/>
      <c r="V236" s="118"/>
      <c r="W236" s="118"/>
      <c r="X236" s="119"/>
      <c r="Y236" s="120"/>
      <c r="Z236" s="120"/>
      <c r="AA236" s="108" t="str">
        <f t="shared" si="76"/>
        <v/>
      </c>
      <c r="AB236" s="108" t="str">
        <f t="shared" si="77"/>
        <v/>
      </c>
      <c r="AC236" s="121"/>
      <c r="AD236" s="121"/>
      <c r="AE236" s="250" t="str">
        <f t="shared" si="68"/>
        <v/>
      </c>
      <c r="AF236" s="108" t="str">
        <f t="shared" si="78"/>
        <v/>
      </c>
      <c r="AG236" s="108" t="str">
        <f t="shared" si="79"/>
        <v/>
      </c>
      <c r="AH236" s="110">
        <f t="shared" si="80"/>
        <v>0</v>
      </c>
      <c r="AI236" s="110">
        <f t="shared" si="81"/>
        <v>0</v>
      </c>
      <c r="AJ236" s="114"/>
      <c r="AK236" s="100">
        <f t="shared" si="82"/>
        <v>0</v>
      </c>
      <c r="AL236" s="110">
        <f t="shared" si="83"/>
        <v>0</v>
      </c>
      <c r="AM236" s="258">
        <f t="shared" si="84"/>
        <v>0</v>
      </c>
      <c r="AN236" s="110">
        <f t="shared" si="85"/>
        <v>0</v>
      </c>
      <c r="AO236" s="110">
        <f t="shared" si="69"/>
        <v>0</v>
      </c>
      <c r="AP236" s="122"/>
    </row>
    <row r="237" spans="1:56">
      <c r="A237" s="113"/>
      <c r="B237" s="113"/>
      <c r="C237" s="114"/>
      <c r="D237" s="115"/>
      <c r="E237" s="115"/>
      <c r="F237" s="115"/>
      <c r="G237" s="115"/>
      <c r="H237" s="116"/>
      <c r="I237" s="114"/>
      <c r="J237" s="114"/>
      <c r="K237" s="115"/>
      <c r="L237" s="117">
        <f t="shared" si="66"/>
        <v>0</v>
      </c>
      <c r="M237" s="124"/>
      <c r="N237" s="102" t="str">
        <f t="shared" si="70"/>
        <v/>
      </c>
      <c r="O237" s="103" t="str">
        <f t="shared" si="71"/>
        <v/>
      </c>
      <c r="P237" s="104" t="str">
        <f t="shared" si="72"/>
        <v/>
      </c>
      <c r="Q237" s="248" t="str">
        <f t="shared" si="73"/>
        <v/>
      </c>
      <c r="R237" s="245" t="str">
        <f t="shared" si="74"/>
        <v/>
      </c>
      <c r="S237" s="104" t="str">
        <f t="shared" si="75"/>
        <v/>
      </c>
      <c r="T237" s="249" t="str">
        <f t="shared" si="67"/>
        <v/>
      </c>
      <c r="U237" s="118"/>
      <c r="V237" s="118"/>
      <c r="W237" s="118"/>
      <c r="X237" s="119"/>
      <c r="Y237" s="120"/>
      <c r="Z237" s="120"/>
      <c r="AA237" s="108" t="str">
        <f t="shared" si="76"/>
        <v/>
      </c>
      <c r="AB237" s="108" t="str">
        <f t="shared" si="77"/>
        <v/>
      </c>
      <c r="AC237" s="121"/>
      <c r="AD237" s="121"/>
      <c r="AE237" s="250" t="str">
        <f t="shared" si="68"/>
        <v/>
      </c>
      <c r="AF237" s="108" t="str">
        <f t="shared" si="78"/>
        <v/>
      </c>
      <c r="AG237" s="108" t="str">
        <f t="shared" si="79"/>
        <v/>
      </c>
      <c r="AH237" s="110">
        <f t="shared" si="80"/>
        <v>0</v>
      </c>
      <c r="AI237" s="110">
        <f t="shared" si="81"/>
        <v>0</v>
      </c>
      <c r="AJ237" s="114"/>
      <c r="AK237" s="100">
        <f t="shared" si="82"/>
        <v>0</v>
      </c>
      <c r="AL237" s="110">
        <f t="shared" si="83"/>
        <v>0</v>
      </c>
      <c r="AM237" s="258">
        <f t="shared" si="84"/>
        <v>0</v>
      </c>
      <c r="AN237" s="110">
        <f t="shared" si="85"/>
        <v>0</v>
      </c>
      <c r="AO237" s="110">
        <f t="shared" si="69"/>
        <v>0</v>
      </c>
      <c r="AP237" s="122"/>
    </row>
    <row r="238" spans="1:56">
      <c r="A238" s="113"/>
      <c r="B238" s="113"/>
      <c r="C238" s="114"/>
      <c r="D238" s="115"/>
      <c r="E238" s="115"/>
      <c r="F238" s="115"/>
      <c r="G238" s="115"/>
      <c r="H238" s="116"/>
      <c r="I238" s="114"/>
      <c r="J238" s="114"/>
      <c r="K238" s="115"/>
      <c r="L238" s="117">
        <f t="shared" si="66"/>
        <v>0</v>
      </c>
      <c r="M238" s="124"/>
      <c r="N238" s="102" t="str">
        <f t="shared" si="70"/>
        <v/>
      </c>
      <c r="O238" s="103" t="str">
        <f t="shared" si="71"/>
        <v/>
      </c>
      <c r="P238" s="104" t="str">
        <f t="shared" si="72"/>
        <v/>
      </c>
      <c r="Q238" s="248" t="str">
        <f t="shared" si="73"/>
        <v/>
      </c>
      <c r="R238" s="245" t="str">
        <f t="shared" si="74"/>
        <v/>
      </c>
      <c r="S238" s="104" t="str">
        <f t="shared" si="75"/>
        <v/>
      </c>
      <c r="T238" s="249" t="str">
        <f t="shared" si="67"/>
        <v/>
      </c>
      <c r="U238" s="118"/>
      <c r="V238" s="118"/>
      <c r="W238" s="118"/>
      <c r="X238" s="119"/>
      <c r="Y238" s="120"/>
      <c r="Z238" s="120"/>
      <c r="AA238" s="108" t="str">
        <f t="shared" si="76"/>
        <v/>
      </c>
      <c r="AB238" s="108" t="str">
        <f t="shared" si="77"/>
        <v/>
      </c>
      <c r="AC238" s="121"/>
      <c r="AD238" s="121"/>
      <c r="AE238" s="250" t="str">
        <f t="shared" si="68"/>
        <v/>
      </c>
      <c r="AF238" s="108" t="str">
        <f t="shared" si="78"/>
        <v/>
      </c>
      <c r="AG238" s="108" t="str">
        <f t="shared" si="79"/>
        <v/>
      </c>
      <c r="AH238" s="110">
        <f t="shared" si="80"/>
        <v>0</v>
      </c>
      <c r="AI238" s="110">
        <f t="shared" si="81"/>
        <v>0</v>
      </c>
      <c r="AJ238" s="114"/>
      <c r="AK238" s="100">
        <f t="shared" si="82"/>
        <v>0</v>
      </c>
      <c r="AL238" s="110">
        <f t="shared" si="83"/>
        <v>0</v>
      </c>
      <c r="AM238" s="258">
        <f t="shared" si="84"/>
        <v>0</v>
      </c>
      <c r="AN238" s="110">
        <f t="shared" si="85"/>
        <v>0</v>
      </c>
      <c r="AO238" s="110">
        <f t="shared" si="69"/>
        <v>0</v>
      </c>
      <c r="AP238" s="122"/>
    </row>
    <row r="239" spans="1:56">
      <c r="A239" s="113"/>
      <c r="B239" s="113"/>
      <c r="C239" s="114"/>
      <c r="D239" s="115"/>
      <c r="E239" s="115"/>
      <c r="F239" s="115"/>
      <c r="G239" s="115"/>
      <c r="H239" s="116"/>
      <c r="I239" s="114"/>
      <c r="J239" s="114"/>
      <c r="K239" s="115"/>
      <c r="L239" s="117">
        <f t="shared" si="66"/>
        <v>0</v>
      </c>
      <c r="M239" s="124"/>
      <c r="N239" s="102" t="str">
        <f t="shared" si="70"/>
        <v/>
      </c>
      <c r="O239" s="103" t="str">
        <f t="shared" si="71"/>
        <v/>
      </c>
      <c r="P239" s="104" t="str">
        <f t="shared" si="72"/>
        <v/>
      </c>
      <c r="Q239" s="248" t="str">
        <f t="shared" si="73"/>
        <v/>
      </c>
      <c r="R239" s="245" t="str">
        <f t="shared" si="74"/>
        <v/>
      </c>
      <c r="S239" s="104" t="str">
        <f t="shared" si="75"/>
        <v/>
      </c>
      <c r="T239" s="249" t="str">
        <f t="shared" si="67"/>
        <v/>
      </c>
      <c r="U239" s="118"/>
      <c r="V239" s="118"/>
      <c r="W239" s="118"/>
      <c r="X239" s="119"/>
      <c r="Y239" s="120"/>
      <c r="Z239" s="120"/>
      <c r="AA239" s="108" t="str">
        <f t="shared" si="76"/>
        <v/>
      </c>
      <c r="AB239" s="108" t="str">
        <f t="shared" si="77"/>
        <v/>
      </c>
      <c r="AC239" s="121"/>
      <c r="AD239" s="121"/>
      <c r="AE239" s="250" t="str">
        <f t="shared" si="68"/>
        <v/>
      </c>
      <c r="AF239" s="108" t="str">
        <f t="shared" si="78"/>
        <v/>
      </c>
      <c r="AG239" s="108" t="str">
        <f t="shared" si="79"/>
        <v/>
      </c>
      <c r="AH239" s="110">
        <f t="shared" si="80"/>
        <v>0</v>
      </c>
      <c r="AI239" s="110">
        <f t="shared" si="81"/>
        <v>0</v>
      </c>
      <c r="AJ239" s="114"/>
      <c r="AK239" s="100">
        <f t="shared" si="82"/>
        <v>0</v>
      </c>
      <c r="AL239" s="110">
        <f t="shared" si="83"/>
        <v>0</v>
      </c>
      <c r="AM239" s="258">
        <f t="shared" si="84"/>
        <v>0</v>
      </c>
      <c r="AN239" s="110">
        <f t="shared" si="85"/>
        <v>0</v>
      </c>
      <c r="AO239" s="110">
        <f t="shared" si="69"/>
        <v>0</v>
      </c>
      <c r="AP239" s="122"/>
    </row>
    <row r="240" spans="1:56">
      <c r="A240" s="113"/>
      <c r="B240" s="113"/>
      <c r="C240" s="114"/>
      <c r="D240" s="115"/>
      <c r="E240" s="115"/>
      <c r="F240" s="115"/>
      <c r="G240" s="115"/>
      <c r="H240" s="116"/>
      <c r="I240" s="114"/>
      <c r="J240" s="114"/>
      <c r="K240" s="115"/>
      <c r="L240" s="117">
        <f t="shared" si="66"/>
        <v>0</v>
      </c>
      <c r="M240" s="124"/>
      <c r="N240" s="102" t="str">
        <f t="shared" si="70"/>
        <v/>
      </c>
      <c r="O240" s="103" t="str">
        <f t="shared" si="71"/>
        <v/>
      </c>
      <c r="P240" s="104" t="str">
        <f t="shared" si="72"/>
        <v/>
      </c>
      <c r="Q240" s="248" t="str">
        <f t="shared" si="73"/>
        <v/>
      </c>
      <c r="R240" s="245" t="str">
        <f t="shared" si="74"/>
        <v/>
      </c>
      <c r="S240" s="104" t="str">
        <f t="shared" si="75"/>
        <v/>
      </c>
      <c r="T240" s="249" t="str">
        <f t="shared" si="67"/>
        <v/>
      </c>
      <c r="U240" s="118"/>
      <c r="V240" s="118"/>
      <c r="W240" s="118"/>
      <c r="X240" s="119"/>
      <c r="Y240" s="120"/>
      <c r="Z240" s="120"/>
      <c r="AA240" s="108" t="str">
        <f t="shared" si="76"/>
        <v/>
      </c>
      <c r="AB240" s="108" t="str">
        <f t="shared" si="77"/>
        <v/>
      </c>
      <c r="AC240" s="121"/>
      <c r="AD240" s="121"/>
      <c r="AE240" s="250" t="str">
        <f t="shared" si="68"/>
        <v/>
      </c>
      <c r="AF240" s="108" t="str">
        <f t="shared" si="78"/>
        <v/>
      </c>
      <c r="AG240" s="108" t="str">
        <f t="shared" si="79"/>
        <v/>
      </c>
      <c r="AH240" s="110">
        <f t="shared" si="80"/>
        <v>0</v>
      </c>
      <c r="AI240" s="110">
        <f t="shared" si="81"/>
        <v>0</v>
      </c>
      <c r="AJ240" s="114"/>
      <c r="AK240" s="100">
        <f t="shared" si="82"/>
        <v>0</v>
      </c>
      <c r="AL240" s="110">
        <f t="shared" si="83"/>
        <v>0</v>
      </c>
      <c r="AM240" s="258">
        <f t="shared" si="84"/>
        <v>0</v>
      </c>
      <c r="AN240" s="110">
        <f t="shared" si="85"/>
        <v>0</v>
      </c>
      <c r="AO240" s="110">
        <f t="shared" si="69"/>
        <v>0</v>
      </c>
      <c r="AP240" s="122"/>
    </row>
    <row r="241" spans="1:56">
      <c r="A241" s="113"/>
      <c r="B241" s="113"/>
      <c r="C241" s="114"/>
      <c r="D241" s="115"/>
      <c r="E241" s="115"/>
      <c r="F241" s="115"/>
      <c r="G241" s="115"/>
      <c r="H241" s="116"/>
      <c r="I241" s="114"/>
      <c r="J241" s="114"/>
      <c r="K241" s="115"/>
      <c r="L241" s="117">
        <f t="shared" si="66"/>
        <v>0</v>
      </c>
      <c r="M241" s="124"/>
      <c r="N241" s="102" t="str">
        <f t="shared" si="70"/>
        <v/>
      </c>
      <c r="O241" s="103" t="str">
        <f t="shared" si="71"/>
        <v/>
      </c>
      <c r="P241" s="104" t="str">
        <f t="shared" si="72"/>
        <v/>
      </c>
      <c r="Q241" s="248" t="str">
        <f t="shared" si="73"/>
        <v/>
      </c>
      <c r="R241" s="245" t="str">
        <f t="shared" si="74"/>
        <v/>
      </c>
      <c r="S241" s="104" t="str">
        <f t="shared" si="75"/>
        <v/>
      </c>
      <c r="T241" s="249" t="str">
        <f t="shared" si="67"/>
        <v/>
      </c>
      <c r="U241" s="118"/>
      <c r="V241" s="118"/>
      <c r="W241" s="118"/>
      <c r="X241" s="119"/>
      <c r="Y241" s="120"/>
      <c r="Z241" s="120"/>
      <c r="AA241" s="108" t="str">
        <f t="shared" si="76"/>
        <v/>
      </c>
      <c r="AB241" s="108" t="str">
        <f t="shared" si="77"/>
        <v/>
      </c>
      <c r="AC241" s="121"/>
      <c r="AD241" s="121"/>
      <c r="AE241" s="250" t="str">
        <f t="shared" si="68"/>
        <v/>
      </c>
      <c r="AF241" s="108" t="str">
        <f t="shared" si="78"/>
        <v/>
      </c>
      <c r="AG241" s="108" t="str">
        <f t="shared" si="79"/>
        <v/>
      </c>
      <c r="AH241" s="110">
        <f t="shared" si="80"/>
        <v>0</v>
      </c>
      <c r="AI241" s="110">
        <f t="shared" si="81"/>
        <v>0</v>
      </c>
      <c r="AJ241" s="114"/>
      <c r="AK241" s="100">
        <f t="shared" si="82"/>
        <v>0</v>
      </c>
      <c r="AL241" s="110">
        <f t="shared" si="83"/>
        <v>0</v>
      </c>
      <c r="AM241" s="258">
        <f t="shared" si="84"/>
        <v>0</v>
      </c>
      <c r="AN241" s="110">
        <f t="shared" si="85"/>
        <v>0</v>
      </c>
      <c r="AO241" s="110">
        <f t="shared" si="69"/>
        <v>0</v>
      </c>
      <c r="AP241" s="122"/>
    </row>
    <row r="242" spans="1:56">
      <c r="A242" s="113"/>
      <c r="B242" s="113"/>
      <c r="C242" s="114"/>
      <c r="D242" s="115"/>
      <c r="E242" s="115"/>
      <c r="F242" s="115"/>
      <c r="G242" s="115"/>
      <c r="H242" s="116"/>
      <c r="I242" s="114"/>
      <c r="J242" s="114"/>
      <c r="K242" s="115"/>
      <c r="L242" s="117">
        <f t="shared" si="66"/>
        <v>0</v>
      </c>
      <c r="M242" s="124"/>
      <c r="N242" s="102" t="str">
        <f t="shared" si="70"/>
        <v/>
      </c>
      <c r="O242" s="103" t="str">
        <f t="shared" si="71"/>
        <v/>
      </c>
      <c r="P242" s="104" t="str">
        <f t="shared" si="72"/>
        <v/>
      </c>
      <c r="Q242" s="248" t="str">
        <f t="shared" si="73"/>
        <v/>
      </c>
      <c r="R242" s="245" t="str">
        <f t="shared" si="74"/>
        <v/>
      </c>
      <c r="S242" s="104" t="str">
        <f t="shared" si="75"/>
        <v/>
      </c>
      <c r="T242" s="249" t="str">
        <f t="shared" si="67"/>
        <v/>
      </c>
      <c r="U242" s="118"/>
      <c r="V242" s="118"/>
      <c r="W242" s="118"/>
      <c r="X242" s="119"/>
      <c r="Y242" s="120"/>
      <c r="Z242" s="120"/>
      <c r="AA242" s="108" t="str">
        <f t="shared" si="76"/>
        <v/>
      </c>
      <c r="AB242" s="108" t="str">
        <f t="shared" si="77"/>
        <v/>
      </c>
      <c r="AC242" s="121"/>
      <c r="AD242" s="121"/>
      <c r="AE242" s="250" t="str">
        <f t="shared" si="68"/>
        <v/>
      </c>
      <c r="AF242" s="108" t="str">
        <f t="shared" si="78"/>
        <v/>
      </c>
      <c r="AG242" s="108" t="str">
        <f t="shared" si="79"/>
        <v/>
      </c>
      <c r="AH242" s="110">
        <f t="shared" si="80"/>
        <v>0</v>
      </c>
      <c r="AI242" s="110">
        <f t="shared" si="81"/>
        <v>0</v>
      </c>
      <c r="AJ242" s="114"/>
      <c r="AK242" s="100">
        <f t="shared" si="82"/>
        <v>0</v>
      </c>
      <c r="AL242" s="110">
        <f t="shared" si="83"/>
        <v>0</v>
      </c>
      <c r="AM242" s="258">
        <f t="shared" si="84"/>
        <v>0</v>
      </c>
      <c r="AN242" s="110">
        <f t="shared" si="85"/>
        <v>0</v>
      </c>
      <c r="AO242" s="110">
        <f t="shared" si="69"/>
        <v>0</v>
      </c>
      <c r="AP242" s="122"/>
    </row>
    <row r="243" spans="1:56">
      <c r="A243" s="113"/>
      <c r="B243" s="113"/>
      <c r="C243" s="114"/>
      <c r="D243" s="115"/>
      <c r="E243" s="115"/>
      <c r="F243" s="115"/>
      <c r="G243" s="115"/>
      <c r="H243" s="116"/>
      <c r="I243" s="114"/>
      <c r="J243" s="114"/>
      <c r="K243" s="115"/>
      <c r="L243" s="117">
        <f t="shared" si="66"/>
        <v>0</v>
      </c>
      <c r="M243" s="124"/>
      <c r="N243" s="102" t="str">
        <f t="shared" si="70"/>
        <v/>
      </c>
      <c r="O243" s="103" t="str">
        <f t="shared" si="71"/>
        <v/>
      </c>
      <c r="P243" s="104" t="str">
        <f t="shared" si="72"/>
        <v/>
      </c>
      <c r="Q243" s="248" t="str">
        <f t="shared" si="73"/>
        <v/>
      </c>
      <c r="R243" s="245" t="str">
        <f t="shared" si="74"/>
        <v/>
      </c>
      <c r="S243" s="104" t="str">
        <f t="shared" si="75"/>
        <v/>
      </c>
      <c r="T243" s="249" t="str">
        <f t="shared" si="67"/>
        <v/>
      </c>
      <c r="U243" s="118"/>
      <c r="V243" s="118"/>
      <c r="W243" s="118"/>
      <c r="X243" s="119"/>
      <c r="Y243" s="120"/>
      <c r="Z243" s="120"/>
      <c r="AA243" s="108" t="str">
        <f t="shared" si="76"/>
        <v/>
      </c>
      <c r="AB243" s="108" t="str">
        <f t="shared" si="77"/>
        <v/>
      </c>
      <c r="AC243" s="121"/>
      <c r="AD243" s="121"/>
      <c r="AE243" s="250" t="str">
        <f t="shared" si="68"/>
        <v/>
      </c>
      <c r="AF243" s="108" t="str">
        <f t="shared" si="78"/>
        <v/>
      </c>
      <c r="AG243" s="108" t="str">
        <f t="shared" si="79"/>
        <v/>
      </c>
      <c r="AH243" s="110">
        <f t="shared" si="80"/>
        <v>0</v>
      </c>
      <c r="AI243" s="110">
        <f t="shared" si="81"/>
        <v>0</v>
      </c>
      <c r="AJ243" s="114"/>
      <c r="AK243" s="100">
        <f t="shared" si="82"/>
        <v>0</v>
      </c>
      <c r="AL243" s="110">
        <f t="shared" si="83"/>
        <v>0</v>
      </c>
      <c r="AM243" s="258">
        <f t="shared" si="84"/>
        <v>0</v>
      </c>
      <c r="AN243" s="110">
        <f t="shared" si="85"/>
        <v>0</v>
      </c>
      <c r="AO243" s="110">
        <f t="shared" si="69"/>
        <v>0</v>
      </c>
      <c r="AP243" s="122"/>
    </row>
    <row r="244" spans="1:56">
      <c r="A244" s="113"/>
      <c r="B244" s="113"/>
      <c r="C244" s="114"/>
      <c r="D244" s="115"/>
      <c r="E244" s="115"/>
      <c r="F244" s="115"/>
      <c r="G244" s="115"/>
      <c r="H244" s="116"/>
      <c r="I244" s="114"/>
      <c r="J244" s="114"/>
      <c r="K244" s="115"/>
      <c r="L244" s="117">
        <f t="shared" si="66"/>
        <v>0</v>
      </c>
      <c r="M244" s="124"/>
      <c r="N244" s="102" t="str">
        <f t="shared" si="70"/>
        <v/>
      </c>
      <c r="O244" s="103" t="str">
        <f t="shared" si="71"/>
        <v/>
      </c>
      <c r="P244" s="104" t="str">
        <f t="shared" si="72"/>
        <v/>
      </c>
      <c r="Q244" s="248" t="str">
        <f t="shared" si="73"/>
        <v/>
      </c>
      <c r="R244" s="245" t="str">
        <f t="shared" si="74"/>
        <v/>
      </c>
      <c r="S244" s="104" t="str">
        <f t="shared" si="75"/>
        <v/>
      </c>
      <c r="T244" s="249" t="str">
        <f t="shared" si="67"/>
        <v/>
      </c>
      <c r="U244" s="118"/>
      <c r="V244" s="118"/>
      <c r="W244" s="118"/>
      <c r="X244" s="119"/>
      <c r="Y244" s="120"/>
      <c r="Z244" s="120"/>
      <c r="AA244" s="108" t="str">
        <f t="shared" si="76"/>
        <v/>
      </c>
      <c r="AB244" s="108" t="str">
        <f t="shared" si="77"/>
        <v/>
      </c>
      <c r="AC244" s="121"/>
      <c r="AD244" s="121"/>
      <c r="AE244" s="250" t="str">
        <f t="shared" si="68"/>
        <v/>
      </c>
      <c r="AF244" s="108" t="str">
        <f t="shared" si="78"/>
        <v/>
      </c>
      <c r="AG244" s="108" t="str">
        <f t="shared" si="79"/>
        <v/>
      </c>
      <c r="AH244" s="110">
        <f t="shared" si="80"/>
        <v>0</v>
      </c>
      <c r="AI244" s="110">
        <f t="shared" si="81"/>
        <v>0</v>
      </c>
      <c r="AJ244" s="114"/>
      <c r="AK244" s="100">
        <f t="shared" si="82"/>
        <v>0</v>
      </c>
      <c r="AL244" s="110">
        <f t="shared" si="83"/>
        <v>0</v>
      </c>
      <c r="AM244" s="258">
        <f t="shared" si="84"/>
        <v>0</v>
      </c>
      <c r="AN244" s="110">
        <f t="shared" si="85"/>
        <v>0</v>
      </c>
      <c r="AO244" s="110">
        <f t="shared" si="69"/>
        <v>0</v>
      </c>
      <c r="AP244" s="122"/>
    </row>
    <row r="245" spans="1:56">
      <c r="A245" s="113"/>
      <c r="B245" s="113"/>
      <c r="C245" s="114"/>
      <c r="D245" s="115"/>
      <c r="E245" s="115"/>
      <c r="F245" s="115"/>
      <c r="G245" s="115"/>
      <c r="H245" s="116"/>
      <c r="I245" s="114"/>
      <c r="J245" s="114"/>
      <c r="K245" s="115"/>
      <c r="L245" s="117">
        <f t="shared" si="66"/>
        <v>0</v>
      </c>
      <c r="M245" s="124"/>
      <c r="N245" s="102" t="str">
        <f t="shared" si="70"/>
        <v/>
      </c>
      <c r="O245" s="103" t="str">
        <f t="shared" si="71"/>
        <v/>
      </c>
      <c r="P245" s="104" t="str">
        <f t="shared" si="72"/>
        <v/>
      </c>
      <c r="Q245" s="248" t="str">
        <f t="shared" si="73"/>
        <v/>
      </c>
      <c r="R245" s="245" t="str">
        <f t="shared" si="74"/>
        <v/>
      </c>
      <c r="S245" s="104" t="str">
        <f t="shared" si="75"/>
        <v/>
      </c>
      <c r="T245" s="249" t="str">
        <f t="shared" si="67"/>
        <v/>
      </c>
      <c r="U245" s="118"/>
      <c r="V245" s="118"/>
      <c r="W245" s="118"/>
      <c r="X245" s="119"/>
      <c r="Y245" s="120"/>
      <c r="Z245" s="120"/>
      <c r="AA245" s="108" t="str">
        <f t="shared" si="76"/>
        <v/>
      </c>
      <c r="AB245" s="108" t="str">
        <f t="shared" si="77"/>
        <v/>
      </c>
      <c r="AC245" s="121"/>
      <c r="AD245" s="121"/>
      <c r="AE245" s="250" t="str">
        <f t="shared" si="68"/>
        <v/>
      </c>
      <c r="AF245" s="108" t="str">
        <f t="shared" si="78"/>
        <v/>
      </c>
      <c r="AG245" s="108" t="str">
        <f t="shared" si="79"/>
        <v/>
      </c>
      <c r="AH245" s="110">
        <f t="shared" si="80"/>
        <v>0</v>
      </c>
      <c r="AI245" s="110">
        <f t="shared" si="81"/>
        <v>0</v>
      </c>
      <c r="AJ245" s="114"/>
      <c r="AK245" s="100">
        <f t="shared" si="82"/>
        <v>0</v>
      </c>
      <c r="AL245" s="110">
        <f t="shared" si="83"/>
        <v>0</v>
      </c>
      <c r="AM245" s="258">
        <f t="shared" si="84"/>
        <v>0</v>
      </c>
      <c r="AN245" s="110">
        <f t="shared" si="85"/>
        <v>0</v>
      </c>
      <c r="AO245" s="110">
        <f t="shared" si="69"/>
        <v>0</v>
      </c>
      <c r="AP245" s="122"/>
    </row>
    <row r="246" spans="1:56" s="279" customFormat="1">
      <c r="A246" s="113"/>
      <c r="B246" s="113"/>
      <c r="C246" s="114"/>
      <c r="D246" s="115"/>
      <c r="E246" s="115"/>
      <c r="F246" s="115"/>
      <c r="G246" s="115"/>
      <c r="H246" s="116"/>
      <c r="I246" s="114"/>
      <c r="J246" s="114"/>
      <c r="K246" s="115"/>
      <c r="L246" s="117">
        <f t="shared" si="66"/>
        <v>0</v>
      </c>
      <c r="M246" s="124"/>
      <c r="N246" s="102" t="str">
        <f t="shared" si="70"/>
        <v/>
      </c>
      <c r="O246" s="103" t="str">
        <f t="shared" si="71"/>
        <v/>
      </c>
      <c r="P246" s="104" t="str">
        <f t="shared" si="72"/>
        <v/>
      </c>
      <c r="Q246" s="248" t="str">
        <f t="shared" si="73"/>
        <v/>
      </c>
      <c r="R246" s="245" t="str">
        <f t="shared" si="74"/>
        <v/>
      </c>
      <c r="S246" s="104" t="str">
        <f t="shared" si="75"/>
        <v/>
      </c>
      <c r="T246" s="249" t="str">
        <f t="shared" si="67"/>
        <v/>
      </c>
      <c r="U246" s="118"/>
      <c r="V246" s="118"/>
      <c r="W246" s="118"/>
      <c r="X246" s="119"/>
      <c r="Y246" s="120"/>
      <c r="Z246" s="120"/>
      <c r="AA246" s="108" t="str">
        <f t="shared" si="76"/>
        <v/>
      </c>
      <c r="AB246" s="108" t="str">
        <f t="shared" si="77"/>
        <v/>
      </c>
      <c r="AC246" s="121"/>
      <c r="AD246" s="121"/>
      <c r="AE246" s="250" t="str">
        <f t="shared" si="68"/>
        <v/>
      </c>
      <c r="AF246" s="108" t="str">
        <f t="shared" si="78"/>
        <v/>
      </c>
      <c r="AG246" s="108" t="str">
        <f t="shared" si="79"/>
        <v/>
      </c>
      <c r="AH246" s="110">
        <f t="shared" si="80"/>
        <v>0</v>
      </c>
      <c r="AI246" s="110">
        <f t="shared" si="81"/>
        <v>0</v>
      </c>
      <c r="AJ246" s="114"/>
      <c r="AK246" s="100">
        <f t="shared" si="82"/>
        <v>0</v>
      </c>
      <c r="AL246" s="110">
        <f t="shared" si="83"/>
        <v>0</v>
      </c>
      <c r="AM246" s="258">
        <f t="shared" si="84"/>
        <v>0</v>
      </c>
      <c r="AN246" s="110">
        <f t="shared" si="85"/>
        <v>0</v>
      </c>
      <c r="AO246" s="110">
        <f t="shared" si="69"/>
        <v>0</v>
      </c>
      <c r="AP246" s="122"/>
      <c r="AQ246" s="277"/>
      <c r="AR246" s="269"/>
      <c r="AT246" s="65"/>
      <c r="AU246" s="65"/>
      <c r="AV246" s="65"/>
      <c r="AW246" s="65"/>
      <c r="AX246" s="65"/>
      <c r="AY246" s="65"/>
      <c r="AZ246" s="65"/>
      <c r="BA246" s="65"/>
      <c r="BB246" s="65"/>
      <c r="BC246" s="65"/>
      <c r="BD246" s="65"/>
    </row>
    <row r="247" spans="1:56">
      <c r="A247" s="113"/>
      <c r="B247" s="113"/>
      <c r="C247" s="114"/>
      <c r="D247" s="115"/>
      <c r="E247" s="115"/>
      <c r="F247" s="115"/>
      <c r="G247" s="115"/>
      <c r="H247" s="116"/>
      <c r="I247" s="114"/>
      <c r="J247" s="114"/>
      <c r="K247" s="115"/>
      <c r="L247" s="117">
        <f t="shared" si="66"/>
        <v>0</v>
      </c>
      <c r="M247" s="124"/>
      <c r="N247" s="102" t="str">
        <f t="shared" si="70"/>
        <v/>
      </c>
      <c r="O247" s="103" t="str">
        <f t="shared" si="71"/>
        <v/>
      </c>
      <c r="P247" s="104" t="str">
        <f t="shared" si="72"/>
        <v/>
      </c>
      <c r="Q247" s="248" t="str">
        <f t="shared" si="73"/>
        <v/>
      </c>
      <c r="R247" s="245" t="str">
        <f t="shared" si="74"/>
        <v/>
      </c>
      <c r="S247" s="104" t="str">
        <f t="shared" si="75"/>
        <v/>
      </c>
      <c r="T247" s="249" t="str">
        <f t="shared" si="67"/>
        <v/>
      </c>
      <c r="U247" s="118"/>
      <c r="V247" s="118"/>
      <c r="W247" s="118"/>
      <c r="X247" s="119"/>
      <c r="Y247" s="120"/>
      <c r="Z247" s="120"/>
      <c r="AA247" s="108" t="str">
        <f t="shared" si="76"/>
        <v/>
      </c>
      <c r="AB247" s="108" t="str">
        <f t="shared" si="77"/>
        <v/>
      </c>
      <c r="AC247" s="121"/>
      <c r="AD247" s="121"/>
      <c r="AE247" s="250" t="str">
        <f t="shared" si="68"/>
        <v/>
      </c>
      <c r="AF247" s="108" t="str">
        <f t="shared" si="78"/>
        <v/>
      </c>
      <c r="AG247" s="108" t="str">
        <f t="shared" si="79"/>
        <v/>
      </c>
      <c r="AH247" s="110">
        <f t="shared" si="80"/>
        <v>0</v>
      </c>
      <c r="AI247" s="110">
        <f t="shared" si="81"/>
        <v>0</v>
      </c>
      <c r="AJ247" s="114"/>
      <c r="AK247" s="100">
        <f t="shared" si="82"/>
        <v>0</v>
      </c>
      <c r="AL247" s="110">
        <f t="shared" si="83"/>
        <v>0</v>
      </c>
      <c r="AM247" s="258">
        <f t="shared" si="84"/>
        <v>0</v>
      </c>
      <c r="AN247" s="110">
        <f t="shared" si="85"/>
        <v>0</v>
      </c>
      <c r="AO247" s="110">
        <f t="shared" si="69"/>
        <v>0</v>
      </c>
      <c r="AP247" s="122"/>
    </row>
    <row r="248" spans="1:56">
      <c r="A248" s="113"/>
      <c r="B248" s="113"/>
      <c r="C248" s="114"/>
      <c r="D248" s="115"/>
      <c r="E248" s="115"/>
      <c r="F248" s="115"/>
      <c r="G248" s="115"/>
      <c r="H248" s="116"/>
      <c r="I248" s="114"/>
      <c r="J248" s="114"/>
      <c r="K248" s="115"/>
      <c r="L248" s="117">
        <f t="shared" si="66"/>
        <v>0</v>
      </c>
      <c r="M248" s="124"/>
      <c r="N248" s="102" t="str">
        <f t="shared" si="70"/>
        <v/>
      </c>
      <c r="O248" s="103" t="str">
        <f t="shared" si="71"/>
        <v/>
      </c>
      <c r="P248" s="104" t="str">
        <f t="shared" si="72"/>
        <v/>
      </c>
      <c r="Q248" s="248" t="str">
        <f t="shared" si="73"/>
        <v/>
      </c>
      <c r="R248" s="245" t="str">
        <f t="shared" si="74"/>
        <v/>
      </c>
      <c r="S248" s="104" t="str">
        <f t="shared" si="75"/>
        <v/>
      </c>
      <c r="T248" s="249" t="str">
        <f t="shared" si="67"/>
        <v/>
      </c>
      <c r="U248" s="118"/>
      <c r="V248" s="118"/>
      <c r="W248" s="118"/>
      <c r="X248" s="119"/>
      <c r="Y248" s="120"/>
      <c r="Z248" s="120"/>
      <c r="AA248" s="108" t="str">
        <f t="shared" si="76"/>
        <v/>
      </c>
      <c r="AB248" s="108" t="str">
        <f t="shared" si="77"/>
        <v/>
      </c>
      <c r="AC248" s="121"/>
      <c r="AD248" s="121"/>
      <c r="AE248" s="250" t="str">
        <f t="shared" si="68"/>
        <v/>
      </c>
      <c r="AF248" s="108" t="str">
        <f t="shared" si="78"/>
        <v/>
      </c>
      <c r="AG248" s="108" t="str">
        <f t="shared" si="79"/>
        <v/>
      </c>
      <c r="AH248" s="110">
        <f t="shared" si="80"/>
        <v>0</v>
      </c>
      <c r="AI248" s="110">
        <f t="shared" si="81"/>
        <v>0</v>
      </c>
      <c r="AJ248" s="114"/>
      <c r="AK248" s="100">
        <f t="shared" si="82"/>
        <v>0</v>
      </c>
      <c r="AL248" s="110">
        <f t="shared" si="83"/>
        <v>0</v>
      </c>
      <c r="AM248" s="258">
        <f t="shared" si="84"/>
        <v>0</v>
      </c>
      <c r="AN248" s="110">
        <f t="shared" si="85"/>
        <v>0</v>
      </c>
      <c r="AO248" s="110">
        <f t="shared" si="69"/>
        <v>0</v>
      </c>
      <c r="AP248" s="122"/>
    </row>
    <row r="249" spans="1:56">
      <c r="A249" s="113"/>
      <c r="B249" s="113"/>
      <c r="C249" s="114"/>
      <c r="D249" s="115"/>
      <c r="E249" s="115"/>
      <c r="F249" s="115"/>
      <c r="G249" s="115"/>
      <c r="H249" s="116"/>
      <c r="I249" s="114"/>
      <c r="J249" s="114"/>
      <c r="K249" s="115"/>
      <c r="L249" s="117">
        <f t="shared" si="66"/>
        <v>0</v>
      </c>
      <c r="M249" s="124"/>
      <c r="N249" s="102" t="str">
        <f t="shared" si="70"/>
        <v/>
      </c>
      <c r="O249" s="103" t="str">
        <f t="shared" si="71"/>
        <v/>
      </c>
      <c r="P249" s="104" t="str">
        <f t="shared" si="72"/>
        <v/>
      </c>
      <c r="Q249" s="248" t="str">
        <f t="shared" si="73"/>
        <v/>
      </c>
      <c r="R249" s="245" t="str">
        <f t="shared" si="74"/>
        <v/>
      </c>
      <c r="S249" s="104" t="str">
        <f t="shared" si="75"/>
        <v/>
      </c>
      <c r="T249" s="249" t="str">
        <f t="shared" si="67"/>
        <v/>
      </c>
      <c r="U249" s="118"/>
      <c r="V249" s="118"/>
      <c r="W249" s="118"/>
      <c r="X249" s="119"/>
      <c r="Y249" s="120"/>
      <c r="Z249" s="120"/>
      <c r="AA249" s="108" t="str">
        <f t="shared" si="76"/>
        <v/>
      </c>
      <c r="AB249" s="108" t="str">
        <f t="shared" si="77"/>
        <v/>
      </c>
      <c r="AC249" s="121"/>
      <c r="AD249" s="121"/>
      <c r="AE249" s="250" t="str">
        <f t="shared" si="68"/>
        <v/>
      </c>
      <c r="AF249" s="108" t="str">
        <f t="shared" si="78"/>
        <v/>
      </c>
      <c r="AG249" s="108" t="str">
        <f t="shared" si="79"/>
        <v/>
      </c>
      <c r="AH249" s="110">
        <f t="shared" si="80"/>
        <v>0</v>
      </c>
      <c r="AI249" s="110">
        <f t="shared" si="81"/>
        <v>0</v>
      </c>
      <c r="AJ249" s="114"/>
      <c r="AK249" s="100">
        <f t="shared" si="82"/>
        <v>0</v>
      </c>
      <c r="AL249" s="110">
        <f t="shared" si="83"/>
        <v>0</v>
      </c>
      <c r="AM249" s="258">
        <f t="shared" si="84"/>
        <v>0</v>
      </c>
      <c r="AN249" s="110">
        <f t="shared" si="85"/>
        <v>0</v>
      </c>
      <c r="AO249" s="110">
        <f t="shared" si="69"/>
        <v>0</v>
      </c>
      <c r="AP249" s="122"/>
      <c r="BD249" s="279"/>
    </row>
    <row r="250" spans="1:56">
      <c r="A250" s="113"/>
      <c r="B250" s="113"/>
      <c r="C250" s="114"/>
      <c r="D250" s="115"/>
      <c r="E250" s="115"/>
      <c r="F250" s="115"/>
      <c r="G250" s="115"/>
      <c r="H250" s="116"/>
      <c r="I250" s="114"/>
      <c r="J250" s="114"/>
      <c r="K250" s="115"/>
      <c r="L250" s="117">
        <f t="shared" si="66"/>
        <v>0</v>
      </c>
      <c r="M250" s="124"/>
      <c r="N250" s="102" t="str">
        <f t="shared" si="70"/>
        <v/>
      </c>
      <c r="O250" s="103" t="str">
        <f t="shared" si="71"/>
        <v/>
      </c>
      <c r="P250" s="104" t="str">
        <f t="shared" si="72"/>
        <v/>
      </c>
      <c r="Q250" s="248" t="str">
        <f t="shared" si="73"/>
        <v/>
      </c>
      <c r="R250" s="245" t="str">
        <f t="shared" si="74"/>
        <v/>
      </c>
      <c r="S250" s="104" t="str">
        <f t="shared" si="75"/>
        <v/>
      </c>
      <c r="T250" s="249" t="str">
        <f t="shared" si="67"/>
        <v/>
      </c>
      <c r="U250" s="118"/>
      <c r="V250" s="118"/>
      <c r="W250" s="118"/>
      <c r="X250" s="119"/>
      <c r="Y250" s="120"/>
      <c r="Z250" s="120"/>
      <c r="AA250" s="108" t="str">
        <f t="shared" si="76"/>
        <v/>
      </c>
      <c r="AB250" s="108" t="str">
        <f t="shared" si="77"/>
        <v/>
      </c>
      <c r="AC250" s="121"/>
      <c r="AD250" s="121"/>
      <c r="AE250" s="250" t="str">
        <f t="shared" si="68"/>
        <v/>
      </c>
      <c r="AF250" s="108" t="str">
        <f t="shared" si="78"/>
        <v/>
      </c>
      <c r="AG250" s="108" t="str">
        <f t="shared" si="79"/>
        <v/>
      </c>
      <c r="AH250" s="110">
        <f t="shared" si="80"/>
        <v>0</v>
      </c>
      <c r="AI250" s="110">
        <f t="shared" si="81"/>
        <v>0</v>
      </c>
      <c r="AJ250" s="114"/>
      <c r="AK250" s="100">
        <f t="shared" si="82"/>
        <v>0</v>
      </c>
      <c r="AL250" s="110">
        <f t="shared" si="83"/>
        <v>0</v>
      </c>
      <c r="AM250" s="258">
        <f t="shared" si="84"/>
        <v>0</v>
      </c>
      <c r="AN250" s="110">
        <f t="shared" si="85"/>
        <v>0</v>
      </c>
      <c r="AO250" s="110">
        <f t="shared" si="69"/>
        <v>0</v>
      </c>
      <c r="AP250" s="122"/>
      <c r="AT250" s="279"/>
      <c r="AU250" s="279"/>
      <c r="AV250" s="279"/>
      <c r="AW250" s="279"/>
      <c r="AX250" s="279"/>
      <c r="AY250" s="279"/>
      <c r="AZ250" s="279"/>
      <c r="BA250" s="279"/>
      <c r="BB250" s="279"/>
      <c r="BC250" s="279"/>
    </row>
    <row r="251" spans="1:56">
      <c r="A251" s="113"/>
      <c r="B251" s="113"/>
      <c r="C251" s="114"/>
      <c r="D251" s="115"/>
      <c r="E251" s="115"/>
      <c r="F251" s="115"/>
      <c r="G251" s="115"/>
      <c r="H251" s="116"/>
      <c r="I251" s="114"/>
      <c r="J251" s="114"/>
      <c r="K251" s="115"/>
      <c r="L251" s="117">
        <f t="shared" si="66"/>
        <v>0</v>
      </c>
      <c r="M251" s="124"/>
      <c r="N251" s="102" t="str">
        <f t="shared" si="70"/>
        <v/>
      </c>
      <c r="O251" s="103" t="str">
        <f t="shared" si="71"/>
        <v/>
      </c>
      <c r="P251" s="104" t="str">
        <f t="shared" si="72"/>
        <v/>
      </c>
      <c r="Q251" s="248" t="str">
        <f t="shared" si="73"/>
        <v/>
      </c>
      <c r="R251" s="245" t="str">
        <f t="shared" si="74"/>
        <v/>
      </c>
      <c r="S251" s="104" t="str">
        <f t="shared" si="75"/>
        <v/>
      </c>
      <c r="T251" s="249" t="str">
        <f t="shared" si="67"/>
        <v/>
      </c>
      <c r="U251" s="118"/>
      <c r="V251" s="118"/>
      <c r="W251" s="118"/>
      <c r="X251" s="119"/>
      <c r="Y251" s="120"/>
      <c r="Z251" s="120"/>
      <c r="AA251" s="108" t="str">
        <f t="shared" si="76"/>
        <v/>
      </c>
      <c r="AB251" s="108" t="str">
        <f t="shared" si="77"/>
        <v/>
      </c>
      <c r="AC251" s="121"/>
      <c r="AD251" s="121"/>
      <c r="AE251" s="250" t="str">
        <f t="shared" si="68"/>
        <v/>
      </c>
      <c r="AF251" s="108" t="str">
        <f t="shared" si="78"/>
        <v/>
      </c>
      <c r="AG251" s="108" t="str">
        <f t="shared" si="79"/>
        <v/>
      </c>
      <c r="AH251" s="110">
        <f t="shared" si="80"/>
        <v>0</v>
      </c>
      <c r="AI251" s="110">
        <f t="shared" si="81"/>
        <v>0</v>
      </c>
      <c r="AJ251" s="114"/>
      <c r="AK251" s="100">
        <f t="shared" si="82"/>
        <v>0</v>
      </c>
      <c r="AL251" s="110">
        <f t="shared" si="83"/>
        <v>0</v>
      </c>
      <c r="AM251" s="258">
        <f t="shared" si="84"/>
        <v>0</v>
      </c>
      <c r="AN251" s="110">
        <f t="shared" si="85"/>
        <v>0</v>
      </c>
      <c r="AO251" s="110">
        <f t="shared" si="69"/>
        <v>0</v>
      </c>
      <c r="AP251" s="122"/>
    </row>
    <row r="252" spans="1:56">
      <c r="A252" s="113"/>
      <c r="B252" s="113"/>
      <c r="C252" s="114"/>
      <c r="D252" s="115"/>
      <c r="E252" s="115"/>
      <c r="F252" s="115"/>
      <c r="G252" s="115"/>
      <c r="H252" s="116"/>
      <c r="I252" s="114"/>
      <c r="J252" s="114"/>
      <c r="K252" s="115"/>
      <c r="L252" s="117">
        <f t="shared" si="66"/>
        <v>0</v>
      </c>
      <c r="M252" s="124"/>
      <c r="N252" s="102" t="str">
        <f t="shared" si="70"/>
        <v/>
      </c>
      <c r="O252" s="103" t="str">
        <f t="shared" si="71"/>
        <v/>
      </c>
      <c r="P252" s="104" t="str">
        <f t="shared" si="72"/>
        <v/>
      </c>
      <c r="Q252" s="248" t="str">
        <f t="shared" si="73"/>
        <v/>
      </c>
      <c r="R252" s="245" t="str">
        <f t="shared" si="74"/>
        <v/>
      </c>
      <c r="S252" s="104" t="str">
        <f t="shared" si="75"/>
        <v/>
      </c>
      <c r="T252" s="249" t="str">
        <f t="shared" si="67"/>
        <v/>
      </c>
      <c r="U252" s="118"/>
      <c r="V252" s="118"/>
      <c r="W252" s="118"/>
      <c r="X252" s="119"/>
      <c r="Y252" s="120"/>
      <c r="Z252" s="120"/>
      <c r="AA252" s="108" t="str">
        <f t="shared" si="76"/>
        <v/>
      </c>
      <c r="AB252" s="108" t="str">
        <f t="shared" si="77"/>
        <v/>
      </c>
      <c r="AC252" s="121"/>
      <c r="AD252" s="121"/>
      <c r="AE252" s="250" t="str">
        <f t="shared" si="68"/>
        <v/>
      </c>
      <c r="AF252" s="108" t="str">
        <f t="shared" si="78"/>
        <v/>
      </c>
      <c r="AG252" s="108" t="str">
        <f t="shared" si="79"/>
        <v/>
      </c>
      <c r="AH252" s="110">
        <f t="shared" si="80"/>
        <v>0</v>
      </c>
      <c r="AI252" s="110">
        <f t="shared" si="81"/>
        <v>0</v>
      </c>
      <c r="AJ252" s="114"/>
      <c r="AK252" s="100">
        <f t="shared" si="82"/>
        <v>0</v>
      </c>
      <c r="AL252" s="110">
        <f t="shared" si="83"/>
        <v>0</v>
      </c>
      <c r="AM252" s="258">
        <f t="shared" si="84"/>
        <v>0</v>
      </c>
      <c r="AN252" s="110">
        <f t="shared" si="85"/>
        <v>0</v>
      </c>
      <c r="AO252" s="110">
        <f t="shared" si="69"/>
        <v>0</v>
      </c>
      <c r="AP252" s="122"/>
    </row>
    <row r="253" spans="1:56">
      <c r="A253" s="113"/>
      <c r="B253" s="113"/>
      <c r="C253" s="114"/>
      <c r="D253" s="115"/>
      <c r="E253" s="115"/>
      <c r="F253" s="115"/>
      <c r="G253" s="115"/>
      <c r="H253" s="116"/>
      <c r="I253" s="114"/>
      <c r="J253" s="114"/>
      <c r="K253" s="115"/>
      <c r="L253" s="117">
        <f t="shared" si="66"/>
        <v>0</v>
      </c>
      <c r="M253" s="124"/>
      <c r="N253" s="102" t="str">
        <f t="shared" si="70"/>
        <v/>
      </c>
      <c r="O253" s="103" t="str">
        <f t="shared" si="71"/>
        <v/>
      </c>
      <c r="P253" s="104" t="str">
        <f t="shared" si="72"/>
        <v/>
      </c>
      <c r="Q253" s="248" t="str">
        <f t="shared" si="73"/>
        <v/>
      </c>
      <c r="R253" s="245" t="str">
        <f t="shared" si="74"/>
        <v/>
      </c>
      <c r="S253" s="104" t="str">
        <f t="shared" si="75"/>
        <v/>
      </c>
      <c r="T253" s="249" t="str">
        <f t="shared" si="67"/>
        <v/>
      </c>
      <c r="U253" s="118"/>
      <c r="V253" s="118"/>
      <c r="W253" s="118"/>
      <c r="X253" s="119"/>
      <c r="Y253" s="120"/>
      <c r="Z253" s="120"/>
      <c r="AA253" s="108" t="str">
        <f t="shared" si="76"/>
        <v/>
      </c>
      <c r="AB253" s="108" t="str">
        <f t="shared" si="77"/>
        <v/>
      </c>
      <c r="AC253" s="121"/>
      <c r="AD253" s="121"/>
      <c r="AE253" s="250" t="str">
        <f t="shared" si="68"/>
        <v/>
      </c>
      <c r="AF253" s="108" t="str">
        <f t="shared" si="78"/>
        <v/>
      </c>
      <c r="AG253" s="108" t="str">
        <f t="shared" si="79"/>
        <v/>
      </c>
      <c r="AH253" s="110">
        <f t="shared" si="80"/>
        <v>0</v>
      </c>
      <c r="AI253" s="110">
        <f t="shared" si="81"/>
        <v>0</v>
      </c>
      <c r="AJ253" s="114"/>
      <c r="AK253" s="100">
        <f t="shared" si="82"/>
        <v>0</v>
      </c>
      <c r="AL253" s="110">
        <f t="shared" si="83"/>
        <v>0</v>
      </c>
      <c r="AM253" s="258">
        <f t="shared" si="84"/>
        <v>0</v>
      </c>
      <c r="AN253" s="110">
        <f t="shared" si="85"/>
        <v>0</v>
      </c>
      <c r="AO253" s="110">
        <f t="shared" si="69"/>
        <v>0</v>
      </c>
      <c r="AP253" s="122"/>
    </row>
    <row r="254" spans="1:56">
      <c r="A254" s="113"/>
      <c r="B254" s="113"/>
      <c r="C254" s="114"/>
      <c r="D254" s="115"/>
      <c r="E254" s="115"/>
      <c r="F254" s="115"/>
      <c r="G254" s="115"/>
      <c r="H254" s="116"/>
      <c r="I254" s="114"/>
      <c r="J254" s="114"/>
      <c r="K254" s="115"/>
      <c r="L254" s="117">
        <f t="shared" si="66"/>
        <v>0</v>
      </c>
      <c r="M254" s="124"/>
      <c r="N254" s="102" t="str">
        <f t="shared" si="70"/>
        <v/>
      </c>
      <c r="O254" s="103" t="str">
        <f t="shared" si="71"/>
        <v/>
      </c>
      <c r="P254" s="104" t="str">
        <f t="shared" si="72"/>
        <v/>
      </c>
      <c r="Q254" s="248" t="str">
        <f t="shared" si="73"/>
        <v/>
      </c>
      <c r="R254" s="245" t="str">
        <f t="shared" si="74"/>
        <v/>
      </c>
      <c r="S254" s="104" t="str">
        <f t="shared" si="75"/>
        <v/>
      </c>
      <c r="T254" s="249" t="str">
        <f t="shared" si="67"/>
        <v/>
      </c>
      <c r="U254" s="118"/>
      <c r="V254" s="118"/>
      <c r="W254" s="118"/>
      <c r="X254" s="119"/>
      <c r="Y254" s="120"/>
      <c r="Z254" s="120"/>
      <c r="AA254" s="108" t="str">
        <f t="shared" si="76"/>
        <v/>
      </c>
      <c r="AB254" s="108" t="str">
        <f t="shared" si="77"/>
        <v/>
      </c>
      <c r="AC254" s="121"/>
      <c r="AD254" s="121"/>
      <c r="AE254" s="250" t="str">
        <f t="shared" si="68"/>
        <v/>
      </c>
      <c r="AF254" s="108" t="str">
        <f t="shared" si="78"/>
        <v/>
      </c>
      <c r="AG254" s="108" t="str">
        <f t="shared" si="79"/>
        <v/>
      </c>
      <c r="AH254" s="110">
        <f t="shared" si="80"/>
        <v>0</v>
      </c>
      <c r="AI254" s="110">
        <f t="shared" si="81"/>
        <v>0</v>
      </c>
      <c r="AJ254" s="114"/>
      <c r="AK254" s="100">
        <f t="shared" si="82"/>
        <v>0</v>
      </c>
      <c r="AL254" s="110">
        <f t="shared" si="83"/>
        <v>0</v>
      </c>
      <c r="AM254" s="258">
        <f t="shared" si="84"/>
        <v>0</v>
      </c>
      <c r="AN254" s="110">
        <f t="shared" si="85"/>
        <v>0</v>
      </c>
      <c r="AO254" s="110">
        <f t="shared" si="69"/>
        <v>0</v>
      </c>
      <c r="AP254" s="122"/>
    </row>
    <row r="255" spans="1:56">
      <c r="A255" s="113"/>
      <c r="B255" s="113"/>
      <c r="C255" s="114"/>
      <c r="D255" s="115"/>
      <c r="E255" s="115"/>
      <c r="F255" s="115"/>
      <c r="G255" s="115"/>
      <c r="H255" s="116"/>
      <c r="I255" s="114"/>
      <c r="J255" s="114"/>
      <c r="K255" s="115"/>
      <c r="L255" s="117">
        <f t="shared" si="66"/>
        <v>0</v>
      </c>
      <c r="M255" s="124"/>
      <c r="N255" s="102" t="str">
        <f t="shared" si="70"/>
        <v/>
      </c>
      <c r="O255" s="103" t="str">
        <f t="shared" si="71"/>
        <v/>
      </c>
      <c r="P255" s="104" t="str">
        <f t="shared" si="72"/>
        <v/>
      </c>
      <c r="Q255" s="248" t="str">
        <f t="shared" si="73"/>
        <v/>
      </c>
      <c r="R255" s="245" t="str">
        <f t="shared" si="74"/>
        <v/>
      </c>
      <c r="S255" s="104" t="str">
        <f t="shared" si="75"/>
        <v/>
      </c>
      <c r="T255" s="249" t="str">
        <f t="shared" si="67"/>
        <v/>
      </c>
      <c r="U255" s="118"/>
      <c r="V255" s="118"/>
      <c r="W255" s="118"/>
      <c r="X255" s="119"/>
      <c r="Y255" s="120"/>
      <c r="Z255" s="120"/>
      <c r="AA255" s="108" t="str">
        <f t="shared" si="76"/>
        <v/>
      </c>
      <c r="AB255" s="108" t="str">
        <f t="shared" si="77"/>
        <v/>
      </c>
      <c r="AC255" s="121"/>
      <c r="AD255" s="121"/>
      <c r="AE255" s="250" t="str">
        <f t="shared" si="68"/>
        <v/>
      </c>
      <c r="AF255" s="108" t="str">
        <f t="shared" si="78"/>
        <v/>
      </c>
      <c r="AG255" s="108" t="str">
        <f t="shared" si="79"/>
        <v/>
      </c>
      <c r="AH255" s="110">
        <f t="shared" si="80"/>
        <v>0</v>
      </c>
      <c r="AI255" s="110">
        <f t="shared" si="81"/>
        <v>0</v>
      </c>
      <c r="AJ255" s="114"/>
      <c r="AK255" s="100">
        <f t="shared" si="82"/>
        <v>0</v>
      </c>
      <c r="AL255" s="110">
        <f t="shared" si="83"/>
        <v>0</v>
      </c>
      <c r="AM255" s="258">
        <f t="shared" si="84"/>
        <v>0</v>
      </c>
      <c r="AN255" s="110">
        <f t="shared" si="85"/>
        <v>0</v>
      </c>
      <c r="AO255" s="110">
        <f t="shared" si="69"/>
        <v>0</v>
      </c>
      <c r="AP255" s="122"/>
    </row>
    <row r="256" spans="1:56">
      <c r="A256" s="113"/>
      <c r="B256" s="113"/>
      <c r="C256" s="114"/>
      <c r="D256" s="115"/>
      <c r="E256" s="115"/>
      <c r="F256" s="115"/>
      <c r="G256" s="115"/>
      <c r="H256" s="116"/>
      <c r="I256" s="114"/>
      <c r="J256" s="114"/>
      <c r="K256" s="115"/>
      <c r="L256" s="117">
        <f t="shared" si="66"/>
        <v>0</v>
      </c>
      <c r="M256" s="124"/>
      <c r="N256" s="102" t="str">
        <f t="shared" si="70"/>
        <v/>
      </c>
      <c r="O256" s="103" t="str">
        <f t="shared" si="71"/>
        <v/>
      </c>
      <c r="P256" s="104" t="str">
        <f t="shared" si="72"/>
        <v/>
      </c>
      <c r="Q256" s="248" t="str">
        <f t="shared" si="73"/>
        <v/>
      </c>
      <c r="R256" s="245" t="str">
        <f t="shared" si="74"/>
        <v/>
      </c>
      <c r="S256" s="104" t="str">
        <f t="shared" si="75"/>
        <v/>
      </c>
      <c r="T256" s="249" t="str">
        <f t="shared" si="67"/>
        <v/>
      </c>
      <c r="U256" s="118"/>
      <c r="V256" s="118"/>
      <c r="W256" s="118"/>
      <c r="X256" s="119"/>
      <c r="Y256" s="120"/>
      <c r="Z256" s="120"/>
      <c r="AA256" s="108" t="str">
        <f t="shared" si="76"/>
        <v/>
      </c>
      <c r="AB256" s="108" t="str">
        <f t="shared" si="77"/>
        <v/>
      </c>
      <c r="AC256" s="121"/>
      <c r="AD256" s="121"/>
      <c r="AE256" s="250" t="str">
        <f t="shared" si="68"/>
        <v/>
      </c>
      <c r="AF256" s="108" t="str">
        <f t="shared" si="78"/>
        <v/>
      </c>
      <c r="AG256" s="108" t="str">
        <f t="shared" si="79"/>
        <v/>
      </c>
      <c r="AH256" s="110">
        <f t="shared" si="80"/>
        <v>0</v>
      </c>
      <c r="AI256" s="110">
        <f t="shared" si="81"/>
        <v>0</v>
      </c>
      <c r="AJ256" s="114"/>
      <c r="AK256" s="100">
        <f t="shared" si="82"/>
        <v>0</v>
      </c>
      <c r="AL256" s="110">
        <f t="shared" si="83"/>
        <v>0</v>
      </c>
      <c r="AM256" s="258">
        <f t="shared" si="84"/>
        <v>0</v>
      </c>
      <c r="AN256" s="110">
        <f t="shared" si="85"/>
        <v>0</v>
      </c>
      <c r="AO256" s="110">
        <f t="shared" si="69"/>
        <v>0</v>
      </c>
      <c r="AP256" s="122"/>
    </row>
    <row r="257" spans="1:56">
      <c r="A257" s="113"/>
      <c r="B257" s="113"/>
      <c r="C257" s="114"/>
      <c r="D257" s="115"/>
      <c r="E257" s="115"/>
      <c r="F257" s="115"/>
      <c r="G257" s="115"/>
      <c r="H257" s="116"/>
      <c r="I257" s="114"/>
      <c r="J257" s="114"/>
      <c r="K257" s="115"/>
      <c r="L257" s="117">
        <f t="shared" si="66"/>
        <v>0</v>
      </c>
      <c r="M257" s="124"/>
      <c r="N257" s="102" t="str">
        <f t="shared" si="70"/>
        <v/>
      </c>
      <c r="O257" s="103" t="str">
        <f t="shared" si="71"/>
        <v/>
      </c>
      <c r="P257" s="104" t="str">
        <f t="shared" si="72"/>
        <v/>
      </c>
      <c r="Q257" s="248" t="str">
        <f t="shared" si="73"/>
        <v/>
      </c>
      <c r="R257" s="245" t="str">
        <f t="shared" si="74"/>
        <v/>
      </c>
      <c r="S257" s="104" t="str">
        <f t="shared" si="75"/>
        <v/>
      </c>
      <c r="T257" s="249" t="str">
        <f t="shared" si="67"/>
        <v/>
      </c>
      <c r="U257" s="118"/>
      <c r="V257" s="118"/>
      <c r="W257" s="118"/>
      <c r="X257" s="119"/>
      <c r="Y257" s="120"/>
      <c r="Z257" s="120"/>
      <c r="AA257" s="108" t="str">
        <f t="shared" si="76"/>
        <v/>
      </c>
      <c r="AB257" s="108" t="str">
        <f t="shared" si="77"/>
        <v/>
      </c>
      <c r="AC257" s="121"/>
      <c r="AD257" s="121"/>
      <c r="AE257" s="250" t="str">
        <f t="shared" si="68"/>
        <v/>
      </c>
      <c r="AF257" s="108" t="str">
        <f t="shared" si="78"/>
        <v/>
      </c>
      <c r="AG257" s="108" t="str">
        <f t="shared" si="79"/>
        <v/>
      </c>
      <c r="AH257" s="110">
        <f t="shared" si="80"/>
        <v>0</v>
      </c>
      <c r="AI257" s="110">
        <f t="shared" si="81"/>
        <v>0</v>
      </c>
      <c r="AJ257" s="114"/>
      <c r="AK257" s="100">
        <f t="shared" si="82"/>
        <v>0</v>
      </c>
      <c r="AL257" s="110">
        <f t="shared" si="83"/>
        <v>0</v>
      </c>
      <c r="AM257" s="258">
        <f t="shared" si="84"/>
        <v>0</v>
      </c>
      <c r="AN257" s="110">
        <f t="shared" si="85"/>
        <v>0</v>
      </c>
      <c r="AO257" s="110">
        <f t="shared" si="69"/>
        <v>0</v>
      </c>
      <c r="AP257" s="122"/>
    </row>
    <row r="258" spans="1:56">
      <c r="A258" s="113"/>
      <c r="B258" s="113"/>
      <c r="C258" s="114"/>
      <c r="D258" s="115"/>
      <c r="E258" s="115"/>
      <c r="F258" s="115"/>
      <c r="G258" s="115"/>
      <c r="H258" s="116"/>
      <c r="I258" s="114"/>
      <c r="J258" s="114"/>
      <c r="K258" s="115"/>
      <c r="L258" s="117">
        <f t="shared" si="66"/>
        <v>0</v>
      </c>
      <c r="M258" s="124"/>
      <c r="N258" s="102" t="str">
        <f t="shared" si="70"/>
        <v/>
      </c>
      <c r="O258" s="103" t="str">
        <f t="shared" si="71"/>
        <v/>
      </c>
      <c r="P258" s="104" t="str">
        <f t="shared" si="72"/>
        <v/>
      </c>
      <c r="Q258" s="248" t="str">
        <f t="shared" si="73"/>
        <v/>
      </c>
      <c r="R258" s="245" t="str">
        <f t="shared" si="74"/>
        <v/>
      </c>
      <c r="S258" s="104" t="str">
        <f t="shared" si="75"/>
        <v/>
      </c>
      <c r="T258" s="249" t="str">
        <f t="shared" si="67"/>
        <v/>
      </c>
      <c r="U258" s="118"/>
      <c r="V258" s="118"/>
      <c r="W258" s="118"/>
      <c r="X258" s="119"/>
      <c r="Y258" s="120"/>
      <c r="Z258" s="120"/>
      <c r="AA258" s="108" t="str">
        <f t="shared" si="76"/>
        <v/>
      </c>
      <c r="AB258" s="108" t="str">
        <f t="shared" si="77"/>
        <v/>
      </c>
      <c r="AC258" s="121"/>
      <c r="AD258" s="121"/>
      <c r="AE258" s="250" t="str">
        <f t="shared" si="68"/>
        <v/>
      </c>
      <c r="AF258" s="108" t="str">
        <f t="shared" si="78"/>
        <v/>
      </c>
      <c r="AG258" s="108" t="str">
        <f t="shared" si="79"/>
        <v/>
      </c>
      <c r="AH258" s="110">
        <f t="shared" si="80"/>
        <v>0</v>
      </c>
      <c r="AI258" s="110">
        <f t="shared" si="81"/>
        <v>0</v>
      </c>
      <c r="AJ258" s="114"/>
      <c r="AK258" s="100">
        <f t="shared" si="82"/>
        <v>0</v>
      </c>
      <c r="AL258" s="110">
        <f t="shared" si="83"/>
        <v>0</v>
      </c>
      <c r="AM258" s="258">
        <f t="shared" si="84"/>
        <v>0</v>
      </c>
      <c r="AN258" s="110">
        <f t="shared" si="85"/>
        <v>0</v>
      </c>
      <c r="AO258" s="110">
        <f t="shared" si="69"/>
        <v>0</v>
      </c>
      <c r="AP258" s="122"/>
    </row>
    <row r="259" spans="1:56">
      <c r="A259" s="113"/>
      <c r="B259" s="113"/>
      <c r="C259" s="114"/>
      <c r="D259" s="115"/>
      <c r="E259" s="115"/>
      <c r="F259" s="115"/>
      <c r="G259" s="115"/>
      <c r="H259" s="116"/>
      <c r="I259" s="114"/>
      <c r="J259" s="114"/>
      <c r="K259" s="115"/>
      <c r="L259" s="117">
        <f t="shared" si="66"/>
        <v>0</v>
      </c>
      <c r="M259" s="124"/>
      <c r="N259" s="102" t="str">
        <f t="shared" si="70"/>
        <v/>
      </c>
      <c r="O259" s="103" t="str">
        <f t="shared" si="71"/>
        <v/>
      </c>
      <c r="P259" s="104" t="str">
        <f t="shared" si="72"/>
        <v/>
      </c>
      <c r="Q259" s="248" t="str">
        <f t="shared" si="73"/>
        <v/>
      </c>
      <c r="R259" s="245" t="str">
        <f t="shared" si="74"/>
        <v/>
      </c>
      <c r="S259" s="104" t="str">
        <f t="shared" si="75"/>
        <v/>
      </c>
      <c r="T259" s="249" t="str">
        <f t="shared" si="67"/>
        <v/>
      </c>
      <c r="U259" s="118"/>
      <c r="V259" s="118"/>
      <c r="W259" s="118"/>
      <c r="X259" s="119"/>
      <c r="Y259" s="120"/>
      <c r="Z259" s="120"/>
      <c r="AA259" s="108" t="str">
        <f t="shared" si="76"/>
        <v/>
      </c>
      <c r="AB259" s="108" t="str">
        <f t="shared" si="77"/>
        <v/>
      </c>
      <c r="AC259" s="121"/>
      <c r="AD259" s="121"/>
      <c r="AE259" s="250" t="str">
        <f t="shared" si="68"/>
        <v/>
      </c>
      <c r="AF259" s="108" t="str">
        <f t="shared" si="78"/>
        <v/>
      </c>
      <c r="AG259" s="108" t="str">
        <f t="shared" si="79"/>
        <v/>
      </c>
      <c r="AH259" s="110">
        <f t="shared" si="80"/>
        <v>0</v>
      </c>
      <c r="AI259" s="110">
        <f t="shared" si="81"/>
        <v>0</v>
      </c>
      <c r="AJ259" s="114"/>
      <c r="AK259" s="100">
        <f t="shared" si="82"/>
        <v>0</v>
      </c>
      <c r="AL259" s="110">
        <f t="shared" si="83"/>
        <v>0</v>
      </c>
      <c r="AM259" s="258">
        <f t="shared" si="84"/>
        <v>0</v>
      </c>
      <c r="AN259" s="110">
        <f t="shared" si="85"/>
        <v>0</v>
      </c>
      <c r="AO259" s="110">
        <f t="shared" si="69"/>
        <v>0</v>
      </c>
      <c r="AP259" s="122"/>
    </row>
    <row r="260" spans="1:56">
      <c r="A260" s="113"/>
      <c r="B260" s="113"/>
      <c r="C260" s="114"/>
      <c r="D260" s="115"/>
      <c r="E260" s="115"/>
      <c r="F260" s="115"/>
      <c r="G260" s="115"/>
      <c r="H260" s="116"/>
      <c r="I260" s="114"/>
      <c r="J260" s="114"/>
      <c r="K260" s="115"/>
      <c r="L260" s="117">
        <f t="shared" si="66"/>
        <v>0</v>
      </c>
      <c r="M260" s="124"/>
      <c r="N260" s="102" t="str">
        <f t="shared" si="70"/>
        <v/>
      </c>
      <c r="O260" s="103" t="str">
        <f t="shared" si="71"/>
        <v/>
      </c>
      <c r="P260" s="104" t="str">
        <f t="shared" si="72"/>
        <v/>
      </c>
      <c r="Q260" s="248" t="str">
        <f t="shared" si="73"/>
        <v/>
      </c>
      <c r="R260" s="245" t="str">
        <f t="shared" si="74"/>
        <v/>
      </c>
      <c r="S260" s="104" t="str">
        <f t="shared" si="75"/>
        <v/>
      </c>
      <c r="T260" s="249" t="str">
        <f t="shared" si="67"/>
        <v/>
      </c>
      <c r="U260" s="118"/>
      <c r="V260" s="118"/>
      <c r="W260" s="118"/>
      <c r="X260" s="119"/>
      <c r="Y260" s="120"/>
      <c r="Z260" s="120"/>
      <c r="AA260" s="108" t="str">
        <f t="shared" si="76"/>
        <v/>
      </c>
      <c r="AB260" s="108" t="str">
        <f t="shared" si="77"/>
        <v/>
      </c>
      <c r="AC260" s="121"/>
      <c r="AD260" s="121"/>
      <c r="AE260" s="250" t="str">
        <f t="shared" si="68"/>
        <v/>
      </c>
      <c r="AF260" s="108" t="str">
        <f t="shared" si="78"/>
        <v/>
      </c>
      <c r="AG260" s="108" t="str">
        <f t="shared" si="79"/>
        <v/>
      </c>
      <c r="AH260" s="110">
        <f t="shared" si="80"/>
        <v>0</v>
      </c>
      <c r="AI260" s="110">
        <f t="shared" si="81"/>
        <v>0</v>
      </c>
      <c r="AJ260" s="114"/>
      <c r="AK260" s="100">
        <f t="shared" si="82"/>
        <v>0</v>
      </c>
      <c r="AL260" s="110">
        <f t="shared" si="83"/>
        <v>0</v>
      </c>
      <c r="AM260" s="258">
        <f t="shared" si="84"/>
        <v>0</v>
      </c>
      <c r="AN260" s="110">
        <f t="shared" si="85"/>
        <v>0</v>
      </c>
      <c r="AO260" s="110">
        <f t="shared" si="69"/>
        <v>0</v>
      </c>
      <c r="AP260" s="122"/>
    </row>
    <row r="261" spans="1:56">
      <c r="A261" s="113"/>
      <c r="B261" s="113"/>
      <c r="C261" s="114"/>
      <c r="D261" s="115"/>
      <c r="E261" s="115"/>
      <c r="F261" s="115"/>
      <c r="G261" s="115"/>
      <c r="H261" s="116"/>
      <c r="I261" s="114"/>
      <c r="J261" s="114"/>
      <c r="K261" s="115"/>
      <c r="L261" s="117">
        <f t="shared" si="66"/>
        <v>0</v>
      </c>
      <c r="M261" s="124"/>
      <c r="N261" s="102" t="str">
        <f t="shared" si="70"/>
        <v/>
      </c>
      <c r="O261" s="103" t="str">
        <f t="shared" si="71"/>
        <v/>
      </c>
      <c r="P261" s="104" t="str">
        <f t="shared" si="72"/>
        <v/>
      </c>
      <c r="Q261" s="248" t="str">
        <f t="shared" si="73"/>
        <v/>
      </c>
      <c r="R261" s="245" t="str">
        <f t="shared" si="74"/>
        <v/>
      </c>
      <c r="S261" s="104" t="str">
        <f t="shared" si="75"/>
        <v/>
      </c>
      <c r="T261" s="249" t="str">
        <f t="shared" si="67"/>
        <v/>
      </c>
      <c r="U261" s="118"/>
      <c r="V261" s="118"/>
      <c r="W261" s="118"/>
      <c r="X261" s="119"/>
      <c r="Y261" s="120"/>
      <c r="Z261" s="120"/>
      <c r="AA261" s="108" t="str">
        <f t="shared" si="76"/>
        <v/>
      </c>
      <c r="AB261" s="108" t="str">
        <f t="shared" si="77"/>
        <v/>
      </c>
      <c r="AC261" s="121"/>
      <c r="AD261" s="121"/>
      <c r="AE261" s="250" t="str">
        <f t="shared" si="68"/>
        <v/>
      </c>
      <c r="AF261" s="108" t="str">
        <f t="shared" si="78"/>
        <v/>
      </c>
      <c r="AG261" s="108" t="str">
        <f t="shared" si="79"/>
        <v/>
      </c>
      <c r="AH261" s="110">
        <f t="shared" si="80"/>
        <v>0</v>
      </c>
      <c r="AI261" s="110">
        <f t="shared" si="81"/>
        <v>0</v>
      </c>
      <c r="AJ261" s="114"/>
      <c r="AK261" s="100">
        <f t="shared" si="82"/>
        <v>0</v>
      </c>
      <c r="AL261" s="110">
        <f t="shared" si="83"/>
        <v>0</v>
      </c>
      <c r="AM261" s="258">
        <f t="shared" si="84"/>
        <v>0</v>
      </c>
      <c r="AN261" s="110">
        <f t="shared" si="85"/>
        <v>0</v>
      </c>
      <c r="AO261" s="110">
        <f t="shared" si="69"/>
        <v>0</v>
      </c>
      <c r="AP261" s="122"/>
    </row>
    <row r="262" spans="1:56">
      <c r="A262" s="113"/>
      <c r="B262" s="113"/>
      <c r="C262" s="114"/>
      <c r="D262" s="115"/>
      <c r="E262" s="115"/>
      <c r="F262" s="115"/>
      <c r="G262" s="115"/>
      <c r="H262" s="116"/>
      <c r="I262" s="114"/>
      <c r="J262" s="114"/>
      <c r="K262" s="115"/>
      <c r="L262" s="117">
        <f t="shared" si="66"/>
        <v>0</v>
      </c>
      <c r="M262" s="124"/>
      <c r="N262" s="102" t="str">
        <f t="shared" si="70"/>
        <v/>
      </c>
      <c r="O262" s="103" t="str">
        <f t="shared" si="71"/>
        <v/>
      </c>
      <c r="P262" s="104" t="str">
        <f t="shared" si="72"/>
        <v/>
      </c>
      <c r="Q262" s="248" t="str">
        <f t="shared" si="73"/>
        <v/>
      </c>
      <c r="R262" s="245" t="str">
        <f t="shared" si="74"/>
        <v/>
      </c>
      <c r="S262" s="104" t="str">
        <f t="shared" si="75"/>
        <v/>
      </c>
      <c r="T262" s="249" t="str">
        <f t="shared" si="67"/>
        <v/>
      </c>
      <c r="U262" s="118"/>
      <c r="V262" s="118"/>
      <c r="W262" s="118"/>
      <c r="X262" s="119"/>
      <c r="Y262" s="120"/>
      <c r="Z262" s="120"/>
      <c r="AA262" s="108" t="str">
        <f t="shared" si="76"/>
        <v/>
      </c>
      <c r="AB262" s="108" t="str">
        <f t="shared" si="77"/>
        <v/>
      </c>
      <c r="AC262" s="121"/>
      <c r="AD262" s="121"/>
      <c r="AE262" s="250" t="str">
        <f t="shared" si="68"/>
        <v/>
      </c>
      <c r="AF262" s="108" t="str">
        <f t="shared" si="78"/>
        <v/>
      </c>
      <c r="AG262" s="108" t="str">
        <f t="shared" si="79"/>
        <v/>
      </c>
      <c r="AH262" s="110">
        <f t="shared" si="80"/>
        <v>0</v>
      </c>
      <c r="AI262" s="110">
        <f t="shared" si="81"/>
        <v>0</v>
      </c>
      <c r="AJ262" s="114"/>
      <c r="AK262" s="100">
        <f t="shared" si="82"/>
        <v>0</v>
      </c>
      <c r="AL262" s="110">
        <f t="shared" si="83"/>
        <v>0</v>
      </c>
      <c r="AM262" s="258">
        <f t="shared" si="84"/>
        <v>0</v>
      </c>
      <c r="AN262" s="110">
        <f t="shared" si="85"/>
        <v>0</v>
      </c>
      <c r="AO262" s="110">
        <f t="shared" si="69"/>
        <v>0</v>
      </c>
      <c r="AP262" s="122"/>
    </row>
    <row r="263" spans="1:56">
      <c r="A263" s="113"/>
      <c r="B263" s="113"/>
      <c r="C263" s="114"/>
      <c r="D263" s="115"/>
      <c r="E263" s="115"/>
      <c r="F263" s="115"/>
      <c r="G263" s="115"/>
      <c r="H263" s="116"/>
      <c r="I263" s="114"/>
      <c r="J263" s="114"/>
      <c r="K263" s="115"/>
      <c r="L263" s="117">
        <f t="shared" si="66"/>
        <v>0</v>
      </c>
      <c r="M263" s="124"/>
      <c r="N263" s="102" t="str">
        <f t="shared" si="70"/>
        <v/>
      </c>
      <c r="O263" s="103" t="str">
        <f t="shared" si="71"/>
        <v/>
      </c>
      <c r="P263" s="104" t="str">
        <f t="shared" si="72"/>
        <v/>
      </c>
      <c r="Q263" s="248" t="str">
        <f t="shared" si="73"/>
        <v/>
      </c>
      <c r="R263" s="245" t="str">
        <f t="shared" si="74"/>
        <v/>
      </c>
      <c r="S263" s="104" t="str">
        <f t="shared" si="75"/>
        <v/>
      </c>
      <c r="T263" s="249" t="str">
        <f t="shared" si="67"/>
        <v/>
      </c>
      <c r="U263" s="118"/>
      <c r="V263" s="118"/>
      <c r="W263" s="118"/>
      <c r="X263" s="119"/>
      <c r="Y263" s="120"/>
      <c r="Z263" s="120"/>
      <c r="AA263" s="108" t="str">
        <f t="shared" si="76"/>
        <v/>
      </c>
      <c r="AB263" s="108" t="str">
        <f t="shared" si="77"/>
        <v/>
      </c>
      <c r="AC263" s="121"/>
      <c r="AD263" s="121"/>
      <c r="AE263" s="250" t="str">
        <f t="shared" si="68"/>
        <v/>
      </c>
      <c r="AF263" s="108" t="str">
        <f t="shared" si="78"/>
        <v/>
      </c>
      <c r="AG263" s="108" t="str">
        <f t="shared" si="79"/>
        <v/>
      </c>
      <c r="AH263" s="110">
        <f t="shared" si="80"/>
        <v>0</v>
      </c>
      <c r="AI263" s="110">
        <f t="shared" si="81"/>
        <v>0</v>
      </c>
      <c r="AJ263" s="114"/>
      <c r="AK263" s="100">
        <f t="shared" si="82"/>
        <v>0</v>
      </c>
      <c r="AL263" s="110">
        <f t="shared" si="83"/>
        <v>0</v>
      </c>
      <c r="AM263" s="258">
        <f t="shared" si="84"/>
        <v>0</v>
      </c>
      <c r="AN263" s="110">
        <f t="shared" si="85"/>
        <v>0</v>
      </c>
      <c r="AO263" s="110">
        <f t="shared" si="69"/>
        <v>0</v>
      </c>
      <c r="AP263" s="122"/>
    </row>
    <row r="264" spans="1:56">
      <c r="A264" s="113"/>
      <c r="B264" s="113"/>
      <c r="C264" s="114"/>
      <c r="D264" s="115"/>
      <c r="E264" s="115"/>
      <c r="F264" s="115"/>
      <c r="G264" s="115"/>
      <c r="H264" s="116"/>
      <c r="I264" s="114"/>
      <c r="J264" s="114"/>
      <c r="K264" s="115"/>
      <c r="L264" s="117">
        <f t="shared" si="66"/>
        <v>0</v>
      </c>
      <c r="M264" s="124"/>
      <c r="N264" s="102" t="str">
        <f t="shared" si="70"/>
        <v/>
      </c>
      <c r="O264" s="103" t="str">
        <f t="shared" si="71"/>
        <v/>
      </c>
      <c r="P264" s="104" t="str">
        <f t="shared" si="72"/>
        <v/>
      </c>
      <c r="Q264" s="248" t="str">
        <f t="shared" si="73"/>
        <v/>
      </c>
      <c r="R264" s="245" t="str">
        <f t="shared" si="74"/>
        <v/>
      </c>
      <c r="S264" s="104" t="str">
        <f t="shared" si="75"/>
        <v/>
      </c>
      <c r="T264" s="249" t="str">
        <f t="shared" si="67"/>
        <v/>
      </c>
      <c r="U264" s="118"/>
      <c r="V264" s="118"/>
      <c r="W264" s="118"/>
      <c r="X264" s="119"/>
      <c r="Y264" s="120"/>
      <c r="Z264" s="120"/>
      <c r="AA264" s="108" t="str">
        <f t="shared" si="76"/>
        <v/>
      </c>
      <c r="AB264" s="108" t="str">
        <f t="shared" si="77"/>
        <v/>
      </c>
      <c r="AC264" s="121"/>
      <c r="AD264" s="121"/>
      <c r="AE264" s="250" t="str">
        <f t="shared" si="68"/>
        <v/>
      </c>
      <c r="AF264" s="108" t="str">
        <f t="shared" si="78"/>
        <v/>
      </c>
      <c r="AG264" s="108" t="str">
        <f t="shared" si="79"/>
        <v/>
      </c>
      <c r="AH264" s="110">
        <f t="shared" si="80"/>
        <v>0</v>
      </c>
      <c r="AI264" s="110">
        <f t="shared" si="81"/>
        <v>0</v>
      </c>
      <c r="AJ264" s="114"/>
      <c r="AK264" s="100">
        <f t="shared" si="82"/>
        <v>0</v>
      </c>
      <c r="AL264" s="110">
        <f t="shared" si="83"/>
        <v>0</v>
      </c>
      <c r="AM264" s="258">
        <f t="shared" si="84"/>
        <v>0</v>
      </c>
      <c r="AN264" s="110">
        <f t="shared" si="85"/>
        <v>0</v>
      </c>
      <c r="AO264" s="110">
        <f t="shared" si="69"/>
        <v>0</v>
      </c>
      <c r="AP264" s="122"/>
    </row>
    <row r="265" spans="1:56">
      <c r="A265" s="113"/>
      <c r="B265" s="113"/>
      <c r="C265" s="114"/>
      <c r="D265" s="115"/>
      <c r="E265" s="115"/>
      <c r="F265" s="115"/>
      <c r="G265" s="115"/>
      <c r="H265" s="116"/>
      <c r="I265" s="114"/>
      <c r="J265" s="114"/>
      <c r="K265" s="115"/>
      <c r="L265" s="117">
        <f t="shared" si="66"/>
        <v>0</v>
      </c>
      <c r="M265" s="124"/>
      <c r="N265" s="102" t="str">
        <f t="shared" si="70"/>
        <v/>
      </c>
      <c r="O265" s="103" t="str">
        <f t="shared" si="71"/>
        <v/>
      </c>
      <c r="P265" s="104" t="str">
        <f t="shared" si="72"/>
        <v/>
      </c>
      <c r="Q265" s="248" t="str">
        <f t="shared" si="73"/>
        <v/>
      </c>
      <c r="R265" s="245" t="str">
        <f t="shared" si="74"/>
        <v/>
      </c>
      <c r="S265" s="104" t="str">
        <f t="shared" si="75"/>
        <v/>
      </c>
      <c r="T265" s="249" t="str">
        <f t="shared" si="67"/>
        <v/>
      </c>
      <c r="U265" s="118"/>
      <c r="V265" s="118"/>
      <c r="W265" s="118"/>
      <c r="X265" s="119"/>
      <c r="Y265" s="120"/>
      <c r="Z265" s="120"/>
      <c r="AA265" s="108" t="str">
        <f t="shared" si="76"/>
        <v/>
      </c>
      <c r="AB265" s="108" t="str">
        <f t="shared" si="77"/>
        <v/>
      </c>
      <c r="AC265" s="121"/>
      <c r="AD265" s="121"/>
      <c r="AE265" s="250" t="str">
        <f t="shared" si="68"/>
        <v/>
      </c>
      <c r="AF265" s="108" t="str">
        <f t="shared" si="78"/>
        <v/>
      </c>
      <c r="AG265" s="108" t="str">
        <f t="shared" si="79"/>
        <v/>
      </c>
      <c r="AH265" s="110">
        <f t="shared" si="80"/>
        <v>0</v>
      </c>
      <c r="AI265" s="110">
        <f t="shared" si="81"/>
        <v>0</v>
      </c>
      <c r="AJ265" s="114"/>
      <c r="AK265" s="100">
        <f t="shared" si="82"/>
        <v>0</v>
      </c>
      <c r="AL265" s="110">
        <f t="shared" si="83"/>
        <v>0</v>
      </c>
      <c r="AM265" s="258">
        <f t="shared" si="84"/>
        <v>0</v>
      </c>
      <c r="AN265" s="110">
        <f t="shared" si="85"/>
        <v>0</v>
      </c>
      <c r="AO265" s="110">
        <f t="shared" si="69"/>
        <v>0</v>
      </c>
      <c r="AP265" s="122"/>
    </row>
    <row r="266" spans="1:56">
      <c r="A266" s="113"/>
      <c r="B266" s="113"/>
      <c r="C266" s="114"/>
      <c r="D266" s="115"/>
      <c r="E266" s="115"/>
      <c r="F266" s="115"/>
      <c r="G266" s="115"/>
      <c r="H266" s="116"/>
      <c r="I266" s="114"/>
      <c r="J266" s="114"/>
      <c r="K266" s="115"/>
      <c r="L266" s="117">
        <f t="shared" si="66"/>
        <v>0</v>
      </c>
      <c r="M266" s="124"/>
      <c r="N266" s="102" t="str">
        <f t="shared" si="70"/>
        <v/>
      </c>
      <c r="O266" s="103" t="str">
        <f t="shared" si="71"/>
        <v/>
      </c>
      <c r="P266" s="104" t="str">
        <f t="shared" si="72"/>
        <v/>
      </c>
      <c r="Q266" s="248" t="str">
        <f t="shared" si="73"/>
        <v/>
      </c>
      <c r="R266" s="245" t="str">
        <f t="shared" si="74"/>
        <v/>
      </c>
      <c r="S266" s="104" t="str">
        <f t="shared" si="75"/>
        <v/>
      </c>
      <c r="T266" s="249" t="str">
        <f t="shared" si="67"/>
        <v/>
      </c>
      <c r="U266" s="118"/>
      <c r="V266" s="118"/>
      <c r="W266" s="118"/>
      <c r="X266" s="119"/>
      <c r="Y266" s="120"/>
      <c r="Z266" s="120"/>
      <c r="AA266" s="108" t="str">
        <f t="shared" si="76"/>
        <v/>
      </c>
      <c r="AB266" s="108" t="str">
        <f t="shared" si="77"/>
        <v/>
      </c>
      <c r="AC266" s="121"/>
      <c r="AD266" s="121"/>
      <c r="AE266" s="250" t="str">
        <f t="shared" si="68"/>
        <v/>
      </c>
      <c r="AF266" s="108" t="str">
        <f t="shared" si="78"/>
        <v/>
      </c>
      <c r="AG266" s="108" t="str">
        <f t="shared" si="79"/>
        <v/>
      </c>
      <c r="AH266" s="110">
        <f t="shared" si="80"/>
        <v>0</v>
      </c>
      <c r="AI266" s="110">
        <f t="shared" si="81"/>
        <v>0</v>
      </c>
      <c r="AJ266" s="114"/>
      <c r="AK266" s="100">
        <f t="shared" si="82"/>
        <v>0</v>
      </c>
      <c r="AL266" s="110">
        <f t="shared" si="83"/>
        <v>0</v>
      </c>
      <c r="AM266" s="258">
        <f t="shared" si="84"/>
        <v>0</v>
      </c>
      <c r="AN266" s="110">
        <f t="shared" si="85"/>
        <v>0</v>
      </c>
      <c r="AO266" s="110">
        <f t="shared" si="69"/>
        <v>0</v>
      </c>
      <c r="AP266" s="122"/>
    </row>
    <row r="267" spans="1:56">
      <c r="A267" s="113"/>
      <c r="B267" s="113"/>
      <c r="C267" s="114"/>
      <c r="D267" s="115"/>
      <c r="E267" s="115"/>
      <c r="F267" s="115"/>
      <c r="G267" s="115"/>
      <c r="H267" s="116"/>
      <c r="I267" s="114"/>
      <c r="J267" s="114"/>
      <c r="K267" s="115"/>
      <c r="L267" s="117">
        <f t="shared" si="66"/>
        <v>0</v>
      </c>
      <c r="M267" s="124"/>
      <c r="N267" s="102" t="str">
        <f t="shared" si="70"/>
        <v/>
      </c>
      <c r="O267" s="103" t="str">
        <f t="shared" si="71"/>
        <v/>
      </c>
      <c r="P267" s="104" t="str">
        <f t="shared" si="72"/>
        <v/>
      </c>
      <c r="Q267" s="248" t="str">
        <f t="shared" si="73"/>
        <v/>
      </c>
      <c r="R267" s="245" t="str">
        <f t="shared" si="74"/>
        <v/>
      </c>
      <c r="S267" s="104" t="str">
        <f t="shared" si="75"/>
        <v/>
      </c>
      <c r="T267" s="249" t="str">
        <f t="shared" si="67"/>
        <v/>
      </c>
      <c r="U267" s="118"/>
      <c r="V267" s="118"/>
      <c r="W267" s="118"/>
      <c r="X267" s="119"/>
      <c r="Y267" s="120"/>
      <c r="Z267" s="120"/>
      <c r="AA267" s="108" t="str">
        <f t="shared" si="76"/>
        <v/>
      </c>
      <c r="AB267" s="108" t="str">
        <f t="shared" si="77"/>
        <v/>
      </c>
      <c r="AC267" s="121"/>
      <c r="AD267" s="121"/>
      <c r="AE267" s="250" t="str">
        <f t="shared" si="68"/>
        <v/>
      </c>
      <c r="AF267" s="108" t="str">
        <f t="shared" si="78"/>
        <v/>
      </c>
      <c r="AG267" s="108" t="str">
        <f t="shared" si="79"/>
        <v/>
      </c>
      <c r="AH267" s="110">
        <f t="shared" si="80"/>
        <v>0</v>
      </c>
      <c r="AI267" s="110">
        <f t="shared" si="81"/>
        <v>0</v>
      </c>
      <c r="AJ267" s="114"/>
      <c r="AK267" s="100">
        <f t="shared" si="82"/>
        <v>0</v>
      </c>
      <c r="AL267" s="110">
        <f t="shared" si="83"/>
        <v>0</v>
      </c>
      <c r="AM267" s="258">
        <f t="shared" si="84"/>
        <v>0</v>
      </c>
      <c r="AN267" s="110">
        <f t="shared" si="85"/>
        <v>0</v>
      </c>
      <c r="AO267" s="110">
        <f t="shared" si="69"/>
        <v>0</v>
      </c>
      <c r="AP267" s="122"/>
    </row>
    <row r="268" spans="1:56">
      <c r="A268" s="113"/>
      <c r="B268" s="113"/>
      <c r="C268" s="114"/>
      <c r="D268" s="115"/>
      <c r="E268" s="115"/>
      <c r="F268" s="115"/>
      <c r="G268" s="115"/>
      <c r="H268" s="116"/>
      <c r="I268" s="114"/>
      <c r="J268" s="114"/>
      <c r="K268" s="115"/>
      <c r="L268" s="117">
        <f t="shared" si="66"/>
        <v>0</v>
      </c>
      <c r="M268" s="124"/>
      <c r="N268" s="102" t="str">
        <f t="shared" si="70"/>
        <v/>
      </c>
      <c r="O268" s="103" t="str">
        <f t="shared" si="71"/>
        <v/>
      </c>
      <c r="P268" s="104" t="str">
        <f t="shared" si="72"/>
        <v/>
      </c>
      <c r="Q268" s="248" t="str">
        <f t="shared" si="73"/>
        <v/>
      </c>
      <c r="R268" s="245" t="str">
        <f t="shared" si="74"/>
        <v/>
      </c>
      <c r="S268" s="104" t="str">
        <f t="shared" si="75"/>
        <v/>
      </c>
      <c r="T268" s="249" t="str">
        <f t="shared" si="67"/>
        <v/>
      </c>
      <c r="U268" s="118"/>
      <c r="V268" s="118"/>
      <c r="W268" s="118"/>
      <c r="X268" s="119"/>
      <c r="Y268" s="120"/>
      <c r="Z268" s="120"/>
      <c r="AA268" s="108" t="str">
        <f t="shared" si="76"/>
        <v/>
      </c>
      <c r="AB268" s="108" t="str">
        <f t="shared" si="77"/>
        <v/>
      </c>
      <c r="AC268" s="121"/>
      <c r="AD268" s="121"/>
      <c r="AE268" s="250" t="str">
        <f t="shared" si="68"/>
        <v/>
      </c>
      <c r="AF268" s="108" t="str">
        <f t="shared" si="78"/>
        <v/>
      </c>
      <c r="AG268" s="108" t="str">
        <f t="shared" si="79"/>
        <v/>
      </c>
      <c r="AH268" s="110">
        <f t="shared" si="80"/>
        <v>0</v>
      </c>
      <c r="AI268" s="110">
        <f t="shared" si="81"/>
        <v>0</v>
      </c>
      <c r="AJ268" s="114"/>
      <c r="AK268" s="100">
        <f t="shared" si="82"/>
        <v>0</v>
      </c>
      <c r="AL268" s="110">
        <f t="shared" si="83"/>
        <v>0</v>
      </c>
      <c r="AM268" s="258">
        <f t="shared" si="84"/>
        <v>0</v>
      </c>
      <c r="AN268" s="110">
        <f t="shared" si="85"/>
        <v>0</v>
      </c>
      <c r="AO268" s="110">
        <f t="shared" si="69"/>
        <v>0</v>
      </c>
      <c r="AP268" s="122"/>
    </row>
    <row r="269" spans="1:56">
      <c r="A269" s="113"/>
      <c r="B269" s="113"/>
      <c r="C269" s="114"/>
      <c r="D269" s="115"/>
      <c r="E269" s="115"/>
      <c r="F269" s="115"/>
      <c r="G269" s="115"/>
      <c r="H269" s="116"/>
      <c r="I269" s="114"/>
      <c r="J269" s="114"/>
      <c r="K269" s="115"/>
      <c r="L269" s="117">
        <f t="shared" si="66"/>
        <v>0</v>
      </c>
      <c r="M269" s="124"/>
      <c r="N269" s="102" t="str">
        <f t="shared" si="70"/>
        <v/>
      </c>
      <c r="O269" s="103" t="str">
        <f t="shared" si="71"/>
        <v/>
      </c>
      <c r="P269" s="104" t="str">
        <f t="shared" si="72"/>
        <v/>
      </c>
      <c r="Q269" s="248" t="str">
        <f t="shared" si="73"/>
        <v/>
      </c>
      <c r="R269" s="245" t="str">
        <f t="shared" si="74"/>
        <v/>
      </c>
      <c r="S269" s="104" t="str">
        <f t="shared" si="75"/>
        <v/>
      </c>
      <c r="T269" s="249" t="str">
        <f t="shared" si="67"/>
        <v/>
      </c>
      <c r="U269" s="118"/>
      <c r="V269" s="118"/>
      <c r="W269" s="118"/>
      <c r="X269" s="119"/>
      <c r="Y269" s="120"/>
      <c r="Z269" s="120"/>
      <c r="AA269" s="108" t="str">
        <f t="shared" si="76"/>
        <v/>
      </c>
      <c r="AB269" s="108" t="str">
        <f t="shared" si="77"/>
        <v/>
      </c>
      <c r="AC269" s="121"/>
      <c r="AD269" s="121"/>
      <c r="AE269" s="250" t="str">
        <f t="shared" si="68"/>
        <v/>
      </c>
      <c r="AF269" s="108" t="str">
        <f t="shared" si="78"/>
        <v/>
      </c>
      <c r="AG269" s="108" t="str">
        <f t="shared" si="79"/>
        <v/>
      </c>
      <c r="AH269" s="110">
        <f t="shared" si="80"/>
        <v>0</v>
      </c>
      <c r="AI269" s="110">
        <f t="shared" si="81"/>
        <v>0</v>
      </c>
      <c r="AJ269" s="114"/>
      <c r="AK269" s="100">
        <f t="shared" si="82"/>
        <v>0</v>
      </c>
      <c r="AL269" s="110">
        <f t="shared" si="83"/>
        <v>0</v>
      </c>
      <c r="AM269" s="258">
        <f t="shared" si="84"/>
        <v>0</v>
      </c>
      <c r="AN269" s="110">
        <f t="shared" si="85"/>
        <v>0</v>
      </c>
      <c r="AO269" s="110">
        <f t="shared" si="69"/>
        <v>0</v>
      </c>
      <c r="AP269" s="122"/>
    </row>
    <row r="270" spans="1:56" s="279" customFormat="1">
      <c r="A270" s="113"/>
      <c r="B270" s="113"/>
      <c r="C270" s="114"/>
      <c r="D270" s="115"/>
      <c r="E270" s="115"/>
      <c r="F270" s="115"/>
      <c r="G270" s="115"/>
      <c r="H270" s="116"/>
      <c r="I270" s="114"/>
      <c r="J270" s="114"/>
      <c r="K270" s="115"/>
      <c r="L270" s="117">
        <f t="shared" si="66"/>
        <v>0</v>
      </c>
      <c r="M270" s="124"/>
      <c r="N270" s="102" t="str">
        <f t="shared" si="70"/>
        <v/>
      </c>
      <c r="O270" s="103" t="str">
        <f t="shared" si="71"/>
        <v/>
      </c>
      <c r="P270" s="104" t="str">
        <f t="shared" si="72"/>
        <v/>
      </c>
      <c r="Q270" s="248" t="str">
        <f t="shared" si="73"/>
        <v/>
      </c>
      <c r="R270" s="245" t="str">
        <f t="shared" si="74"/>
        <v/>
      </c>
      <c r="S270" s="104" t="str">
        <f t="shared" si="75"/>
        <v/>
      </c>
      <c r="T270" s="249" t="str">
        <f t="shared" si="67"/>
        <v/>
      </c>
      <c r="U270" s="118"/>
      <c r="V270" s="118"/>
      <c r="W270" s="118"/>
      <c r="X270" s="119"/>
      <c r="Y270" s="120"/>
      <c r="Z270" s="120"/>
      <c r="AA270" s="108" t="str">
        <f t="shared" si="76"/>
        <v/>
      </c>
      <c r="AB270" s="108" t="str">
        <f t="shared" si="77"/>
        <v/>
      </c>
      <c r="AC270" s="121"/>
      <c r="AD270" s="121"/>
      <c r="AE270" s="250" t="str">
        <f t="shared" si="68"/>
        <v/>
      </c>
      <c r="AF270" s="108" t="str">
        <f t="shared" si="78"/>
        <v/>
      </c>
      <c r="AG270" s="108" t="str">
        <f t="shared" si="79"/>
        <v/>
      </c>
      <c r="AH270" s="110">
        <f t="shared" si="80"/>
        <v>0</v>
      </c>
      <c r="AI270" s="110">
        <f t="shared" si="81"/>
        <v>0</v>
      </c>
      <c r="AJ270" s="114"/>
      <c r="AK270" s="100">
        <f t="shared" si="82"/>
        <v>0</v>
      </c>
      <c r="AL270" s="110">
        <f t="shared" si="83"/>
        <v>0</v>
      </c>
      <c r="AM270" s="258">
        <f t="shared" si="84"/>
        <v>0</v>
      </c>
      <c r="AN270" s="110">
        <f t="shared" si="85"/>
        <v>0</v>
      </c>
      <c r="AO270" s="110">
        <f t="shared" si="69"/>
        <v>0</v>
      </c>
      <c r="AP270" s="122"/>
      <c r="AQ270" s="277"/>
      <c r="AR270" s="269"/>
      <c r="AT270" s="65"/>
      <c r="AU270" s="65"/>
      <c r="AV270" s="65"/>
      <c r="AW270" s="65"/>
      <c r="AX270" s="65"/>
      <c r="AY270" s="65"/>
      <c r="AZ270" s="65"/>
      <c r="BA270" s="65"/>
      <c r="BB270" s="65"/>
      <c r="BC270" s="65"/>
      <c r="BD270" s="65"/>
    </row>
    <row r="271" spans="1:56">
      <c r="A271" s="113"/>
      <c r="B271" s="113"/>
      <c r="C271" s="114"/>
      <c r="D271" s="115"/>
      <c r="E271" s="115"/>
      <c r="F271" s="115"/>
      <c r="G271" s="115"/>
      <c r="H271" s="116"/>
      <c r="I271" s="114"/>
      <c r="J271" s="114"/>
      <c r="K271" s="115"/>
      <c r="L271" s="117">
        <f t="shared" si="66"/>
        <v>0</v>
      </c>
      <c r="M271" s="124"/>
      <c r="N271" s="102" t="str">
        <f t="shared" si="70"/>
        <v/>
      </c>
      <c r="O271" s="103" t="str">
        <f t="shared" si="71"/>
        <v/>
      </c>
      <c r="P271" s="104" t="str">
        <f t="shared" si="72"/>
        <v/>
      </c>
      <c r="Q271" s="248" t="str">
        <f t="shared" si="73"/>
        <v/>
      </c>
      <c r="R271" s="245" t="str">
        <f t="shared" si="74"/>
        <v/>
      </c>
      <c r="S271" s="104" t="str">
        <f t="shared" si="75"/>
        <v/>
      </c>
      <c r="T271" s="249" t="str">
        <f t="shared" si="67"/>
        <v/>
      </c>
      <c r="U271" s="118"/>
      <c r="V271" s="118"/>
      <c r="W271" s="118"/>
      <c r="X271" s="119"/>
      <c r="Y271" s="120"/>
      <c r="Z271" s="120"/>
      <c r="AA271" s="108" t="str">
        <f t="shared" si="76"/>
        <v/>
      </c>
      <c r="AB271" s="108" t="str">
        <f t="shared" si="77"/>
        <v/>
      </c>
      <c r="AC271" s="121"/>
      <c r="AD271" s="121"/>
      <c r="AE271" s="250" t="str">
        <f t="shared" si="68"/>
        <v/>
      </c>
      <c r="AF271" s="108" t="str">
        <f t="shared" si="78"/>
        <v/>
      </c>
      <c r="AG271" s="108" t="str">
        <f t="shared" si="79"/>
        <v/>
      </c>
      <c r="AH271" s="110">
        <f t="shared" si="80"/>
        <v>0</v>
      </c>
      <c r="AI271" s="110">
        <f t="shared" si="81"/>
        <v>0</v>
      </c>
      <c r="AJ271" s="114"/>
      <c r="AK271" s="100">
        <f t="shared" si="82"/>
        <v>0</v>
      </c>
      <c r="AL271" s="110">
        <f t="shared" si="83"/>
        <v>0</v>
      </c>
      <c r="AM271" s="258">
        <f t="shared" si="84"/>
        <v>0</v>
      </c>
      <c r="AN271" s="110">
        <f t="shared" si="85"/>
        <v>0</v>
      </c>
      <c r="AO271" s="110">
        <f t="shared" si="69"/>
        <v>0</v>
      </c>
      <c r="AP271" s="122"/>
    </row>
    <row r="272" spans="1:56">
      <c r="A272" s="113"/>
      <c r="B272" s="113"/>
      <c r="C272" s="114"/>
      <c r="D272" s="115"/>
      <c r="E272" s="115"/>
      <c r="F272" s="115"/>
      <c r="G272" s="115"/>
      <c r="H272" s="116"/>
      <c r="I272" s="114"/>
      <c r="J272" s="114"/>
      <c r="K272" s="115"/>
      <c r="L272" s="117">
        <f t="shared" si="66"/>
        <v>0</v>
      </c>
      <c r="M272" s="124"/>
      <c r="N272" s="102" t="str">
        <f t="shared" si="70"/>
        <v/>
      </c>
      <c r="O272" s="103" t="str">
        <f t="shared" si="71"/>
        <v/>
      </c>
      <c r="P272" s="104" t="str">
        <f t="shared" si="72"/>
        <v/>
      </c>
      <c r="Q272" s="248" t="str">
        <f t="shared" si="73"/>
        <v/>
      </c>
      <c r="R272" s="245" t="str">
        <f t="shared" si="74"/>
        <v/>
      </c>
      <c r="S272" s="104" t="str">
        <f t="shared" si="75"/>
        <v/>
      </c>
      <c r="T272" s="249" t="str">
        <f t="shared" si="67"/>
        <v/>
      </c>
      <c r="U272" s="118"/>
      <c r="V272" s="118"/>
      <c r="W272" s="118"/>
      <c r="X272" s="119"/>
      <c r="Y272" s="120"/>
      <c r="Z272" s="120"/>
      <c r="AA272" s="108" t="str">
        <f t="shared" si="76"/>
        <v/>
      </c>
      <c r="AB272" s="108" t="str">
        <f t="shared" si="77"/>
        <v/>
      </c>
      <c r="AC272" s="121"/>
      <c r="AD272" s="121"/>
      <c r="AE272" s="250" t="str">
        <f t="shared" si="68"/>
        <v/>
      </c>
      <c r="AF272" s="108" t="str">
        <f t="shared" si="78"/>
        <v/>
      </c>
      <c r="AG272" s="108" t="str">
        <f t="shared" si="79"/>
        <v/>
      </c>
      <c r="AH272" s="110">
        <f t="shared" si="80"/>
        <v>0</v>
      </c>
      <c r="AI272" s="110">
        <f t="shared" si="81"/>
        <v>0</v>
      </c>
      <c r="AJ272" s="114"/>
      <c r="AK272" s="100">
        <f t="shared" si="82"/>
        <v>0</v>
      </c>
      <c r="AL272" s="110">
        <f t="shared" si="83"/>
        <v>0</v>
      </c>
      <c r="AM272" s="258">
        <f t="shared" si="84"/>
        <v>0</v>
      </c>
      <c r="AN272" s="110">
        <f t="shared" si="85"/>
        <v>0</v>
      </c>
      <c r="AO272" s="110">
        <f t="shared" si="69"/>
        <v>0</v>
      </c>
      <c r="AP272" s="122"/>
    </row>
    <row r="273" spans="1:56">
      <c r="A273" s="113"/>
      <c r="B273" s="113"/>
      <c r="C273" s="114"/>
      <c r="D273" s="115"/>
      <c r="E273" s="115"/>
      <c r="F273" s="115"/>
      <c r="G273" s="115"/>
      <c r="H273" s="116"/>
      <c r="I273" s="114"/>
      <c r="J273" s="114"/>
      <c r="K273" s="115"/>
      <c r="L273" s="117">
        <f t="shared" si="66"/>
        <v>0</v>
      </c>
      <c r="M273" s="124"/>
      <c r="N273" s="102" t="str">
        <f t="shared" si="70"/>
        <v/>
      </c>
      <c r="O273" s="103" t="str">
        <f t="shared" si="71"/>
        <v/>
      </c>
      <c r="P273" s="104" t="str">
        <f t="shared" si="72"/>
        <v/>
      </c>
      <c r="Q273" s="248" t="str">
        <f t="shared" si="73"/>
        <v/>
      </c>
      <c r="R273" s="245" t="str">
        <f t="shared" si="74"/>
        <v/>
      </c>
      <c r="S273" s="104" t="str">
        <f t="shared" si="75"/>
        <v/>
      </c>
      <c r="T273" s="249" t="str">
        <f t="shared" si="67"/>
        <v/>
      </c>
      <c r="U273" s="118"/>
      <c r="V273" s="118"/>
      <c r="W273" s="118"/>
      <c r="X273" s="119"/>
      <c r="Y273" s="120"/>
      <c r="Z273" s="120"/>
      <c r="AA273" s="108" t="str">
        <f t="shared" si="76"/>
        <v/>
      </c>
      <c r="AB273" s="108" t="str">
        <f t="shared" si="77"/>
        <v/>
      </c>
      <c r="AC273" s="121"/>
      <c r="AD273" s="121"/>
      <c r="AE273" s="250" t="str">
        <f t="shared" si="68"/>
        <v/>
      </c>
      <c r="AF273" s="108" t="str">
        <f t="shared" si="78"/>
        <v/>
      </c>
      <c r="AG273" s="108" t="str">
        <f t="shared" si="79"/>
        <v/>
      </c>
      <c r="AH273" s="110">
        <f t="shared" si="80"/>
        <v>0</v>
      </c>
      <c r="AI273" s="110">
        <f t="shared" si="81"/>
        <v>0</v>
      </c>
      <c r="AJ273" s="114"/>
      <c r="AK273" s="100">
        <f t="shared" si="82"/>
        <v>0</v>
      </c>
      <c r="AL273" s="110">
        <f t="shared" si="83"/>
        <v>0</v>
      </c>
      <c r="AM273" s="258">
        <f t="shared" si="84"/>
        <v>0</v>
      </c>
      <c r="AN273" s="110">
        <f t="shared" si="85"/>
        <v>0</v>
      </c>
      <c r="AO273" s="110">
        <f t="shared" si="69"/>
        <v>0</v>
      </c>
      <c r="AP273" s="122"/>
      <c r="BD273" s="279"/>
    </row>
    <row r="274" spans="1:56">
      <c r="A274" s="113"/>
      <c r="B274" s="113"/>
      <c r="C274" s="114"/>
      <c r="D274" s="115"/>
      <c r="E274" s="115"/>
      <c r="F274" s="115"/>
      <c r="G274" s="115"/>
      <c r="H274" s="116"/>
      <c r="I274" s="114"/>
      <c r="J274" s="114"/>
      <c r="K274" s="115"/>
      <c r="L274" s="117">
        <f t="shared" si="66"/>
        <v>0</v>
      </c>
      <c r="M274" s="124"/>
      <c r="N274" s="102" t="str">
        <f t="shared" si="70"/>
        <v/>
      </c>
      <c r="O274" s="103" t="str">
        <f t="shared" si="71"/>
        <v/>
      </c>
      <c r="P274" s="104" t="str">
        <f t="shared" si="72"/>
        <v/>
      </c>
      <c r="Q274" s="248" t="str">
        <f t="shared" si="73"/>
        <v/>
      </c>
      <c r="R274" s="245" t="str">
        <f t="shared" si="74"/>
        <v/>
      </c>
      <c r="S274" s="104" t="str">
        <f t="shared" si="75"/>
        <v/>
      </c>
      <c r="T274" s="249" t="str">
        <f t="shared" si="67"/>
        <v/>
      </c>
      <c r="U274" s="118"/>
      <c r="V274" s="118"/>
      <c r="W274" s="118"/>
      <c r="X274" s="119"/>
      <c r="Y274" s="120"/>
      <c r="Z274" s="120"/>
      <c r="AA274" s="108" t="str">
        <f t="shared" si="76"/>
        <v/>
      </c>
      <c r="AB274" s="108" t="str">
        <f t="shared" si="77"/>
        <v/>
      </c>
      <c r="AC274" s="121"/>
      <c r="AD274" s="121"/>
      <c r="AE274" s="250" t="str">
        <f t="shared" si="68"/>
        <v/>
      </c>
      <c r="AF274" s="108" t="str">
        <f t="shared" si="78"/>
        <v/>
      </c>
      <c r="AG274" s="108" t="str">
        <f t="shared" si="79"/>
        <v/>
      </c>
      <c r="AH274" s="110">
        <f t="shared" si="80"/>
        <v>0</v>
      </c>
      <c r="AI274" s="110">
        <f t="shared" si="81"/>
        <v>0</v>
      </c>
      <c r="AJ274" s="114"/>
      <c r="AK274" s="100">
        <f t="shared" si="82"/>
        <v>0</v>
      </c>
      <c r="AL274" s="110">
        <f t="shared" si="83"/>
        <v>0</v>
      </c>
      <c r="AM274" s="258">
        <f t="shared" si="84"/>
        <v>0</v>
      </c>
      <c r="AN274" s="110">
        <f t="shared" si="85"/>
        <v>0</v>
      </c>
      <c r="AO274" s="110">
        <f t="shared" si="69"/>
        <v>0</v>
      </c>
      <c r="AP274" s="122"/>
      <c r="AT274" s="279"/>
      <c r="AU274" s="279"/>
      <c r="AV274" s="279"/>
      <c r="AW274" s="279"/>
      <c r="AX274" s="279"/>
      <c r="AY274" s="279"/>
      <c r="AZ274" s="279"/>
      <c r="BA274" s="279"/>
      <c r="BB274" s="279"/>
      <c r="BC274" s="279"/>
    </row>
    <row r="275" spans="1:56">
      <c r="A275" s="113"/>
      <c r="B275" s="113"/>
      <c r="C275" s="114"/>
      <c r="D275" s="115"/>
      <c r="E275" s="115"/>
      <c r="F275" s="115"/>
      <c r="G275" s="115"/>
      <c r="H275" s="116"/>
      <c r="I275" s="114"/>
      <c r="J275" s="114"/>
      <c r="K275" s="115"/>
      <c r="L275" s="117">
        <f t="shared" si="66"/>
        <v>0</v>
      </c>
      <c r="M275" s="124"/>
      <c r="N275" s="102" t="str">
        <f t="shared" si="70"/>
        <v/>
      </c>
      <c r="O275" s="103" t="str">
        <f t="shared" si="71"/>
        <v/>
      </c>
      <c r="P275" s="104" t="str">
        <f t="shared" si="72"/>
        <v/>
      </c>
      <c r="Q275" s="248" t="str">
        <f t="shared" si="73"/>
        <v/>
      </c>
      <c r="R275" s="245" t="str">
        <f t="shared" si="74"/>
        <v/>
      </c>
      <c r="S275" s="104" t="str">
        <f t="shared" si="75"/>
        <v/>
      </c>
      <c r="T275" s="249" t="str">
        <f t="shared" si="67"/>
        <v/>
      </c>
      <c r="U275" s="118"/>
      <c r="V275" s="118"/>
      <c r="W275" s="118"/>
      <c r="X275" s="119"/>
      <c r="Y275" s="120"/>
      <c r="Z275" s="120"/>
      <c r="AA275" s="108" t="str">
        <f t="shared" si="76"/>
        <v/>
      </c>
      <c r="AB275" s="108" t="str">
        <f t="shared" si="77"/>
        <v/>
      </c>
      <c r="AC275" s="121"/>
      <c r="AD275" s="121"/>
      <c r="AE275" s="250" t="str">
        <f t="shared" si="68"/>
        <v/>
      </c>
      <c r="AF275" s="108" t="str">
        <f t="shared" si="78"/>
        <v/>
      </c>
      <c r="AG275" s="108" t="str">
        <f t="shared" si="79"/>
        <v/>
      </c>
      <c r="AH275" s="110">
        <f t="shared" si="80"/>
        <v>0</v>
      </c>
      <c r="AI275" s="110">
        <f t="shared" si="81"/>
        <v>0</v>
      </c>
      <c r="AJ275" s="114"/>
      <c r="AK275" s="100">
        <f t="shared" si="82"/>
        <v>0</v>
      </c>
      <c r="AL275" s="110">
        <f t="shared" si="83"/>
        <v>0</v>
      </c>
      <c r="AM275" s="258">
        <f t="shared" si="84"/>
        <v>0</v>
      </c>
      <c r="AN275" s="110">
        <f t="shared" si="85"/>
        <v>0</v>
      </c>
      <c r="AO275" s="110">
        <f t="shared" si="69"/>
        <v>0</v>
      </c>
      <c r="AP275" s="122"/>
    </row>
    <row r="276" spans="1:56">
      <c r="A276" s="113"/>
      <c r="B276" s="113"/>
      <c r="C276" s="114"/>
      <c r="D276" s="115"/>
      <c r="E276" s="115"/>
      <c r="F276" s="115"/>
      <c r="G276" s="115"/>
      <c r="H276" s="116"/>
      <c r="I276" s="114"/>
      <c r="J276" s="114"/>
      <c r="K276" s="115"/>
      <c r="L276" s="117">
        <f t="shared" si="66"/>
        <v>0</v>
      </c>
      <c r="M276" s="124"/>
      <c r="N276" s="102" t="str">
        <f t="shared" si="70"/>
        <v/>
      </c>
      <c r="O276" s="103" t="str">
        <f t="shared" si="71"/>
        <v/>
      </c>
      <c r="P276" s="104" t="str">
        <f t="shared" si="72"/>
        <v/>
      </c>
      <c r="Q276" s="248" t="str">
        <f t="shared" si="73"/>
        <v/>
      </c>
      <c r="R276" s="245" t="str">
        <f t="shared" si="74"/>
        <v/>
      </c>
      <c r="S276" s="104" t="str">
        <f t="shared" si="75"/>
        <v/>
      </c>
      <c r="T276" s="249" t="str">
        <f t="shared" si="67"/>
        <v/>
      </c>
      <c r="U276" s="118"/>
      <c r="V276" s="118"/>
      <c r="W276" s="118"/>
      <c r="X276" s="119"/>
      <c r="Y276" s="120"/>
      <c r="Z276" s="120"/>
      <c r="AA276" s="108" t="str">
        <f t="shared" si="76"/>
        <v/>
      </c>
      <c r="AB276" s="108" t="str">
        <f t="shared" si="77"/>
        <v/>
      </c>
      <c r="AC276" s="121"/>
      <c r="AD276" s="121"/>
      <c r="AE276" s="250" t="str">
        <f t="shared" si="68"/>
        <v/>
      </c>
      <c r="AF276" s="108" t="str">
        <f t="shared" si="78"/>
        <v/>
      </c>
      <c r="AG276" s="108" t="str">
        <f t="shared" si="79"/>
        <v/>
      </c>
      <c r="AH276" s="110">
        <f t="shared" si="80"/>
        <v>0</v>
      </c>
      <c r="AI276" s="110">
        <f t="shared" si="81"/>
        <v>0</v>
      </c>
      <c r="AJ276" s="114"/>
      <c r="AK276" s="100">
        <f t="shared" si="82"/>
        <v>0</v>
      </c>
      <c r="AL276" s="110">
        <f t="shared" si="83"/>
        <v>0</v>
      </c>
      <c r="AM276" s="258">
        <f t="shared" si="84"/>
        <v>0</v>
      </c>
      <c r="AN276" s="110">
        <f t="shared" si="85"/>
        <v>0</v>
      </c>
      <c r="AO276" s="110">
        <f t="shared" si="69"/>
        <v>0</v>
      </c>
      <c r="AP276" s="122"/>
    </row>
    <row r="277" spans="1:56">
      <c r="A277" s="113"/>
      <c r="B277" s="113"/>
      <c r="C277" s="114"/>
      <c r="D277" s="115"/>
      <c r="E277" s="115"/>
      <c r="F277" s="115"/>
      <c r="G277" s="115"/>
      <c r="H277" s="116"/>
      <c r="I277" s="114"/>
      <c r="J277" s="114"/>
      <c r="K277" s="115"/>
      <c r="L277" s="117">
        <f t="shared" ref="L277:L340" si="86">0.75*(H277-I277+IF(C277="4wd",500, 0))+0.25*(J277-H277)</f>
        <v>0</v>
      </c>
      <c r="M277" s="124"/>
      <c r="N277" s="102" t="str">
        <f t="shared" si="70"/>
        <v/>
      </c>
      <c r="O277" s="103" t="str">
        <f t="shared" si="71"/>
        <v/>
      </c>
      <c r="P277" s="104" t="str">
        <f t="shared" si="72"/>
        <v/>
      </c>
      <c r="Q277" s="248" t="str">
        <f t="shared" si="73"/>
        <v/>
      </c>
      <c r="R277" s="245" t="str">
        <f t="shared" si="74"/>
        <v/>
      </c>
      <c r="S277" s="104" t="str">
        <f t="shared" si="75"/>
        <v/>
      </c>
      <c r="T277" s="249" t="str">
        <f t="shared" ref="T277:T340" si="87">IF(M277="","",ROUND(Q277*L277+R277,2))</f>
        <v/>
      </c>
      <c r="U277" s="118"/>
      <c r="V277" s="118"/>
      <c r="W277" s="118"/>
      <c r="X277" s="119"/>
      <c r="Y277" s="120"/>
      <c r="Z277" s="120"/>
      <c r="AA277" s="108" t="str">
        <f t="shared" si="76"/>
        <v/>
      </c>
      <c r="AB277" s="108" t="str">
        <f t="shared" si="77"/>
        <v/>
      </c>
      <c r="AC277" s="121"/>
      <c r="AD277" s="121"/>
      <c r="AE277" s="250" t="str">
        <f t="shared" ref="AE277:AE340" si="88">IF(M277="","",ROUND(X277/S277*100,2))</f>
        <v/>
      </c>
      <c r="AF277" s="108" t="str">
        <f t="shared" si="78"/>
        <v/>
      </c>
      <c r="AG277" s="108" t="str">
        <f t="shared" si="79"/>
        <v/>
      </c>
      <c r="AH277" s="110">
        <f t="shared" si="80"/>
        <v>0</v>
      </c>
      <c r="AI277" s="110">
        <f t="shared" si="81"/>
        <v>0</v>
      </c>
      <c r="AJ277" s="114"/>
      <c r="AK277" s="100">
        <f t="shared" si="82"/>
        <v>0</v>
      </c>
      <c r="AL277" s="110">
        <f t="shared" si="83"/>
        <v>0</v>
      </c>
      <c r="AM277" s="258">
        <f t="shared" si="84"/>
        <v>0</v>
      </c>
      <c r="AN277" s="110">
        <f t="shared" si="85"/>
        <v>0</v>
      </c>
      <c r="AO277" s="110">
        <f t="shared" ref="AO277:AO340" si="89">AN277</f>
        <v>0</v>
      </c>
      <c r="AP277" s="122"/>
    </row>
    <row r="278" spans="1:56">
      <c r="A278" s="113"/>
      <c r="B278" s="113"/>
      <c r="C278" s="114"/>
      <c r="D278" s="115"/>
      <c r="E278" s="115"/>
      <c r="F278" s="115"/>
      <c r="G278" s="115"/>
      <c r="H278" s="116"/>
      <c r="I278" s="114"/>
      <c r="J278" s="114"/>
      <c r="K278" s="115"/>
      <c r="L278" s="117">
        <f t="shared" si="86"/>
        <v>0</v>
      </c>
      <c r="M278" s="124"/>
      <c r="N278" s="102" t="str">
        <f t="shared" ref="N278:N341" si="90">IF(M278="","",IF(M278="Spark Ignition",AV$22,IF(M278="Compression Ignition",BA$22,"error")))</f>
        <v/>
      </c>
      <c r="O278" s="103" t="str">
        <f t="shared" ref="O278:O341" si="91">IF(M278="","",IF(M278="Spark Ignition",AW$22,IF(M278="Compression Ignition",BB$22,"error")))</f>
        <v/>
      </c>
      <c r="P278" s="104" t="str">
        <f t="shared" ref="P278:P341" si="92">IF(M278="","",N278*L278+O278)</f>
        <v/>
      </c>
      <c r="Q278" s="248" t="str">
        <f t="shared" ref="Q278:Q341" si="93">IF(M278="","",IF(M278="Spark Ignition",AV$46,IF(M278="Compression Ignition",BA$46,"error")))</f>
        <v/>
      </c>
      <c r="R278" s="245" t="str">
        <f t="shared" ref="R278:R341" si="94">IF(N278="","",IF(M278="Spark Ignition",AW$46,IF(M278="Compression Ignition",BB$46,"error")))</f>
        <v/>
      </c>
      <c r="S278" s="104" t="str">
        <f t="shared" ref="S278:S341" si="95">IF(M278="","",IF(M278="Spark Ignition",8887,10180))</f>
        <v/>
      </c>
      <c r="T278" s="249" t="str">
        <f t="shared" si="87"/>
        <v/>
      </c>
      <c r="U278" s="118"/>
      <c r="V278" s="118"/>
      <c r="W278" s="118"/>
      <c r="X278" s="119"/>
      <c r="Y278" s="120"/>
      <c r="Z278" s="120"/>
      <c r="AA278" s="108" t="str">
        <f t="shared" ref="AA278:AA341" si="96">IF(M278="","",U278*X278+V278*X278+IF(X278&lt;=P278,P278,X278)*W278)</f>
        <v/>
      </c>
      <c r="AB278" s="108" t="str">
        <f t="shared" ref="AB278:AB341" si="97">IF(M278="","",SUM(U278:W278)*P278)</f>
        <v/>
      </c>
      <c r="AC278" s="121"/>
      <c r="AD278" s="121"/>
      <c r="AE278" s="250" t="str">
        <f t="shared" si="88"/>
        <v/>
      </c>
      <c r="AF278" s="108" t="str">
        <f t="shared" ref="AF278:AF341" si="98">IF(M278="","",U278*AE278+V278*AE278+IF(AE278&lt;=T278,T278,AE278)*W278)</f>
        <v/>
      </c>
      <c r="AG278" s="108" t="str">
        <f t="shared" ref="AG278:AG341" si="99">IF(M278="","",SUM(U278:W278)*T278)</f>
        <v/>
      </c>
      <c r="AH278" s="110">
        <f t="shared" ref="AH278:AH341" si="100">IF(AC278&gt;0.05,-1*(AC278-0.05)*298*U278*120000/1000000,0)</f>
        <v>0</v>
      </c>
      <c r="AI278" s="110">
        <f t="shared" ref="AI278:AI341" si="101">IF(AD278&gt;0.05,-1*(AD278-0.05)*25*U278*120000/1000000,0)</f>
        <v>0</v>
      </c>
      <c r="AJ278" s="114"/>
      <c r="AK278" s="100">
        <f t="shared" ref="AK278:AK341" si="102">IF(AJ278="",0,AJ278*SUM(U278:V278)*120000/1000000)</f>
        <v>0</v>
      </c>
      <c r="AL278" s="110">
        <f t="shared" ref="AL278:AL341" si="103">AH278+AI278+AK278</f>
        <v>0</v>
      </c>
      <c r="AM278" s="258">
        <f t="shared" ref="AM278:AM341" si="104">IF(AJ278="",0,AJ278/S278*100)</f>
        <v>0</v>
      </c>
      <c r="AN278" s="110">
        <f t="shared" ref="AN278:AN341" si="105">AM278/100*120000*SUM(U278:V278)</f>
        <v>0</v>
      </c>
      <c r="AO278" s="110">
        <f t="shared" si="89"/>
        <v>0</v>
      </c>
      <c r="AP278" s="122"/>
    </row>
    <row r="279" spans="1:56">
      <c r="A279" s="113"/>
      <c r="B279" s="113"/>
      <c r="C279" s="114"/>
      <c r="D279" s="115"/>
      <c r="E279" s="115"/>
      <c r="F279" s="115"/>
      <c r="G279" s="115"/>
      <c r="H279" s="116"/>
      <c r="I279" s="114"/>
      <c r="J279" s="114"/>
      <c r="K279" s="115"/>
      <c r="L279" s="117">
        <f t="shared" si="86"/>
        <v>0</v>
      </c>
      <c r="M279" s="124"/>
      <c r="N279" s="102" t="str">
        <f t="shared" si="90"/>
        <v/>
      </c>
      <c r="O279" s="103" t="str">
        <f t="shared" si="91"/>
        <v/>
      </c>
      <c r="P279" s="104" t="str">
        <f t="shared" si="92"/>
        <v/>
      </c>
      <c r="Q279" s="248" t="str">
        <f t="shared" si="93"/>
        <v/>
      </c>
      <c r="R279" s="245" t="str">
        <f t="shared" si="94"/>
        <v/>
      </c>
      <c r="S279" s="104" t="str">
        <f t="shared" si="95"/>
        <v/>
      </c>
      <c r="T279" s="249" t="str">
        <f t="shared" si="87"/>
        <v/>
      </c>
      <c r="U279" s="118"/>
      <c r="V279" s="118"/>
      <c r="W279" s="118"/>
      <c r="X279" s="119"/>
      <c r="Y279" s="120"/>
      <c r="Z279" s="120"/>
      <c r="AA279" s="108" t="str">
        <f t="shared" si="96"/>
        <v/>
      </c>
      <c r="AB279" s="108" t="str">
        <f t="shared" si="97"/>
        <v/>
      </c>
      <c r="AC279" s="121"/>
      <c r="AD279" s="121"/>
      <c r="AE279" s="250" t="str">
        <f t="shared" si="88"/>
        <v/>
      </c>
      <c r="AF279" s="108" t="str">
        <f t="shared" si="98"/>
        <v/>
      </c>
      <c r="AG279" s="108" t="str">
        <f t="shared" si="99"/>
        <v/>
      </c>
      <c r="AH279" s="110">
        <f t="shared" si="100"/>
        <v>0</v>
      </c>
      <c r="AI279" s="110">
        <f t="shared" si="101"/>
        <v>0</v>
      </c>
      <c r="AJ279" s="114"/>
      <c r="AK279" s="100">
        <f t="shared" si="102"/>
        <v>0</v>
      </c>
      <c r="AL279" s="110">
        <f t="shared" si="103"/>
        <v>0</v>
      </c>
      <c r="AM279" s="258">
        <f t="shared" si="104"/>
        <v>0</v>
      </c>
      <c r="AN279" s="110">
        <f t="shared" si="105"/>
        <v>0</v>
      </c>
      <c r="AO279" s="110">
        <f t="shared" si="89"/>
        <v>0</v>
      </c>
      <c r="AP279" s="122"/>
    </row>
    <row r="280" spans="1:56">
      <c r="A280" s="113"/>
      <c r="B280" s="113"/>
      <c r="C280" s="114"/>
      <c r="D280" s="115"/>
      <c r="E280" s="115"/>
      <c r="F280" s="115"/>
      <c r="G280" s="115"/>
      <c r="H280" s="116"/>
      <c r="I280" s="114"/>
      <c r="J280" s="114"/>
      <c r="K280" s="115"/>
      <c r="L280" s="117">
        <f t="shared" si="86"/>
        <v>0</v>
      </c>
      <c r="M280" s="124"/>
      <c r="N280" s="102" t="str">
        <f t="shared" si="90"/>
        <v/>
      </c>
      <c r="O280" s="103" t="str">
        <f t="shared" si="91"/>
        <v/>
      </c>
      <c r="P280" s="104" t="str">
        <f t="shared" si="92"/>
        <v/>
      </c>
      <c r="Q280" s="248" t="str">
        <f t="shared" si="93"/>
        <v/>
      </c>
      <c r="R280" s="245" t="str">
        <f t="shared" si="94"/>
        <v/>
      </c>
      <c r="S280" s="104" t="str">
        <f t="shared" si="95"/>
        <v/>
      </c>
      <c r="T280" s="249" t="str">
        <f t="shared" si="87"/>
        <v/>
      </c>
      <c r="U280" s="118"/>
      <c r="V280" s="118"/>
      <c r="W280" s="118"/>
      <c r="X280" s="119"/>
      <c r="Y280" s="120"/>
      <c r="Z280" s="120"/>
      <c r="AA280" s="108" t="str">
        <f t="shared" si="96"/>
        <v/>
      </c>
      <c r="AB280" s="108" t="str">
        <f t="shared" si="97"/>
        <v/>
      </c>
      <c r="AC280" s="121"/>
      <c r="AD280" s="121"/>
      <c r="AE280" s="250" t="str">
        <f t="shared" si="88"/>
        <v/>
      </c>
      <c r="AF280" s="108" t="str">
        <f t="shared" si="98"/>
        <v/>
      </c>
      <c r="AG280" s="108" t="str">
        <f t="shared" si="99"/>
        <v/>
      </c>
      <c r="AH280" s="110">
        <f t="shared" si="100"/>
        <v>0</v>
      </c>
      <c r="AI280" s="110">
        <f t="shared" si="101"/>
        <v>0</v>
      </c>
      <c r="AJ280" s="114"/>
      <c r="AK280" s="100">
        <f t="shared" si="102"/>
        <v>0</v>
      </c>
      <c r="AL280" s="110">
        <f t="shared" si="103"/>
        <v>0</v>
      </c>
      <c r="AM280" s="258">
        <f t="shared" si="104"/>
        <v>0</v>
      </c>
      <c r="AN280" s="110">
        <f t="shared" si="105"/>
        <v>0</v>
      </c>
      <c r="AO280" s="110">
        <f t="shared" si="89"/>
        <v>0</v>
      </c>
      <c r="AP280" s="122"/>
    </row>
    <row r="281" spans="1:56">
      <c r="A281" s="113"/>
      <c r="B281" s="113"/>
      <c r="C281" s="114"/>
      <c r="D281" s="115"/>
      <c r="E281" s="115"/>
      <c r="F281" s="115"/>
      <c r="G281" s="115"/>
      <c r="H281" s="116"/>
      <c r="I281" s="114"/>
      <c r="J281" s="114"/>
      <c r="K281" s="115"/>
      <c r="L281" s="117">
        <f t="shared" si="86"/>
        <v>0</v>
      </c>
      <c r="M281" s="124"/>
      <c r="N281" s="102" t="str">
        <f t="shared" si="90"/>
        <v/>
      </c>
      <c r="O281" s="103" t="str">
        <f t="shared" si="91"/>
        <v/>
      </c>
      <c r="P281" s="104" t="str">
        <f t="shared" si="92"/>
        <v/>
      </c>
      <c r="Q281" s="248" t="str">
        <f t="shared" si="93"/>
        <v/>
      </c>
      <c r="R281" s="245" t="str">
        <f t="shared" si="94"/>
        <v/>
      </c>
      <c r="S281" s="104" t="str">
        <f t="shared" si="95"/>
        <v/>
      </c>
      <c r="T281" s="249" t="str">
        <f t="shared" si="87"/>
        <v/>
      </c>
      <c r="U281" s="118"/>
      <c r="V281" s="118"/>
      <c r="W281" s="118"/>
      <c r="X281" s="119"/>
      <c r="Y281" s="120"/>
      <c r="Z281" s="120"/>
      <c r="AA281" s="108" t="str">
        <f t="shared" si="96"/>
        <v/>
      </c>
      <c r="AB281" s="108" t="str">
        <f t="shared" si="97"/>
        <v/>
      </c>
      <c r="AC281" s="121"/>
      <c r="AD281" s="121"/>
      <c r="AE281" s="250" t="str">
        <f t="shared" si="88"/>
        <v/>
      </c>
      <c r="AF281" s="108" t="str">
        <f t="shared" si="98"/>
        <v/>
      </c>
      <c r="AG281" s="108" t="str">
        <f t="shared" si="99"/>
        <v/>
      </c>
      <c r="AH281" s="110">
        <f t="shared" si="100"/>
        <v>0</v>
      </c>
      <c r="AI281" s="110">
        <f t="shared" si="101"/>
        <v>0</v>
      </c>
      <c r="AJ281" s="114"/>
      <c r="AK281" s="100">
        <f t="shared" si="102"/>
        <v>0</v>
      </c>
      <c r="AL281" s="110">
        <f t="shared" si="103"/>
        <v>0</v>
      </c>
      <c r="AM281" s="258">
        <f t="shared" si="104"/>
        <v>0</v>
      </c>
      <c r="AN281" s="110">
        <f t="shared" si="105"/>
        <v>0</v>
      </c>
      <c r="AO281" s="110">
        <f t="shared" si="89"/>
        <v>0</v>
      </c>
      <c r="AP281" s="122"/>
    </row>
    <row r="282" spans="1:56">
      <c r="A282" s="113"/>
      <c r="B282" s="113"/>
      <c r="C282" s="114"/>
      <c r="D282" s="115"/>
      <c r="E282" s="115"/>
      <c r="F282" s="115"/>
      <c r="G282" s="115"/>
      <c r="H282" s="116"/>
      <c r="I282" s="114"/>
      <c r="J282" s="114"/>
      <c r="K282" s="115"/>
      <c r="L282" s="117">
        <f t="shared" si="86"/>
        <v>0</v>
      </c>
      <c r="M282" s="124"/>
      <c r="N282" s="102" t="str">
        <f t="shared" si="90"/>
        <v/>
      </c>
      <c r="O282" s="103" t="str">
        <f t="shared" si="91"/>
        <v/>
      </c>
      <c r="P282" s="104" t="str">
        <f t="shared" si="92"/>
        <v/>
      </c>
      <c r="Q282" s="248" t="str">
        <f t="shared" si="93"/>
        <v/>
      </c>
      <c r="R282" s="245" t="str">
        <f t="shared" si="94"/>
        <v/>
      </c>
      <c r="S282" s="104" t="str">
        <f t="shared" si="95"/>
        <v/>
      </c>
      <c r="T282" s="249" t="str">
        <f t="shared" si="87"/>
        <v/>
      </c>
      <c r="U282" s="118"/>
      <c r="V282" s="118"/>
      <c r="W282" s="118"/>
      <c r="X282" s="119"/>
      <c r="Y282" s="120"/>
      <c r="Z282" s="120"/>
      <c r="AA282" s="108" t="str">
        <f t="shared" si="96"/>
        <v/>
      </c>
      <c r="AB282" s="108" t="str">
        <f t="shared" si="97"/>
        <v/>
      </c>
      <c r="AC282" s="121"/>
      <c r="AD282" s="121"/>
      <c r="AE282" s="250" t="str">
        <f t="shared" si="88"/>
        <v/>
      </c>
      <c r="AF282" s="108" t="str">
        <f t="shared" si="98"/>
        <v/>
      </c>
      <c r="AG282" s="108" t="str">
        <f t="shared" si="99"/>
        <v/>
      </c>
      <c r="AH282" s="110">
        <f t="shared" si="100"/>
        <v>0</v>
      </c>
      <c r="AI282" s="110">
        <f t="shared" si="101"/>
        <v>0</v>
      </c>
      <c r="AJ282" s="114"/>
      <c r="AK282" s="100">
        <f t="shared" si="102"/>
        <v>0</v>
      </c>
      <c r="AL282" s="110">
        <f t="shared" si="103"/>
        <v>0</v>
      </c>
      <c r="AM282" s="258">
        <f t="shared" si="104"/>
        <v>0</v>
      </c>
      <c r="AN282" s="110">
        <f t="shared" si="105"/>
        <v>0</v>
      </c>
      <c r="AO282" s="110">
        <f t="shared" si="89"/>
        <v>0</v>
      </c>
      <c r="AP282" s="122"/>
    </row>
    <row r="283" spans="1:56">
      <c r="A283" s="113"/>
      <c r="B283" s="113"/>
      <c r="C283" s="114"/>
      <c r="D283" s="115"/>
      <c r="E283" s="115"/>
      <c r="F283" s="115"/>
      <c r="G283" s="115"/>
      <c r="H283" s="116"/>
      <c r="I283" s="114"/>
      <c r="J283" s="114"/>
      <c r="K283" s="115"/>
      <c r="L283" s="117">
        <f t="shared" si="86"/>
        <v>0</v>
      </c>
      <c r="M283" s="124"/>
      <c r="N283" s="102" t="str">
        <f t="shared" si="90"/>
        <v/>
      </c>
      <c r="O283" s="103" t="str">
        <f t="shared" si="91"/>
        <v/>
      </c>
      <c r="P283" s="104" t="str">
        <f t="shared" si="92"/>
        <v/>
      </c>
      <c r="Q283" s="248" t="str">
        <f t="shared" si="93"/>
        <v/>
      </c>
      <c r="R283" s="245" t="str">
        <f t="shared" si="94"/>
        <v/>
      </c>
      <c r="S283" s="104" t="str">
        <f t="shared" si="95"/>
        <v/>
      </c>
      <c r="T283" s="249" t="str">
        <f t="shared" si="87"/>
        <v/>
      </c>
      <c r="U283" s="118"/>
      <c r="V283" s="118"/>
      <c r="W283" s="118"/>
      <c r="X283" s="119"/>
      <c r="Y283" s="120"/>
      <c r="Z283" s="120"/>
      <c r="AA283" s="108" t="str">
        <f t="shared" si="96"/>
        <v/>
      </c>
      <c r="AB283" s="108" t="str">
        <f t="shared" si="97"/>
        <v/>
      </c>
      <c r="AC283" s="121"/>
      <c r="AD283" s="121"/>
      <c r="AE283" s="250" t="str">
        <f t="shared" si="88"/>
        <v/>
      </c>
      <c r="AF283" s="108" t="str">
        <f t="shared" si="98"/>
        <v/>
      </c>
      <c r="AG283" s="108" t="str">
        <f t="shared" si="99"/>
        <v/>
      </c>
      <c r="AH283" s="110">
        <f t="shared" si="100"/>
        <v>0</v>
      </c>
      <c r="AI283" s="110">
        <f t="shared" si="101"/>
        <v>0</v>
      </c>
      <c r="AJ283" s="114"/>
      <c r="AK283" s="100">
        <f t="shared" si="102"/>
        <v>0</v>
      </c>
      <c r="AL283" s="110">
        <f t="shared" si="103"/>
        <v>0</v>
      </c>
      <c r="AM283" s="258">
        <f t="shared" si="104"/>
        <v>0</v>
      </c>
      <c r="AN283" s="110">
        <f t="shared" si="105"/>
        <v>0</v>
      </c>
      <c r="AO283" s="110">
        <f t="shared" si="89"/>
        <v>0</v>
      </c>
      <c r="AP283" s="122"/>
    </row>
    <row r="284" spans="1:56">
      <c r="A284" s="113"/>
      <c r="B284" s="113"/>
      <c r="C284" s="114"/>
      <c r="D284" s="115"/>
      <c r="E284" s="115"/>
      <c r="F284" s="115"/>
      <c r="G284" s="115"/>
      <c r="H284" s="116"/>
      <c r="I284" s="114"/>
      <c r="J284" s="114"/>
      <c r="K284" s="115"/>
      <c r="L284" s="117">
        <f t="shared" si="86"/>
        <v>0</v>
      </c>
      <c r="M284" s="124"/>
      <c r="N284" s="102" t="str">
        <f t="shared" si="90"/>
        <v/>
      </c>
      <c r="O284" s="103" t="str">
        <f t="shared" si="91"/>
        <v/>
      </c>
      <c r="P284" s="104" t="str">
        <f t="shared" si="92"/>
        <v/>
      </c>
      <c r="Q284" s="248" t="str">
        <f t="shared" si="93"/>
        <v/>
      </c>
      <c r="R284" s="245" t="str">
        <f t="shared" si="94"/>
        <v/>
      </c>
      <c r="S284" s="104" t="str">
        <f t="shared" si="95"/>
        <v/>
      </c>
      <c r="T284" s="249" t="str">
        <f t="shared" si="87"/>
        <v/>
      </c>
      <c r="U284" s="118"/>
      <c r="V284" s="118"/>
      <c r="W284" s="118"/>
      <c r="X284" s="119"/>
      <c r="Y284" s="120"/>
      <c r="Z284" s="120"/>
      <c r="AA284" s="108" t="str">
        <f t="shared" si="96"/>
        <v/>
      </c>
      <c r="AB284" s="108" t="str">
        <f t="shared" si="97"/>
        <v/>
      </c>
      <c r="AC284" s="121"/>
      <c r="AD284" s="121"/>
      <c r="AE284" s="250" t="str">
        <f t="shared" si="88"/>
        <v/>
      </c>
      <c r="AF284" s="108" t="str">
        <f t="shared" si="98"/>
        <v/>
      </c>
      <c r="AG284" s="108" t="str">
        <f t="shared" si="99"/>
        <v/>
      </c>
      <c r="AH284" s="110">
        <f t="shared" si="100"/>
        <v>0</v>
      </c>
      <c r="AI284" s="110">
        <f t="shared" si="101"/>
        <v>0</v>
      </c>
      <c r="AJ284" s="114"/>
      <c r="AK284" s="100">
        <f t="shared" si="102"/>
        <v>0</v>
      </c>
      <c r="AL284" s="110">
        <f t="shared" si="103"/>
        <v>0</v>
      </c>
      <c r="AM284" s="258">
        <f t="shared" si="104"/>
        <v>0</v>
      </c>
      <c r="AN284" s="110">
        <f t="shared" si="105"/>
        <v>0</v>
      </c>
      <c r="AO284" s="110">
        <f t="shared" si="89"/>
        <v>0</v>
      </c>
      <c r="AP284" s="122"/>
    </row>
    <row r="285" spans="1:56">
      <c r="A285" s="113"/>
      <c r="B285" s="113"/>
      <c r="C285" s="114"/>
      <c r="D285" s="115"/>
      <c r="E285" s="115"/>
      <c r="F285" s="115"/>
      <c r="G285" s="115"/>
      <c r="H285" s="116"/>
      <c r="I285" s="114"/>
      <c r="J285" s="114"/>
      <c r="K285" s="115"/>
      <c r="L285" s="117">
        <f t="shared" si="86"/>
        <v>0</v>
      </c>
      <c r="M285" s="124"/>
      <c r="N285" s="102" t="str">
        <f t="shared" si="90"/>
        <v/>
      </c>
      <c r="O285" s="103" t="str">
        <f t="shared" si="91"/>
        <v/>
      </c>
      <c r="P285" s="104" t="str">
        <f t="shared" si="92"/>
        <v/>
      </c>
      <c r="Q285" s="248" t="str">
        <f t="shared" si="93"/>
        <v/>
      </c>
      <c r="R285" s="245" t="str">
        <f t="shared" si="94"/>
        <v/>
      </c>
      <c r="S285" s="104" t="str">
        <f t="shared" si="95"/>
        <v/>
      </c>
      <c r="T285" s="249" t="str">
        <f t="shared" si="87"/>
        <v/>
      </c>
      <c r="U285" s="118"/>
      <c r="V285" s="118"/>
      <c r="W285" s="118"/>
      <c r="X285" s="119"/>
      <c r="Y285" s="120"/>
      <c r="Z285" s="120"/>
      <c r="AA285" s="108" t="str">
        <f t="shared" si="96"/>
        <v/>
      </c>
      <c r="AB285" s="108" t="str">
        <f t="shared" si="97"/>
        <v/>
      </c>
      <c r="AC285" s="121"/>
      <c r="AD285" s="121"/>
      <c r="AE285" s="250" t="str">
        <f t="shared" si="88"/>
        <v/>
      </c>
      <c r="AF285" s="108" t="str">
        <f t="shared" si="98"/>
        <v/>
      </c>
      <c r="AG285" s="108" t="str">
        <f t="shared" si="99"/>
        <v/>
      </c>
      <c r="AH285" s="110">
        <f t="shared" si="100"/>
        <v>0</v>
      </c>
      <c r="AI285" s="110">
        <f t="shared" si="101"/>
        <v>0</v>
      </c>
      <c r="AJ285" s="114"/>
      <c r="AK285" s="100">
        <f t="shared" si="102"/>
        <v>0</v>
      </c>
      <c r="AL285" s="110">
        <f t="shared" si="103"/>
        <v>0</v>
      </c>
      <c r="AM285" s="258">
        <f t="shared" si="104"/>
        <v>0</v>
      </c>
      <c r="AN285" s="110">
        <f t="shared" si="105"/>
        <v>0</v>
      </c>
      <c r="AO285" s="110">
        <f t="shared" si="89"/>
        <v>0</v>
      </c>
      <c r="AP285" s="122"/>
    </row>
    <row r="286" spans="1:56">
      <c r="A286" s="113"/>
      <c r="B286" s="113"/>
      <c r="C286" s="114"/>
      <c r="D286" s="115"/>
      <c r="E286" s="115"/>
      <c r="F286" s="115"/>
      <c r="G286" s="115"/>
      <c r="H286" s="116"/>
      <c r="I286" s="114"/>
      <c r="J286" s="114"/>
      <c r="K286" s="115"/>
      <c r="L286" s="117">
        <f t="shared" si="86"/>
        <v>0</v>
      </c>
      <c r="M286" s="124"/>
      <c r="N286" s="102" t="str">
        <f t="shared" si="90"/>
        <v/>
      </c>
      <c r="O286" s="103" t="str">
        <f t="shared" si="91"/>
        <v/>
      </c>
      <c r="P286" s="104" t="str">
        <f t="shared" si="92"/>
        <v/>
      </c>
      <c r="Q286" s="248" t="str">
        <f t="shared" si="93"/>
        <v/>
      </c>
      <c r="R286" s="245" t="str">
        <f t="shared" si="94"/>
        <v/>
      </c>
      <c r="S286" s="104" t="str">
        <f t="shared" si="95"/>
        <v/>
      </c>
      <c r="T286" s="249" t="str">
        <f t="shared" si="87"/>
        <v/>
      </c>
      <c r="U286" s="118"/>
      <c r="V286" s="118"/>
      <c r="W286" s="118"/>
      <c r="X286" s="119"/>
      <c r="Y286" s="120"/>
      <c r="Z286" s="120"/>
      <c r="AA286" s="108" t="str">
        <f t="shared" si="96"/>
        <v/>
      </c>
      <c r="AB286" s="108" t="str">
        <f t="shared" si="97"/>
        <v/>
      </c>
      <c r="AC286" s="121"/>
      <c r="AD286" s="121"/>
      <c r="AE286" s="250" t="str">
        <f t="shared" si="88"/>
        <v/>
      </c>
      <c r="AF286" s="108" t="str">
        <f t="shared" si="98"/>
        <v/>
      </c>
      <c r="AG286" s="108" t="str">
        <f t="shared" si="99"/>
        <v/>
      </c>
      <c r="AH286" s="110">
        <f t="shared" si="100"/>
        <v>0</v>
      </c>
      <c r="AI286" s="110">
        <f t="shared" si="101"/>
        <v>0</v>
      </c>
      <c r="AJ286" s="114"/>
      <c r="AK286" s="100">
        <f t="shared" si="102"/>
        <v>0</v>
      </c>
      <c r="AL286" s="110">
        <f t="shared" si="103"/>
        <v>0</v>
      </c>
      <c r="AM286" s="258">
        <f t="shared" si="104"/>
        <v>0</v>
      </c>
      <c r="AN286" s="110">
        <f t="shared" si="105"/>
        <v>0</v>
      </c>
      <c r="AO286" s="110">
        <f t="shared" si="89"/>
        <v>0</v>
      </c>
      <c r="AP286" s="122"/>
    </row>
    <row r="287" spans="1:56">
      <c r="A287" s="113"/>
      <c r="B287" s="113"/>
      <c r="C287" s="114"/>
      <c r="D287" s="115"/>
      <c r="E287" s="115"/>
      <c r="F287" s="115"/>
      <c r="G287" s="115"/>
      <c r="H287" s="116"/>
      <c r="I287" s="114"/>
      <c r="J287" s="114"/>
      <c r="K287" s="115"/>
      <c r="L287" s="117">
        <f t="shared" si="86"/>
        <v>0</v>
      </c>
      <c r="M287" s="124"/>
      <c r="N287" s="102" t="str">
        <f t="shared" si="90"/>
        <v/>
      </c>
      <c r="O287" s="103" t="str">
        <f t="shared" si="91"/>
        <v/>
      </c>
      <c r="P287" s="104" t="str">
        <f t="shared" si="92"/>
        <v/>
      </c>
      <c r="Q287" s="248" t="str">
        <f t="shared" si="93"/>
        <v/>
      </c>
      <c r="R287" s="245" t="str">
        <f t="shared" si="94"/>
        <v/>
      </c>
      <c r="S287" s="104" t="str">
        <f t="shared" si="95"/>
        <v/>
      </c>
      <c r="T287" s="249" t="str">
        <f t="shared" si="87"/>
        <v/>
      </c>
      <c r="U287" s="118"/>
      <c r="V287" s="118"/>
      <c r="W287" s="118"/>
      <c r="X287" s="119"/>
      <c r="Y287" s="120"/>
      <c r="Z287" s="120"/>
      <c r="AA287" s="108" t="str">
        <f t="shared" si="96"/>
        <v/>
      </c>
      <c r="AB287" s="108" t="str">
        <f t="shared" si="97"/>
        <v/>
      </c>
      <c r="AC287" s="121"/>
      <c r="AD287" s="121"/>
      <c r="AE287" s="250" t="str">
        <f t="shared" si="88"/>
        <v/>
      </c>
      <c r="AF287" s="108" t="str">
        <f t="shared" si="98"/>
        <v/>
      </c>
      <c r="AG287" s="108" t="str">
        <f t="shared" si="99"/>
        <v/>
      </c>
      <c r="AH287" s="110">
        <f t="shared" si="100"/>
        <v>0</v>
      </c>
      <c r="AI287" s="110">
        <f t="shared" si="101"/>
        <v>0</v>
      </c>
      <c r="AJ287" s="114"/>
      <c r="AK287" s="100">
        <f t="shared" si="102"/>
        <v>0</v>
      </c>
      <c r="AL287" s="110">
        <f t="shared" si="103"/>
        <v>0</v>
      </c>
      <c r="AM287" s="258">
        <f t="shared" si="104"/>
        <v>0</v>
      </c>
      <c r="AN287" s="110">
        <f t="shared" si="105"/>
        <v>0</v>
      </c>
      <c r="AO287" s="110">
        <f t="shared" si="89"/>
        <v>0</v>
      </c>
      <c r="AP287" s="122"/>
    </row>
    <row r="288" spans="1:56">
      <c r="A288" s="113"/>
      <c r="B288" s="113"/>
      <c r="C288" s="114"/>
      <c r="D288" s="115"/>
      <c r="E288" s="115"/>
      <c r="F288" s="115"/>
      <c r="G288" s="115"/>
      <c r="H288" s="116"/>
      <c r="I288" s="114"/>
      <c r="J288" s="114"/>
      <c r="K288" s="115"/>
      <c r="L288" s="117">
        <f t="shared" si="86"/>
        <v>0</v>
      </c>
      <c r="M288" s="124"/>
      <c r="N288" s="102" t="str">
        <f t="shared" si="90"/>
        <v/>
      </c>
      <c r="O288" s="103" t="str">
        <f t="shared" si="91"/>
        <v/>
      </c>
      <c r="P288" s="104" t="str">
        <f t="shared" si="92"/>
        <v/>
      </c>
      <c r="Q288" s="248" t="str">
        <f t="shared" si="93"/>
        <v/>
      </c>
      <c r="R288" s="245" t="str">
        <f t="shared" si="94"/>
        <v/>
      </c>
      <c r="S288" s="104" t="str">
        <f t="shared" si="95"/>
        <v/>
      </c>
      <c r="T288" s="249" t="str">
        <f t="shared" si="87"/>
        <v/>
      </c>
      <c r="U288" s="118"/>
      <c r="V288" s="118"/>
      <c r="W288" s="118"/>
      <c r="X288" s="119"/>
      <c r="Y288" s="120"/>
      <c r="Z288" s="120"/>
      <c r="AA288" s="108" t="str">
        <f t="shared" si="96"/>
        <v/>
      </c>
      <c r="AB288" s="108" t="str">
        <f t="shared" si="97"/>
        <v/>
      </c>
      <c r="AC288" s="121"/>
      <c r="AD288" s="121"/>
      <c r="AE288" s="250" t="str">
        <f t="shared" si="88"/>
        <v/>
      </c>
      <c r="AF288" s="108" t="str">
        <f t="shared" si="98"/>
        <v/>
      </c>
      <c r="AG288" s="108" t="str">
        <f t="shared" si="99"/>
        <v/>
      </c>
      <c r="AH288" s="110">
        <f t="shared" si="100"/>
        <v>0</v>
      </c>
      <c r="AI288" s="110">
        <f t="shared" si="101"/>
        <v>0</v>
      </c>
      <c r="AJ288" s="114"/>
      <c r="AK288" s="100">
        <f t="shared" si="102"/>
        <v>0</v>
      </c>
      <c r="AL288" s="110">
        <f t="shared" si="103"/>
        <v>0</v>
      </c>
      <c r="AM288" s="258">
        <f t="shared" si="104"/>
        <v>0</v>
      </c>
      <c r="AN288" s="110">
        <f t="shared" si="105"/>
        <v>0</v>
      </c>
      <c r="AO288" s="110">
        <f t="shared" si="89"/>
        <v>0</v>
      </c>
      <c r="AP288" s="122"/>
    </row>
    <row r="289" spans="1:56">
      <c r="A289" s="113"/>
      <c r="B289" s="113"/>
      <c r="C289" s="114"/>
      <c r="D289" s="115"/>
      <c r="E289" s="115"/>
      <c r="F289" s="115"/>
      <c r="G289" s="115"/>
      <c r="H289" s="116"/>
      <c r="I289" s="114"/>
      <c r="J289" s="114"/>
      <c r="K289" s="115"/>
      <c r="L289" s="117">
        <f t="shared" si="86"/>
        <v>0</v>
      </c>
      <c r="M289" s="124"/>
      <c r="N289" s="102" t="str">
        <f t="shared" si="90"/>
        <v/>
      </c>
      <c r="O289" s="103" t="str">
        <f t="shared" si="91"/>
        <v/>
      </c>
      <c r="P289" s="104" t="str">
        <f t="shared" si="92"/>
        <v/>
      </c>
      <c r="Q289" s="248" t="str">
        <f t="shared" si="93"/>
        <v/>
      </c>
      <c r="R289" s="245" t="str">
        <f t="shared" si="94"/>
        <v/>
      </c>
      <c r="S289" s="104" t="str">
        <f t="shared" si="95"/>
        <v/>
      </c>
      <c r="T289" s="249" t="str">
        <f t="shared" si="87"/>
        <v/>
      </c>
      <c r="U289" s="118"/>
      <c r="V289" s="118"/>
      <c r="W289" s="118"/>
      <c r="X289" s="119"/>
      <c r="Y289" s="120"/>
      <c r="Z289" s="120"/>
      <c r="AA289" s="108" t="str">
        <f t="shared" si="96"/>
        <v/>
      </c>
      <c r="AB289" s="108" t="str">
        <f t="shared" si="97"/>
        <v/>
      </c>
      <c r="AC289" s="121"/>
      <c r="AD289" s="121"/>
      <c r="AE289" s="250" t="str">
        <f t="shared" si="88"/>
        <v/>
      </c>
      <c r="AF289" s="108" t="str">
        <f t="shared" si="98"/>
        <v/>
      </c>
      <c r="AG289" s="108" t="str">
        <f t="shared" si="99"/>
        <v/>
      </c>
      <c r="AH289" s="110">
        <f t="shared" si="100"/>
        <v>0</v>
      </c>
      <c r="AI289" s="110">
        <f t="shared" si="101"/>
        <v>0</v>
      </c>
      <c r="AJ289" s="114"/>
      <c r="AK289" s="100">
        <f t="shared" si="102"/>
        <v>0</v>
      </c>
      <c r="AL289" s="110">
        <f t="shared" si="103"/>
        <v>0</v>
      </c>
      <c r="AM289" s="258">
        <f t="shared" si="104"/>
        <v>0</v>
      </c>
      <c r="AN289" s="110">
        <f t="shared" si="105"/>
        <v>0</v>
      </c>
      <c r="AO289" s="110">
        <f t="shared" si="89"/>
        <v>0</v>
      </c>
      <c r="AP289" s="122"/>
    </row>
    <row r="290" spans="1:56">
      <c r="A290" s="113"/>
      <c r="B290" s="113"/>
      <c r="C290" s="114"/>
      <c r="D290" s="115"/>
      <c r="E290" s="115"/>
      <c r="F290" s="115"/>
      <c r="G290" s="115"/>
      <c r="H290" s="116"/>
      <c r="I290" s="114"/>
      <c r="J290" s="114"/>
      <c r="K290" s="115"/>
      <c r="L290" s="117">
        <f t="shared" si="86"/>
        <v>0</v>
      </c>
      <c r="M290" s="124"/>
      <c r="N290" s="102" t="str">
        <f t="shared" si="90"/>
        <v/>
      </c>
      <c r="O290" s="103" t="str">
        <f t="shared" si="91"/>
        <v/>
      </c>
      <c r="P290" s="104" t="str">
        <f t="shared" si="92"/>
        <v/>
      </c>
      <c r="Q290" s="248" t="str">
        <f t="shared" si="93"/>
        <v/>
      </c>
      <c r="R290" s="245" t="str">
        <f t="shared" si="94"/>
        <v/>
      </c>
      <c r="S290" s="104" t="str">
        <f t="shared" si="95"/>
        <v/>
      </c>
      <c r="T290" s="249" t="str">
        <f t="shared" si="87"/>
        <v/>
      </c>
      <c r="U290" s="118"/>
      <c r="V290" s="118"/>
      <c r="W290" s="118"/>
      <c r="X290" s="119"/>
      <c r="Y290" s="120"/>
      <c r="Z290" s="120"/>
      <c r="AA290" s="108" t="str">
        <f t="shared" si="96"/>
        <v/>
      </c>
      <c r="AB290" s="108" t="str">
        <f t="shared" si="97"/>
        <v/>
      </c>
      <c r="AC290" s="121"/>
      <c r="AD290" s="121"/>
      <c r="AE290" s="250" t="str">
        <f t="shared" si="88"/>
        <v/>
      </c>
      <c r="AF290" s="108" t="str">
        <f t="shared" si="98"/>
        <v/>
      </c>
      <c r="AG290" s="108" t="str">
        <f t="shared" si="99"/>
        <v/>
      </c>
      <c r="AH290" s="110">
        <f t="shared" si="100"/>
        <v>0</v>
      </c>
      <c r="AI290" s="110">
        <f t="shared" si="101"/>
        <v>0</v>
      </c>
      <c r="AJ290" s="114"/>
      <c r="AK290" s="100">
        <f t="shared" si="102"/>
        <v>0</v>
      </c>
      <c r="AL290" s="110">
        <f t="shared" si="103"/>
        <v>0</v>
      </c>
      <c r="AM290" s="258">
        <f t="shared" si="104"/>
        <v>0</v>
      </c>
      <c r="AN290" s="110">
        <f t="shared" si="105"/>
        <v>0</v>
      </c>
      <c r="AO290" s="110">
        <f t="shared" si="89"/>
        <v>0</v>
      </c>
      <c r="AP290" s="122"/>
    </row>
    <row r="291" spans="1:56">
      <c r="A291" s="113"/>
      <c r="B291" s="113"/>
      <c r="C291" s="114"/>
      <c r="D291" s="115"/>
      <c r="E291" s="115"/>
      <c r="F291" s="115"/>
      <c r="G291" s="115"/>
      <c r="H291" s="116"/>
      <c r="I291" s="114"/>
      <c r="J291" s="114"/>
      <c r="K291" s="115"/>
      <c r="L291" s="117">
        <f t="shared" si="86"/>
        <v>0</v>
      </c>
      <c r="M291" s="124"/>
      <c r="N291" s="102" t="str">
        <f t="shared" si="90"/>
        <v/>
      </c>
      <c r="O291" s="103" t="str">
        <f t="shared" si="91"/>
        <v/>
      </c>
      <c r="P291" s="104" t="str">
        <f t="shared" si="92"/>
        <v/>
      </c>
      <c r="Q291" s="248" t="str">
        <f t="shared" si="93"/>
        <v/>
      </c>
      <c r="R291" s="245" t="str">
        <f t="shared" si="94"/>
        <v/>
      </c>
      <c r="S291" s="104" t="str">
        <f t="shared" si="95"/>
        <v/>
      </c>
      <c r="T291" s="249" t="str">
        <f t="shared" si="87"/>
        <v/>
      </c>
      <c r="U291" s="118"/>
      <c r="V291" s="118"/>
      <c r="W291" s="118"/>
      <c r="X291" s="119"/>
      <c r="Y291" s="120"/>
      <c r="Z291" s="120"/>
      <c r="AA291" s="108" t="str">
        <f t="shared" si="96"/>
        <v/>
      </c>
      <c r="AB291" s="108" t="str">
        <f t="shared" si="97"/>
        <v/>
      </c>
      <c r="AC291" s="121"/>
      <c r="AD291" s="121"/>
      <c r="AE291" s="250" t="str">
        <f t="shared" si="88"/>
        <v/>
      </c>
      <c r="AF291" s="108" t="str">
        <f t="shared" si="98"/>
        <v/>
      </c>
      <c r="AG291" s="108" t="str">
        <f t="shared" si="99"/>
        <v/>
      </c>
      <c r="AH291" s="110">
        <f t="shared" si="100"/>
        <v>0</v>
      </c>
      <c r="AI291" s="110">
        <f t="shared" si="101"/>
        <v>0</v>
      </c>
      <c r="AJ291" s="114"/>
      <c r="AK291" s="100">
        <f t="shared" si="102"/>
        <v>0</v>
      </c>
      <c r="AL291" s="110">
        <f t="shared" si="103"/>
        <v>0</v>
      </c>
      <c r="AM291" s="258">
        <f t="shared" si="104"/>
        <v>0</v>
      </c>
      <c r="AN291" s="110">
        <f t="shared" si="105"/>
        <v>0</v>
      </c>
      <c r="AO291" s="110">
        <f t="shared" si="89"/>
        <v>0</v>
      </c>
      <c r="AP291" s="122"/>
    </row>
    <row r="292" spans="1:56">
      <c r="A292" s="113"/>
      <c r="B292" s="113"/>
      <c r="C292" s="114"/>
      <c r="D292" s="115"/>
      <c r="E292" s="115"/>
      <c r="F292" s="115"/>
      <c r="G292" s="115"/>
      <c r="H292" s="116"/>
      <c r="I292" s="114"/>
      <c r="J292" s="114"/>
      <c r="K292" s="115"/>
      <c r="L292" s="117">
        <f t="shared" si="86"/>
        <v>0</v>
      </c>
      <c r="M292" s="124"/>
      <c r="N292" s="102" t="str">
        <f t="shared" si="90"/>
        <v/>
      </c>
      <c r="O292" s="103" t="str">
        <f t="shared" si="91"/>
        <v/>
      </c>
      <c r="P292" s="104" t="str">
        <f t="shared" si="92"/>
        <v/>
      </c>
      <c r="Q292" s="248" t="str">
        <f t="shared" si="93"/>
        <v/>
      </c>
      <c r="R292" s="245" t="str">
        <f t="shared" si="94"/>
        <v/>
      </c>
      <c r="S292" s="104" t="str">
        <f t="shared" si="95"/>
        <v/>
      </c>
      <c r="T292" s="249" t="str">
        <f t="shared" si="87"/>
        <v/>
      </c>
      <c r="U292" s="118"/>
      <c r="V292" s="118"/>
      <c r="W292" s="118"/>
      <c r="X292" s="119"/>
      <c r="Y292" s="120"/>
      <c r="Z292" s="120"/>
      <c r="AA292" s="108" t="str">
        <f t="shared" si="96"/>
        <v/>
      </c>
      <c r="AB292" s="108" t="str">
        <f t="shared" si="97"/>
        <v/>
      </c>
      <c r="AC292" s="121"/>
      <c r="AD292" s="121"/>
      <c r="AE292" s="250" t="str">
        <f t="shared" si="88"/>
        <v/>
      </c>
      <c r="AF292" s="108" t="str">
        <f t="shared" si="98"/>
        <v/>
      </c>
      <c r="AG292" s="108" t="str">
        <f t="shared" si="99"/>
        <v/>
      </c>
      <c r="AH292" s="110">
        <f t="shared" si="100"/>
        <v>0</v>
      </c>
      <c r="AI292" s="110">
        <f t="shared" si="101"/>
        <v>0</v>
      </c>
      <c r="AJ292" s="114"/>
      <c r="AK292" s="100">
        <f t="shared" si="102"/>
        <v>0</v>
      </c>
      <c r="AL292" s="110">
        <f t="shared" si="103"/>
        <v>0</v>
      </c>
      <c r="AM292" s="258">
        <f t="shared" si="104"/>
        <v>0</v>
      </c>
      <c r="AN292" s="110">
        <f t="shared" si="105"/>
        <v>0</v>
      </c>
      <c r="AO292" s="110">
        <f t="shared" si="89"/>
        <v>0</v>
      </c>
      <c r="AP292" s="122"/>
    </row>
    <row r="293" spans="1:56">
      <c r="A293" s="113"/>
      <c r="B293" s="113"/>
      <c r="C293" s="114"/>
      <c r="D293" s="115"/>
      <c r="E293" s="115"/>
      <c r="F293" s="115"/>
      <c r="G293" s="115"/>
      <c r="H293" s="116"/>
      <c r="I293" s="114"/>
      <c r="J293" s="114"/>
      <c r="K293" s="115"/>
      <c r="L293" s="117">
        <f t="shared" si="86"/>
        <v>0</v>
      </c>
      <c r="M293" s="124"/>
      <c r="N293" s="102" t="str">
        <f t="shared" si="90"/>
        <v/>
      </c>
      <c r="O293" s="103" t="str">
        <f t="shared" si="91"/>
        <v/>
      </c>
      <c r="P293" s="104" t="str">
        <f t="shared" si="92"/>
        <v/>
      </c>
      <c r="Q293" s="248" t="str">
        <f t="shared" si="93"/>
        <v/>
      </c>
      <c r="R293" s="245" t="str">
        <f t="shared" si="94"/>
        <v/>
      </c>
      <c r="S293" s="104" t="str">
        <f t="shared" si="95"/>
        <v/>
      </c>
      <c r="T293" s="249" t="str">
        <f t="shared" si="87"/>
        <v/>
      </c>
      <c r="U293" s="118"/>
      <c r="V293" s="118"/>
      <c r="W293" s="118"/>
      <c r="X293" s="119"/>
      <c r="Y293" s="120"/>
      <c r="Z293" s="120"/>
      <c r="AA293" s="108" t="str">
        <f t="shared" si="96"/>
        <v/>
      </c>
      <c r="AB293" s="108" t="str">
        <f t="shared" si="97"/>
        <v/>
      </c>
      <c r="AC293" s="121"/>
      <c r="AD293" s="121"/>
      <c r="AE293" s="250" t="str">
        <f t="shared" si="88"/>
        <v/>
      </c>
      <c r="AF293" s="108" t="str">
        <f t="shared" si="98"/>
        <v/>
      </c>
      <c r="AG293" s="108" t="str">
        <f t="shared" si="99"/>
        <v/>
      </c>
      <c r="AH293" s="110">
        <f t="shared" si="100"/>
        <v>0</v>
      </c>
      <c r="AI293" s="110">
        <f t="shared" si="101"/>
        <v>0</v>
      </c>
      <c r="AJ293" s="114"/>
      <c r="AK293" s="100">
        <f t="shared" si="102"/>
        <v>0</v>
      </c>
      <c r="AL293" s="110">
        <f t="shared" si="103"/>
        <v>0</v>
      </c>
      <c r="AM293" s="258">
        <f t="shared" si="104"/>
        <v>0</v>
      </c>
      <c r="AN293" s="110">
        <f t="shared" si="105"/>
        <v>0</v>
      </c>
      <c r="AO293" s="110">
        <f t="shared" si="89"/>
        <v>0</v>
      </c>
      <c r="AP293" s="122"/>
    </row>
    <row r="294" spans="1:56" s="279" customFormat="1">
      <c r="A294" s="113"/>
      <c r="B294" s="113"/>
      <c r="C294" s="114"/>
      <c r="D294" s="115"/>
      <c r="E294" s="115"/>
      <c r="F294" s="115"/>
      <c r="G294" s="115"/>
      <c r="H294" s="116"/>
      <c r="I294" s="114"/>
      <c r="J294" s="114"/>
      <c r="K294" s="115"/>
      <c r="L294" s="117">
        <f t="shared" si="86"/>
        <v>0</v>
      </c>
      <c r="M294" s="124"/>
      <c r="N294" s="102" t="str">
        <f t="shared" si="90"/>
        <v/>
      </c>
      <c r="O294" s="103" t="str">
        <f t="shared" si="91"/>
        <v/>
      </c>
      <c r="P294" s="104" t="str">
        <f t="shared" si="92"/>
        <v/>
      </c>
      <c r="Q294" s="248" t="str">
        <f t="shared" si="93"/>
        <v/>
      </c>
      <c r="R294" s="245" t="str">
        <f t="shared" si="94"/>
        <v/>
      </c>
      <c r="S294" s="104" t="str">
        <f t="shared" si="95"/>
        <v/>
      </c>
      <c r="T294" s="249" t="str">
        <f t="shared" si="87"/>
        <v/>
      </c>
      <c r="U294" s="118"/>
      <c r="V294" s="118"/>
      <c r="W294" s="118"/>
      <c r="X294" s="119"/>
      <c r="Y294" s="120"/>
      <c r="Z294" s="120"/>
      <c r="AA294" s="108" t="str">
        <f t="shared" si="96"/>
        <v/>
      </c>
      <c r="AB294" s="108" t="str">
        <f t="shared" si="97"/>
        <v/>
      </c>
      <c r="AC294" s="121"/>
      <c r="AD294" s="121"/>
      <c r="AE294" s="250" t="str">
        <f t="shared" si="88"/>
        <v/>
      </c>
      <c r="AF294" s="108" t="str">
        <f t="shared" si="98"/>
        <v/>
      </c>
      <c r="AG294" s="108" t="str">
        <f t="shared" si="99"/>
        <v/>
      </c>
      <c r="AH294" s="110">
        <f t="shared" si="100"/>
        <v>0</v>
      </c>
      <c r="AI294" s="110">
        <f t="shared" si="101"/>
        <v>0</v>
      </c>
      <c r="AJ294" s="114"/>
      <c r="AK294" s="100">
        <f t="shared" si="102"/>
        <v>0</v>
      </c>
      <c r="AL294" s="110">
        <f t="shared" si="103"/>
        <v>0</v>
      </c>
      <c r="AM294" s="258">
        <f t="shared" si="104"/>
        <v>0</v>
      </c>
      <c r="AN294" s="110">
        <f t="shared" si="105"/>
        <v>0</v>
      </c>
      <c r="AO294" s="110">
        <f t="shared" si="89"/>
        <v>0</v>
      </c>
      <c r="AP294" s="122"/>
      <c r="AQ294" s="277"/>
      <c r="AR294" s="269"/>
      <c r="AT294" s="65"/>
      <c r="AU294" s="65"/>
      <c r="AV294" s="65"/>
      <c r="AW294" s="65"/>
      <c r="AX294" s="65"/>
      <c r="AY294" s="65"/>
      <c r="AZ294" s="65"/>
      <c r="BA294" s="65"/>
      <c r="BB294" s="65"/>
      <c r="BC294" s="65"/>
      <c r="BD294" s="65"/>
    </row>
    <row r="295" spans="1:56">
      <c r="A295" s="113"/>
      <c r="B295" s="113"/>
      <c r="C295" s="114"/>
      <c r="D295" s="115"/>
      <c r="E295" s="115"/>
      <c r="F295" s="115"/>
      <c r="G295" s="115"/>
      <c r="H295" s="116"/>
      <c r="I295" s="114"/>
      <c r="J295" s="114"/>
      <c r="K295" s="115"/>
      <c r="L295" s="117">
        <f t="shared" si="86"/>
        <v>0</v>
      </c>
      <c r="M295" s="124"/>
      <c r="N295" s="102" t="str">
        <f t="shared" si="90"/>
        <v/>
      </c>
      <c r="O295" s="103" t="str">
        <f t="shared" si="91"/>
        <v/>
      </c>
      <c r="P295" s="104" t="str">
        <f t="shared" si="92"/>
        <v/>
      </c>
      <c r="Q295" s="248" t="str">
        <f t="shared" si="93"/>
        <v/>
      </c>
      <c r="R295" s="245" t="str">
        <f t="shared" si="94"/>
        <v/>
      </c>
      <c r="S295" s="104" t="str">
        <f t="shared" si="95"/>
        <v/>
      </c>
      <c r="T295" s="249" t="str">
        <f t="shared" si="87"/>
        <v/>
      </c>
      <c r="U295" s="118"/>
      <c r="V295" s="118"/>
      <c r="W295" s="118"/>
      <c r="X295" s="119"/>
      <c r="Y295" s="120"/>
      <c r="Z295" s="120"/>
      <c r="AA295" s="108" t="str">
        <f t="shared" si="96"/>
        <v/>
      </c>
      <c r="AB295" s="108" t="str">
        <f t="shared" si="97"/>
        <v/>
      </c>
      <c r="AC295" s="121"/>
      <c r="AD295" s="121"/>
      <c r="AE295" s="250" t="str">
        <f t="shared" si="88"/>
        <v/>
      </c>
      <c r="AF295" s="108" t="str">
        <f t="shared" si="98"/>
        <v/>
      </c>
      <c r="AG295" s="108" t="str">
        <f t="shared" si="99"/>
        <v/>
      </c>
      <c r="AH295" s="110">
        <f t="shared" si="100"/>
        <v>0</v>
      </c>
      <c r="AI295" s="110">
        <f t="shared" si="101"/>
        <v>0</v>
      </c>
      <c r="AJ295" s="114"/>
      <c r="AK295" s="100">
        <f t="shared" si="102"/>
        <v>0</v>
      </c>
      <c r="AL295" s="110">
        <f t="shared" si="103"/>
        <v>0</v>
      </c>
      <c r="AM295" s="258">
        <f t="shared" si="104"/>
        <v>0</v>
      </c>
      <c r="AN295" s="110">
        <f t="shared" si="105"/>
        <v>0</v>
      </c>
      <c r="AO295" s="110">
        <f t="shared" si="89"/>
        <v>0</v>
      </c>
      <c r="AP295" s="122"/>
    </row>
    <row r="296" spans="1:56">
      <c r="A296" s="113"/>
      <c r="B296" s="113"/>
      <c r="C296" s="114"/>
      <c r="D296" s="115"/>
      <c r="E296" s="115"/>
      <c r="F296" s="115"/>
      <c r="G296" s="115"/>
      <c r="H296" s="116"/>
      <c r="I296" s="114"/>
      <c r="J296" s="114"/>
      <c r="K296" s="115"/>
      <c r="L296" s="117">
        <f t="shared" si="86"/>
        <v>0</v>
      </c>
      <c r="M296" s="124"/>
      <c r="N296" s="102" t="str">
        <f t="shared" si="90"/>
        <v/>
      </c>
      <c r="O296" s="103" t="str">
        <f t="shared" si="91"/>
        <v/>
      </c>
      <c r="P296" s="104" t="str">
        <f t="shared" si="92"/>
        <v/>
      </c>
      <c r="Q296" s="248" t="str">
        <f t="shared" si="93"/>
        <v/>
      </c>
      <c r="R296" s="245" t="str">
        <f t="shared" si="94"/>
        <v/>
      </c>
      <c r="S296" s="104" t="str">
        <f t="shared" si="95"/>
        <v/>
      </c>
      <c r="T296" s="249" t="str">
        <f t="shared" si="87"/>
        <v/>
      </c>
      <c r="U296" s="118"/>
      <c r="V296" s="118"/>
      <c r="W296" s="118"/>
      <c r="X296" s="119"/>
      <c r="Y296" s="120"/>
      <c r="Z296" s="120"/>
      <c r="AA296" s="108" t="str">
        <f t="shared" si="96"/>
        <v/>
      </c>
      <c r="AB296" s="108" t="str">
        <f t="shared" si="97"/>
        <v/>
      </c>
      <c r="AC296" s="121"/>
      <c r="AD296" s="121"/>
      <c r="AE296" s="250" t="str">
        <f t="shared" si="88"/>
        <v/>
      </c>
      <c r="AF296" s="108" t="str">
        <f t="shared" si="98"/>
        <v/>
      </c>
      <c r="AG296" s="108" t="str">
        <f t="shared" si="99"/>
        <v/>
      </c>
      <c r="AH296" s="110">
        <f t="shared" si="100"/>
        <v>0</v>
      </c>
      <c r="AI296" s="110">
        <f t="shared" si="101"/>
        <v>0</v>
      </c>
      <c r="AJ296" s="114"/>
      <c r="AK296" s="100">
        <f t="shared" si="102"/>
        <v>0</v>
      </c>
      <c r="AL296" s="110">
        <f t="shared" si="103"/>
        <v>0</v>
      </c>
      <c r="AM296" s="258">
        <f t="shared" si="104"/>
        <v>0</v>
      </c>
      <c r="AN296" s="110">
        <f t="shared" si="105"/>
        <v>0</v>
      </c>
      <c r="AO296" s="110">
        <f t="shared" si="89"/>
        <v>0</v>
      </c>
      <c r="AP296" s="122"/>
    </row>
    <row r="297" spans="1:56">
      <c r="A297" s="113"/>
      <c r="B297" s="113"/>
      <c r="C297" s="114"/>
      <c r="D297" s="115"/>
      <c r="E297" s="115"/>
      <c r="F297" s="115"/>
      <c r="G297" s="115"/>
      <c r="H297" s="116"/>
      <c r="I297" s="114"/>
      <c r="J297" s="114"/>
      <c r="K297" s="115"/>
      <c r="L297" s="117">
        <f t="shared" si="86"/>
        <v>0</v>
      </c>
      <c r="M297" s="124"/>
      <c r="N297" s="102" t="str">
        <f t="shared" si="90"/>
        <v/>
      </c>
      <c r="O297" s="103" t="str">
        <f t="shared" si="91"/>
        <v/>
      </c>
      <c r="P297" s="104" t="str">
        <f t="shared" si="92"/>
        <v/>
      </c>
      <c r="Q297" s="248" t="str">
        <f t="shared" si="93"/>
        <v/>
      </c>
      <c r="R297" s="245" t="str">
        <f t="shared" si="94"/>
        <v/>
      </c>
      <c r="S297" s="104" t="str">
        <f t="shared" si="95"/>
        <v/>
      </c>
      <c r="T297" s="249" t="str">
        <f t="shared" si="87"/>
        <v/>
      </c>
      <c r="U297" s="118"/>
      <c r="V297" s="118"/>
      <c r="W297" s="118"/>
      <c r="X297" s="119"/>
      <c r="Y297" s="120"/>
      <c r="Z297" s="120"/>
      <c r="AA297" s="108" t="str">
        <f t="shared" si="96"/>
        <v/>
      </c>
      <c r="AB297" s="108" t="str">
        <f t="shared" si="97"/>
        <v/>
      </c>
      <c r="AC297" s="121"/>
      <c r="AD297" s="121"/>
      <c r="AE297" s="250" t="str">
        <f t="shared" si="88"/>
        <v/>
      </c>
      <c r="AF297" s="108" t="str">
        <f t="shared" si="98"/>
        <v/>
      </c>
      <c r="AG297" s="108" t="str">
        <f t="shared" si="99"/>
        <v/>
      </c>
      <c r="AH297" s="110">
        <f t="shared" si="100"/>
        <v>0</v>
      </c>
      <c r="AI297" s="110">
        <f t="shared" si="101"/>
        <v>0</v>
      </c>
      <c r="AJ297" s="114"/>
      <c r="AK297" s="100">
        <f t="shared" si="102"/>
        <v>0</v>
      </c>
      <c r="AL297" s="110">
        <f t="shared" si="103"/>
        <v>0</v>
      </c>
      <c r="AM297" s="258">
        <f t="shared" si="104"/>
        <v>0</v>
      </c>
      <c r="AN297" s="110">
        <f t="shared" si="105"/>
        <v>0</v>
      </c>
      <c r="AO297" s="110">
        <f t="shared" si="89"/>
        <v>0</v>
      </c>
      <c r="AP297" s="122"/>
      <c r="BD297" s="279"/>
    </row>
    <row r="298" spans="1:56">
      <c r="A298" s="113"/>
      <c r="B298" s="113"/>
      <c r="C298" s="114"/>
      <c r="D298" s="115"/>
      <c r="E298" s="115"/>
      <c r="F298" s="115"/>
      <c r="G298" s="115"/>
      <c r="H298" s="116"/>
      <c r="I298" s="114"/>
      <c r="J298" s="114"/>
      <c r="K298" s="115"/>
      <c r="L298" s="117">
        <f t="shared" si="86"/>
        <v>0</v>
      </c>
      <c r="M298" s="124"/>
      <c r="N298" s="102" t="str">
        <f t="shared" si="90"/>
        <v/>
      </c>
      <c r="O298" s="103" t="str">
        <f t="shared" si="91"/>
        <v/>
      </c>
      <c r="P298" s="104" t="str">
        <f t="shared" si="92"/>
        <v/>
      </c>
      <c r="Q298" s="248" t="str">
        <f t="shared" si="93"/>
        <v/>
      </c>
      <c r="R298" s="245" t="str">
        <f t="shared" si="94"/>
        <v/>
      </c>
      <c r="S298" s="104" t="str">
        <f t="shared" si="95"/>
        <v/>
      </c>
      <c r="T298" s="249" t="str">
        <f t="shared" si="87"/>
        <v/>
      </c>
      <c r="U298" s="118"/>
      <c r="V298" s="118"/>
      <c r="W298" s="118"/>
      <c r="X298" s="119"/>
      <c r="Y298" s="120"/>
      <c r="Z298" s="120"/>
      <c r="AA298" s="108" t="str">
        <f t="shared" si="96"/>
        <v/>
      </c>
      <c r="AB298" s="108" t="str">
        <f t="shared" si="97"/>
        <v/>
      </c>
      <c r="AC298" s="121"/>
      <c r="AD298" s="121"/>
      <c r="AE298" s="250" t="str">
        <f t="shared" si="88"/>
        <v/>
      </c>
      <c r="AF298" s="108" t="str">
        <f t="shared" si="98"/>
        <v/>
      </c>
      <c r="AG298" s="108" t="str">
        <f t="shared" si="99"/>
        <v/>
      </c>
      <c r="AH298" s="110">
        <f t="shared" si="100"/>
        <v>0</v>
      </c>
      <c r="AI298" s="110">
        <f t="shared" si="101"/>
        <v>0</v>
      </c>
      <c r="AJ298" s="114"/>
      <c r="AK298" s="100">
        <f t="shared" si="102"/>
        <v>0</v>
      </c>
      <c r="AL298" s="110">
        <f t="shared" si="103"/>
        <v>0</v>
      </c>
      <c r="AM298" s="258">
        <f t="shared" si="104"/>
        <v>0</v>
      </c>
      <c r="AN298" s="110">
        <f t="shared" si="105"/>
        <v>0</v>
      </c>
      <c r="AO298" s="110">
        <f t="shared" si="89"/>
        <v>0</v>
      </c>
      <c r="AP298" s="122"/>
      <c r="AT298" s="279"/>
      <c r="AU298" s="279"/>
      <c r="AV298" s="279"/>
      <c r="AW298" s="279"/>
      <c r="AX298" s="279"/>
      <c r="AY298" s="279"/>
      <c r="AZ298" s="279"/>
      <c r="BA298" s="279"/>
      <c r="BB298" s="279"/>
      <c r="BC298" s="279"/>
    </row>
    <row r="299" spans="1:56">
      <c r="A299" s="113"/>
      <c r="B299" s="113"/>
      <c r="C299" s="114"/>
      <c r="D299" s="115"/>
      <c r="E299" s="115"/>
      <c r="F299" s="115"/>
      <c r="G299" s="115"/>
      <c r="H299" s="116"/>
      <c r="I299" s="114"/>
      <c r="J299" s="114"/>
      <c r="K299" s="115"/>
      <c r="L299" s="117">
        <f t="shared" si="86"/>
        <v>0</v>
      </c>
      <c r="M299" s="124"/>
      <c r="N299" s="102" t="str">
        <f t="shared" si="90"/>
        <v/>
      </c>
      <c r="O299" s="103" t="str">
        <f t="shared" si="91"/>
        <v/>
      </c>
      <c r="P299" s="104" t="str">
        <f t="shared" si="92"/>
        <v/>
      </c>
      <c r="Q299" s="248" t="str">
        <f t="shared" si="93"/>
        <v/>
      </c>
      <c r="R299" s="245" t="str">
        <f t="shared" si="94"/>
        <v/>
      </c>
      <c r="S299" s="104" t="str">
        <f t="shared" si="95"/>
        <v/>
      </c>
      <c r="T299" s="249" t="str">
        <f t="shared" si="87"/>
        <v/>
      </c>
      <c r="U299" s="118"/>
      <c r="V299" s="118"/>
      <c r="W299" s="118"/>
      <c r="X299" s="119"/>
      <c r="Y299" s="120"/>
      <c r="Z299" s="120"/>
      <c r="AA299" s="108" t="str">
        <f t="shared" si="96"/>
        <v/>
      </c>
      <c r="AB299" s="108" t="str">
        <f t="shared" si="97"/>
        <v/>
      </c>
      <c r="AC299" s="121"/>
      <c r="AD299" s="121"/>
      <c r="AE299" s="250" t="str">
        <f t="shared" si="88"/>
        <v/>
      </c>
      <c r="AF299" s="108" t="str">
        <f t="shared" si="98"/>
        <v/>
      </c>
      <c r="AG299" s="108" t="str">
        <f t="shared" si="99"/>
        <v/>
      </c>
      <c r="AH299" s="110">
        <f t="shared" si="100"/>
        <v>0</v>
      </c>
      <c r="AI299" s="110">
        <f t="shared" si="101"/>
        <v>0</v>
      </c>
      <c r="AJ299" s="114"/>
      <c r="AK299" s="100">
        <f t="shared" si="102"/>
        <v>0</v>
      </c>
      <c r="AL299" s="110">
        <f t="shared" si="103"/>
        <v>0</v>
      </c>
      <c r="AM299" s="258">
        <f t="shared" si="104"/>
        <v>0</v>
      </c>
      <c r="AN299" s="110">
        <f t="shared" si="105"/>
        <v>0</v>
      </c>
      <c r="AO299" s="110">
        <f t="shared" si="89"/>
        <v>0</v>
      </c>
      <c r="AP299" s="122"/>
    </row>
    <row r="300" spans="1:56">
      <c r="A300" s="113"/>
      <c r="B300" s="113"/>
      <c r="C300" s="114"/>
      <c r="D300" s="115"/>
      <c r="E300" s="115"/>
      <c r="F300" s="115"/>
      <c r="G300" s="115"/>
      <c r="H300" s="116"/>
      <c r="I300" s="114"/>
      <c r="J300" s="114"/>
      <c r="K300" s="115"/>
      <c r="L300" s="117">
        <f t="shared" si="86"/>
        <v>0</v>
      </c>
      <c r="M300" s="124"/>
      <c r="N300" s="102" t="str">
        <f t="shared" si="90"/>
        <v/>
      </c>
      <c r="O300" s="103" t="str">
        <f t="shared" si="91"/>
        <v/>
      </c>
      <c r="P300" s="104" t="str">
        <f t="shared" si="92"/>
        <v/>
      </c>
      <c r="Q300" s="248" t="str">
        <f t="shared" si="93"/>
        <v/>
      </c>
      <c r="R300" s="245" t="str">
        <f t="shared" si="94"/>
        <v/>
      </c>
      <c r="S300" s="104" t="str">
        <f t="shared" si="95"/>
        <v/>
      </c>
      <c r="T300" s="249" t="str">
        <f t="shared" si="87"/>
        <v/>
      </c>
      <c r="U300" s="118"/>
      <c r="V300" s="118"/>
      <c r="W300" s="118"/>
      <c r="X300" s="119"/>
      <c r="Y300" s="120"/>
      <c r="Z300" s="120"/>
      <c r="AA300" s="108" t="str">
        <f t="shared" si="96"/>
        <v/>
      </c>
      <c r="AB300" s="108" t="str">
        <f t="shared" si="97"/>
        <v/>
      </c>
      <c r="AC300" s="121"/>
      <c r="AD300" s="121"/>
      <c r="AE300" s="250" t="str">
        <f t="shared" si="88"/>
        <v/>
      </c>
      <c r="AF300" s="108" t="str">
        <f t="shared" si="98"/>
        <v/>
      </c>
      <c r="AG300" s="108" t="str">
        <f t="shared" si="99"/>
        <v/>
      </c>
      <c r="AH300" s="110">
        <f t="shared" si="100"/>
        <v>0</v>
      </c>
      <c r="AI300" s="110">
        <f t="shared" si="101"/>
        <v>0</v>
      </c>
      <c r="AJ300" s="114"/>
      <c r="AK300" s="100">
        <f t="shared" si="102"/>
        <v>0</v>
      </c>
      <c r="AL300" s="110">
        <f t="shared" si="103"/>
        <v>0</v>
      </c>
      <c r="AM300" s="258">
        <f t="shared" si="104"/>
        <v>0</v>
      </c>
      <c r="AN300" s="110">
        <f t="shared" si="105"/>
        <v>0</v>
      </c>
      <c r="AO300" s="110">
        <f t="shared" si="89"/>
        <v>0</v>
      </c>
      <c r="AP300" s="122"/>
    </row>
    <row r="301" spans="1:56">
      <c r="A301" s="113"/>
      <c r="B301" s="113"/>
      <c r="C301" s="114"/>
      <c r="D301" s="115"/>
      <c r="E301" s="115"/>
      <c r="F301" s="115"/>
      <c r="G301" s="115"/>
      <c r="H301" s="116"/>
      <c r="I301" s="114"/>
      <c r="J301" s="114"/>
      <c r="K301" s="115"/>
      <c r="L301" s="117">
        <f t="shared" si="86"/>
        <v>0</v>
      </c>
      <c r="M301" s="124"/>
      <c r="N301" s="102" t="str">
        <f t="shared" si="90"/>
        <v/>
      </c>
      <c r="O301" s="103" t="str">
        <f t="shared" si="91"/>
        <v/>
      </c>
      <c r="P301" s="104" t="str">
        <f t="shared" si="92"/>
        <v/>
      </c>
      <c r="Q301" s="248" t="str">
        <f t="shared" si="93"/>
        <v/>
      </c>
      <c r="R301" s="245" t="str">
        <f t="shared" si="94"/>
        <v/>
      </c>
      <c r="S301" s="104" t="str">
        <f t="shared" si="95"/>
        <v/>
      </c>
      <c r="T301" s="249" t="str">
        <f t="shared" si="87"/>
        <v/>
      </c>
      <c r="U301" s="118"/>
      <c r="V301" s="118"/>
      <c r="W301" s="118"/>
      <c r="X301" s="119"/>
      <c r="Y301" s="120"/>
      <c r="Z301" s="120"/>
      <c r="AA301" s="108" t="str">
        <f t="shared" si="96"/>
        <v/>
      </c>
      <c r="AB301" s="108" t="str">
        <f t="shared" si="97"/>
        <v/>
      </c>
      <c r="AC301" s="121"/>
      <c r="AD301" s="121"/>
      <c r="AE301" s="250" t="str">
        <f t="shared" si="88"/>
        <v/>
      </c>
      <c r="AF301" s="108" t="str">
        <f t="shared" si="98"/>
        <v/>
      </c>
      <c r="AG301" s="108" t="str">
        <f t="shared" si="99"/>
        <v/>
      </c>
      <c r="AH301" s="110">
        <f t="shared" si="100"/>
        <v>0</v>
      </c>
      <c r="AI301" s="110">
        <f t="shared" si="101"/>
        <v>0</v>
      </c>
      <c r="AJ301" s="114"/>
      <c r="AK301" s="100">
        <f t="shared" si="102"/>
        <v>0</v>
      </c>
      <c r="AL301" s="110">
        <f t="shared" si="103"/>
        <v>0</v>
      </c>
      <c r="AM301" s="258">
        <f t="shared" si="104"/>
        <v>0</v>
      </c>
      <c r="AN301" s="110">
        <f t="shared" si="105"/>
        <v>0</v>
      </c>
      <c r="AO301" s="110">
        <f t="shared" si="89"/>
        <v>0</v>
      </c>
      <c r="AP301" s="122"/>
    </row>
    <row r="302" spans="1:56">
      <c r="A302" s="113"/>
      <c r="B302" s="113"/>
      <c r="C302" s="114"/>
      <c r="D302" s="115"/>
      <c r="E302" s="115"/>
      <c r="F302" s="115"/>
      <c r="G302" s="115"/>
      <c r="H302" s="116"/>
      <c r="I302" s="114"/>
      <c r="J302" s="114"/>
      <c r="K302" s="115"/>
      <c r="L302" s="117">
        <f t="shared" si="86"/>
        <v>0</v>
      </c>
      <c r="M302" s="124"/>
      <c r="N302" s="102" t="str">
        <f t="shared" si="90"/>
        <v/>
      </c>
      <c r="O302" s="103" t="str">
        <f t="shared" si="91"/>
        <v/>
      </c>
      <c r="P302" s="104" t="str">
        <f t="shared" si="92"/>
        <v/>
      </c>
      <c r="Q302" s="248" t="str">
        <f t="shared" si="93"/>
        <v/>
      </c>
      <c r="R302" s="245" t="str">
        <f t="shared" si="94"/>
        <v/>
      </c>
      <c r="S302" s="104" t="str">
        <f t="shared" si="95"/>
        <v/>
      </c>
      <c r="T302" s="249" t="str">
        <f t="shared" si="87"/>
        <v/>
      </c>
      <c r="U302" s="118"/>
      <c r="V302" s="118"/>
      <c r="W302" s="118"/>
      <c r="X302" s="119"/>
      <c r="Y302" s="120"/>
      <c r="Z302" s="120"/>
      <c r="AA302" s="108" t="str">
        <f t="shared" si="96"/>
        <v/>
      </c>
      <c r="AB302" s="108" t="str">
        <f t="shared" si="97"/>
        <v/>
      </c>
      <c r="AC302" s="121"/>
      <c r="AD302" s="121"/>
      <c r="AE302" s="250" t="str">
        <f t="shared" si="88"/>
        <v/>
      </c>
      <c r="AF302" s="108" t="str">
        <f t="shared" si="98"/>
        <v/>
      </c>
      <c r="AG302" s="108" t="str">
        <f t="shared" si="99"/>
        <v/>
      </c>
      <c r="AH302" s="110">
        <f t="shared" si="100"/>
        <v>0</v>
      </c>
      <c r="AI302" s="110">
        <f t="shared" si="101"/>
        <v>0</v>
      </c>
      <c r="AJ302" s="114"/>
      <c r="AK302" s="100">
        <f t="shared" si="102"/>
        <v>0</v>
      </c>
      <c r="AL302" s="110">
        <f t="shared" si="103"/>
        <v>0</v>
      </c>
      <c r="AM302" s="258">
        <f t="shared" si="104"/>
        <v>0</v>
      </c>
      <c r="AN302" s="110">
        <f t="shared" si="105"/>
        <v>0</v>
      </c>
      <c r="AO302" s="110">
        <f t="shared" si="89"/>
        <v>0</v>
      </c>
      <c r="AP302" s="122"/>
    </row>
    <row r="303" spans="1:56">
      <c r="A303" s="113"/>
      <c r="B303" s="113"/>
      <c r="C303" s="114"/>
      <c r="D303" s="115"/>
      <c r="E303" s="115"/>
      <c r="F303" s="115"/>
      <c r="G303" s="115"/>
      <c r="H303" s="116"/>
      <c r="I303" s="114"/>
      <c r="J303" s="114"/>
      <c r="K303" s="115"/>
      <c r="L303" s="117">
        <f t="shared" si="86"/>
        <v>0</v>
      </c>
      <c r="M303" s="124"/>
      <c r="N303" s="102" t="str">
        <f t="shared" si="90"/>
        <v/>
      </c>
      <c r="O303" s="103" t="str">
        <f t="shared" si="91"/>
        <v/>
      </c>
      <c r="P303" s="104" t="str">
        <f t="shared" si="92"/>
        <v/>
      </c>
      <c r="Q303" s="248" t="str">
        <f t="shared" si="93"/>
        <v/>
      </c>
      <c r="R303" s="245" t="str">
        <f t="shared" si="94"/>
        <v/>
      </c>
      <c r="S303" s="104" t="str">
        <f t="shared" si="95"/>
        <v/>
      </c>
      <c r="T303" s="249" t="str">
        <f t="shared" si="87"/>
        <v/>
      </c>
      <c r="U303" s="118"/>
      <c r="V303" s="118"/>
      <c r="W303" s="118"/>
      <c r="X303" s="119"/>
      <c r="Y303" s="120"/>
      <c r="Z303" s="120"/>
      <c r="AA303" s="108" t="str">
        <f t="shared" si="96"/>
        <v/>
      </c>
      <c r="AB303" s="108" t="str">
        <f t="shared" si="97"/>
        <v/>
      </c>
      <c r="AC303" s="121"/>
      <c r="AD303" s="121"/>
      <c r="AE303" s="250" t="str">
        <f t="shared" si="88"/>
        <v/>
      </c>
      <c r="AF303" s="108" t="str">
        <f t="shared" si="98"/>
        <v/>
      </c>
      <c r="AG303" s="108" t="str">
        <f t="shared" si="99"/>
        <v/>
      </c>
      <c r="AH303" s="110">
        <f t="shared" si="100"/>
        <v>0</v>
      </c>
      <c r="AI303" s="110">
        <f t="shared" si="101"/>
        <v>0</v>
      </c>
      <c r="AJ303" s="114"/>
      <c r="AK303" s="100">
        <f t="shared" si="102"/>
        <v>0</v>
      </c>
      <c r="AL303" s="110">
        <f t="shared" si="103"/>
        <v>0</v>
      </c>
      <c r="AM303" s="258">
        <f t="shared" si="104"/>
        <v>0</v>
      </c>
      <c r="AN303" s="110">
        <f t="shared" si="105"/>
        <v>0</v>
      </c>
      <c r="AO303" s="110">
        <f t="shared" si="89"/>
        <v>0</v>
      </c>
      <c r="AP303" s="122"/>
    </row>
    <row r="304" spans="1:56">
      <c r="A304" s="113"/>
      <c r="B304" s="113"/>
      <c r="C304" s="114"/>
      <c r="D304" s="115"/>
      <c r="E304" s="115"/>
      <c r="F304" s="115"/>
      <c r="G304" s="115"/>
      <c r="H304" s="116"/>
      <c r="I304" s="114"/>
      <c r="J304" s="114"/>
      <c r="K304" s="115"/>
      <c r="L304" s="117">
        <f t="shared" si="86"/>
        <v>0</v>
      </c>
      <c r="M304" s="124"/>
      <c r="N304" s="102" t="str">
        <f t="shared" si="90"/>
        <v/>
      </c>
      <c r="O304" s="103" t="str">
        <f t="shared" si="91"/>
        <v/>
      </c>
      <c r="P304" s="104" t="str">
        <f t="shared" si="92"/>
        <v/>
      </c>
      <c r="Q304" s="248" t="str">
        <f t="shared" si="93"/>
        <v/>
      </c>
      <c r="R304" s="245" t="str">
        <f t="shared" si="94"/>
        <v/>
      </c>
      <c r="S304" s="104" t="str">
        <f t="shared" si="95"/>
        <v/>
      </c>
      <c r="T304" s="249" t="str">
        <f t="shared" si="87"/>
        <v/>
      </c>
      <c r="U304" s="118"/>
      <c r="V304" s="118"/>
      <c r="W304" s="118"/>
      <c r="X304" s="119"/>
      <c r="Y304" s="120"/>
      <c r="Z304" s="120"/>
      <c r="AA304" s="108" t="str">
        <f t="shared" si="96"/>
        <v/>
      </c>
      <c r="AB304" s="108" t="str">
        <f t="shared" si="97"/>
        <v/>
      </c>
      <c r="AC304" s="121"/>
      <c r="AD304" s="121"/>
      <c r="AE304" s="250" t="str">
        <f t="shared" si="88"/>
        <v/>
      </c>
      <c r="AF304" s="108" t="str">
        <f t="shared" si="98"/>
        <v/>
      </c>
      <c r="AG304" s="108" t="str">
        <f t="shared" si="99"/>
        <v/>
      </c>
      <c r="AH304" s="110">
        <f t="shared" si="100"/>
        <v>0</v>
      </c>
      <c r="AI304" s="110">
        <f t="shared" si="101"/>
        <v>0</v>
      </c>
      <c r="AJ304" s="114"/>
      <c r="AK304" s="100">
        <f t="shared" si="102"/>
        <v>0</v>
      </c>
      <c r="AL304" s="110">
        <f t="shared" si="103"/>
        <v>0</v>
      </c>
      <c r="AM304" s="258">
        <f t="shared" si="104"/>
        <v>0</v>
      </c>
      <c r="AN304" s="110">
        <f t="shared" si="105"/>
        <v>0</v>
      </c>
      <c r="AO304" s="110">
        <f t="shared" si="89"/>
        <v>0</v>
      </c>
      <c r="AP304" s="122"/>
    </row>
    <row r="305" spans="1:56">
      <c r="A305" s="113"/>
      <c r="B305" s="113"/>
      <c r="C305" s="114"/>
      <c r="D305" s="115"/>
      <c r="E305" s="115"/>
      <c r="F305" s="115"/>
      <c r="G305" s="115"/>
      <c r="H305" s="116"/>
      <c r="I305" s="114"/>
      <c r="J305" s="114"/>
      <c r="K305" s="115"/>
      <c r="L305" s="117">
        <f t="shared" si="86"/>
        <v>0</v>
      </c>
      <c r="M305" s="124"/>
      <c r="N305" s="102" t="str">
        <f t="shared" si="90"/>
        <v/>
      </c>
      <c r="O305" s="103" t="str">
        <f t="shared" si="91"/>
        <v/>
      </c>
      <c r="P305" s="104" t="str">
        <f t="shared" si="92"/>
        <v/>
      </c>
      <c r="Q305" s="248" t="str">
        <f t="shared" si="93"/>
        <v/>
      </c>
      <c r="R305" s="245" t="str">
        <f t="shared" si="94"/>
        <v/>
      </c>
      <c r="S305" s="104" t="str">
        <f t="shared" si="95"/>
        <v/>
      </c>
      <c r="T305" s="249" t="str">
        <f t="shared" si="87"/>
        <v/>
      </c>
      <c r="U305" s="118"/>
      <c r="V305" s="118"/>
      <c r="W305" s="118"/>
      <c r="X305" s="119"/>
      <c r="Y305" s="120"/>
      <c r="Z305" s="120"/>
      <c r="AA305" s="108" t="str">
        <f t="shared" si="96"/>
        <v/>
      </c>
      <c r="AB305" s="108" t="str">
        <f t="shared" si="97"/>
        <v/>
      </c>
      <c r="AC305" s="121"/>
      <c r="AD305" s="121"/>
      <c r="AE305" s="250" t="str">
        <f t="shared" si="88"/>
        <v/>
      </c>
      <c r="AF305" s="108" t="str">
        <f t="shared" si="98"/>
        <v/>
      </c>
      <c r="AG305" s="108" t="str">
        <f t="shared" si="99"/>
        <v/>
      </c>
      <c r="AH305" s="110">
        <f t="shared" si="100"/>
        <v>0</v>
      </c>
      <c r="AI305" s="110">
        <f t="shared" si="101"/>
        <v>0</v>
      </c>
      <c r="AJ305" s="114"/>
      <c r="AK305" s="100">
        <f t="shared" si="102"/>
        <v>0</v>
      </c>
      <c r="AL305" s="110">
        <f t="shared" si="103"/>
        <v>0</v>
      </c>
      <c r="AM305" s="258">
        <f t="shared" si="104"/>
        <v>0</v>
      </c>
      <c r="AN305" s="110">
        <f t="shared" si="105"/>
        <v>0</v>
      </c>
      <c r="AO305" s="110">
        <f t="shared" si="89"/>
        <v>0</v>
      </c>
      <c r="AP305" s="122"/>
    </row>
    <row r="306" spans="1:56">
      <c r="A306" s="113"/>
      <c r="B306" s="113"/>
      <c r="C306" s="114"/>
      <c r="D306" s="115"/>
      <c r="E306" s="115"/>
      <c r="F306" s="115"/>
      <c r="G306" s="115"/>
      <c r="H306" s="116"/>
      <c r="I306" s="114"/>
      <c r="J306" s="114"/>
      <c r="K306" s="115"/>
      <c r="L306" s="117">
        <f t="shared" si="86"/>
        <v>0</v>
      </c>
      <c r="M306" s="124"/>
      <c r="N306" s="102" t="str">
        <f t="shared" si="90"/>
        <v/>
      </c>
      <c r="O306" s="103" t="str">
        <f t="shared" si="91"/>
        <v/>
      </c>
      <c r="P306" s="104" t="str">
        <f t="shared" si="92"/>
        <v/>
      </c>
      <c r="Q306" s="248" t="str">
        <f t="shared" si="93"/>
        <v/>
      </c>
      <c r="R306" s="245" t="str">
        <f t="shared" si="94"/>
        <v/>
      </c>
      <c r="S306" s="104" t="str">
        <f t="shared" si="95"/>
        <v/>
      </c>
      <c r="T306" s="249" t="str">
        <f t="shared" si="87"/>
        <v/>
      </c>
      <c r="U306" s="118"/>
      <c r="V306" s="118"/>
      <c r="W306" s="118"/>
      <c r="X306" s="119"/>
      <c r="Y306" s="120"/>
      <c r="Z306" s="120"/>
      <c r="AA306" s="108" t="str">
        <f t="shared" si="96"/>
        <v/>
      </c>
      <c r="AB306" s="108" t="str">
        <f t="shared" si="97"/>
        <v/>
      </c>
      <c r="AC306" s="121"/>
      <c r="AD306" s="121"/>
      <c r="AE306" s="250" t="str">
        <f t="shared" si="88"/>
        <v/>
      </c>
      <c r="AF306" s="108" t="str">
        <f t="shared" si="98"/>
        <v/>
      </c>
      <c r="AG306" s="108" t="str">
        <f t="shared" si="99"/>
        <v/>
      </c>
      <c r="AH306" s="110">
        <f t="shared" si="100"/>
        <v>0</v>
      </c>
      <c r="AI306" s="110">
        <f t="shared" si="101"/>
        <v>0</v>
      </c>
      <c r="AJ306" s="114"/>
      <c r="AK306" s="100">
        <f t="shared" si="102"/>
        <v>0</v>
      </c>
      <c r="AL306" s="110">
        <f t="shared" si="103"/>
        <v>0</v>
      </c>
      <c r="AM306" s="258">
        <f t="shared" si="104"/>
        <v>0</v>
      </c>
      <c r="AN306" s="110">
        <f t="shared" si="105"/>
        <v>0</v>
      </c>
      <c r="AO306" s="110">
        <f t="shared" si="89"/>
        <v>0</v>
      </c>
      <c r="AP306" s="122"/>
    </row>
    <row r="307" spans="1:56">
      <c r="A307" s="113"/>
      <c r="B307" s="113"/>
      <c r="C307" s="114"/>
      <c r="D307" s="115"/>
      <c r="E307" s="115"/>
      <c r="F307" s="115"/>
      <c r="G307" s="115"/>
      <c r="H307" s="116"/>
      <c r="I307" s="114"/>
      <c r="J307" s="114"/>
      <c r="K307" s="115"/>
      <c r="L307" s="117">
        <f t="shared" si="86"/>
        <v>0</v>
      </c>
      <c r="M307" s="124"/>
      <c r="N307" s="102" t="str">
        <f t="shared" si="90"/>
        <v/>
      </c>
      <c r="O307" s="103" t="str">
        <f t="shared" si="91"/>
        <v/>
      </c>
      <c r="P307" s="104" t="str">
        <f t="shared" si="92"/>
        <v/>
      </c>
      <c r="Q307" s="248" t="str">
        <f t="shared" si="93"/>
        <v/>
      </c>
      <c r="R307" s="245" t="str">
        <f t="shared" si="94"/>
        <v/>
      </c>
      <c r="S307" s="104" t="str">
        <f t="shared" si="95"/>
        <v/>
      </c>
      <c r="T307" s="249" t="str">
        <f t="shared" si="87"/>
        <v/>
      </c>
      <c r="U307" s="118"/>
      <c r="V307" s="118"/>
      <c r="W307" s="118"/>
      <c r="X307" s="119"/>
      <c r="Y307" s="120"/>
      <c r="Z307" s="120"/>
      <c r="AA307" s="108" t="str">
        <f t="shared" si="96"/>
        <v/>
      </c>
      <c r="AB307" s="108" t="str">
        <f t="shared" si="97"/>
        <v/>
      </c>
      <c r="AC307" s="121"/>
      <c r="AD307" s="121"/>
      <c r="AE307" s="250" t="str">
        <f t="shared" si="88"/>
        <v/>
      </c>
      <c r="AF307" s="108" t="str">
        <f t="shared" si="98"/>
        <v/>
      </c>
      <c r="AG307" s="108" t="str">
        <f t="shared" si="99"/>
        <v/>
      </c>
      <c r="AH307" s="110">
        <f t="shared" si="100"/>
        <v>0</v>
      </c>
      <c r="AI307" s="110">
        <f t="shared" si="101"/>
        <v>0</v>
      </c>
      <c r="AJ307" s="114"/>
      <c r="AK307" s="100">
        <f t="shared" si="102"/>
        <v>0</v>
      </c>
      <c r="AL307" s="110">
        <f t="shared" si="103"/>
        <v>0</v>
      </c>
      <c r="AM307" s="258">
        <f t="shared" si="104"/>
        <v>0</v>
      </c>
      <c r="AN307" s="110">
        <f t="shared" si="105"/>
        <v>0</v>
      </c>
      <c r="AO307" s="110">
        <f t="shared" si="89"/>
        <v>0</v>
      </c>
      <c r="AP307" s="122"/>
    </row>
    <row r="308" spans="1:56">
      <c r="A308" s="113"/>
      <c r="B308" s="113"/>
      <c r="C308" s="114"/>
      <c r="D308" s="115"/>
      <c r="E308" s="115"/>
      <c r="F308" s="115"/>
      <c r="G308" s="115"/>
      <c r="H308" s="116"/>
      <c r="I308" s="114"/>
      <c r="J308" s="114"/>
      <c r="K308" s="115"/>
      <c r="L308" s="117">
        <f t="shared" si="86"/>
        <v>0</v>
      </c>
      <c r="M308" s="124"/>
      <c r="N308" s="102" t="str">
        <f t="shared" si="90"/>
        <v/>
      </c>
      <c r="O308" s="103" t="str">
        <f t="shared" si="91"/>
        <v/>
      </c>
      <c r="P308" s="104" t="str">
        <f t="shared" si="92"/>
        <v/>
      </c>
      <c r="Q308" s="248" t="str">
        <f t="shared" si="93"/>
        <v/>
      </c>
      <c r="R308" s="245" t="str">
        <f t="shared" si="94"/>
        <v/>
      </c>
      <c r="S308" s="104" t="str">
        <f t="shared" si="95"/>
        <v/>
      </c>
      <c r="T308" s="249" t="str">
        <f t="shared" si="87"/>
        <v/>
      </c>
      <c r="U308" s="118"/>
      <c r="V308" s="118"/>
      <c r="W308" s="118"/>
      <c r="X308" s="119"/>
      <c r="Y308" s="120"/>
      <c r="Z308" s="120"/>
      <c r="AA308" s="108" t="str">
        <f t="shared" si="96"/>
        <v/>
      </c>
      <c r="AB308" s="108" t="str">
        <f t="shared" si="97"/>
        <v/>
      </c>
      <c r="AC308" s="121"/>
      <c r="AD308" s="121"/>
      <c r="AE308" s="250" t="str">
        <f t="shared" si="88"/>
        <v/>
      </c>
      <c r="AF308" s="108" t="str">
        <f t="shared" si="98"/>
        <v/>
      </c>
      <c r="AG308" s="108" t="str">
        <f t="shared" si="99"/>
        <v/>
      </c>
      <c r="AH308" s="110">
        <f t="shared" si="100"/>
        <v>0</v>
      </c>
      <c r="AI308" s="110">
        <f t="shared" si="101"/>
        <v>0</v>
      </c>
      <c r="AJ308" s="114"/>
      <c r="AK308" s="100">
        <f t="shared" si="102"/>
        <v>0</v>
      </c>
      <c r="AL308" s="110">
        <f t="shared" si="103"/>
        <v>0</v>
      </c>
      <c r="AM308" s="258">
        <f t="shared" si="104"/>
        <v>0</v>
      </c>
      <c r="AN308" s="110">
        <f t="shared" si="105"/>
        <v>0</v>
      </c>
      <c r="AO308" s="110">
        <f t="shared" si="89"/>
        <v>0</v>
      </c>
      <c r="AP308" s="122"/>
    </row>
    <row r="309" spans="1:56">
      <c r="A309" s="113"/>
      <c r="B309" s="113"/>
      <c r="C309" s="114"/>
      <c r="D309" s="115"/>
      <c r="E309" s="115"/>
      <c r="F309" s="115"/>
      <c r="G309" s="115"/>
      <c r="H309" s="116"/>
      <c r="I309" s="114"/>
      <c r="J309" s="114"/>
      <c r="K309" s="115"/>
      <c r="L309" s="117">
        <f t="shared" si="86"/>
        <v>0</v>
      </c>
      <c r="M309" s="124"/>
      <c r="N309" s="102" t="str">
        <f t="shared" si="90"/>
        <v/>
      </c>
      <c r="O309" s="103" t="str">
        <f t="shared" si="91"/>
        <v/>
      </c>
      <c r="P309" s="104" t="str">
        <f t="shared" si="92"/>
        <v/>
      </c>
      <c r="Q309" s="248" t="str">
        <f t="shared" si="93"/>
        <v/>
      </c>
      <c r="R309" s="245" t="str">
        <f t="shared" si="94"/>
        <v/>
      </c>
      <c r="S309" s="104" t="str">
        <f t="shared" si="95"/>
        <v/>
      </c>
      <c r="T309" s="249" t="str">
        <f t="shared" si="87"/>
        <v/>
      </c>
      <c r="U309" s="118"/>
      <c r="V309" s="118"/>
      <c r="W309" s="118"/>
      <c r="X309" s="119"/>
      <c r="Y309" s="120"/>
      <c r="Z309" s="120"/>
      <c r="AA309" s="108" t="str">
        <f t="shared" si="96"/>
        <v/>
      </c>
      <c r="AB309" s="108" t="str">
        <f t="shared" si="97"/>
        <v/>
      </c>
      <c r="AC309" s="121"/>
      <c r="AD309" s="121"/>
      <c r="AE309" s="250" t="str">
        <f t="shared" si="88"/>
        <v/>
      </c>
      <c r="AF309" s="108" t="str">
        <f t="shared" si="98"/>
        <v/>
      </c>
      <c r="AG309" s="108" t="str">
        <f t="shared" si="99"/>
        <v/>
      </c>
      <c r="AH309" s="110">
        <f t="shared" si="100"/>
        <v>0</v>
      </c>
      <c r="AI309" s="110">
        <f t="shared" si="101"/>
        <v>0</v>
      </c>
      <c r="AJ309" s="114"/>
      <c r="AK309" s="100">
        <f t="shared" si="102"/>
        <v>0</v>
      </c>
      <c r="AL309" s="110">
        <f t="shared" si="103"/>
        <v>0</v>
      </c>
      <c r="AM309" s="258">
        <f t="shared" si="104"/>
        <v>0</v>
      </c>
      <c r="AN309" s="110">
        <f t="shared" si="105"/>
        <v>0</v>
      </c>
      <c r="AO309" s="110">
        <f t="shared" si="89"/>
        <v>0</v>
      </c>
      <c r="AP309" s="122"/>
    </row>
    <row r="310" spans="1:56">
      <c r="A310" s="113"/>
      <c r="B310" s="113"/>
      <c r="C310" s="114"/>
      <c r="D310" s="115"/>
      <c r="E310" s="115"/>
      <c r="F310" s="115"/>
      <c r="G310" s="115"/>
      <c r="H310" s="116"/>
      <c r="I310" s="114"/>
      <c r="J310" s="114"/>
      <c r="K310" s="115"/>
      <c r="L310" s="117">
        <f t="shared" si="86"/>
        <v>0</v>
      </c>
      <c r="M310" s="124"/>
      <c r="N310" s="102" t="str">
        <f t="shared" si="90"/>
        <v/>
      </c>
      <c r="O310" s="103" t="str">
        <f t="shared" si="91"/>
        <v/>
      </c>
      <c r="P310" s="104" t="str">
        <f t="shared" si="92"/>
        <v/>
      </c>
      <c r="Q310" s="248" t="str">
        <f t="shared" si="93"/>
        <v/>
      </c>
      <c r="R310" s="245" t="str">
        <f t="shared" si="94"/>
        <v/>
      </c>
      <c r="S310" s="104" t="str">
        <f t="shared" si="95"/>
        <v/>
      </c>
      <c r="T310" s="249" t="str">
        <f t="shared" si="87"/>
        <v/>
      </c>
      <c r="U310" s="118"/>
      <c r="V310" s="118"/>
      <c r="W310" s="118"/>
      <c r="X310" s="119"/>
      <c r="Y310" s="120"/>
      <c r="Z310" s="120"/>
      <c r="AA310" s="108" t="str">
        <f t="shared" si="96"/>
        <v/>
      </c>
      <c r="AB310" s="108" t="str">
        <f t="shared" si="97"/>
        <v/>
      </c>
      <c r="AC310" s="121"/>
      <c r="AD310" s="121"/>
      <c r="AE310" s="250" t="str">
        <f t="shared" si="88"/>
        <v/>
      </c>
      <c r="AF310" s="108" t="str">
        <f t="shared" si="98"/>
        <v/>
      </c>
      <c r="AG310" s="108" t="str">
        <f t="shared" si="99"/>
        <v/>
      </c>
      <c r="AH310" s="110">
        <f t="shared" si="100"/>
        <v>0</v>
      </c>
      <c r="AI310" s="110">
        <f t="shared" si="101"/>
        <v>0</v>
      </c>
      <c r="AJ310" s="114"/>
      <c r="AK310" s="100">
        <f t="shared" si="102"/>
        <v>0</v>
      </c>
      <c r="AL310" s="110">
        <f t="shared" si="103"/>
        <v>0</v>
      </c>
      <c r="AM310" s="258">
        <f t="shared" si="104"/>
        <v>0</v>
      </c>
      <c r="AN310" s="110">
        <f t="shared" si="105"/>
        <v>0</v>
      </c>
      <c r="AO310" s="110">
        <f t="shared" si="89"/>
        <v>0</v>
      </c>
      <c r="AP310" s="122"/>
    </row>
    <row r="311" spans="1:56">
      <c r="A311" s="113"/>
      <c r="B311" s="113"/>
      <c r="C311" s="114"/>
      <c r="D311" s="115"/>
      <c r="E311" s="115"/>
      <c r="F311" s="115"/>
      <c r="G311" s="115"/>
      <c r="H311" s="116"/>
      <c r="I311" s="114"/>
      <c r="J311" s="114"/>
      <c r="K311" s="115"/>
      <c r="L311" s="117">
        <f t="shared" si="86"/>
        <v>0</v>
      </c>
      <c r="M311" s="124"/>
      <c r="N311" s="102" t="str">
        <f t="shared" si="90"/>
        <v/>
      </c>
      <c r="O311" s="103" t="str">
        <f t="shared" si="91"/>
        <v/>
      </c>
      <c r="P311" s="104" t="str">
        <f t="shared" si="92"/>
        <v/>
      </c>
      <c r="Q311" s="248" t="str">
        <f t="shared" si="93"/>
        <v/>
      </c>
      <c r="R311" s="245" t="str">
        <f t="shared" si="94"/>
        <v/>
      </c>
      <c r="S311" s="104" t="str">
        <f t="shared" si="95"/>
        <v/>
      </c>
      <c r="T311" s="249" t="str">
        <f t="shared" si="87"/>
        <v/>
      </c>
      <c r="U311" s="118"/>
      <c r="V311" s="118"/>
      <c r="W311" s="118"/>
      <c r="X311" s="119"/>
      <c r="Y311" s="120"/>
      <c r="Z311" s="120"/>
      <c r="AA311" s="108" t="str">
        <f t="shared" si="96"/>
        <v/>
      </c>
      <c r="AB311" s="108" t="str">
        <f t="shared" si="97"/>
        <v/>
      </c>
      <c r="AC311" s="121"/>
      <c r="AD311" s="121"/>
      <c r="AE311" s="250" t="str">
        <f t="shared" si="88"/>
        <v/>
      </c>
      <c r="AF311" s="108" t="str">
        <f t="shared" si="98"/>
        <v/>
      </c>
      <c r="AG311" s="108" t="str">
        <f t="shared" si="99"/>
        <v/>
      </c>
      <c r="AH311" s="110">
        <f t="shared" si="100"/>
        <v>0</v>
      </c>
      <c r="AI311" s="110">
        <f t="shared" si="101"/>
        <v>0</v>
      </c>
      <c r="AJ311" s="114"/>
      <c r="AK311" s="100">
        <f t="shared" si="102"/>
        <v>0</v>
      </c>
      <c r="AL311" s="110">
        <f t="shared" si="103"/>
        <v>0</v>
      </c>
      <c r="AM311" s="258">
        <f t="shared" si="104"/>
        <v>0</v>
      </c>
      <c r="AN311" s="110">
        <f t="shared" si="105"/>
        <v>0</v>
      </c>
      <c r="AO311" s="110">
        <f t="shared" si="89"/>
        <v>0</v>
      </c>
      <c r="AP311" s="122"/>
    </row>
    <row r="312" spans="1:56">
      <c r="A312" s="113"/>
      <c r="B312" s="113"/>
      <c r="C312" s="114"/>
      <c r="D312" s="115"/>
      <c r="E312" s="115"/>
      <c r="F312" s="115"/>
      <c r="G312" s="115"/>
      <c r="H312" s="116"/>
      <c r="I312" s="114"/>
      <c r="J312" s="114"/>
      <c r="K312" s="115"/>
      <c r="L312" s="117">
        <f t="shared" si="86"/>
        <v>0</v>
      </c>
      <c r="M312" s="124"/>
      <c r="N312" s="102" t="str">
        <f t="shared" si="90"/>
        <v/>
      </c>
      <c r="O312" s="103" t="str">
        <f t="shared" si="91"/>
        <v/>
      </c>
      <c r="P312" s="104" t="str">
        <f t="shared" si="92"/>
        <v/>
      </c>
      <c r="Q312" s="248" t="str">
        <f t="shared" si="93"/>
        <v/>
      </c>
      <c r="R312" s="245" t="str">
        <f t="shared" si="94"/>
        <v/>
      </c>
      <c r="S312" s="104" t="str">
        <f t="shared" si="95"/>
        <v/>
      </c>
      <c r="T312" s="249" t="str">
        <f t="shared" si="87"/>
        <v/>
      </c>
      <c r="U312" s="118"/>
      <c r="V312" s="118"/>
      <c r="W312" s="118"/>
      <c r="X312" s="119"/>
      <c r="Y312" s="120"/>
      <c r="Z312" s="120"/>
      <c r="AA312" s="108" t="str">
        <f t="shared" si="96"/>
        <v/>
      </c>
      <c r="AB312" s="108" t="str">
        <f t="shared" si="97"/>
        <v/>
      </c>
      <c r="AC312" s="121"/>
      <c r="AD312" s="121"/>
      <c r="AE312" s="250" t="str">
        <f t="shared" si="88"/>
        <v/>
      </c>
      <c r="AF312" s="108" t="str">
        <f t="shared" si="98"/>
        <v/>
      </c>
      <c r="AG312" s="108" t="str">
        <f t="shared" si="99"/>
        <v/>
      </c>
      <c r="AH312" s="110">
        <f t="shared" si="100"/>
        <v>0</v>
      </c>
      <c r="AI312" s="110">
        <f t="shared" si="101"/>
        <v>0</v>
      </c>
      <c r="AJ312" s="114"/>
      <c r="AK312" s="100">
        <f t="shared" si="102"/>
        <v>0</v>
      </c>
      <c r="AL312" s="110">
        <f t="shared" si="103"/>
        <v>0</v>
      </c>
      <c r="AM312" s="258">
        <f t="shared" si="104"/>
        <v>0</v>
      </c>
      <c r="AN312" s="110">
        <f t="shared" si="105"/>
        <v>0</v>
      </c>
      <c r="AO312" s="110">
        <f t="shared" si="89"/>
        <v>0</v>
      </c>
      <c r="AP312" s="122"/>
    </row>
    <row r="313" spans="1:56">
      <c r="A313" s="113"/>
      <c r="B313" s="113"/>
      <c r="C313" s="114"/>
      <c r="D313" s="115"/>
      <c r="E313" s="115"/>
      <c r="F313" s="115"/>
      <c r="G313" s="115"/>
      <c r="H313" s="116"/>
      <c r="I313" s="114"/>
      <c r="J313" s="114"/>
      <c r="K313" s="115"/>
      <c r="L313" s="117">
        <f t="shared" si="86"/>
        <v>0</v>
      </c>
      <c r="M313" s="124"/>
      <c r="N313" s="102" t="str">
        <f t="shared" si="90"/>
        <v/>
      </c>
      <c r="O313" s="103" t="str">
        <f t="shared" si="91"/>
        <v/>
      </c>
      <c r="P313" s="104" t="str">
        <f t="shared" si="92"/>
        <v/>
      </c>
      <c r="Q313" s="248" t="str">
        <f t="shared" si="93"/>
        <v/>
      </c>
      <c r="R313" s="245" t="str">
        <f t="shared" si="94"/>
        <v/>
      </c>
      <c r="S313" s="104" t="str">
        <f t="shared" si="95"/>
        <v/>
      </c>
      <c r="T313" s="249" t="str">
        <f t="shared" si="87"/>
        <v/>
      </c>
      <c r="U313" s="118"/>
      <c r="V313" s="118"/>
      <c r="W313" s="118"/>
      <c r="X313" s="119"/>
      <c r="Y313" s="120"/>
      <c r="Z313" s="120"/>
      <c r="AA313" s="108" t="str">
        <f t="shared" si="96"/>
        <v/>
      </c>
      <c r="AB313" s="108" t="str">
        <f t="shared" si="97"/>
        <v/>
      </c>
      <c r="AC313" s="121"/>
      <c r="AD313" s="121"/>
      <c r="AE313" s="250" t="str">
        <f t="shared" si="88"/>
        <v/>
      </c>
      <c r="AF313" s="108" t="str">
        <f t="shared" si="98"/>
        <v/>
      </c>
      <c r="AG313" s="108" t="str">
        <f t="shared" si="99"/>
        <v/>
      </c>
      <c r="AH313" s="110">
        <f t="shared" si="100"/>
        <v>0</v>
      </c>
      <c r="AI313" s="110">
        <f t="shared" si="101"/>
        <v>0</v>
      </c>
      <c r="AJ313" s="114"/>
      <c r="AK313" s="100">
        <f t="shared" si="102"/>
        <v>0</v>
      </c>
      <c r="AL313" s="110">
        <f t="shared" si="103"/>
        <v>0</v>
      </c>
      <c r="AM313" s="258">
        <f t="shared" si="104"/>
        <v>0</v>
      </c>
      <c r="AN313" s="110">
        <f t="shared" si="105"/>
        <v>0</v>
      </c>
      <c r="AO313" s="110">
        <f t="shared" si="89"/>
        <v>0</v>
      </c>
      <c r="AP313" s="122"/>
    </row>
    <row r="314" spans="1:56">
      <c r="A314" s="113"/>
      <c r="B314" s="113"/>
      <c r="C314" s="114"/>
      <c r="D314" s="115"/>
      <c r="E314" s="115"/>
      <c r="F314" s="115"/>
      <c r="G314" s="115"/>
      <c r="H314" s="116"/>
      <c r="I314" s="114"/>
      <c r="J314" s="114"/>
      <c r="K314" s="115"/>
      <c r="L314" s="117">
        <f t="shared" si="86"/>
        <v>0</v>
      </c>
      <c r="M314" s="124"/>
      <c r="N314" s="102" t="str">
        <f t="shared" si="90"/>
        <v/>
      </c>
      <c r="O314" s="103" t="str">
        <f t="shared" si="91"/>
        <v/>
      </c>
      <c r="P314" s="104" t="str">
        <f t="shared" si="92"/>
        <v/>
      </c>
      <c r="Q314" s="248" t="str">
        <f t="shared" si="93"/>
        <v/>
      </c>
      <c r="R314" s="245" t="str">
        <f t="shared" si="94"/>
        <v/>
      </c>
      <c r="S314" s="104" t="str">
        <f t="shared" si="95"/>
        <v/>
      </c>
      <c r="T314" s="249" t="str">
        <f t="shared" si="87"/>
        <v/>
      </c>
      <c r="U314" s="118"/>
      <c r="V314" s="118"/>
      <c r="W314" s="118"/>
      <c r="X314" s="119"/>
      <c r="Y314" s="120"/>
      <c r="Z314" s="120"/>
      <c r="AA314" s="108" t="str">
        <f t="shared" si="96"/>
        <v/>
      </c>
      <c r="AB314" s="108" t="str">
        <f t="shared" si="97"/>
        <v/>
      </c>
      <c r="AC314" s="121"/>
      <c r="AD314" s="121"/>
      <c r="AE314" s="250" t="str">
        <f t="shared" si="88"/>
        <v/>
      </c>
      <c r="AF314" s="108" t="str">
        <f t="shared" si="98"/>
        <v/>
      </c>
      <c r="AG314" s="108" t="str">
        <f t="shared" si="99"/>
        <v/>
      </c>
      <c r="AH314" s="110">
        <f t="shared" si="100"/>
        <v>0</v>
      </c>
      <c r="AI314" s="110">
        <f t="shared" si="101"/>
        <v>0</v>
      </c>
      <c r="AJ314" s="114"/>
      <c r="AK314" s="100">
        <f t="shared" si="102"/>
        <v>0</v>
      </c>
      <c r="AL314" s="110">
        <f t="shared" si="103"/>
        <v>0</v>
      </c>
      <c r="AM314" s="258">
        <f t="shared" si="104"/>
        <v>0</v>
      </c>
      <c r="AN314" s="110">
        <f t="shared" si="105"/>
        <v>0</v>
      </c>
      <c r="AO314" s="110">
        <f t="shared" si="89"/>
        <v>0</v>
      </c>
      <c r="AP314" s="122"/>
    </row>
    <row r="315" spans="1:56">
      <c r="A315" s="113"/>
      <c r="B315" s="113"/>
      <c r="C315" s="114"/>
      <c r="D315" s="115"/>
      <c r="E315" s="115"/>
      <c r="F315" s="115"/>
      <c r="G315" s="115"/>
      <c r="H315" s="116"/>
      <c r="I315" s="114"/>
      <c r="J315" s="114"/>
      <c r="K315" s="115"/>
      <c r="L315" s="117">
        <f t="shared" si="86"/>
        <v>0</v>
      </c>
      <c r="M315" s="124"/>
      <c r="N315" s="102" t="str">
        <f t="shared" si="90"/>
        <v/>
      </c>
      <c r="O315" s="103" t="str">
        <f t="shared" si="91"/>
        <v/>
      </c>
      <c r="P315" s="104" t="str">
        <f t="shared" si="92"/>
        <v/>
      </c>
      <c r="Q315" s="248" t="str">
        <f t="shared" si="93"/>
        <v/>
      </c>
      <c r="R315" s="245" t="str">
        <f t="shared" si="94"/>
        <v/>
      </c>
      <c r="S315" s="104" t="str">
        <f t="shared" si="95"/>
        <v/>
      </c>
      <c r="T315" s="249" t="str">
        <f t="shared" si="87"/>
        <v/>
      </c>
      <c r="U315" s="118"/>
      <c r="V315" s="118"/>
      <c r="W315" s="118"/>
      <c r="X315" s="119"/>
      <c r="Y315" s="120"/>
      <c r="Z315" s="120"/>
      <c r="AA315" s="108" t="str">
        <f t="shared" si="96"/>
        <v/>
      </c>
      <c r="AB315" s="108" t="str">
        <f t="shared" si="97"/>
        <v/>
      </c>
      <c r="AC315" s="121"/>
      <c r="AD315" s="121"/>
      <c r="AE315" s="250" t="str">
        <f t="shared" si="88"/>
        <v/>
      </c>
      <c r="AF315" s="108" t="str">
        <f t="shared" si="98"/>
        <v/>
      </c>
      <c r="AG315" s="108" t="str">
        <f t="shared" si="99"/>
        <v/>
      </c>
      <c r="AH315" s="110">
        <f t="shared" si="100"/>
        <v>0</v>
      </c>
      <c r="AI315" s="110">
        <f t="shared" si="101"/>
        <v>0</v>
      </c>
      <c r="AJ315" s="114"/>
      <c r="AK315" s="100">
        <f t="shared" si="102"/>
        <v>0</v>
      </c>
      <c r="AL315" s="110">
        <f t="shared" si="103"/>
        <v>0</v>
      </c>
      <c r="AM315" s="258">
        <f t="shared" si="104"/>
        <v>0</v>
      </c>
      <c r="AN315" s="110">
        <f t="shared" si="105"/>
        <v>0</v>
      </c>
      <c r="AO315" s="110">
        <f t="shared" si="89"/>
        <v>0</v>
      </c>
      <c r="AP315" s="122"/>
    </row>
    <row r="316" spans="1:56">
      <c r="A316" s="113"/>
      <c r="B316" s="113"/>
      <c r="C316" s="114"/>
      <c r="D316" s="115"/>
      <c r="E316" s="115"/>
      <c r="F316" s="115"/>
      <c r="G316" s="115"/>
      <c r="H316" s="116"/>
      <c r="I316" s="114"/>
      <c r="J316" s="114"/>
      <c r="K316" s="115"/>
      <c r="L316" s="117">
        <f t="shared" si="86"/>
        <v>0</v>
      </c>
      <c r="M316" s="124"/>
      <c r="N316" s="102" t="str">
        <f t="shared" si="90"/>
        <v/>
      </c>
      <c r="O316" s="103" t="str">
        <f t="shared" si="91"/>
        <v/>
      </c>
      <c r="P316" s="104" t="str">
        <f t="shared" si="92"/>
        <v/>
      </c>
      <c r="Q316" s="248" t="str">
        <f t="shared" si="93"/>
        <v/>
      </c>
      <c r="R316" s="245" t="str">
        <f t="shared" si="94"/>
        <v/>
      </c>
      <c r="S316" s="104" t="str">
        <f t="shared" si="95"/>
        <v/>
      </c>
      <c r="T316" s="249" t="str">
        <f t="shared" si="87"/>
        <v/>
      </c>
      <c r="U316" s="118"/>
      <c r="V316" s="118"/>
      <c r="W316" s="118"/>
      <c r="X316" s="119"/>
      <c r="Y316" s="120"/>
      <c r="Z316" s="120"/>
      <c r="AA316" s="108" t="str">
        <f t="shared" si="96"/>
        <v/>
      </c>
      <c r="AB316" s="108" t="str">
        <f t="shared" si="97"/>
        <v/>
      </c>
      <c r="AC316" s="121"/>
      <c r="AD316" s="121"/>
      <c r="AE316" s="250" t="str">
        <f t="shared" si="88"/>
        <v/>
      </c>
      <c r="AF316" s="108" t="str">
        <f t="shared" si="98"/>
        <v/>
      </c>
      <c r="AG316" s="108" t="str">
        <f t="shared" si="99"/>
        <v/>
      </c>
      <c r="AH316" s="110">
        <f t="shared" si="100"/>
        <v>0</v>
      </c>
      <c r="AI316" s="110">
        <f t="shared" si="101"/>
        <v>0</v>
      </c>
      <c r="AJ316" s="114"/>
      <c r="AK316" s="100">
        <f t="shared" si="102"/>
        <v>0</v>
      </c>
      <c r="AL316" s="110">
        <f t="shared" si="103"/>
        <v>0</v>
      </c>
      <c r="AM316" s="258">
        <f t="shared" si="104"/>
        <v>0</v>
      </c>
      <c r="AN316" s="110">
        <f t="shared" si="105"/>
        <v>0</v>
      </c>
      <c r="AO316" s="110">
        <f t="shared" si="89"/>
        <v>0</v>
      </c>
      <c r="AP316" s="122"/>
    </row>
    <row r="317" spans="1:56">
      <c r="A317" s="113"/>
      <c r="B317" s="113"/>
      <c r="C317" s="114"/>
      <c r="D317" s="115"/>
      <c r="E317" s="115"/>
      <c r="F317" s="115"/>
      <c r="G317" s="115"/>
      <c r="H317" s="116"/>
      <c r="I317" s="114"/>
      <c r="J317" s="114"/>
      <c r="K317" s="115"/>
      <c r="L317" s="117">
        <f t="shared" si="86"/>
        <v>0</v>
      </c>
      <c r="M317" s="124"/>
      <c r="N317" s="102" t="str">
        <f t="shared" si="90"/>
        <v/>
      </c>
      <c r="O317" s="103" t="str">
        <f t="shared" si="91"/>
        <v/>
      </c>
      <c r="P317" s="104" t="str">
        <f t="shared" si="92"/>
        <v/>
      </c>
      <c r="Q317" s="248" t="str">
        <f t="shared" si="93"/>
        <v/>
      </c>
      <c r="R317" s="245" t="str">
        <f t="shared" si="94"/>
        <v/>
      </c>
      <c r="S317" s="104" t="str">
        <f t="shared" si="95"/>
        <v/>
      </c>
      <c r="T317" s="249" t="str">
        <f t="shared" si="87"/>
        <v/>
      </c>
      <c r="U317" s="118"/>
      <c r="V317" s="118"/>
      <c r="W317" s="118"/>
      <c r="X317" s="119"/>
      <c r="Y317" s="120"/>
      <c r="Z317" s="120"/>
      <c r="AA317" s="108" t="str">
        <f t="shared" si="96"/>
        <v/>
      </c>
      <c r="AB317" s="108" t="str">
        <f t="shared" si="97"/>
        <v/>
      </c>
      <c r="AC317" s="121"/>
      <c r="AD317" s="121"/>
      <c r="AE317" s="250" t="str">
        <f t="shared" si="88"/>
        <v/>
      </c>
      <c r="AF317" s="108" t="str">
        <f t="shared" si="98"/>
        <v/>
      </c>
      <c r="AG317" s="108" t="str">
        <f t="shared" si="99"/>
        <v/>
      </c>
      <c r="AH317" s="110">
        <f t="shared" si="100"/>
        <v>0</v>
      </c>
      <c r="AI317" s="110">
        <f t="shared" si="101"/>
        <v>0</v>
      </c>
      <c r="AJ317" s="114"/>
      <c r="AK317" s="100">
        <f t="shared" si="102"/>
        <v>0</v>
      </c>
      <c r="AL317" s="110">
        <f t="shared" si="103"/>
        <v>0</v>
      </c>
      <c r="AM317" s="258">
        <f t="shared" si="104"/>
        <v>0</v>
      </c>
      <c r="AN317" s="110">
        <f t="shared" si="105"/>
        <v>0</v>
      </c>
      <c r="AO317" s="110">
        <f t="shared" si="89"/>
        <v>0</v>
      </c>
      <c r="AP317" s="122"/>
    </row>
    <row r="318" spans="1:56" s="279" customFormat="1">
      <c r="A318" s="113"/>
      <c r="B318" s="113"/>
      <c r="C318" s="114"/>
      <c r="D318" s="115"/>
      <c r="E318" s="115"/>
      <c r="F318" s="115"/>
      <c r="G318" s="115"/>
      <c r="H318" s="116"/>
      <c r="I318" s="114"/>
      <c r="J318" s="114"/>
      <c r="K318" s="115"/>
      <c r="L318" s="117">
        <f t="shared" si="86"/>
        <v>0</v>
      </c>
      <c r="M318" s="124"/>
      <c r="N318" s="102" t="str">
        <f t="shared" si="90"/>
        <v/>
      </c>
      <c r="O318" s="103" t="str">
        <f t="shared" si="91"/>
        <v/>
      </c>
      <c r="P318" s="104" t="str">
        <f t="shared" si="92"/>
        <v/>
      </c>
      <c r="Q318" s="248" t="str">
        <f t="shared" si="93"/>
        <v/>
      </c>
      <c r="R318" s="245" t="str">
        <f t="shared" si="94"/>
        <v/>
      </c>
      <c r="S318" s="104" t="str">
        <f t="shared" si="95"/>
        <v/>
      </c>
      <c r="T318" s="249" t="str">
        <f t="shared" si="87"/>
        <v/>
      </c>
      <c r="U318" s="118"/>
      <c r="V318" s="118"/>
      <c r="W318" s="118"/>
      <c r="X318" s="119"/>
      <c r="Y318" s="120"/>
      <c r="Z318" s="120"/>
      <c r="AA318" s="108" t="str">
        <f t="shared" si="96"/>
        <v/>
      </c>
      <c r="AB318" s="108" t="str">
        <f t="shared" si="97"/>
        <v/>
      </c>
      <c r="AC318" s="121"/>
      <c r="AD318" s="121"/>
      <c r="AE318" s="250" t="str">
        <f t="shared" si="88"/>
        <v/>
      </c>
      <c r="AF318" s="108" t="str">
        <f t="shared" si="98"/>
        <v/>
      </c>
      <c r="AG318" s="108" t="str">
        <f t="shared" si="99"/>
        <v/>
      </c>
      <c r="AH318" s="110">
        <f t="shared" si="100"/>
        <v>0</v>
      </c>
      <c r="AI318" s="110">
        <f t="shared" si="101"/>
        <v>0</v>
      </c>
      <c r="AJ318" s="114"/>
      <c r="AK318" s="100">
        <f t="shared" si="102"/>
        <v>0</v>
      </c>
      <c r="AL318" s="110">
        <f t="shared" si="103"/>
        <v>0</v>
      </c>
      <c r="AM318" s="258">
        <f t="shared" si="104"/>
        <v>0</v>
      </c>
      <c r="AN318" s="110">
        <f t="shared" si="105"/>
        <v>0</v>
      </c>
      <c r="AO318" s="110">
        <f t="shared" si="89"/>
        <v>0</v>
      </c>
      <c r="AP318" s="122"/>
      <c r="AQ318" s="277"/>
      <c r="AR318" s="269"/>
      <c r="AT318" s="65"/>
      <c r="AU318" s="65"/>
      <c r="AV318" s="65"/>
      <c r="AW318" s="65"/>
      <c r="AX318" s="65"/>
      <c r="AY318" s="65"/>
      <c r="AZ318" s="65"/>
      <c r="BA318" s="65"/>
      <c r="BB318" s="65"/>
      <c r="BC318" s="65"/>
      <c r="BD318" s="65"/>
    </row>
    <row r="319" spans="1:56">
      <c r="A319" s="113"/>
      <c r="B319" s="113"/>
      <c r="C319" s="114"/>
      <c r="D319" s="115"/>
      <c r="E319" s="115"/>
      <c r="F319" s="115"/>
      <c r="G319" s="115"/>
      <c r="H319" s="116"/>
      <c r="I319" s="114"/>
      <c r="J319" s="114"/>
      <c r="K319" s="115"/>
      <c r="L319" s="117">
        <f t="shared" si="86"/>
        <v>0</v>
      </c>
      <c r="M319" s="124"/>
      <c r="N319" s="102" t="str">
        <f t="shared" si="90"/>
        <v/>
      </c>
      <c r="O319" s="103" t="str">
        <f t="shared" si="91"/>
        <v/>
      </c>
      <c r="P319" s="104" t="str">
        <f t="shared" si="92"/>
        <v/>
      </c>
      <c r="Q319" s="248" t="str">
        <f t="shared" si="93"/>
        <v/>
      </c>
      <c r="R319" s="245" t="str">
        <f t="shared" si="94"/>
        <v/>
      </c>
      <c r="S319" s="104" t="str">
        <f t="shared" si="95"/>
        <v/>
      </c>
      <c r="T319" s="249" t="str">
        <f t="shared" si="87"/>
        <v/>
      </c>
      <c r="U319" s="118"/>
      <c r="V319" s="118"/>
      <c r="W319" s="118"/>
      <c r="X319" s="119"/>
      <c r="Y319" s="120"/>
      <c r="Z319" s="120"/>
      <c r="AA319" s="108" t="str">
        <f t="shared" si="96"/>
        <v/>
      </c>
      <c r="AB319" s="108" t="str">
        <f t="shared" si="97"/>
        <v/>
      </c>
      <c r="AC319" s="121"/>
      <c r="AD319" s="121"/>
      <c r="AE319" s="250" t="str">
        <f t="shared" si="88"/>
        <v/>
      </c>
      <c r="AF319" s="108" t="str">
        <f t="shared" si="98"/>
        <v/>
      </c>
      <c r="AG319" s="108" t="str">
        <f t="shared" si="99"/>
        <v/>
      </c>
      <c r="AH319" s="110">
        <f t="shared" si="100"/>
        <v>0</v>
      </c>
      <c r="AI319" s="110">
        <f t="shared" si="101"/>
        <v>0</v>
      </c>
      <c r="AJ319" s="114"/>
      <c r="AK319" s="100">
        <f t="shared" si="102"/>
        <v>0</v>
      </c>
      <c r="AL319" s="110">
        <f t="shared" si="103"/>
        <v>0</v>
      </c>
      <c r="AM319" s="258">
        <f t="shared" si="104"/>
        <v>0</v>
      </c>
      <c r="AN319" s="110">
        <f t="shared" si="105"/>
        <v>0</v>
      </c>
      <c r="AO319" s="110">
        <f t="shared" si="89"/>
        <v>0</v>
      </c>
      <c r="AP319" s="122"/>
    </row>
    <row r="320" spans="1:56">
      <c r="A320" s="113"/>
      <c r="B320" s="113"/>
      <c r="C320" s="114"/>
      <c r="D320" s="115"/>
      <c r="E320" s="115"/>
      <c r="F320" s="115"/>
      <c r="G320" s="115"/>
      <c r="H320" s="116"/>
      <c r="I320" s="114"/>
      <c r="J320" s="114"/>
      <c r="K320" s="115"/>
      <c r="L320" s="117">
        <f t="shared" si="86"/>
        <v>0</v>
      </c>
      <c r="M320" s="124"/>
      <c r="N320" s="102" t="str">
        <f t="shared" si="90"/>
        <v/>
      </c>
      <c r="O320" s="103" t="str">
        <f t="shared" si="91"/>
        <v/>
      </c>
      <c r="P320" s="104" t="str">
        <f t="shared" si="92"/>
        <v/>
      </c>
      <c r="Q320" s="248" t="str">
        <f t="shared" si="93"/>
        <v/>
      </c>
      <c r="R320" s="245" t="str">
        <f t="shared" si="94"/>
        <v/>
      </c>
      <c r="S320" s="104" t="str">
        <f t="shared" si="95"/>
        <v/>
      </c>
      <c r="T320" s="249" t="str">
        <f t="shared" si="87"/>
        <v/>
      </c>
      <c r="U320" s="118"/>
      <c r="V320" s="118"/>
      <c r="W320" s="118"/>
      <c r="X320" s="119"/>
      <c r="Y320" s="120"/>
      <c r="Z320" s="120"/>
      <c r="AA320" s="108" t="str">
        <f t="shared" si="96"/>
        <v/>
      </c>
      <c r="AB320" s="108" t="str">
        <f t="shared" si="97"/>
        <v/>
      </c>
      <c r="AC320" s="121"/>
      <c r="AD320" s="121"/>
      <c r="AE320" s="250" t="str">
        <f t="shared" si="88"/>
        <v/>
      </c>
      <c r="AF320" s="108" t="str">
        <f t="shared" si="98"/>
        <v/>
      </c>
      <c r="AG320" s="108" t="str">
        <f t="shared" si="99"/>
        <v/>
      </c>
      <c r="AH320" s="110">
        <f t="shared" si="100"/>
        <v>0</v>
      </c>
      <c r="AI320" s="110">
        <f t="shared" si="101"/>
        <v>0</v>
      </c>
      <c r="AJ320" s="114"/>
      <c r="AK320" s="100">
        <f t="shared" si="102"/>
        <v>0</v>
      </c>
      <c r="AL320" s="110">
        <f t="shared" si="103"/>
        <v>0</v>
      </c>
      <c r="AM320" s="258">
        <f t="shared" si="104"/>
        <v>0</v>
      </c>
      <c r="AN320" s="110">
        <f t="shared" si="105"/>
        <v>0</v>
      </c>
      <c r="AO320" s="110">
        <f t="shared" si="89"/>
        <v>0</v>
      </c>
      <c r="AP320" s="122"/>
    </row>
    <row r="321" spans="1:56">
      <c r="A321" s="113"/>
      <c r="B321" s="113"/>
      <c r="C321" s="114"/>
      <c r="D321" s="115"/>
      <c r="E321" s="115"/>
      <c r="F321" s="115"/>
      <c r="G321" s="115"/>
      <c r="H321" s="116"/>
      <c r="I321" s="114"/>
      <c r="J321" s="114"/>
      <c r="K321" s="115"/>
      <c r="L321" s="117">
        <f t="shared" si="86"/>
        <v>0</v>
      </c>
      <c r="M321" s="124"/>
      <c r="N321" s="102" t="str">
        <f t="shared" si="90"/>
        <v/>
      </c>
      <c r="O321" s="103" t="str">
        <f t="shared" si="91"/>
        <v/>
      </c>
      <c r="P321" s="104" t="str">
        <f t="shared" si="92"/>
        <v/>
      </c>
      <c r="Q321" s="248" t="str">
        <f t="shared" si="93"/>
        <v/>
      </c>
      <c r="R321" s="245" t="str">
        <f t="shared" si="94"/>
        <v/>
      </c>
      <c r="S321" s="104" t="str">
        <f t="shared" si="95"/>
        <v/>
      </c>
      <c r="T321" s="249" t="str">
        <f t="shared" si="87"/>
        <v/>
      </c>
      <c r="U321" s="118"/>
      <c r="V321" s="118"/>
      <c r="W321" s="118"/>
      <c r="X321" s="119"/>
      <c r="Y321" s="120"/>
      <c r="Z321" s="120"/>
      <c r="AA321" s="108" t="str">
        <f t="shared" si="96"/>
        <v/>
      </c>
      <c r="AB321" s="108" t="str">
        <f t="shared" si="97"/>
        <v/>
      </c>
      <c r="AC321" s="121"/>
      <c r="AD321" s="121"/>
      <c r="AE321" s="250" t="str">
        <f t="shared" si="88"/>
        <v/>
      </c>
      <c r="AF321" s="108" t="str">
        <f t="shared" si="98"/>
        <v/>
      </c>
      <c r="AG321" s="108" t="str">
        <f t="shared" si="99"/>
        <v/>
      </c>
      <c r="AH321" s="110">
        <f t="shared" si="100"/>
        <v>0</v>
      </c>
      <c r="AI321" s="110">
        <f t="shared" si="101"/>
        <v>0</v>
      </c>
      <c r="AJ321" s="114"/>
      <c r="AK321" s="100">
        <f t="shared" si="102"/>
        <v>0</v>
      </c>
      <c r="AL321" s="110">
        <f t="shared" si="103"/>
        <v>0</v>
      </c>
      <c r="AM321" s="258">
        <f t="shared" si="104"/>
        <v>0</v>
      </c>
      <c r="AN321" s="110">
        <f t="shared" si="105"/>
        <v>0</v>
      </c>
      <c r="AO321" s="110">
        <f t="shared" si="89"/>
        <v>0</v>
      </c>
      <c r="AP321" s="122"/>
      <c r="BD321" s="279"/>
    </row>
    <row r="322" spans="1:56">
      <c r="A322" s="113"/>
      <c r="B322" s="113"/>
      <c r="C322" s="114"/>
      <c r="D322" s="115"/>
      <c r="E322" s="115"/>
      <c r="F322" s="115"/>
      <c r="G322" s="115"/>
      <c r="H322" s="116"/>
      <c r="I322" s="114"/>
      <c r="J322" s="114"/>
      <c r="K322" s="115"/>
      <c r="L322" s="117">
        <f t="shared" si="86"/>
        <v>0</v>
      </c>
      <c r="M322" s="124"/>
      <c r="N322" s="102" t="str">
        <f t="shared" si="90"/>
        <v/>
      </c>
      <c r="O322" s="103" t="str">
        <f t="shared" si="91"/>
        <v/>
      </c>
      <c r="P322" s="104" t="str">
        <f t="shared" si="92"/>
        <v/>
      </c>
      <c r="Q322" s="248" t="str">
        <f t="shared" si="93"/>
        <v/>
      </c>
      <c r="R322" s="245" t="str">
        <f t="shared" si="94"/>
        <v/>
      </c>
      <c r="S322" s="104" t="str">
        <f t="shared" si="95"/>
        <v/>
      </c>
      <c r="T322" s="249" t="str">
        <f t="shared" si="87"/>
        <v/>
      </c>
      <c r="U322" s="118"/>
      <c r="V322" s="118"/>
      <c r="W322" s="118"/>
      <c r="X322" s="119"/>
      <c r="Y322" s="120"/>
      <c r="Z322" s="120"/>
      <c r="AA322" s="108" t="str">
        <f t="shared" si="96"/>
        <v/>
      </c>
      <c r="AB322" s="108" t="str">
        <f t="shared" si="97"/>
        <v/>
      </c>
      <c r="AC322" s="121"/>
      <c r="AD322" s="121"/>
      <c r="AE322" s="250" t="str">
        <f t="shared" si="88"/>
        <v/>
      </c>
      <c r="AF322" s="108" t="str">
        <f t="shared" si="98"/>
        <v/>
      </c>
      <c r="AG322" s="108" t="str">
        <f t="shared" si="99"/>
        <v/>
      </c>
      <c r="AH322" s="110">
        <f t="shared" si="100"/>
        <v>0</v>
      </c>
      <c r="AI322" s="110">
        <f t="shared" si="101"/>
        <v>0</v>
      </c>
      <c r="AJ322" s="114"/>
      <c r="AK322" s="100">
        <f t="shared" si="102"/>
        <v>0</v>
      </c>
      <c r="AL322" s="110">
        <f t="shared" si="103"/>
        <v>0</v>
      </c>
      <c r="AM322" s="258">
        <f t="shared" si="104"/>
        <v>0</v>
      </c>
      <c r="AN322" s="110">
        <f t="shared" si="105"/>
        <v>0</v>
      </c>
      <c r="AO322" s="110">
        <f t="shared" si="89"/>
        <v>0</v>
      </c>
      <c r="AP322" s="122"/>
      <c r="AT322" s="279"/>
      <c r="AU322" s="279"/>
      <c r="AV322" s="279"/>
      <c r="AW322" s="279"/>
      <c r="AX322" s="279"/>
      <c r="AY322" s="279"/>
      <c r="AZ322" s="279"/>
      <c r="BA322" s="279"/>
      <c r="BB322" s="279"/>
      <c r="BC322" s="279"/>
    </row>
    <row r="323" spans="1:56">
      <c r="A323" s="113"/>
      <c r="B323" s="113"/>
      <c r="C323" s="114"/>
      <c r="D323" s="115"/>
      <c r="E323" s="115"/>
      <c r="F323" s="115"/>
      <c r="G323" s="115"/>
      <c r="H323" s="116"/>
      <c r="I323" s="114"/>
      <c r="J323" s="114"/>
      <c r="K323" s="115"/>
      <c r="L323" s="117">
        <f t="shared" si="86"/>
        <v>0</v>
      </c>
      <c r="M323" s="124"/>
      <c r="N323" s="102" t="str">
        <f t="shared" si="90"/>
        <v/>
      </c>
      <c r="O323" s="103" t="str">
        <f t="shared" si="91"/>
        <v/>
      </c>
      <c r="P323" s="104" t="str">
        <f t="shared" si="92"/>
        <v/>
      </c>
      <c r="Q323" s="248" t="str">
        <f t="shared" si="93"/>
        <v/>
      </c>
      <c r="R323" s="245" t="str">
        <f t="shared" si="94"/>
        <v/>
      </c>
      <c r="S323" s="104" t="str">
        <f t="shared" si="95"/>
        <v/>
      </c>
      <c r="T323" s="249" t="str">
        <f t="shared" si="87"/>
        <v/>
      </c>
      <c r="U323" s="118"/>
      <c r="V323" s="118"/>
      <c r="W323" s="118"/>
      <c r="X323" s="119"/>
      <c r="Y323" s="120"/>
      <c r="Z323" s="120"/>
      <c r="AA323" s="108" t="str">
        <f t="shared" si="96"/>
        <v/>
      </c>
      <c r="AB323" s="108" t="str">
        <f t="shared" si="97"/>
        <v/>
      </c>
      <c r="AC323" s="121"/>
      <c r="AD323" s="121"/>
      <c r="AE323" s="250" t="str">
        <f t="shared" si="88"/>
        <v/>
      </c>
      <c r="AF323" s="108" t="str">
        <f t="shared" si="98"/>
        <v/>
      </c>
      <c r="AG323" s="108" t="str">
        <f t="shared" si="99"/>
        <v/>
      </c>
      <c r="AH323" s="110">
        <f t="shared" si="100"/>
        <v>0</v>
      </c>
      <c r="AI323" s="110">
        <f t="shared" si="101"/>
        <v>0</v>
      </c>
      <c r="AJ323" s="114"/>
      <c r="AK323" s="100">
        <f t="shared" si="102"/>
        <v>0</v>
      </c>
      <c r="AL323" s="110">
        <f t="shared" si="103"/>
        <v>0</v>
      </c>
      <c r="AM323" s="258">
        <f t="shared" si="104"/>
        <v>0</v>
      </c>
      <c r="AN323" s="110">
        <f t="shared" si="105"/>
        <v>0</v>
      </c>
      <c r="AO323" s="110">
        <f t="shared" si="89"/>
        <v>0</v>
      </c>
      <c r="AP323" s="122"/>
    </row>
    <row r="324" spans="1:56">
      <c r="A324" s="113"/>
      <c r="B324" s="113"/>
      <c r="C324" s="114"/>
      <c r="D324" s="115"/>
      <c r="E324" s="115"/>
      <c r="F324" s="115"/>
      <c r="G324" s="115"/>
      <c r="H324" s="116"/>
      <c r="I324" s="114"/>
      <c r="J324" s="114"/>
      <c r="K324" s="115"/>
      <c r="L324" s="117">
        <f t="shared" si="86"/>
        <v>0</v>
      </c>
      <c r="M324" s="124"/>
      <c r="N324" s="102" t="str">
        <f t="shared" si="90"/>
        <v/>
      </c>
      <c r="O324" s="103" t="str">
        <f t="shared" si="91"/>
        <v/>
      </c>
      <c r="P324" s="104" t="str">
        <f t="shared" si="92"/>
        <v/>
      </c>
      <c r="Q324" s="248" t="str">
        <f t="shared" si="93"/>
        <v/>
      </c>
      <c r="R324" s="245" t="str">
        <f t="shared" si="94"/>
        <v/>
      </c>
      <c r="S324" s="104" t="str">
        <f t="shared" si="95"/>
        <v/>
      </c>
      <c r="T324" s="249" t="str">
        <f t="shared" si="87"/>
        <v/>
      </c>
      <c r="U324" s="118"/>
      <c r="V324" s="118"/>
      <c r="W324" s="118"/>
      <c r="X324" s="119"/>
      <c r="Y324" s="120"/>
      <c r="Z324" s="120"/>
      <c r="AA324" s="108" t="str">
        <f t="shared" si="96"/>
        <v/>
      </c>
      <c r="AB324" s="108" t="str">
        <f t="shared" si="97"/>
        <v/>
      </c>
      <c r="AC324" s="121"/>
      <c r="AD324" s="121"/>
      <c r="AE324" s="250" t="str">
        <f t="shared" si="88"/>
        <v/>
      </c>
      <c r="AF324" s="108" t="str">
        <f t="shared" si="98"/>
        <v/>
      </c>
      <c r="AG324" s="108" t="str">
        <f t="shared" si="99"/>
        <v/>
      </c>
      <c r="AH324" s="110">
        <f t="shared" si="100"/>
        <v>0</v>
      </c>
      <c r="AI324" s="110">
        <f t="shared" si="101"/>
        <v>0</v>
      </c>
      <c r="AJ324" s="114"/>
      <c r="AK324" s="100">
        <f t="shared" si="102"/>
        <v>0</v>
      </c>
      <c r="AL324" s="110">
        <f t="shared" si="103"/>
        <v>0</v>
      </c>
      <c r="AM324" s="258">
        <f t="shared" si="104"/>
        <v>0</v>
      </c>
      <c r="AN324" s="110">
        <f t="shared" si="105"/>
        <v>0</v>
      </c>
      <c r="AO324" s="110">
        <f t="shared" si="89"/>
        <v>0</v>
      </c>
      <c r="AP324" s="122"/>
    </row>
    <row r="325" spans="1:56">
      <c r="A325" s="113"/>
      <c r="B325" s="113"/>
      <c r="C325" s="114"/>
      <c r="D325" s="115"/>
      <c r="E325" s="115"/>
      <c r="F325" s="115"/>
      <c r="G325" s="115"/>
      <c r="H325" s="116"/>
      <c r="I325" s="114"/>
      <c r="J325" s="114"/>
      <c r="K325" s="115"/>
      <c r="L325" s="117">
        <f t="shared" si="86"/>
        <v>0</v>
      </c>
      <c r="M325" s="124"/>
      <c r="N325" s="102" t="str">
        <f t="shared" si="90"/>
        <v/>
      </c>
      <c r="O325" s="103" t="str">
        <f t="shared" si="91"/>
        <v/>
      </c>
      <c r="P325" s="104" t="str">
        <f t="shared" si="92"/>
        <v/>
      </c>
      <c r="Q325" s="248" t="str">
        <f t="shared" si="93"/>
        <v/>
      </c>
      <c r="R325" s="245" t="str">
        <f t="shared" si="94"/>
        <v/>
      </c>
      <c r="S325" s="104" t="str">
        <f t="shared" si="95"/>
        <v/>
      </c>
      <c r="T325" s="249" t="str">
        <f t="shared" si="87"/>
        <v/>
      </c>
      <c r="U325" s="118"/>
      <c r="V325" s="118"/>
      <c r="W325" s="118"/>
      <c r="X325" s="119"/>
      <c r="Y325" s="120"/>
      <c r="Z325" s="120"/>
      <c r="AA325" s="108" t="str">
        <f t="shared" si="96"/>
        <v/>
      </c>
      <c r="AB325" s="108" t="str">
        <f t="shared" si="97"/>
        <v/>
      </c>
      <c r="AC325" s="121"/>
      <c r="AD325" s="121"/>
      <c r="AE325" s="250" t="str">
        <f t="shared" si="88"/>
        <v/>
      </c>
      <c r="AF325" s="108" t="str">
        <f t="shared" si="98"/>
        <v/>
      </c>
      <c r="AG325" s="108" t="str">
        <f t="shared" si="99"/>
        <v/>
      </c>
      <c r="AH325" s="110">
        <f t="shared" si="100"/>
        <v>0</v>
      </c>
      <c r="AI325" s="110">
        <f t="shared" si="101"/>
        <v>0</v>
      </c>
      <c r="AJ325" s="114"/>
      <c r="AK325" s="100">
        <f t="shared" si="102"/>
        <v>0</v>
      </c>
      <c r="AL325" s="110">
        <f t="shared" si="103"/>
        <v>0</v>
      </c>
      <c r="AM325" s="258">
        <f t="shared" si="104"/>
        <v>0</v>
      </c>
      <c r="AN325" s="110">
        <f t="shared" si="105"/>
        <v>0</v>
      </c>
      <c r="AO325" s="110">
        <f t="shared" si="89"/>
        <v>0</v>
      </c>
      <c r="AP325" s="122"/>
    </row>
    <row r="326" spans="1:56">
      <c r="A326" s="113"/>
      <c r="B326" s="113"/>
      <c r="C326" s="114"/>
      <c r="D326" s="115"/>
      <c r="E326" s="115"/>
      <c r="F326" s="115"/>
      <c r="G326" s="115"/>
      <c r="H326" s="116"/>
      <c r="I326" s="114"/>
      <c r="J326" s="114"/>
      <c r="K326" s="115"/>
      <c r="L326" s="117">
        <f t="shared" si="86"/>
        <v>0</v>
      </c>
      <c r="M326" s="124"/>
      <c r="N326" s="102" t="str">
        <f t="shared" si="90"/>
        <v/>
      </c>
      <c r="O326" s="103" t="str">
        <f t="shared" si="91"/>
        <v/>
      </c>
      <c r="P326" s="104" t="str">
        <f t="shared" si="92"/>
        <v/>
      </c>
      <c r="Q326" s="248" t="str">
        <f t="shared" si="93"/>
        <v/>
      </c>
      <c r="R326" s="245" t="str">
        <f t="shared" si="94"/>
        <v/>
      </c>
      <c r="S326" s="104" t="str">
        <f t="shared" si="95"/>
        <v/>
      </c>
      <c r="T326" s="249" t="str">
        <f t="shared" si="87"/>
        <v/>
      </c>
      <c r="U326" s="118"/>
      <c r="V326" s="118"/>
      <c r="W326" s="118"/>
      <c r="X326" s="119"/>
      <c r="Y326" s="120"/>
      <c r="Z326" s="120"/>
      <c r="AA326" s="108" t="str">
        <f t="shared" si="96"/>
        <v/>
      </c>
      <c r="AB326" s="108" t="str">
        <f t="shared" si="97"/>
        <v/>
      </c>
      <c r="AC326" s="121"/>
      <c r="AD326" s="121"/>
      <c r="AE326" s="250" t="str">
        <f t="shared" si="88"/>
        <v/>
      </c>
      <c r="AF326" s="108" t="str">
        <f t="shared" si="98"/>
        <v/>
      </c>
      <c r="AG326" s="108" t="str">
        <f t="shared" si="99"/>
        <v/>
      </c>
      <c r="AH326" s="110">
        <f t="shared" si="100"/>
        <v>0</v>
      </c>
      <c r="AI326" s="110">
        <f t="shared" si="101"/>
        <v>0</v>
      </c>
      <c r="AJ326" s="114"/>
      <c r="AK326" s="100">
        <f t="shared" si="102"/>
        <v>0</v>
      </c>
      <c r="AL326" s="110">
        <f t="shared" si="103"/>
        <v>0</v>
      </c>
      <c r="AM326" s="258">
        <f t="shared" si="104"/>
        <v>0</v>
      </c>
      <c r="AN326" s="110">
        <f t="shared" si="105"/>
        <v>0</v>
      </c>
      <c r="AO326" s="110">
        <f t="shared" si="89"/>
        <v>0</v>
      </c>
      <c r="AP326" s="122"/>
    </row>
    <row r="327" spans="1:56">
      <c r="A327" s="113"/>
      <c r="B327" s="113"/>
      <c r="C327" s="114"/>
      <c r="D327" s="115"/>
      <c r="E327" s="115"/>
      <c r="F327" s="115"/>
      <c r="G327" s="115"/>
      <c r="H327" s="116"/>
      <c r="I327" s="114"/>
      <c r="J327" s="114"/>
      <c r="K327" s="115"/>
      <c r="L327" s="117">
        <f t="shared" si="86"/>
        <v>0</v>
      </c>
      <c r="M327" s="124"/>
      <c r="N327" s="102" t="str">
        <f t="shared" si="90"/>
        <v/>
      </c>
      <c r="O327" s="103" t="str">
        <f t="shared" si="91"/>
        <v/>
      </c>
      <c r="P327" s="104" t="str">
        <f t="shared" si="92"/>
        <v/>
      </c>
      <c r="Q327" s="248" t="str">
        <f t="shared" si="93"/>
        <v/>
      </c>
      <c r="R327" s="245" t="str">
        <f t="shared" si="94"/>
        <v/>
      </c>
      <c r="S327" s="104" t="str">
        <f t="shared" si="95"/>
        <v/>
      </c>
      <c r="T327" s="249" t="str">
        <f t="shared" si="87"/>
        <v/>
      </c>
      <c r="U327" s="118"/>
      <c r="V327" s="118"/>
      <c r="W327" s="118"/>
      <c r="X327" s="119"/>
      <c r="Y327" s="120"/>
      <c r="Z327" s="120"/>
      <c r="AA327" s="108" t="str">
        <f t="shared" si="96"/>
        <v/>
      </c>
      <c r="AB327" s="108" t="str">
        <f t="shared" si="97"/>
        <v/>
      </c>
      <c r="AC327" s="121"/>
      <c r="AD327" s="121"/>
      <c r="AE327" s="250" t="str">
        <f t="shared" si="88"/>
        <v/>
      </c>
      <c r="AF327" s="108" t="str">
        <f t="shared" si="98"/>
        <v/>
      </c>
      <c r="AG327" s="108" t="str">
        <f t="shared" si="99"/>
        <v/>
      </c>
      <c r="AH327" s="110">
        <f t="shared" si="100"/>
        <v>0</v>
      </c>
      <c r="AI327" s="110">
        <f t="shared" si="101"/>
        <v>0</v>
      </c>
      <c r="AJ327" s="114"/>
      <c r="AK327" s="100">
        <f t="shared" si="102"/>
        <v>0</v>
      </c>
      <c r="AL327" s="110">
        <f t="shared" si="103"/>
        <v>0</v>
      </c>
      <c r="AM327" s="258">
        <f t="shared" si="104"/>
        <v>0</v>
      </c>
      <c r="AN327" s="110">
        <f t="shared" si="105"/>
        <v>0</v>
      </c>
      <c r="AO327" s="110">
        <f t="shared" si="89"/>
        <v>0</v>
      </c>
      <c r="AP327" s="122"/>
    </row>
    <row r="328" spans="1:56">
      <c r="A328" s="113"/>
      <c r="B328" s="113"/>
      <c r="C328" s="114"/>
      <c r="D328" s="115"/>
      <c r="E328" s="115"/>
      <c r="F328" s="115"/>
      <c r="G328" s="115"/>
      <c r="H328" s="116"/>
      <c r="I328" s="114"/>
      <c r="J328" s="114"/>
      <c r="K328" s="115"/>
      <c r="L328" s="117">
        <f t="shared" si="86"/>
        <v>0</v>
      </c>
      <c r="M328" s="124"/>
      <c r="N328" s="102" t="str">
        <f t="shared" si="90"/>
        <v/>
      </c>
      <c r="O328" s="103" t="str">
        <f t="shared" si="91"/>
        <v/>
      </c>
      <c r="P328" s="104" t="str">
        <f t="shared" si="92"/>
        <v/>
      </c>
      <c r="Q328" s="248" t="str">
        <f t="shared" si="93"/>
        <v/>
      </c>
      <c r="R328" s="245" t="str">
        <f t="shared" si="94"/>
        <v/>
      </c>
      <c r="S328" s="104" t="str">
        <f t="shared" si="95"/>
        <v/>
      </c>
      <c r="T328" s="249" t="str">
        <f t="shared" si="87"/>
        <v/>
      </c>
      <c r="U328" s="118"/>
      <c r="V328" s="118"/>
      <c r="W328" s="118"/>
      <c r="X328" s="119"/>
      <c r="Y328" s="120"/>
      <c r="Z328" s="120"/>
      <c r="AA328" s="108" t="str">
        <f t="shared" si="96"/>
        <v/>
      </c>
      <c r="AB328" s="108" t="str">
        <f t="shared" si="97"/>
        <v/>
      </c>
      <c r="AC328" s="121"/>
      <c r="AD328" s="121"/>
      <c r="AE328" s="250" t="str">
        <f t="shared" si="88"/>
        <v/>
      </c>
      <c r="AF328" s="108" t="str">
        <f t="shared" si="98"/>
        <v/>
      </c>
      <c r="AG328" s="108" t="str">
        <f t="shared" si="99"/>
        <v/>
      </c>
      <c r="AH328" s="110">
        <f t="shared" si="100"/>
        <v>0</v>
      </c>
      <c r="AI328" s="110">
        <f t="shared" si="101"/>
        <v>0</v>
      </c>
      <c r="AJ328" s="114"/>
      <c r="AK328" s="100">
        <f t="shared" si="102"/>
        <v>0</v>
      </c>
      <c r="AL328" s="110">
        <f t="shared" si="103"/>
        <v>0</v>
      </c>
      <c r="AM328" s="258">
        <f t="shared" si="104"/>
        <v>0</v>
      </c>
      <c r="AN328" s="110">
        <f t="shared" si="105"/>
        <v>0</v>
      </c>
      <c r="AO328" s="110">
        <f t="shared" si="89"/>
        <v>0</v>
      </c>
      <c r="AP328" s="122"/>
    </row>
    <row r="329" spans="1:56">
      <c r="A329" s="113"/>
      <c r="B329" s="113"/>
      <c r="C329" s="114"/>
      <c r="D329" s="115"/>
      <c r="E329" s="115"/>
      <c r="F329" s="115"/>
      <c r="G329" s="115"/>
      <c r="H329" s="116"/>
      <c r="I329" s="114"/>
      <c r="J329" s="114"/>
      <c r="K329" s="115"/>
      <c r="L329" s="117">
        <f t="shared" si="86"/>
        <v>0</v>
      </c>
      <c r="M329" s="124"/>
      <c r="N329" s="102" t="str">
        <f t="shared" si="90"/>
        <v/>
      </c>
      <c r="O329" s="103" t="str">
        <f t="shared" si="91"/>
        <v/>
      </c>
      <c r="P329" s="104" t="str">
        <f t="shared" si="92"/>
        <v/>
      </c>
      <c r="Q329" s="248" t="str">
        <f t="shared" si="93"/>
        <v/>
      </c>
      <c r="R329" s="245" t="str">
        <f t="shared" si="94"/>
        <v/>
      </c>
      <c r="S329" s="104" t="str">
        <f t="shared" si="95"/>
        <v/>
      </c>
      <c r="T329" s="249" t="str">
        <f t="shared" si="87"/>
        <v/>
      </c>
      <c r="U329" s="118"/>
      <c r="V329" s="118"/>
      <c r="W329" s="118"/>
      <c r="X329" s="119"/>
      <c r="Y329" s="120"/>
      <c r="Z329" s="120"/>
      <c r="AA329" s="108" t="str">
        <f t="shared" si="96"/>
        <v/>
      </c>
      <c r="AB329" s="108" t="str">
        <f t="shared" si="97"/>
        <v/>
      </c>
      <c r="AC329" s="121"/>
      <c r="AD329" s="121"/>
      <c r="AE329" s="250" t="str">
        <f t="shared" si="88"/>
        <v/>
      </c>
      <c r="AF329" s="108" t="str">
        <f t="shared" si="98"/>
        <v/>
      </c>
      <c r="AG329" s="108" t="str">
        <f t="shared" si="99"/>
        <v/>
      </c>
      <c r="AH329" s="110">
        <f t="shared" si="100"/>
        <v>0</v>
      </c>
      <c r="AI329" s="110">
        <f t="shared" si="101"/>
        <v>0</v>
      </c>
      <c r="AJ329" s="114"/>
      <c r="AK329" s="100">
        <f t="shared" si="102"/>
        <v>0</v>
      </c>
      <c r="AL329" s="110">
        <f t="shared" si="103"/>
        <v>0</v>
      </c>
      <c r="AM329" s="258">
        <f t="shared" si="104"/>
        <v>0</v>
      </c>
      <c r="AN329" s="110">
        <f t="shared" si="105"/>
        <v>0</v>
      </c>
      <c r="AO329" s="110">
        <f t="shared" si="89"/>
        <v>0</v>
      </c>
      <c r="AP329" s="122"/>
    </row>
    <row r="330" spans="1:56">
      <c r="A330" s="113"/>
      <c r="B330" s="113"/>
      <c r="C330" s="114"/>
      <c r="D330" s="115"/>
      <c r="E330" s="115"/>
      <c r="F330" s="115"/>
      <c r="G330" s="115"/>
      <c r="H330" s="116"/>
      <c r="I330" s="114"/>
      <c r="J330" s="114"/>
      <c r="K330" s="115"/>
      <c r="L330" s="117">
        <f t="shared" si="86"/>
        <v>0</v>
      </c>
      <c r="M330" s="124"/>
      <c r="N330" s="102" t="str">
        <f t="shared" si="90"/>
        <v/>
      </c>
      <c r="O330" s="103" t="str">
        <f t="shared" si="91"/>
        <v/>
      </c>
      <c r="P330" s="104" t="str">
        <f t="shared" si="92"/>
        <v/>
      </c>
      <c r="Q330" s="248" t="str">
        <f t="shared" si="93"/>
        <v/>
      </c>
      <c r="R330" s="245" t="str">
        <f t="shared" si="94"/>
        <v/>
      </c>
      <c r="S330" s="104" t="str">
        <f t="shared" si="95"/>
        <v/>
      </c>
      <c r="T330" s="249" t="str">
        <f t="shared" si="87"/>
        <v/>
      </c>
      <c r="U330" s="118"/>
      <c r="V330" s="118"/>
      <c r="W330" s="118"/>
      <c r="X330" s="119"/>
      <c r="Y330" s="120"/>
      <c r="Z330" s="120"/>
      <c r="AA330" s="108" t="str">
        <f t="shared" si="96"/>
        <v/>
      </c>
      <c r="AB330" s="108" t="str">
        <f t="shared" si="97"/>
        <v/>
      </c>
      <c r="AC330" s="121"/>
      <c r="AD330" s="121"/>
      <c r="AE330" s="250" t="str">
        <f t="shared" si="88"/>
        <v/>
      </c>
      <c r="AF330" s="108" t="str">
        <f t="shared" si="98"/>
        <v/>
      </c>
      <c r="AG330" s="108" t="str">
        <f t="shared" si="99"/>
        <v/>
      </c>
      <c r="AH330" s="110">
        <f t="shared" si="100"/>
        <v>0</v>
      </c>
      <c r="AI330" s="110">
        <f t="shared" si="101"/>
        <v>0</v>
      </c>
      <c r="AJ330" s="114"/>
      <c r="AK330" s="100">
        <f t="shared" si="102"/>
        <v>0</v>
      </c>
      <c r="AL330" s="110">
        <f t="shared" si="103"/>
        <v>0</v>
      </c>
      <c r="AM330" s="258">
        <f t="shared" si="104"/>
        <v>0</v>
      </c>
      <c r="AN330" s="110">
        <f t="shared" si="105"/>
        <v>0</v>
      </c>
      <c r="AO330" s="110">
        <f t="shared" si="89"/>
        <v>0</v>
      </c>
      <c r="AP330" s="122"/>
    </row>
    <row r="331" spans="1:56">
      <c r="A331" s="113"/>
      <c r="B331" s="113"/>
      <c r="C331" s="114"/>
      <c r="D331" s="115"/>
      <c r="E331" s="115"/>
      <c r="F331" s="115"/>
      <c r="G331" s="115"/>
      <c r="H331" s="116"/>
      <c r="I331" s="114"/>
      <c r="J331" s="114"/>
      <c r="K331" s="115"/>
      <c r="L331" s="117">
        <f t="shared" si="86"/>
        <v>0</v>
      </c>
      <c r="M331" s="124"/>
      <c r="N331" s="102" t="str">
        <f t="shared" si="90"/>
        <v/>
      </c>
      <c r="O331" s="103" t="str">
        <f t="shared" si="91"/>
        <v/>
      </c>
      <c r="P331" s="104" t="str">
        <f t="shared" si="92"/>
        <v/>
      </c>
      <c r="Q331" s="248" t="str">
        <f t="shared" si="93"/>
        <v/>
      </c>
      <c r="R331" s="245" t="str">
        <f t="shared" si="94"/>
        <v/>
      </c>
      <c r="S331" s="104" t="str">
        <f t="shared" si="95"/>
        <v/>
      </c>
      <c r="T331" s="249" t="str">
        <f t="shared" si="87"/>
        <v/>
      </c>
      <c r="U331" s="118"/>
      <c r="V331" s="118"/>
      <c r="W331" s="118"/>
      <c r="X331" s="119"/>
      <c r="Y331" s="120"/>
      <c r="Z331" s="120"/>
      <c r="AA331" s="108" t="str">
        <f t="shared" si="96"/>
        <v/>
      </c>
      <c r="AB331" s="108" t="str">
        <f t="shared" si="97"/>
        <v/>
      </c>
      <c r="AC331" s="121"/>
      <c r="AD331" s="121"/>
      <c r="AE331" s="250" t="str">
        <f t="shared" si="88"/>
        <v/>
      </c>
      <c r="AF331" s="108" t="str">
        <f t="shared" si="98"/>
        <v/>
      </c>
      <c r="AG331" s="108" t="str">
        <f t="shared" si="99"/>
        <v/>
      </c>
      <c r="AH331" s="110">
        <f t="shared" si="100"/>
        <v>0</v>
      </c>
      <c r="AI331" s="110">
        <f t="shared" si="101"/>
        <v>0</v>
      </c>
      <c r="AJ331" s="114"/>
      <c r="AK331" s="100">
        <f t="shared" si="102"/>
        <v>0</v>
      </c>
      <c r="AL331" s="110">
        <f t="shared" si="103"/>
        <v>0</v>
      </c>
      <c r="AM331" s="258">
        <f t="shared" si="104"/>
        <v>0</v>
      </c>
      <c r="AN331" s="110">
        <f t="shared" si="105"/>
        <v>0</v>
      </c>
      <c r="AO331" s="110">
        <f t="shared" si="89"/>
        <v>0</v>
      </c>
      <c r="AP331" s="122"/>
    </row>
    <row r="332" spans="1:56">
      <c r="A332" s="113"/>
      <c r="B332" s="113"/>
      <c r="C332" s="114"/>
      <c r="D332" s="115"/>
      <c r="E332" s="115"/>
      <c r="F332" s="115"/>
      <c r="G332" s="115"/>
      <c r="H332" s="116"/>
      <c r="I332" s="114"/>
      <c r="J332" s="114"/>
      <c r="K332" s="115"/>
      <c r="L332" s="117">
        <f t="shared" si="86"/>
        <v>0</v>
      </c>
      <c r="M332" s="124"/>
      <c r="N332" s="102" t="str">
        <f t="shared" si="90"/>
        <v/>
      </c>
      <c r="O332" s="103" t="str">
        <f t="shared" si="91"/>
        <v/>
      </c>
      <c r="P332" s="104" t="str">
        <f t="shared" si="92"/>
        <v/>
      </c>
      <c r="Q332" s="248" t="str">
        <f t="shared" si="93"/>
        <v/>
      </c>
      <c r="R332" s="245" t="str">
        <f t="shared" si="94"/>
        <v/>
      </c>
      <c r="S332" s="104" t="str">
        <f t="shared" si="95"/>
        <v/>
      </c>
      <c r="T332" s="249" t="str">
        <f t="shared" si="87"/>
        <v/>
      </c>
      <c r="U332" s="118"/>
      <c r="V332" s="118"/>
      <c r="W332" s="118"/>
      <c r="X332" s="119"/>
      <c r="Y332" s="120"/>
      <c r="Z332" s="120"/>
      <c r="AA332" s="108" t="str">
        <f t="shared" si="96"/>
        <v/>
      </c>
      <c r="AB332" s="108" t="str">
        <f t="shared" si="97"/>
        <v/>
      </c>
      <c r="AC332" s="121"/>
      <c r="AD332" s="121"/>
      <c r="AE332" s="250" t="str">
        <f t="shared" si="88"/>
        <v/>
      </c>
      <c r="AF332" s="108" t="str">
        <f t="shared" si="98"/>
        <v/>
      </c>
      <c r="AG332" s="108" t="str">
        <f t="shared" si="99"/>
        <v/>
      </c>
      <c r="AH332" s="110">
        <f t="shared" si="100"/>
        <v>0</v>
      </c>
      <c r="AI332" s="110">
        <f t="shared" si="101"/>
        <v>0</v>
      </c>
      <c r="AJ332" s="114"/>
      <c r="AK332" s="100">
        <f t="shared" si="102"/>
        <v>0</v>
      </c>
      <c r="AL332" s="110">
        <f t="shared" si="103"/>
        <v>0</v>
      </c>
      <c r="AM332" s="258">
        <f t="shared" si="104"/>
        <v>0</v>
      </c>
      <c r="AN332" s="110">
        <f t="shared" si="105"/>
        <v>0</v>
      </c>
      <c r="AO332" s="110">
        <f t="shared" si="89"/>
        <v>0</v>
      </c>
      <c r="AP332" s="122"/>
    </row>
    <row r="333" spans="1:56">
      <c r="A333" s="113"/>
      <c r="B333" s="113"/>
      <c r="C333" s="114"/>
      <c r="D333" s="115"/>
      <c r="E333" s="115"/>
      <c r="F333" s="115"/>
      <c r="G333" s="115"/>
      <c r="H333" s="116"/>
      <c r="I333" s="114"/>
      <c r="J333" s="114"/>
      <c r="K333" s="115"/>
      <c r="L333" s="117">
        <f t="shared" si="86"/>
        <v>0</v>
      </c>
      <c r="M333" s="124"/>
      <c r="N333" s="102" t="str">
        <f t="shared" si="90"/>
        <v/>
      </c>
      <c r="O333" s="103" t="str">
        <f t="shared" si="91"/>
        <v/>
      </c>
      <c r="P333" s="104" t="str">
        <f t="shared" si="92"/>
        <v/>
      </c>
      <c r="Q333" s="248" t="str">
        <f t="shared" si="93"/>
        <v/>
      </c>
      <c r="R333" s="245" t="str">
        <f t="shared" si="94"/>
        <v/>
      </c>
      <c r="S333" s="104" t="str">
        <f t="shared" si="95"/>
        <v/>
      </c>
      <c r="T333" s="249" t="str">
        <f t="shared" si="87"/>
        <v/>
      </c>
      <c r="U333" s="118"/>
      <c r="V333" s="118"/>
      <c r="W333" s="118"/>
      <c r="X333" s="119"/>
      <c r="Y333" s="120"/>
      <c r="Z333" s="120"/>
      <c r="AA333" s="108" t="str">
        <f t="shared" si="96"/>
        <v/>
      </c>
      <c r="AB333" s="108" t="str">
        <f t="shared" si="97"/>
        <v/>
      </c>
      <c r="AC333" s="121"/>
      <c r="AD333" s="121"/>
      <c r="AE333" s="250" t="str">
        <f t="shared" si="88"/>
        <v/>
      </c>
      <c r="AF333" s="108" t="str">
        <f t="shared" si="98"/>
        <v/>
      </c>
      <c r="AG333" s="108" t="str">
        <f t="shared" si="99"/>
        <v/>
      </c>
      <c r="AH333" s="110">
        <f t="shared" si="100"/>
        <v>0</v>
      </c>
      <c r="AI333" s="110">
        <f t="shared" si="101"/>
        <v>0</v>
      </c>
      <c r="AJ333" s="114"/>
      <c r="AK333" s="100">
        <f t="shared" si="102"/>
        <v>0</v>
      </c>
      <c r="AL333" s="110">
        <f t="shared" si="103"/>
        <v>0</v>
      </c>
      <c r="AM333" s="258">
        <f t="shared" si="104"/>
        <v>0</v>
      </c>
      <c r="AN333" s="110">
        <f t="shared" si="105"/>
        <v>0</v>
      </c>
      <c r="AO333" s="110">
        <f t="shared" si="89"/>
        <v>0</v>
      </c>
      <c r="AP333" s="122"/>
    </row>
    <row r="334" spans="1:56">
      <c r="A334" s="113"/>
      <c r="B334" s="113"/>
      <c r="C334" s="114"/>
      <c r="D334" s="115"/>
      <c r="E334" s="115"/>
      <c r="F334" s="115"/>
      <c r="G334" s="115"/>
      <c r="H334" s="116"/>
      <c r="I334" s="114"/>
      <c r="J334" s="114"/>
      <c r="K334" s="115"/>
      <c r="L334" s="117">
        <f t="shared" si="86"/>
        <v>0</v>
      </c>
      <c r="M334" s="124"/>
      <c r="N334" s="102" t="str">
        <f t="shared" si="90"/>
        <v/>
      </c>
      <c r="O334" s="103" t="str">
        <f t="shared" si="91"/>
        <v/>
      </c>
      <c r="P334" s="104" t="str">
        <f t="shared" si="92"/>
        <v/>
      </c>
      <c r="Q334" s="248" t="str">
        <f t="shared" si="93"/>
        <v/>
      </c>
      <c r="R334" s="245" t="str">
        <f t="shared" si="94"/>
        <v/>
      </c>
      <c r="S334" s="104" t="str">
        <f t="shared" si="95"/>
        <v/>
      </c>
      <c r="T334" s="249" t="str">
        <f t="shared" si="87"/>
        <v/>
      </c>
      <c r="U334" s="118"/>
      <c r="V334" s="118"/>
      <c r="W334" s="118"/>
      <c r="X334" s="119"/>
      <c r="Y334" s="120"/>
      <c r="Z334" s="120"/>
      <c r="AA334" s="108" t="str">
        <f t="shared" si="96"/>
        <v/>
      </c>
      <c r="AB334" s="108" t="str">
        <f t="shared" si="97"/>
        <v/>
      </c>
      <c r="AC334" s="121"/>
      <c r="AD334" s="121"/>
      <c r="AE334" s="250" t="str">
        <f t="shared" si="88"/>
        <v/>
      </c>
      <c r="AF334" s="108" t="str">
        <f t="shared" si="98"/>
        <v/>
      </c>
      <c r="AG334" s="108" t="str">
        <f t="shared" si="99"/>
        <v/>
      </c>
      <c r="AH334" s="110">
        <f t="shared" si="100"/>
        <v>0</v>
      </c>
      <c r="AI334" s="110">
        <f t="shared" si="101"/>
        <v>0</v>
      </c>
      <c r="AJ334" s="114"/>
      <c r="AK334" s="100">
        <f t="shared" si="102"/>
        <v>0</v>
      </c>
      <c r="AL334" s="110">
        <f t="shared" si="103"/>
        <v>0</v>
      </c>
      <c r="AM334" s="258">
        <f t="shared" si="104"/>
        <v>0</v>
      </c>
      <c r="AN334" s="110">
        <f t="shared" si="105"/>
        <v>0</v>
      </c>
      <c r="AO334" s="110">
        <f t="shared" si="89"/>
        <v>0</v>
      </c>
      <c r="AP334" s="122"/>
    </row>
    <row r="335" spans="1:56">
      <c r="A335" s="113"/>
      <c r="B335" s="113"/>
      <c r="C335" s="114"/>
      <c r="D335" s="115"/>
      <c r="E335" s="115"/>
      <c r="F335" s="115"/>
      <c r="G335" s="115"/>
      <c r="H335" s="116"/>
      <c r="I335" s="114"/>
      <c r="J335" s="114"/>
      <c r="K335" s="115"/>
      <c r="L335" s="117">
        <f t="shared" si="86"/>
        <v>0</v>
      </c>
      <c r="M335" s="124"/>
      <c r="N335" s="102" t="str">
        <f t="shared" si="90"/>
        <v/>
      </c>
      <c r="O335" s="103" t="str">
        <f t="shared" si="91"/>
        <v/>
      </c>
      <c r="P335" s="104" t="str">
        <f t="shared" si="92"/>
        <v/>
      </c>
      <c r="Q335" s="248" t="str">
        <f t="shared" si="93"/>
        <v/>
      </c>
      <c r="R335" s="245" t="str">
        <f t="shared" si="94"/>
        <v/>
      </c>
      <c r="S335" s="104" t="str">
        <f t="shared" si="95"/>
        <v/>
      </c>
      <c r="T335" s="249" t="str">
        <f t="shared" si="87"/>
        <v/>
      </c>
      <c r="U335" s="118"/>
      <c r="V335" s="118"/>
      <c r="W335" s="118"/>
      <c r="X335" s="119"/>
      <c r="Y335" s="120"/>
      <c r="Z335" s="120"/>
      <c r="AA335" s="108" t="str">
        <f t="shared" si="96"/>
        <v/>
      </c>
      <c r="AB335" s="108" t="str">
        <f t="shared" si="97"/>
        <v/>
      </c>
      <c r="AC335" s="121"/>
      <c r="AD335" s="121"/>
      <c r="AE335" s="250" t="str">
        <f t="shared" si="88"/>
        <v/>
      </c>
      <c r="AF335" s="108" t="str">
        <f t="shared" si="98"/>
        <v/>
      </c>
      <c r="AG335" s="108" t="str">
        <f t="shared" si="99"/>
        <v/>
      </c>
      <c r="AH335" s="110">
        <f t="shared" si="100"/>
        <v>0</v>
      </c>
      <c r="AI335" s="110">
        <f t="shared" si="101"/>
        <v>0</v>
      </c>
      <c r="AJ335" s="114"/>
      <c r="AK335" s="100">
        <f t="shared" si="102"/>
        <v>0</v>
      </c>
      <c r="AL335" s="110">
        <f t="shared" si="103"/>
        <v>0</v>
      </c>
      <c r="AM335" s="258">
        <f t="shared" si="104"/>
        <v>0</v>
      </c>
      <c r="AN335" s="110">
        <f t="shared" si="105"/>
        <v>0</v>
      </c>
      <c r="AO335" s="110">
        <f t="shared" si="89"/>
        <v>0</v>
      </c>
      <c r="AP335" s="122"/>
    </row>
    <row r="336" spans="1:56">
      <c r="A336" s="113"/>
      <c r="B336" s="113"/>
      <c r="C336" s="114"/>
      <c r="D336" s="115"/>
      <c r="E336" s="115"/>
      <c r="F336" s="115"/>
      <c r="G336" s="115"/>
      <c r="H336" s="116"/>
      <c r="I336" s="114"/>
      <c r="J336" s="114"/>
      <c r="K336" s="115"/>
      <c r="L336" s="117">
        <f t="shared" si="86"/>
        <v>0</v>
      </c>
      <c r="M336" s="124"/>
      <c r="N336" s="102" t="str">
        <f t="shared" si="90"/>
        <v/>
      </c>
      <c r="O336" s="103" t="str">
        <f t="shared" si="91"/>
        <v/>
      </c>
      <c r="P336" s="104" t="str">
        <f t="shared" si="92"/>
        <v/>
      </c>
      <c r="Q336" s="248" t="str">
        <f t="shared" si="93"/>
        <v/>
      </c>
      <c r="R336" s="245" t="str">
        <f t="shared" si="94"/>
        <v/>
      </c>
      <c r="S336" s="104" t="str">
        <f t="shared" si="95"/>
        <v/>
      </c>
      <c r="T336" s="249" t="str">
        <f t="shared" si="87"/>
        <v/>
      </c>
      <c r="U336" s="118"/>
      <c r="V336" s="118"/>
      <c r="W336" s="118"/>
      <c r="X336" s="119"/>
      <c r="Y336" s="120"/>
      <c r="Z336" s="120"/>
      <c r="AA336" s="108" t="str">
        <f t="shared" si="96"/>
        <v/>
      </c>
      <c r="AB336" s="108" t="str">
        <f t="shared" si="97"/>
        <v/>
      </c>
      <c r="AC336" s="121"/>
      <c r="AD336" s="121"/>
      <c r="AE336" s="250" t="str">
        <f t="shared" si="88"/>
        <v/>
      </c>
      <c r="AF336" s="108" t="str">
        <f t="shared" si="98"/>
        <v/>
      </c>
      <c r="AG336" s="108" t="str">
        <f t="shared" si="99"/>
        <v/>
      </c>
      <c r="AH336" s="110">
        <f t="shared" si="100"/>
        <v>0</v>
      </c>
      <c r="AI336" s="110">
        <f t="shared" si="101"/>
        <v>0</v>
      </c>
      <c r="AJ336" s="114"/>
      <c r="AK336" s="100">
        <f t="shared" si="102"/>
        <v>0</v>
      </c>
      <c r="AL336" s="110">
        <f t="shared" si="103"/>
        <v>0</v>
      </c>
      <c r="AM336" s="258">
        <f t="shared" si="104"/>
        <v>0</v>
      </c>
      <c r="AN336" s="110">
        <f t="shared" si="105"/>
        <v>0</v>
      </c>
      <c r="AO336" s="110">
        <f t="shared" si="89"/>
        <v>0</v>
      </c>
      <c r="AP336" s="122"/>
    </row>
    <row r="337" spans="1:56">
      <c r="A337" s="113"/>
      <c r="B337" s="113"/>
      <c r="C337" s="114"/>
      <c r="D337" s="115"/>
      <c r="E337" s="115"/>
      <c r="F337" s="115"/>
      <c r="G337" s="115"/>
      <c r="H337" s="116"/>
      <c r="I337" s="114"/>
      <c r="J337" s="114"/>
      <c r="K337" s="115"/>
      <c r="L337" s="117">
        <f t="shared" si="86"/>
        <v>0</v>
      </c>
      <c r="M337" s="124"/>
      <c r="N337" s="102" t="str">
        <f t="shared" si="90"/>
        <v/>
      </c>
      <c r="O337" s="103" t="str">
        <f t="shared" si="91"/>
        <v/>
      </c>
      <c r="P337" s="104" t="str">
        <f t="shared" si="92"/>
        <v/>
      </c>
      <c r="Q337" s="248" t="str">
        <f t="shared" si="93"/>
        <v/>
      </c>
      <c r="R337" s="245" t="str">
        <f t="shared" si="94"/>
        <v/>
      </c>
      <c r="S337" s="104" t="str">
        <f t="shared" si="95"/>
        <v/>
      </c>
      <c r="T337" s="249" t="str">
        <f t="shared" si="87"/>
        <v/>
      </c>
      <c r="U337" s="118"/>
      <c r="V337" s="118"/>
      <c r="W337" s="118"/>
      <c r="X337" s="119"/>
      <c r="Y337" s="120"/>
      <c r="Z337" s="120"/>
      <c r="AA337" s="108" t="str">
        <f t="shared" si="96"/>
        <v/>
      </c>
      <c r="AB337" s="108" t="str">
        <f t="shared" si="97"/>
        <v/>
      </c>
      <c r="AC337" s="121"/>
      <c r="AD337" s="121"/>
      <c r="AE337" s="250" t="str">
        <f t="shared" si="88"/>
        <v/>
      </c>
      <c r="AF337" s="108" t="str">
        <f t="shared" si="98"/>
        <v/>
      </c>
      <c r="AG337" s="108" t="str">
        <f t="shared" si="99"/>
        <v/>
      </c>
      <c r="AH337" s="110">
        <f t="shared" si="100"/>
        <v>0</v>
      </c>
      <c r="AI337" s="110">
        <f t="shared" si="101"/>
        <v>0</v>
      </c>
      <c r="AJ337" s="114"/>
      <c r="AK337" s="100">
        <f t="shared" si="102"/>
        <v>0</v>
      </c>
      <c r="AL337" s="110">
        <f t="shared" si="103"/>
        <v>0</v>
      </c>
      <c r="AM337" s="258">
        <f t="shared" si="104"/>
        <v>0</v>
      </c>
      <c r="AN337" s="110">
        <f t="shared" si="105"/>
        <v>0</v>
      </c>
      <c r="AO337" s="110">
        <f t="shared" si="89"/>
        <v>0</v>
      </c>
      <c r="AP337" s="122"/>
    </row>
    <row r="338" spans="1:56">
      <c r="A338" s="113"/>
      <c r="B338" s="113"/>
      <c r="C338" s="114"/>
      <c r="D338" s="115"/>
      <c r="E338" s="115"/>
      <c r="F338" s="115"/>
      <c r="G338" s="115"/>
      <c r="H338" s="116"/>
      <c r="I338" s="114"/>
      <c r="J338" s="114"/>
      <c r="K338" s="115"/>
      <c r="L338" s="117">
        <f t="shared" si="86"/>
        <v>0</v>
      </c>
      <c r="M338" s="124"/>
      <c r="N338" s="102" t="str">
        <f t="shared" si="90"/>
        <v/>
      </c>
      <c r="O338" s="103" t="str">
        <f t="shared" si="91"/>
        <v/>
      </c>
      <c r="P338" s="104" t="str">
        <f t="shared" si="92"/>
        <v/>
      </c>
      <c r="Q338" s="248" t="str">
        <f t="shared" si="93"/>
        <v/>
      </c>
      <c r="R338" s="245" t="str">
        <f t="shared" si="94"/>
        <v/>
      </c>
      <c r="S338" s="104" t="str">
        <f t="shared" si="95"/>
        <v/>
      </c>
      <c r="T338" s="249" t="str">
        <f t="shared" si="87"/>
        <v/>
      </c>
      <c r="U338" s="118"/>
      <c r="V338" s="118"/>
      <c r="W338" s="118"/>
      <c r="X338" s="119"/>
      <c r="Y338" s="120"/>
      <c r="Z338" s="120"/>
      <c r="AA338" s="108" t="str">
        <f t="shared" si="96"/>
        <v/>
      </c>
      <c r="AB338" s="108" t="str">
        <f t="shared" si="97"/>
        <v/>
      </c>
      <c r="AC338" s="121"/>
      <c r="AD338" s="121"/>
      <c r="AE338" s="250" t="str">
        <f t="shared" si="88"/>
        <v/>
      </c>
      <c r="AF338" s="108" t="str">
        <f t="shared" si="98"/>
        <v/>
      </c>
      <c r="AG338" s="108" t="str">
        <f t="shared" si="99"/>
        <v/>
      </c>
      <c r="AH338" s="110">
        <f t="shared" si="100"/>
        <v>0</v>
      </c>
      <c r="AI338" s="110">
        <f t="shared" si="101"/>
        <v>0</v>
      </c>
      <c r="AJ338" s="114"/>
      <c r="AK338" s="100">
        <f t="shared" si="102"/>
        <v>0</v>
      </c>
      <c r="AL338" s="110">
        <f t="shared" si="103"/>
        <v>0</v>
      </c>
      <c r="AM338" s="258">
        <f t="shared" si="104"/>
        <v>0</v>
      </c>
      <c r="AN338" s="110">
        <f t="shared" si="105"/>
        <v>0</v>
      </c>
      <c r="AO338" s="110">
        <f t="shared" si="89"/>
        <v>0</v>
      </c>
      <c r="AP338" s="122"/>
    </row>
    <row r="339" spans="1:56">
      <c r="A339" s="113"/>
      <c r="B339" s="113"/>
      <c r="C339" s="114"/>
      <c r="D339" s="115"/>
      <c r="E339" s="115"/>
      <c r="F339" s="115"/>
      <c r="G339" s="115"/>
      <c r="H339" s="116"/>
      <c r="I339" s="114"/>
      <c r="J339" s="114"/>
      <c r="K339" s="115"/>
      <c r="L339" s="117">
        <f t="shared" si="86"/>
        <v>0</v>
      </c>
      <c r="M339" s="124"/>
      <c r="N339" s="102" t="str">
        <f t="shared" si="90"/>
        <v/>
      </c>
      <c r="O339" s="103" t="str">
        <f t="shared" si="91"/>
        <v/>
      </c>
      <c r="P339" s="104" t="str">
        <f t="shared" si="92"/>
        <v/>
      </c>
      <c r="Q339" s="248" t="str">
        <f t="shared" si="93"/>
        <v/>
      </c>
      <c r="R339" s="245" t="str">
        <f t="shared" si="94"/>
        <v/>
      </c>
      <c r="S339" s="104" t="str">
        <f t="shared" si="95"/>
        <v/>
      </c>
      <c r="T339" s="249" t="str">
        <f t="shared" si="87"/>
        <v/>
      </c>
      <c r="U339" s="118"/>
      <c r="V339" s="118"/>
      <c r="W339" s="118"/>
      <c r="X339" s="119"/>
      <c r="Y339" s="120"/>
      <c r="Z339" s="120"/>
      <c r="AA339" s="108" t="str">
        <f t="shared" si="96"/>
        <v/>
      </c>
      <c r="AB339" s="108" t="str">
        <f t="shared" si="97"/>
        <v/>
      </c>
      <c r="AC339" s="121"/>
      <c r="AD339" s="121"/>
      <c r="AE339" s="250" t="str">
        <f t="shared" si="88"/>
        <v/>
      </c>
      <c r="AF339" s="108" t="str">
        <f t="shared" si="98"/>
        <v/>
      </c>
      <c r="AG339" s="108" t="str">
        <f t="shared" si="99"/>
        <v/>
      </c>
      <c r="AH339" s="110">
        <f t="shared" si="100"/>
        <v>0</v>
      </c>
      <c r="AI339" s="110">
        <f t="shared" si="101"/>
        <v>0</v>
      </c>
      <c r="AJ339" s="114"/>
      <c r="AK339" s="100">
        <f t="shared" si="102"/>
        <v>0</v>
      </c>
      <c r="AL339" s="110">
        <f t="shared" si="103"/>
        <v>0</v>
      </c>
      <c r="AM339" s="258">
        <f t="shared" si="104"/>
        <v>0</v>
      </c>
      <c r="AN339" s="110">
        <f t="shared" si="105"/>
        <v>0</v>
      </c>
      <c r="AO339" s="110">
        <f t="shared" si="89"/>
        <v>0</v>
      </c>
      <c r="AP339" s="122"/>
    </row>
    <row r="340" spans="1:56">
      <c r="A340" s="113"/>
      <c r="B340" s="113"/>
      <c r="C340" s="114"/>
      <c r="D340" s="115"/>
      <c r="E340" s="115"/>
      <c r="F340" s="115"/>
      <c r="G340" s="115"/>
      <c r="H340" s="116"/>
      <c r="I340" s="114"/>
      <c r="J340" s="114"/>
      <c r="K340" s="115"/>
      <c r="L340" s="117">
        <f t="shared" si="86"/>
        <v>0</v>
      </c>
      <c r="M340" s="124"/>
      <c r="N340" s="102" t="str">
        <f t="shared" si="90"/>
        <v/>
      </c>
      <c r="O340" s="103" t="str">
        <f t="shared" si="91"/>
        <v/>
      </c>
      <c r="P340" s="104" t="str">
        <f t="shared" si="92"/>
        <v/>
      </c>
      <c r="Q340" s="248" t="str">
        <f t="shared" si="93"/>
        <v/>
      </c>
      <c r="R340" s="245" t="str">
        <f t="shared" si="94"/>
        <v/>
      </c>
      <c r="S340" s="104" t="str">
        <f t="shared" si="95"/>
        <v/>
      </c>
      <c r="T340" s="249" t="str">
        <f t="shared" si="87"/>
        <v/>
      </c>
      <c r="U340" s="118"/>
      <c r="V340" s="118"/>
      <c r="W340" s="118"/>
      <c r="X340" s="119"/>
      <c r="Y340" s="120"/>
      <c r="Z340" s="120"/>
      <c r="AA340" s="108" t="str">
        <f t="shared" si="96"/>
        <v/>
      </c>
      <c r="AB340" s="108" t="str">
        <f t="shared" si="97"/>
        <v/>
      </c>
      <c r="AC340" s="121"/>
      <c r="AD340" s="121"/>
      <c r="AE340" s="250" t="str">
        <f t="shared" si="88"/>
        <v/>
      </c>
      <c r="AF340" s="108" t="str">
        <f t="shared" si="98"/>
        <v/>
      </c>
      <c r="AG340" s="108" t="str">
        <f t="shared" si="99"/>
        <v/>
      </c>
      <c r="AH340" s="110">
        <f t="shared" si="100"/>
        <v>0</v>
      </c>
      <c r="AI340" s="110">
        <f t="shared" si="101"/>
        <v>0</v>
      </c>
      <c r="AJ340" s="114"/>
      <c r="AK340" s="100">
        <f t="shared" si="102"/>
        <v>0</v>
      </c>
      <c r="AL340" s="110">
        <f t="shared" si="103"/>
        <v>0</v>
      </c>
      <c r="AM340" s="258">
        <f t="shared" si="104"/>
        <v>0</v>
      </c>
      <c r="AN340" s="110">
        <f t="shared" si="105"/>
        <v>0</v>
      </c>
      <c r="AO340" s="110">
        <f t="shared" si="89"/>
        <v>0</v>
      </c>
      <c r="AP340" s="122"/>
    </row>
    <row r="341" spans="1:56">
      <c r="A341" s="113"/>
      <c r="B341" s="113"/>
      <c r="C341" s="114"/>
      <c r="D341" s="115"/>
      <c r="E341" s="115"/>
      <c r="F341" s="115"/>
      <c r="G341" s="115"/>
      <c r="H341" s="116"/>
      <c r="I341" s="114"/>
      <c r="J341" s="114"/>
      <c r="K341" s="115"/>
      <c r="L341" s="117">
        <f t="shared" ref="L341:L404" si="106">0.75*(H341-I341+IF(C341="4wd",500, 0))+0.25*(J341-H341)</f>
        <v>0</v>
      </c>
      <c r="M341" s="124"/>
      <c r="N341" s="102" t="str">
        <f t="shared" si="90"/>
        <v/>
      </c>
      <c r="O341" s="103" t="str">
        <f t="shared" si="91"/>
        <v/>
      </c>
      <c r="P341" s="104" t="str">
        <f t="shared" si="92"/>
        <v/>
      </c>
      <c r="Q341" s="248" t="str">
        <f t="shared" si="93"/>
        <v/>
      </c>
      <c r="R341" s="245" t="str">
        <f t="shared" si="94"/>
        <v/>
      </c>
      <c r="S341" s="104" t="str">
        <f t="shared" si="95"/>
        <v/>
      </c>
      <c r="T341" s="249" t="str">
        <f t="shared" ref="T341:T404" si="107">IF(M341="","",ROUND(Q341*L341+R341,2))</f>
        <v/>
      </c>
      <c r="U341" s="118"/>
      <c r="V341" s="118"/>
      <c r="W341" s="118"/>
      <c r="X341" s="119"/>
      <c r="Y341" s="120"/>
      <c r="Z341" s="120"/>
      <c r="AA341" s="108" t="str">
        <f t="shared" si="96"/>
        <v/>
      </c>
      <c r="AB341" s="108" t="str">
        <f t="shared" si="97"/>
        <v/>
      </c>
      <c r="AC341" s="121"/>
      <c r="AD341" s="121"/>
      <c r="AE341" s="250" t="str">
        <f t="shared" ref="AE341:AE404" si="108">IF(M341="","",ROUND(X341/S341*100,2))</f>
        <v/>
      </c>
      <c r="AF341" s="108" t="str">
        <f t="shared" si="98"/>
        <v/>
      </c>
      <c r="AG341" s="108" t="str">
        <f t="shared" si="99"/>
        <v/>
      </c>
      <c r="AH341" s="110">
        <f t="shared" si="100"/>
        <v>0</v>
      </c>
      <c r="AI341" s="110">
        <f t="shared" si="101"/>
        <v>0</v>
      </c>
      <c r="AJ341" s="114"/>
      <c r="AK341" s="100">
        <f t="shared" si="102"/>
        <v>0</v>
      </c>
      <c r="AL341" s="110">
        <f t="shared" si="103"/>
        <v>0</v>
      </c>
      <c r="AM341" s="258">
        <f t="shared" si="104"/>
        <v>0</v>
      </c>
      <c r="AN341" s="110">
        <f t="shared" si="105"/>
        <v>0</v>
      </c>
      <c r="AO341" s="110">
        <f t="shared" ref="AO341:AO404" si="109">AN341</f>
        <v>0</v>
      </c>
      <c r="AP341" s="122"/>
    </row>
    <row r="342" spans="1:56" s="279" customFormat="1">
      <c r="A342" s="113"/>
      <c r="B342" s="113"/>
      <c r="C342" s="114"/>
      <c r="D342" s="115"/>
      <c r="E342" s="115"/>
      <c r="F342" s="115"/>
      <c r="G342" s="115"/>
      <c r="H342" s="116"/>
      <c r="I342" s="114"/>
      <c r="J342" s="114"/>
      <c r="K342" s="115"/>
      <c r="L342" s="117">
        <f t="shared" si="106"/>
        <v>0</v>
      </c>
      <c r="M342" s="124"/>
      <c r="N342" s="102" t="str">
        <f t="shared" ref="N342:N405" si="110">IF(M342="","",IF(M342="Spark Ignition",AV$22,IF(M342="Compression Ignition",BA$22,"error")))</f>
        <v/>
      </c>
      <c r="O342" s="103" t="str">
        <f t="shared" ref="O342:O405" si="111">IF(M342="","",IF(M342="Spark Ignition",AW$22,IF(M342="Compression Ignition",BB$22,"error")))</f>
        <v/>
      </c>
      <c r="P342" s="104" t="str">
        <f t="shared" ref="P342:P405" si="112">IF(M342="","",N342*L342+O342)</f>
        <v/>
      </c>
      <c r="Q342" s="248" t="str">
        <f t="shared" ref="Q342:Q405" si="113">IF(M342="","",IF(M342="Spark Ignition",AV$46,IF(M342="Compression Ignition",BA$46,"error")))</f>
        <v/>
      </c>
      <c r="R342" s="245" t="str">
        <f t="shared" ref="R342:R405" si="114">IF(N342="","",IF(M342="Spark Ignition",AW$46,IF(M342="Compression Ignition",BB$46,"error")))</f>
        <v/>
      </c>
      <c r="S342" s="104" t="str">
        <f t="shared" ref="S342:S405" si="115">IF(M342="","",IF(M342="Spark Ignition",8887,10180))</f>
        <v/>
      </c>
      <c r="T342" s="249" t="str">
        <f t="shared" si="107"/>
        <v/>
      </c>
      <c r="U342" s="118"/>
      <c r="V342" s="118"/>
      <c r="W342" s="118"/>
      <c r="X342" s="119"/>
      <c r="Y342" s="120"/>
      <c r="Z342" s="120"/>
      <c r="AA342" s="108" t="str">
        <f t="shared" ref="AA342:AA405" si="116">IF(M342="","",U342*X342+V342*X342+IF(X342&lt;=P342,P342,X342)*W342)</f>
        <v/>
      </c>
      <c r="AB342" s="108" t="str">
        <f t="shared" ref="AB342:AB405" si="117">IF(M342="","",SUM(U342:W342)*P342)</f>
        <v/>
      </c>
      <c r="AC342" s="121"/>
      <c r="AD342" s="121"/>
      <c r="AE342" s="250" t="str">
        <f t="shared" si="108"/>
        <v/>
      </c>
      <c r="AF342" s="108" t="str">
        <f t="shared" ref="AF342:AF405" si="118">IF(M342="","",U342*AE342+V342*AE342+IF(AE342&lt;=T342,T342,AE342)*W342)</f>
        <v/>
      </c>
      <c r="AG342" s="108" t="str">
        <f t="shared" ref="AG342:AG405" si="119">IF(M342="","",SUM(U342:W342)*T342)</f>
        <v/>
      </c>
      <c r="AH342" s="110">
        <f t="shared" ref="AH342:AH405" si="120">IF(AC342&gt;0.05,-1*(AC342-0.05)*298*U342*120000/1000000,0)</f>
        <v>0</v>
      </c>
      <c r="AI342" s="110">
        <f t="shared" ref="AI342:AI405" si="121">IF(AD342&gt;0.05,-1*(AD342-0.05)*25*U342*120000/1000000,0)</f>
        <v>0</v>
      </c>
      <c r="AJ342" s="114"/>
      <c r="AK342" s="100">
        <f t="shared" ref="AK342:AK405" si="122">IF(AJ342="",0,AJ342*SUM(U342:V342)*120000/1000000)</f>
        <v>0</v>
      </c>
      <c r="AL342" s="110">
        <f t="shared" ref="AL342:AL405" si="123">AH342+AI342+AK342</f>
        <v>0</v>
      </c>
      <c r="AM342" s="258">
        <f t="shared" ref="AM342:AM405" si="124">IF(AJ342="",0,AJ342/S342*100)</f>
        <v>0</v>
      </c>
      <c r="AN342" s="110">
        <f t="shared" ref="AN342:AN405" si="125">AM342/100*120000*SUM(U342:V342)</f>
        <v>0</v>
      </c>
      <c r="AO342" s="110">
        <f t="shared" si="109"/>
        <v>0</v>
      </c>
      <c r="AP342" s="122"/>
      <c r="AQ342" s="277"/>
      <c r="AR342" s="269"/>
      <c r="AT342" s="65"/>
      <c r="AU342" s="65"/>
      <c r="AV342" s="65"/>
      <c r="AW342" s="65"/>
      <c r="AX342" s="65"/>
      <c r="AY342" s="65"/>
      <c r="AZ342" s="65"/>
      <c r="BA342" s="65"/>
      <c r="BB342" s="65"/>
      <c r="BC342" s="65"/>
      <c r="BD342" s="65"/>
    </row>
    <row r="343" spans="1:56">
      <c r="A343" s="113"/>
      <c r="B343" s="113"/>
      <c r="C343" s="114"/>
      <c r="D343" s="115"/>
      <c r="E343" s="115"/>
      <c r="F343" s="115"/>
      <c r="G343" s="115"/>
      <c r="H343" s="116"/>
      <c r="I343" s="114"/>
      <c r="J343" s="114"/>
      <c r="K343" s="115"/>
      <c r="L343" s="117">
        <f t="shared" si="106"/>
        <v>0</v>
      </c>
      <c r="M343" s="124"/>
      <c r="N343" s="102" t="str">
        <f t="shared" si="110"/>
        <v/>
      </c>
      <c r="O343" s="103" t="str">
        <f t="shared" si="111"/>
        <v/>
      </c>
      <c r="P343" s="104" t="str">
        <f t="shared" si="112"/>
        <v/>
      </c>
      <c r="Q343" s="248" t="str">
        <f t="shared" si="113"/>
        <v/>
      </c>
      <c r="R343" s="245" t="str">
        <f t="shared" si="114"/>
        <v/>
      </c>
      <c r="S343" s="104" t="str">
        <f t="shared" si="115"/>
        <v/>
      </c>
      <c r="T343" s="249" t="str">
        <f t="shared" si="107"/>
        <v/>
      </c>
      <c r="U343" s="118"/>
      <c r="V343" s="118"/>
      <c r="W343" s="118"/>
      <c r="X343" s="119"/>
      <c r="Y343" s="120"/>
      <c r="Z343" s="120"/>
      <c r="AA343" s="108" t="str">
        <f t="shared" si="116"/>
        <v/>
      </c>
      <c r="AB343" s="108" t="str">
        <f t="shared" si="117"/>
        <v/>
      </c>
      <c r="AC343" s="121"/>
      <c r="AD343" s="121"/>
      <c r="AE343" s="250" t="str">
        <f t="shared" si="108"/>
        <v/>
      </c>
      <c r="AF343" s="108" t="str">
        <f t="shared" si="118"/>
        <v/>
      </c>
      <c r="AG343" s="108" t="str">
        <f t="shared" si="119"/>
        <v/>
      </c>
      <c r="AH343" s="110">
        <f t="shared" si="120"/>
        <v>0</v>
      </c>
      <c r="AI343" s="110">
        <f t="shared" si="121"/>
        <v>0</v>
      </c>
      <c r="AJ343" s="114"/>
      <c r="AK343" s="100">
        <f t="shared" si="122"/>
        <v>0</v>
      </c>
      <c r="AL343" s="110">
        <f t="shared" si="123"/>
        <v>0</v>
      </c>
      <c r="AM343" s="258">
        <f t="shared" si="124"/>
        <v>0</v>
      </c>
      <c r="AN343" s="110">
        <f t="shared" si="125"/>
        <v>0</v>
      </c>
      <c r="AO343" s="110">
        <f t="shared" si="109"/>
        <v>0</v>
      </c>
      <c r="AP343" s="122"/>
    </row>
    <row r="344" spans="1:56">
      <c r="A344" s="113"/>
      <c r="B344" s="113"/>
      <c r="C344" s="114"/>
      <c r="D344" s="115"/>
      <c r="E344" s="115"/>
      <c r="F344" s="115"/>
      <c r="G344" s="115"/>
      <c r="H344" s="116"/>
      <c r="I344" s="114"/>
      <c r="J344" s="114"/>
      <c r="K344" s="115"/>
      <c r="L344" s="117">
        <f t="shared" si="106"/>
        <v>0</v>
      </c>
      <c r="M344" s="124"/>
      <c r="N344" s="102" t="str">
        <f t="shared" si="110"/>
        <v/>
      </c>
      <c r="O344" s="103" t="str">
        <f t="shared" si="111"/>
        <v/>
      </c>
      <c r="P344" s="104" t="str">
        <f t="shared" si="112"/>
        <v/>
      </c>
      <c r="Q344" s="248" t="str">
        <f t="shared" si="113"/>
        <v/>
      </c>
      <c r="R344" s="245" t="str">
        <f t="shared" si="114"/>
        <v/>
      </c>
      <c r="S344" s="104" t="str">
        <f t="shared" si="115"/>
        <v/>
      </c>
      <c r="T344" s="249" t="str">
        <f t="shared" si="107"/>
        <v/>
      </c>
      <c r="U344" s="118"/>
      <c r="V344" s="118"/>
      <c r="W344" s="118"/>
      <c r="X344" s="119"/>
      <c r="Y344" s="120"/>
      <c r="Z344" s="120"/>
      <c r="AA344" s="108" t="str">
        <f t="shared" si="116"/>
        <v/>
      </c>
      <c r="AB344" s="108" t="str">
        <f t="shared" si="117"/>
        <v/>
      </c>
      <c r="AC344" s="121"/>
      <c r="AD344" s="121"/>
      <c r="AE344" s="250" t="str">
        <f t="shared" si="108"/>
        <v/>
      </c>
      <c r="AF344" s="108" t="str">
        <f t="shared" si="118"/>
        <v/>
      </c>
      <c r="AG344" s="108" t="str">
        <f t="shared" si="119"/>
        <v/>
      </c>
      <c r="AH344" s="110">
        <f t="shared" si="120"/>
        <v>0</v>
      </c>
      <c r="AI344" s="110">
        <f t="shared" si="121"/>
        <v>0</v>
      </c>
      <c r="AJ344" s="114"/>
      <c r="AK344" s="100">
        <f t="shared" si="122"/>
        <v>0</v>
      </c>
      <c r="AL344" s="110">
        <f t="shared" si="123"/>
        <v>0</v>
      </c>
      <c r="AM344" s="258">
        <f t="shared" si="124"/>
        <v>0</v>
      </c>
      <c r="AN344" s="110">
        <f t="shared" si="125"/>
        <v>0</v>
      </c>
      <c r="AO344" s="110">
        <f t="shared" si="109"/>
        <v>0</v>
      </c>
      <c r="AP344" s="122"/>
    </row>
    <row r="345" spans="1:56">
      <c r="A345" s="113"/>
      <c r="B345" s="113"/>
      <c r="C345" s="114"/>
      <c r="D345" s="115"/>
      <c r="E345" s="115"/>
      <c r="F345" s="115"/>
      <c r="G345" s="115"/>
      <c r="H345" s="116"/>
      <c r="I345" s="114"/>
      <c r="J345" s="114"/>
      <c r="K345" s="115"/>
      <c r="L345" s="117">
        <f t="shared" si="106"/>
        <v>0</v>
      </c>
      <c r="M345" s="124"/>
      <c r="N345" s="102" t="str">
        <f t="shared" si="110"/>
        <v/>
      </c>
      <c r="O345" s="103" t="str">
        <f t="shared" si="111"/>
        <v/>
      </c>
      <c r="P345" s="104" t="str">
        <f t="shared" si="112"/>
        <v/>
      </c>
      <c r="Q345" s="248" t="str">
        <f t="shared" si="113"/>
        <v/>
      </c>
      <c r="R345" s="245" t="str">
        <f t="shared" si="114"/>
        <v/>
      </c>
      <c r="S345" s="104" t="str">
        <f t="shared" si="115"/>
        <v/>
      </c>
      <c r="T345" s="249" t="str">
        <f t="shared" si="107"/>
        <v/>
      </c>
      <c r="U345" s="118"/>
      <c r="V345" s="118"/>
      <c r="W345" s="118"/>
      <c r="X345" s="119"/>
      <c r="Y345" s="120"/>
      <c r="Z345" s="120"/>
      <c r="AA345" s="108" t="str">
        <f t="shared" si="116"/>
        <v/>
      </c>
      <c r="AB345" s="108" t="str">
        <f t="shared" si="117"/>
        <v/>
      </c>
      <c r="AC345" s="121"/>
      <c r="AD345" s="121"/>
      <c r="AE345" s="250" t="str">
        <f t="shared" si="108"/>
        <v/>
      </c>
      <c r="AF345" s="108" t="str">
        <f t="shared" si="118"/>
        <v/>
      </c>
      <c r="AG345" s="108" t="str">
        <f t="shared" si="119"/>
        <v/>
      </c>
      <c r="AH345" s="110">
        <f t="shared" si="120"/>
        <v>0</v>
      </c>
      <c r="AI345" s="110">
        <f t="shared" si="121"/>
        <v>0</v>
      </c>
      <c r="AJ345" s="114"/>
      <c r="AK345" s="100">
        <f t="shared" si="122"/>
        <v>0</v>
      </c>
      <c r="AL345" s="110">
        <f t="shared" si="123"/>
        <v>0</v>
      </c>
      <c r="AM345" s="258">
        <f t="shared" si="124"/>
        <v>0</v>
      </c>
      <c r="AN345" s="110">
        <f t="shared" si="125"/>
        <v>0</v>
      </c>
      <c r="AO345" s="110">
        <f t="shared" si="109"/>
        <v>0</v>
      </c>
      <c r="AP345" s="122"/>
      <c r="BD345" s="279"/>
    </row>
    <row r="346" spans="1:56">
      <c r="A346" s="113"/>
      <c r="B346" s="113"/>
      <c r="C346" s="114"/>
      <c r="D346" s="115"/>
      <c r="E346" s="115"/>
      <c r="F346" s="115"/>
      <c r="G346" s="115"/>
      <c r="H346" s="116"/>
      <c r="I346" s="114"/>
      <c r="J346" s="114"/>
      <c r="K346" s="115"/>
      <c r="L346" s="117">
        <f t="shared" si="106"/>
        <v>0</v>
      </c>
      <c r="M346" s="124"/>
      <c r="N346" s="102" t="str">
        <f t="shared" si="110"/>
        <v/>
      </c>
      <c r="O346" s="103" t="str">
        <f t="shared" si="111"/>
        <v/>
      </c>
      <c r="P346" s="104" t="str">
        <f t="shared" si="112"/>
        <v/>
      </c>
      <c r="Q346" s="248" t="str">
        <f t="shared" si="113"/>
        <v/>
      </c>
      <c r="R346" s="245" t="str">
        <f t="shared" si="114"/>
        <v/>
      </c>
      <c r="S346" s="104" t="str">
        <f t="shared" si="115"/>
        <v/>
      </c>
      <c r="T346" s="249" t="str">
        <f t="shared" si="107"/>
        <v/>
      </c>
      <c r="U346" s="118"/>
      <c r="V346" s="118"/>
      <c r="W346" s="118"/>
      <c r="X346" s="119"/>
      <c r="Y346" s="120"/>
      <c r="Z346" s="120"/>
      <c r="AA346" s="108" t="str">
        <f t="shared" si="116"/>
        <v/>
      </c>
      <c r="AB346" s="108" t="str">
        <f t="shared" si="117"/>
        <v/>
      </c>
      <c r="AC346" s="121"/>
      <c r="AD346" s="121"/>
      <c r="AE346" s="250" t="str">
        <f t="shared" si="108"/>
        <v/>
      </c>
      <c r="AF346" s="108" t="str">
        <f t="shared" si="118"/>
        <v/>
      </c>
      <c r="AG346" s="108" t="str">
        <f t="shared" si="119"/>
        <v/>
      </c>
      <c r="AH346" s="110">
        <f t="shared" si="120"/>
        <v>0</v>
      </c>
      <c r="AI346" s="110">
        <f t="shared" si="121"/>
        <v>0</v>
      </c>
      <c r="AJ346" s="114"/>
      <c r="AK346" s="100">
        <f t="shared" si="122"/>
        <v>0</v>
      </c>
      <c r="AL346" s="110">
        <f t="shared" si="123"/>
        <v>0</v>
      </c>
      <c r="AM346" s="258">
        <f t="shared" si="124"/>
        <v>0</v>
      </c>
      <c r="AN346" s="110">
        <f t="shared" si="125"/>
        <v>0</v>
      </c>
      <c r="AO346" s="110">
        <f t="shared" si="109"/>
        <v>0</v>
      </c>
      <c r="AP346" s="122"/>
      <c r="AT346" s="279"/>
      <c r="AU346" s="279"/>
      <c r="AV346" s="279"/>
      <c r="AW346" s="279"/>
      <c r="AX346" s="279"/>
      <c r="AY346" s="279"/>
      <c r="AZ346" s="279"/>
      <c r="BA346" s="279"/>
      <c r="BB346" s="279"/>
      <c r="BC346" s="279"/>
    </row>
    <row r="347" spans="1:56">
      <c r="A347" s="113"/>
      <c r="B347" s="113"/>
      <c r="C347" s="114"/>
      <c r="D347" s="115"/>
      <c r="E347" s="115"/>
      <c r="F347" s="115"/>
      <c r="G347" s="115"/>
      <c r="H347" s="116"/>
      <c r="I347" s="114"/>
      <c r="J347" s="114"/>
      <c r="K347" s="115"/>
      <c r="L347" s="117">
        <f t="shared" si="106"/>
        <v>0</v>
      </c>
      <c r="M347" s="124"/>
      <c r="N347" s="102" t="str">
        <f t="shared" si="110"/>
        <v/>
      </c>
      <c r="O347" s="103" t="str">
        <f t="shared" si="111"/>
        <v/>
      </c>
      <c r="P347" s="104" t="str">
        <f t="shared" si="112"/>
        <v/>
      </c>
      <c r="Q347" s="248" t="str">
        <f t="shared" si="113"/>
        <v/>
      </c>
      <c r="R347" s="245" t="str">
        <f t="shared" si="114"/>
        <v/>
      </c>
      <c r="S347" s="104" t="str">
        <f t="shared" si="115"/>
        <v/>
      </c>
      <c r="T347" s="249" t="str">
        <f t="shared" si="107"/>
        <v/>
      </c>
      <c r="U347" s="118"/>
      <c r="V347" s="118"/>
      <c r="W347" s="118"/>
      <c r="X347" s="119"/>
      <c r="Y347" s="120"/>
      <c r="Z347" s="120"/>
      <c r="AA347" s="108" t="str">
        <f t="shared" si="116"/>
        <v/>
      </c>
      <c r="AB347" s="108" t="str">
        <f t="shared" si="117"/>
        <v/>
      </c>
      <c r="AC347" s="121"/>
      <c r="AD347" s="121"/>
      <c r="AE347" s="250" t="str">
        <f t="shared" si="108"/>
        <v/>
      </c>
      <c r="AF347" s="108" t="str">
        <f t="shared" si="118"/>
        <v/>
      </c>
      <c r="AG347" s="108" t="str">
        <f t="shared" si="119"/>
        <v/>
      </c>
      <c r="AH347" s="110">
        <f t="shared" si="120"/>
        <v>0</v>
      </c>
      <c r="AI347" s="110">
        <f t="shared" si="121"/>
        <v>0</v>
      </c>
      <c r="AJ347" s="114"/>
      <c r="AK347" s="100">
        <f t="shared" si="122"/>
        <v>0</v>
      </c>
      <c r="AL347" s="110">
        <f t="shared" si="123"/>
        <v>0</v>
      </c>
      <c r="AM347" s="258">
        <f t="shared" si="124"/>
        <v>0</v>
      </c>
      <c r="AN347" s="110">
        <f t="shared" si="125"/>
        <v>0</v>
      </c>
      <c r="AO347" s="110">
        <f t="shared" si="109"/>
        <v>0</v>
      </c>
      <c r="AP347" s="122"/>
    </row>
    <row r="348" spans="1:56">
      <c r="A348" s="113"/>
      <c r="B348" s="113"/>
      <c r="C348" s="114"/>
      <c r="D348" s="115"/>
      <c r="E348" s="115"/>
      <c r="F348" s="115"/>
      <c r="G348" s="115"/>
      <c r="H348" s="116"/>
      <c r="I348" s="114"/>
      <c r="J348" s="114"/>
      <c r="K348" s="115"/>
      <c r="L348" s="117">
        <f t="shared" si="106"/>
        <v>0</v>
      </c>
      <c r="M348" s="124"/>
      <c r="N348" s="102" t="str">
        <f t="shared" si="110"/>
        <v/>
      </c>
      <c r="O348" s="103" t="str">
        <f t="shared" si="111"/>
        <v/>
      </c>
      <c r="P348" s="104" t="str">
        <f t="shared" si="112"/>
        <v/>
      </c>
      <c r="Q348" s="248" t="str">
        <f t="shared" si="113"/>
        <v/>
      </c>
      <c r="R348" s="245" t="str">
        <f t="shared" si="114"/>
        <v/>
      </c>
      <c r="S348" s="104" t="str">
        <f t="shared" si="115"/>
        <v/>
      </c>
      <c r="T348" s="249" t="str">
        <f t="shared" si="107"/>
        <v/>
      </c>
      <c r="U348" s="118"/>
      <c r="V348" s="118"/>
      <c r="W348" s="118"/>
      <c r="X348" s="119"/>
      <c r="Y348" s="120"/>
      <c r="Z348" s="120"/>
      <c r="AA348" s="108" t="str">
        <f t="shared" si="116"/>
        <v/>
      </c>
      <c r="AB348" s="108" t="str">
        <f t="shared" si="117"/>
        <v/>
      </c>
      <c r="AC348" s="121"/>
      <c r="AD348" s="121"/>
      <c r="AE348" s="250" t="str">
        <f t="shared" si="108"/>
        <v/>
      </c>
      <c r="AF348" s="108" t="str">
        <f t="shared" si="118"/>
        <v/>
      </c>
      <c r="AG348" s="108" t="str">
        <f t="shared" si="119"/>
        <v/>
      </c>
      <c r="AH348" s="110">
        <f t="shared" si="120"/>
        <v>0</v>
      </c>
      <c r="AI348" s="110">
        <f t="shared" si="121"/>
        <v>0</v>
      </c>
      <c r="AJ348" s="114"/>
      <c r="AK348" s="100">
        <f t="shared" si="122"/>
        <v>0</v>
      </c>
      <c r="AL348" s="110">
        <f t="shared" si="123"/>
        <v>0</v>
      </c>
      <c r="AM348" s="258">
        <f t="shared" si="124"/>
        <v>0</v>
      </c>
      <c r="AN348" s="110">
        <f t="shared" si="125"/>
        <v>0</v>
      </c>
      <c r="AO348" s="110">
        <f t="shared" si="109"/>
        <v>0</v>
      </c>
      <c r="AP348" s="122"/>
    </row>
    <row r="349" spans="1:56">
      <c r="A349" s="113"/>
      <c r="B349" s="113"/>
      <c r="C349" s="114"/>
      <c r="D349" s="115"/>
      <c r="E349" s="115"/>
      <c r="F349" s="115"/>
      <c r="G349" s="115"/>
      <c r="H349" s="116"/>
      <c r="I349" s="114"/>
      <c r="J349" s="114"/>
      <c r="K349" s="115"/>
      <c r="L349" s="117">
        <f t="shared" si="106"/>
        <v>0</v>
      </c>
      <c r="M349" s="124"/>
      <c r="N349" s="102" t="str">
        <f t="shared" si="110"/>
        <v/>
      </c>
      <c r="O349" s="103" t="str">
        <f t="shared" si="111"/>
        <v/>
      </c>
      <c r="P349" s="104" t="str">
        <f t="shared" si="112"/>
        <v/>
      </c>
      <c r="Q349" s="248" t="str">
        <f t="shared" si="113"/>
        <v/>
      </c>
      <c r="R349" s="245" t="str">
        <f t="shared" si="114"/>
        <v/>
      </c>
      <c r="S349" s="104" t="str">
        <f t="shared" si="115"/>
        <v/>
      </c>
      <c r="T349" s="249" t="str">
        <f t="shared" si="107"/>
        <v/>
      </c>
      <c r="U349" s="118"/>
      <c r="V349" s="118"/>
      <c r="W349" s="118"/>
      <c r="X349" s="119"/>
      <c r="Y349" s="120"/>
      <c r="Z349" s="120"/>
      <c r="AA349" s="108" t="str">
        <f t="shared" si="116"/>
        <v/>
      </c>
      <c r="AB349" s="108" t="str">
        <f t="shared" si="117"/>
        <v/>
      </c>
      <c r="AC349" s="121"/>
      <c r="AD349" s="121"/>
      <c r="AE349" s="250" t="str">
        <f t="shared" si="108"/>
        <v/>
      </c>
      <c r="AF349" s="108" t="str">
        <f t="shared" si="118"/>
        <v/>
      </c>
      <c r="AG349" s="108" t="str">
        <f t="shared" si="119"/>
        <v/>
      </c>
      <c r="AH349" s="110">
        <f t="shared" si="120"/>
        <v>0</v>
      </c>
      <c r="AI349" s="110">
        <f t="shared" si="121"/>
        <v>0</v>
      </c>
      <c r="AJ349" s="114"/>
      <c r="AK349" s="100">
        <f t="shared" si="122"/>
        <v>0</v>
      </c>
      <c r="AL349" s="110">
        <f t="shared" si="123"/>
        <v>0</v>
      </c>
      <c r="AM349" s="258">
        <f t="shared" si="124"/>
        <v>0</v>
      </c>
      <c r="AN349" s="110">
        <f t="shared" si="125"/>
        <v>0</v>
      </c>
      <c r="AO349" s="110">
        <f t="shared" si="109"/>
        <v>0</v>
      </c>
      <c r="AP349" s="122"/>
    </row>
    <row r="350" spans="1:56">
      <c r="A350" s="113"/>
      <c r="B350" s="113"/>
      <c r="C350" s="114"/>
      <c r="D350" s="115"/>
      <c r="E350" s="115"/>
      <c r="F350" s="115"/>
      <c r="G350" s="115"/>
      <c r="H350" s="116"/>
      <c r="I350" s="114"/>
      <c r="J350" s="114"/>
      <c r="K350" s="115"/>
      <c r="L350" s="117">
        <f t="shared" si="106"/>
        <v>0</v>
      </c>
      <c r="M350" s="124"/>
      <c r="N350" s="102" t="str">
        <f t="shared" si="110"/>
        <v/>
      </c>
      <c r="O350" s="103" t="str">
        <f t="shared" si="111"/>
        <v/>
      </c>
      <c r="P350" s="104" t="str">
        <f t="shared" si="112"/>
        <v/>
      </c>
      <c r="Q350" s="248" t="str">
        <f t="shared" si="113"/>
        <v/>
      </c>
      <c r="R350" s="245" t="str">
        <f t="shared" si="114"/>
        <v/>
      </c>
      <c r="S350" s="104" t="str">
        <f t="shared" si="115"/>
        <v/>
      </c>
      <c r="T350" s="249" t="str">
        <f t="shared" si="107"/>
        <v/>
      </c>
      <c r="U350" s="118"/>
      <c r="V350" s="118"/>
      <c r="W350" s="118"/>
      <c r="X350" s="119"/>
      <c r="Y350" s="120"/>
      <c r="Z350" s="120"/>
      <c r="AA350" s="108" t="str">
        <f t="shared" si="116"/>
        <v/>
      </c>
      <c r="AB350" s="108" t="str">
        <f t="shared" si="117"/>
        <v/>
      </c>
      <c r="AC350" s="121"/>
      <c r="AD350" s="121"/>
      <c r="AE350" s="250" t="str">
        <f t="shared" si="108"/>
        <v/>
      </c>
      <c r="AF350" s="108" t="str">
        <f t="shared" si="118"/>
        <v/>
      </c>
      <c r="AG350" s="108" t="str">
        <f t="shared" si="119"/>
        <v/>
      </c>
      <c r="AH350" s="110">
        <f t="shared" si="120"/>
        <v>0</v>
      </c>
      <c r="AI350" s="110">
        <f t="shared" si="121"/>
        <v>0</v>
      </c>
      <c r="AJ350" s="114"/>
      <c r="AK350" s="100">
        <f t="shared" si="122"/>
        <v>0</v>
      </c>
      <c r="AL350" s="110">
        <f t="shared" si="123"/>
        <v>0</v>
      </c>
      <c r="AM350" s="258">
        <f t="shared" si="124"/>
        <v>0</v>
      </c>
      <c r="AN350" s="110">
        <f t="shared" si="125"/>
        <v>0</v>
      </c>
      <c r="AO350" s="110">
        <f t="shared" si="109"/>
        <v>0</v>
      </c>
      <c r="AP350" s="122"/>
    </row>
    <row r="351" spans="1:56">
      <c r="A351" s="113"/>
      <c r="B351" s="113"/>
      <c r="C351" s="114"/>
      <c r="D351" s="115"/>
      <c r="E351" s="115"/>
      <c r="F351" s="115"/>
      <c r="G351" s="115"/>
      <c r="H351" s="116"/>
      <c r="I351" s="114"/>
      <c r="J351" s="114"/>
      <c r="K351" s="115"/>
      <c r="L351" s="117">
        <f t="shared" si="106"/>
        <v>0</v>
      </c>
      <c r="M351" s="124"/>
      <c r="N351" s="102" t="str">
        <f t="shared" si="110"/>
        <v/>
      </c>
      <c r="O351" s="103" t="str">
        <f t="shared" si="111"/>
        <v/>
      </c>
      <c r="P351" s="104" t="str">
        <f t="shared" si="112"/>
        <v/>
      </c>
      <c r="Q351" s="248" t="str">
        <f t="shared" si="113"/>
        <v/>
      </c>
      <c r="R351" s="245" t="str">
        <f t="shared" si="114"/>
        <v/>
      </c>
      <c r="S351" s="104" t="str">
        <f t="shared" si="115"/>
        <v/>
      </c>
      <c r="T351" s="249" t="str">
        <f t="shared" si="107"/>
        <v/>
      </c>
      <c r="U351" s="118"/>
      <c r="V351" s="118"/>
      <c r="W351" s="118"/>
      <c r="X351" s="119"/>
      <c r="Y351" s="120"/>
      <c r="Z351" s="120"/>
      <c r="AA351" s="108" t="str">
        <f t="shared" si="116"/>
        <v/>
      </c>
      <c r="AB351" s="108" t="str">
        <f t="shared" si="117"/>
        <v/>
      </c>
      <c r="AC351" s="121"/>
      <c r="AD351" s="121"/>
      <c r="AE351" s="250" t="str">
        <f t="shared" si="108"/>
        <v/>
      </c>
      <c r="AF351" s="108" t="str">
        <f t="shared" si="118"/>
        <v/>
      </c>
      <c r="AG351" s="108" t="str">
        <f t="shared" si="119"/>
        <v/>
      </c>
      <c r="AH351" s="110">
        <f t="shared" si="120"/>
        <v>0</v>
      </c>
      <c r="AI351" s="110">
        <f t="shared" si="121"/>
        <v>0</v>
      </c>
      <c r="AJ351" s="114"/>
      <c r="AK351" s="100">
        <f t="shared" si="122"/>
        <v>0</v>
      </c>
      <c r="AL351" s="110">
        <f t="shared" si="123"/>
        <v>0</v>
      </c>
      <c r="AM351" s="258">
        <f t="shared" si="124"/>
        <v>0</v>
      </c>
      <c r="AN351" s="110">
        <f t="shared" si="125"/>
        <v>0</v>
      </c>
      <c r="AO351" s="110">
        <f t="shared" si="109"/>
        <v>0</v>
      </c>
      <c r="AP351" s="122"/>
    </row>
    <row r="352" spans="1:56">
      <c r="A352" s="113"/>
      <c r="B352" s="113"/>
      <c r="C352" s="114"/>
      <c r="D352" s="115"/>
      <c r="E352" s="115"/>
      <c r="F352" s="115"/>
      <c r="G352" s="115"/>
      <c r="H352" s="116"/>
      <c r="I352" s="114"/>
      <c r="J352" s="114"/>
      <c r="K352" s="115"/>
      <c r="L352" s="117">
        <f t="shared" si="106"/>
        <v>0</v>
      </c>
      <c r="M352" s="124"/>
      <c r="N352" s="102" t="str">
        <f t="shared" si="110"/>
        <v/>
      </c>
      <c r="O352" s="103" t="str">
        <f t="shared" si="111"/>
        <v/>
      </c>
      <c r="P352" s="104" t="str">
        <f t="shared" si="112"/>
        <v/>
      </c>
      <c r="Q352" s="248" t="str">
        <f t="shared" si="113"/>
        <v/>
      </c>
      <c r="R352" s="245" t="str">
        <f t="shared" si="114"/>
        <v/>
      </c>
      <c r="S352" s="104" t="str">
        <f t="shared" si="115"/>
        <v/>
      </c>
      <c r="T352" s="249" t="str">
        <f t="shared" si="107"/>
        <v/>
      </c>
      <c r="U352" s="118"/>
      <c r="V352" s="118"/>
      <c r="W352" s="118"/>
      <c r="X352" s="119"/>
      <c r="Y352" s="120"/>
      <c r="Z352" s="120"/>
      <c r="AA352" s="108" t="str">
        <f t="shared" si="116"/>
        <v/>
      </c>
      <c r="AB352" s="108" t="str">
        <f t="shared" si="117"/>
        <v/>
      </c>
      <c r="AC352" s="121"/>
      <c r="AD352" s="121"/>
      <c r="AE352" s="250" t="str">
        <f t="shared" si="108"/>
        <v/>
      </c>
      <c r="AF352" s="108" t="str">
        <f t="shared" si="118"/>
        <v/>
      </c>
      <c r="AG352" s="108" t="str">
        <f t="shared" si="119"/>
        <v/>
      </c>
      <c r="AH352" s="110">
        <f t="shared" si="120"/>
        <v>0</v>
      </c>
      <c r="AI352" s="110">
        <f t="shared" si="121"/>
        <v>0</v>
      </c>
      <c r="AJ352" s="114"/>
      <c r="AK352" s="100">
        <f t="shared" si="122"/>
        <v>0</v>
      </c>
      <c r="AL352" s="110">
        <f t="shared" si="123"/>
        <v>0</v>
      </c>
      <c r="AM352" s="258">
        <f t="shared" si="124"/>
        <v>0</v>
      </c>
      <c r="AN352" s="110">
        <f t="shared" si="125"/>
        <v>0</v>
      </c>
      <c r="AO352" s="110">
        <f t="shared" si="109"/>
        <v>0</v>
      </c>
      <c r="AP352" s="122"/>
    </row>
    <row r="353" spans="1:56">
      <c r="A353" s="113"/>
      <c r="B353" s="113"/>
      <c r="C353" s="114"/>
      <c r="D353" s="115"/>
      <c r="E353" s="115"/>
      <c r="F353" s="115"/>
      <c r="G353" s="115"/>
      <c r="H353" s="116"/>
      <c r="I353" s="114"/>
      <c r="J353" s="114"/>
      <c r="K353" s="115"/>
      <c r="L353" s="117">
        <f t="shared" si="106"/>
        <v>0</v>
      </c>
      <c r="M353" s="124"/>
      <c r="N353" s="102" t="str">
        <f t="shared" si="110"/>
        <v/>
      </c>
      <c r="O353" s="103" t="str">
        <f t="shared" si="111"/>
        <v/>
      </c>
      <c r="P353" s="104" t="str">
        <f t="shared" si="112"/>
        <v/>
      </c>
      <c r="Q353" s="248" t="str">
        <f t="shared" si="113"/>
        <v/>
      </c>
      <c r="R353" s="245" t="str">
        <f t="shared" si="114"/>
        <v/>
      </c>
      <c r="S353" s="104" t="str">
        <f t="shared" si="115"/>
        <v/>
      </c>
      <c r="T353" s="249" t="str">
        <f t="shared" si="107"/>
        <v/>
      </c>
      <c r="U353" s="118"/>
      <c r="V353" s="118"/>
      <c r="W353" s="118"/>
      <c r="X353" s="119"/>
      <c r="Y353" s="120"/>
      <c r="Z353" s="120"/>
      <c r="AA353" s="108" t="str">
        <f t="shared" si="116"/>
        <v/>
      </c>
      <c r="AB353" s="108" t="str">
        <f t="shared" si="117"/>
        <v/>
      </c>
      <c r="AC353" s="121"/>
      <c r="AD353" s="121"/>
      <c r="AE353" s="250" t="str">
        <f t="shared" si="108"/>
        <v/>
      </c>
      <c r="AF353" s="108" t="str">
        <f t="shared" si="118"/>
        <v/>
      </c>
      <c r="AG353" s="108" t="str">
        <f t="shared" si="119"/>
        <v/>
      </c>
      <c r="AH353" s="110">
        <f t="shared" si="120"/>
        <v>0</v>
      </c>
      <c r="AI353" s="110">
        <f t="shared" si="121"/>
        <v>0</v>
      </c>
      <c r="AJ353" s="114"/>
      <c r="AK353" s="100">
        <f t="shared" si="122"/>
        <v>0</v>
      </c>
      <c r="AL353" s="110">
        <f t="shared" si="123"/>
        <v>0</v>
      </c>
      <c r="AM353" s="258">
        <f t="shared" si="124"/>
        <v>0</v>
      </c>
      <c r="AN353" s="110">
        <f t="shared" si="125"/>
        <v>0</v>
      </c>
      <c r="AO353" s="110">
        <f t="shared" si="109"/>
        <v>0</v>
      </c>
      <c r="AP353" s="122"/>
    </row>
    <row r="354" spans="1:56">
      <c r="A354" s="113"/>
      <c r="B354" s="113"/>
      <c r="C354" s="114"/>
      <c r="D354" s="115"/>
      <c r="E354" s="115"/>
      <c r="F354" s="115"/>
      <c r="G354" s="115"/>
      <c r="H354" s="116"/>
      <c r="I354" s="114"/>
      <c r="J354" s="114"/>
      <c r="K354" s="115"/>
      <c r="L354" s="117">
        <f t="shared" si="106"/>
        <v>0</v>
      </c>
      <c r="M354" s="124"/>
      <c r="N354" s="102" t="str">
        <f t="shared" si="110"/>
        <v/>
      </c>
      <c r="O354" s="103" t="str">
        <f t="shared" si="111"/>
        <v/>
      </c>
      <c r="P354" s="104" t="str">
        <f t="shared" si="112"/>
        <v/>
      </c>
      <c r="Q354" s="248" t="str">
        <f t="shared" si="113"/>
        <v/>
      </c>
      <c r="R354" s="245" t="str">
        <f t="shared" si="114"/>
        <v/>
      </c>
      <c r="S354" s="104" t="str">
        <f t="shared" si="115"/>
        <v/>
      </c>
      <c r="T354" s="249" t="str">
        <f t="shared" si="107"/>
        <v/>
      </c>
      <c r="U354" s="118"/>
      <c r="V354" s="118"/>
      <c r="W354" s="118"/>
      <c r="X354" s="119"/>
      <c r="Y354" s="120"/>
      <c r="Z354" s="120"/>
      <c r="AA354" s="108" t="str">
        <f t="shared" si="116"/>
        <v/>
      </c>
      <c r="AB354" s="108" t="str">
        <f t="shared" si="117"/>
        <v/>
      </c>
      <c r="AC354" s="121"/>
      <c r="AD354" s="121"/>
      <c r="AE354" s="250" t="str">
        <f t="shared" si="108"/>
        <v/>
      </c>
      <c r="AF354" s="108" t="str">
        <f t="shared" si="118"/>
        <v/>
      </c>
      <c r="AG354" s="108" t="str">
        <f t="shared" si="119"/>
        <v/>
      </c>
      <c r="AH354" s="110">
        <f t="shared" si="120"/>
        <v>0</v>
      </c>
      <c r="AI354" s="110">
        <f t="shared" si="121"/>
        <v>0</v>
      </c>
      <c r="AJ354" s="114"/>
      <c r="AK354" s="100">
        <f t="shared" si="122"/>
        <v>0</v>
      </c>
      <c r="AL354" s="110">
        <f t="shared" si="123"/>
        <v>0</v>
      </c>
      <c r="AM354" s="258">
        <f t="shared" si="124"/>
        <v>0</v>
      </c>
      <c r="AN354" s="110">
        <f t="shared" si="125"/>
        <v>0</v>
      </c>
      <c r="AO354" s="110">
        <f t="shared" si="109"/>
        <v>0</v>
      </c>
      <c r="AP354" s="122"/>
    </row>
    <row r="355" spans="1:56">
      <c r="A355" s="113"/>
      <c r="B355" s="113"/>
      <c r="C355" s="114"/>
      <c r="D355" s="115"/>
      <c r="E355" s="115"/>
      <c r="F355" s="115"/>
      <c r="G355" s="115"/>
      <c r="H355" s="116"/>
      <c r="I355" s="114"/>
      <c r="J355" s="114"/>
      <c r="K355" s="115"/>
      <c r="L355" s="117">
        <f t="shared" si="106"/>
        <v>0</v>
      </c>
      <c r="M355" s="124"/>
      <c r="N355" s="102" t="str">
        <f t="shared" si="110"/>
        <v/>
      </c>
      <c r="O355" s="103" t="str">
        <f t="shared" si="111"/>
        <v/>
      </c>
      <c r="P355" s="104" t="str">
        <f t="shared" si="112"/>
        <v/>
      </c>
      <c r="Q355" s="248" t="str">
        <f t="shared" si="113"/>
        <v/>
      </c>
      <c r="R355" s="245" t="str">
        <f t="shared" si="114"/>
        <v/>
      </c>
      <c r="S355" s="104" t="str">
        <f t="shared" si="115"/>
        <v/>
      </c>
      <c r="T355" s="249" t="str">
        <f t="shared" si="107"/>
        <v/>
      </c>
      <c r="U355" s="118"/>
      <c r="V355" s="118"/>
      <c r="W355" s="118"/>
      <c r="X355" s="119"/>
      <c r="Y355" s="120"/>
      <c r="Z355" s="120"/>
      <c r="AA355" s="108" t="str">
        <f t="shared" si="116"/>
        <v/>
      </c>
      <c r="AB355" s="108" t="str">
        <f t="shared" si="117"/>
        <v/>
      </c>
      <c r="AC355" s="121"/>
      <c r="AD355" s="121"/>
      <c r="AE355" s="250" t="str">
        <f t="shared" si="108"/>
        <v/>
      </c>
      <c r="AF355" s="108" t="str">
        <f t="shared" si="118"/>
        <v/>
      </c>
      <c r="AG355" s="108" t="str">
        <f t="shared" si="119"/>
        <v/>
      </c>
      <c r="AH355" s="110">
        <f t="shared" si="120"/>
        <v>0</v>
      </c>
      <c r="AI355" s="110">
        <f t="shared" si="121"/>
        <v>0</v>
      </c>
      <c r="AJ355" s="114"/>
      <c r="AK355" s="100">
        <f t="shared" si="122"/>
        <v>0</v>
      </c>
      <c r="AL355" s="110">
        <f t="shared" si="123"/>
        <v>0</v>
      </c>
      <c r="AM355" s="258">
        <f t="shared" si="124"/>
        <v>0</v>
      </c>
      <c r="AN355" s="110">
        <f t="shared" si="125"/>
        <v>0</v>
      </c>
      <c r="AO355" s="110">
        <f t="shared" si="109"/>
        <v>0</v>
      </c>
      <c r="AP355" s="122"/>
    </row>
    <row r="356" spans="1:56">
      <c r="A356" s="113"/>
      <c r="B356" s="113"/>
      <c r="C356" s="114"/>
      <c r="D356" s="115"/>
      <c r="E356" s="115"/>
      <c r="F356" s="115"/>
      <c r="G356" s="115"/>
      <c r="H356" s="116"/>
      <c r="I356" s="114"/>
      <c r="J356" s="114"/>
      <c r="K356" s="115"/>
      <c r="L356" s="117">
        <f t="shared" si="106"/>
        <v>0</v>
      </c>
      <c r="M356" s="124"/>
      <c r="N356" s="102" t="str">
        <f t="shared" si="110"/>
        <v/>
      </c>
      <c r="O356" s="103" t="str">
        <f t="shared" si="111"/>
        <v/>
      </c>
      <c r="P356" s="104" t="str">
        <f t="shared" si="112"/>
        <v/>
      </c>
      <c r="Q356" s="248" t="str">
        <f t="shared" si="113"/>
        <v/>
      </c>
      <c r="R356" s="245" t="str">
        <f t="shared" si="114"/>
        <v/>
      </c>
      <c r="S356" s="104" t="str">
        <f t="shared" si="115"/>
        <v/>
      </c>
      <c r="T356" s="249" t="str">
        <f t="shared" si="107"/>
        <v/>
      </c>
      <c r="U356" s="118"/>
      <c r="V356" s="118"/>
      <c r="W356" s="118"/>
      <c r="X356" s="119"/>
      <c r="Y356" s="120"/>
      <c r="Z356" s="120"/>
      <c r="AA356" s="108" t="str">
        <f t="shared" si="116"/>
        <v/>
      </c>
      <c r="AB356" s="108" t="str">
        <f t="shared" si="117"/>
        <v/>
      </c>
      <c r="AC356" s="121"/>
      <c r="AD356" s="121"/>
      <c r="AE356" s="250" t="str">
        <f t="shared" si="108"/>
        <v/>
      </c>
      <c r="AF356" s="108" t="str">
        <f t="shared" si="118"/>
        <v/>
      </c>
      <c r="AG356" s="108" t="str">
        <f t="shared" si="119"/>
        <v/>
      </c>
      <c r="AH356" s="110">
        <f t="shared" si="120"/>
        <v>0</v>
      </c>
      <c r="AI356" s="110">
        <f t="shared" si="121"/>
        <v>0</v>
      </c>
      <c r="AJ356" s="114"/>
      <c r="AK356" s="100">
        <f t="shared" si="122"/>
        <v>0</v>
      </c>
      <c r="AL356" s="110">
        <f t="shared" si="123"/>
        <v>0</v>
      </c>
      <c r="AM356" s="258">
        <f t="shared" si="124"/>
        <v>0</v>
      </c>
      <c r="AN356" s="110">
        <f t="shared" si="125"/>
        <v>0</v>
      </c>
      <c r="AO356" s="110">
        <f t="shared" si="109"/>
        <v>0</v>
      </c>
      <c r="AP356" s="122"/>
    </row>
    <row r="357" spans="1:56">
      <c r="A357" s="113"/>
      <c r="B357" s="113"/>
      <c r="C357" s="114"/>
      <c r="D357" s="115"/>
      <c r="E357" s="115"/>
      <c r="F357" s="115"/>
      <c r="G357" s="115"/>
      <c r="H357" s="116"/>
      <c r="I357" s="114"/>
      <c r="J357" s="114"/>
      <c r="K357" s="115"/>
      <c r="L357" s="117">
        <f t="shared" si="106"/>
        <v>0</v>
      </c>
      <c r="M357" s="124"/>
      <c r="N357" s="102" t="str">
        <f t="shared" si="110"/>
        <v/>
      </c>
      <c r="O357" s="103" t="str">
        <f t="shared" si="111"/>
        <v/>
      </c>
      <c r="P357" s="104" t="str">
        <f t="shared" si="112"/>
        <v/>
      </c>
      <c r="Q357" s="248" t="str">
        <f t="shared" si="113"/>
        <v/>
      </c>
      <c r="R357" s="245" t="str">
        <f t="shared" si="114"/>
        <v/>
      </c>
      <c r="S357" s="104" t="str">
        <f t="shared" si="115"/>
        <v/>
      </c>
      <c r="T357" s="249" t="str">
        <f t="shared" si="107"/>
        <v/>
      </c>
      <c r="U357" s="118"/>
      <c r="V357" s="118"/>
      <c r="W357" s="118"/>
      <c r="X357" s="119"/>
      <c r="Y357" s="120"/>
      <c r="Z357" s="120"/>
      <c r="AA357" s="108" t="str">
        <f t="shared" si="116"/>
        <v/>
      </c>
      <c r="AB357" s="108" t="str">
        <f t="shared" si="117"/>
        <v/>
      </c>
      <c r="AC357" s="121"/>
      <c r="AD357" s="121"/>
      <c r="AE357" s="250" t="str">
        <f t="shared" si="108"/>
        <v/>
      </c>
      <c r="AF357" s="108" t="str">
        <f t="shared" si="118"/>
        <v/>
      </c>
      <c r="AG357" s="108" t="str">
        <f t="shared" si="119"/>
        <v/>
      </c>
      <c r="AH357" s="110">
        <f t="shared" si="120"/>
        <v>0</v>
      </c>
      <c r="AI357" s="110">
        <f t="shared" si="121"/>
        <v>0</v>
      </c>
      <c r="AJ357" s="114"/>
      <c r="AK357" s="100">
        <f t="shared" si="122"/>
        <v>0</v>
      </c>
      <c r="AL357" s="110">
        <f t="shared" si="123"/>
        <v>0</v>
      </c>
      <c r="AM357" s="258">
        <f t="shared" si="124"/>
        <v>0</v>
      </c>
      <c r="AN357" s="110">
        <f t="shared" si="125"/>
        <v>0</v>
      </c>
      <c r="AO357" s="110">
        <f t="shared" si="109"/>
        <v>0</v>
      </c>
      <c r="AP357" s="122"/>
    </row>
    <row r="358" spans="1:56">
      <c r="A358" s="113"/>
      <c r="B358" s="113"/>
      <c r="C358" s="114"/>
      <c r="D358" s="115"/>
      <c r="E358" s="115"/>
      <c r="F358" s="115"/>
      <c r="G358" s="115"/>
      <c r="H358" s="116"/>
      <c r="I358" s="114"/>
      <c r="J358" s="114"/>
      <c r="K358" s="115"/>
      <c r="L358" s="117">
        <f t="shared" si="106"/>
        <v>0</v>
      </c>
      <c r="M358" s="124"/>
      <c r="N358" s="102" t="str">
        <f t="shared" si="110"/>
        <v/>
      </c>
      <c r="O358" s="103" t="str">
        <f t="shared" si="111"/>
        <v/>
      </c>
      <c r="P358" s="104" t="str">
        <f t="shared" si="112"/>
        <v/>
      </c>
      <c r="Q358" s="248" t="str">
        <f t="shared" si="113"/>
        <v/>
      </c>
      <c r="R358" s="245" t="str">
        <f t="shared" si="114"/>
        <v/>
      </c>
      <c r="S358" s="104" t="str">
        <f t="shared" si="115"/>
        <v/>
      </c>
      <c r="T358" s="249" t="str">
        <f t="shared" si="107"/>
        <v/>
      </c>
      <c r="U358" s="118"/>
      <c r="V358" s="118"/>
      <c r="W358" s="118"/>
      <c r="X358" s="119"/>
      <c r="Y358" s="120"/>
      <c r="Z358" s="120"/>
      <c r="AA358" s="108" t="str">
        <f t="shared" si="116"/>
        <v/>
      </c>
      <c r="AB358" s="108" t="str">
        <f t="shared" si="117"/>
        <v/>
      </c>
      <c r="AC358" s="121"/>
      <c r="AD358" s="121"/>
      <c r="AE358" s="250" t="str">
        <f t="shared" si="108"/>
        <v/>
      </c>
      <c r="AF358" s="108" t="str">
        <f t="shared" si="118"/>
        <v/>
      </c>
      <c r="AG358" s="108" t="str">
        <f t="shared" si="119"/>
        <v/>
      </c>
      <c r="AH358" s="110">
        <f t="shared" si="120"/>
        <v>0</v>
      </c>
      <c r="AI358" s="110">
        <f t="shared" si="121"/>
        <v>0</v>
      </c>
      <c r="AJ358" s="114"/>
      <c r="AK358" s="100">
        <f t="shared" si="122"/>
        <v>0</v>
      </c>
      <c r="AL358" s="110">
        <f t="shared" si="123"/>
        <v>0</v>
      </c>
      <c r="AM358" s="258">
        <f t="shared" si="124"/>
        <v>0</v>
      </c>
      <c r="AN358" s="110">
        <f t="shared" si="125"/>
        <v>0</v>
      </c>
      <c r="AO358" s="110">
        <f t="shared" si="109"/>
        <v>0</v>
      </c>
      <c r="AP358" s="122"/>
    </row>
    <row r="359" spans="1:56">
      <c r="A359" s="113"/>
      <c r="B359" s="113"/>
      <c r="C359" s="114"/>
      <c r="D359" s="115"/>
      <c r="E359" s="115"/>
      <c r="F359" s="115"/>
      <c r="G359" s="115"/>
      <c r="H359" s="116"/>
      <c r="I359" s="114"/>
      <c r="J359" s="114"/>
      <c r="K359" s="115"/>
      <c r="L359" s="117">
        <f t="shared" si="106"/>
        <v>0</v>
      </c>
      <c r="M359" s="124"/>
      <c r="N359" s="102" t="str">
        <f t="shared" si="110"/>
        <v/>
      </c>
      <c r="O359" s="103" t="str">
        <f t="shared" si="111"/>
        <v/>
      </c>
      <c r="P359" s="104" t="str">
        <f t="shared" si="112"/>
        <v/>
      </c>
      <c r="Q359" s="248" t="str">
        <f t="shared" si="113"/>
        <v/>
      </c>
      <c r="R359" s="245" t="str">
        <f t="shared" si="114"/>
        <v/>
      </c>
      <c r="S359" s="104" t="str">
        <f t="shared" si="115"/>
        <v/>
      </c>
      <c r="T359" s="249" t="str">
        <f t="shared" si="107"/>
        <v/>
      </c>
      <c r="U359" s="118"/>
      <c r="V359" s="118"/>
      <c r="W359" s="118"/>
      <c r="X359" s="119"/>
      <c r="Y359" s="120"/>
      <c r="Z359" s="120"/>
      <c r="AA359" s="108" t="str">
        <f t="shared" si="116"/>
        <v/>
      </c>
      <c r="AB359" s="108" t="str">
        <f t="shared" si="117"/>
        <v/>
      </c>
      <c r="AC359" s="121"/>
      <c r="AD359" s="121"/>
      <c r="AE359" s="250" t="str">
        <f t="shared" si="108"/>
        <v/>
      </c>
      <c r="AF359" s="108" t="str">
        <f t="shared" si="118"/>
        <v/>
      </c>
      <c r="AG359" s="108" t="str">
        <f t="shared" si="119"/>
        <v/>
      </c>
      <c r="AH359" s="110">
        <f t="shared" si="120"/>
        <v>0</v>
      </c>
      <c r="AI359" s="110">
        <f t="shared" si="121"/>
        <v>0</v>
      </c>
      <c r="AJ359" s="114"/>
      <c r="AK359" s="100">
        <f t="shared" si="122"/>
        <v>0</v>
      </c>
      <c r="AL359" s="110">
        <f t="shared" si="123"/>
        <v>0</v>
      </c>
      <c r="AM359" s="258">
        <f t="shared" si="124"/>
        <v>0</v>
      </c>
      <c r="AN359" s="110">
        <f t="shared" si="125"/>
        <v>0</v>
      </c>
      <c r="AO359" s="110">
        <f t="shared" si="109"/>
        <v>0</v>
      </c>
      <c r="AP359" s="122"/>
    </row>
    <row r="360" spans="1:56">
      <c r="A360" s="113"/>
      <c r="B360" s="113"/>
      <c r="C360" s="114"/>
      <c r="D360" s="115"/>
      <c r="E360" s="115"/>
      <c r="F360" s="115"/>
      <c r="G360" s="115"/>
      <c r="H360" s="116"/>
      <c r="I360" s="114"/>
      <c r="J360" s="114"/>
      <c r="K360" s="115"/>
      <c r="L360" s="117">
        <f t="shared" si="106"/>
        <v>0</v>
      </c>
      <c r="M360" s="124"/>
      <c r="N360" s="102" t="str">
        <f t="shared" si="110"/>
        <v/>
      </c>
      <c r="O360" s="103" t="str">
        <f t="shared" si="111"/>
        <v/>
      </c>
      <c r="P360" s="104" t="str">
        <f t="shared" si="112"/>
        <v/>
      </c>
      <c r="Q360" s="248" t="str">
        <f t="shared" si="113"/>
        <v/>
      </c>
      <c r="R360" s="245" t="str">
        <f t="shared" si="114"/>
        <v/>
      </c>
      <c r="S360" s="104" t="str">
        <f t="shared" si="115"/>
        <v/>
      </c>
      <c r="T360" s="249" t="str">
        <f t="shared" si="107"/>
        <v/>
      </c>
      <c r="U360" s="118"/>
      <c r="V360" s="118"/>
      <c r="W360" s="118"/>
      <c r="X360" s="119"/>
      <c r="Y360" s="120"/>
      <c r="Z360" s="120"/>
      <c r="AA360" s="108" t="str">
        <f t="shared" si="116"/>
        <v/>
      </c>
      <c r="AB360" s="108" t="str">
        <f t="shared" si="117"/>
        <v/>
      </c>
      <c r="AC360" s="121"/>
      <c r="AD360" s="121"/>
      <c r="AE360" s="250" t="str">
        <f t="shared" si="108"/>
        <v/>
      </c>
      <c r="AF360" s="108" t="str">
        <f t="shared" si="118"/>
        <v/>
      </c>
      <c r="AG360" s="108" t="str">
        <f t="shared" si="119"/>
        <v/>
      </c>
      <c r="AH360" s="110">
        <f t="shared" si="120"/>
        <v>0</v>
      </c>
      <c r="AI360" s="110">
        <f t="shared" si="121"/>
        <v>0</v>
      </c>
      <c r="AJ360" s="114"/>
      <c r="AK360" s="100">
        <f t="shared" si="122"/>
        <v>0</v>
      </c>
      <c r="AL360" s="110">
        <f t="shared" si="123"/>
        <v>0</v>
      </c>
      <c r="AM360" s="258">
        <f t="shared" si="124"/>
        <v>0</v>
      </c>
      <c r="AN360" s="110">
        <f t="shared" si="125"/>
        <v>0</v>
      </c>
      <c r="AO360" s="110">
        <f t="shared" si="109"/>
        <v>0</v>
      </c>
      <c r="AP360" s="122"/>
    </row>
    <row r="361" spans="1:56">
      <c r="A361" s="113"/>
      <c r="B361" s="113"/>
      <c r="C361" s="114"/>
      <c r="D361" s="115"/>
      <c r="E361" s="115"/>
      <c r="F361" s="115"/>
      <c r="G361" s="115"/>
      <c r="H361" s="116"/>
      <c r="I361" s="114"/>
      <c r="J361" s="114"/>
      <c r="K361" s="115"/>
      <c r="L361" s="117">
        <f t="shared" si="106"/>
        <v>0</v>
      </c>
      <c r="M361" s="124"/>
      <c r="N361" s="102" t="str">
        <f t="shared" si="110"/>
        <v/>
      </c>
      <c r="O361" s="103" t="str">
        <f t="shared" si="111"/>
        <v/>
      </c>
      <c r="P361" s="104" t="str">
        <f t="shared" si="112"/>
        <v/>
      </c>
      <c r="Q361" s="248" t="str">
        <f t="shared" si="113"/>
        <v/>
      </c>
      <c r="R361" s="245" t="str">
        <f t="shared" si="114"/>
        <v/>
      </c>
      <c r="S361" s="104" t="str">
        <f t="shared" si="115"/>
        <v/>
      </c>
      <c r="T361" s="249" t="str">
        <f t="shared" si="107"/>
        <v/>
      </c>
      <c r="U361" s="118"/>
      <c r="V361" s="118"/>
      <c r="W361" s="118"/>
      <c r="X361" s="119"/>
      <c r="Y361" s="120"/>
      <c r="Z361" s="120"/>
      <c r="AA361" s="108" t="str">
        <f t="shared" si="116"/>
        <v/>
      </c>
      <c r="AB361" s="108" t="str">
        <f t="shared" si="117"/>
        <v/>
      </c>
      <c r="AC361" s="121"/>
      <c r="AD361" s="121"/>
      <c r="AE361" s="250" t="str">
        <f t="shared" si="108"/>
        <v/>
      </c>
      <c r="AF361" s="108" t="str">
        <f t="shared" si="118"/>
        <v/>
      </c>
      <c r="AG361" s="108" t="str">
        <f t="shared" si="119"/>
        <v/>
      </c>
      <c r="AH361" s="110">
        <f t="shared" si="120"/>
        <v>0</v>
      </c>
      <c r="AI361" s="110">
        <f t="shared" si="121"/>
        <v>0</v>
      </c>
      <c r="AJ361" s="114"/>
      <c r="AK361" s="100">
        <f t="shared" si="122"/>
        <v>0</v>
      </c>
      <c r="AL361" s="110">
        <f t="shared" si="123"/>
        <v>0</v>
      </c>
      <c r="AM361" s="258">
        <f t="shared" si="124"/>
        <v>0</v>
      </c>
      <c r="AN361" s="110">
        <f t="shared" si="125"/>
        <v>0</v>
      </c>
      <c r="AO361" s="110">
        <f t="shared" si="109"/>
        <v>0</v>
      </c>
      <c r="AP361" s="122"/>
    </row>
    <row r="362" spans="1:56">
      <c r="A362" s="113"/>
      <c r="B362" s="113"/>
      <c r="C362" s="114"/>
      <c r="D362" s="115"/>
      <c r="E362" s="115"/>
      <c r="F362" s="115"/>
      <c r="G362" s="115"/>
      <c r="H362" s="116"/>
      <c r="I362" s="114"/>
      <c r="J362" s="114"/>
      <c r="K362" s="115"/>
      <c r="L362" s="117">
        <f t="shared" si="106"/>
        <v>0</v>
      </c>
      <c r="M362" s="124"/>
      <c r="N362" s="102" t="str">
        <f t="shared" si="110"/>
        <v/>
      </c>
      <c r="O362" s="103" t="str">
        <f t="shared" si="111"/>
        <v/>
      </c>
      <c r="P362" s="104" t="str">
        <f t="shared" si="112"/>
        <v/>
      </c>
      <c r="Q362" s="248" t="str">
        <f t="shared" si="113"/>
        <v/>
      </c>
      <c r="R362" s="245" t="str">
        <f t="shared" si="114"/>
        <v/>
      </c>
      <c r="S362" s="104" t="str">
        <f t="shared" si="115"/>
        <v/>
      </c>
      <c r="T362" s="249" t="str">
        <f t="shared" si="107"/>
        <v/>
      </c>
      <c r="U362" s="118"/>
      <c r="V362" s="118"/>
      <c r="W362" s="118"/>
      <c r="X362" s="119"/>
      <c r="Y362" s="120"/>
      <c r="Z362" s="120"/>
      <c r="AA362" s="108" t="str">
        <f t="shared" si="116"/>
        <v/>
      </c>
      <c r="AB362" s="108" t="str">
        <f t="shared" si="117"/>
        <v/>
      </c>
      <c r="AC362" s="121"/>
      <c r="AD362" s="121"/>
      <c r="AE362" s="250" t="str">
        <f t="shared" si="108"/>
        <v/>
      </c>
      <c r="AF362" s="108" t="str">
        <f t="shared" si="118"/>
        <v/>
      </c>
      <c r="AG362" s="108" t="str">
        <f t="shared" si="119"/>
        <v/>
      </c>
      <c r="AH362" s="110">
        <f t="shared" si="120"/>
        <v>0</v>
      </c>
      <c r="AI362" s="110">
        <f t="shared" si="121"/>
        <v>0</v>
      </c>
      <c r="AJ362" s="114"/>
      <c r="AK362" s="100">
        <f t="shared" si="122"/>
        <v>0</v>
      </c>
      <c r="AL362" s="110">
        <f t="shared" si="123"/>
        <v>0</v>
      </c>
      <c r="AM362" s="258">
        <f t="shared" si="124"/>
        <v>0</v>
      </c>
      <c r="AN362" s="110">
        <f t="shared" si="125"/>
        <v>0</v>
      </c>
      <c r="AO362" s="110">
        <f t="shared" si="109"/>
        <v>0</v>
      </c>
      <c r="AP362" s="122"/>
    </row>
    <row r="363" spans="1:56">
      <c r="A363" s="113"/>
      <c r="B363" s="113"/>
      <c r="C363" s="114"/>
      <c r="D363" s="115"/>
      <c r="E363" s="115"/>
      <c r="F363" s="115"/>
      <c r="G363" s="115"/>
      <c r="H363" s="116"/>
      <c r="I363" s="114"/>
      <c r="J363" s="114"/>
      <c r="K363" s="115"/>
      <c r="L363" s="117">
        <f t="shared" si="106"/>
        <v>0</v>
      </c>
      <c r="M363" s="124"/>
      <c r="N363" s="102" t="str">
        <f t="shared" si="110"/>
        <v/>
      </c>
      <c r="O363" s="103" t="str">
        <f t="shared" si="111"/>
        <v/>
      </c>
      <c r="P363" s="104" t="str">
        <f t="shared" si="112"/>
        <v/>
      </c>
      <c r="Q363" s="248" t="str">
        <f t="shared" si="113"/>
        <v/>
      </c>
      <c r="R363" s="245" t="str">
        <f t="shared" si="114"/>
        <v/>
      </c>
      <c r="S363" s="104" t="str">
        <f t="shared" si="115"/>
        <v/>
      </c>
      <c r="T363" s="249" t="str">
        <f t="shared" si="107"/>
        <v/>
      </c>
      <c r="U363" s="118"/>
      <c r="V363" s="118"/>
      <c r="W363" s="118"/>
      <c r="X363" s="119"/>
      <c r="Y363" s="120"/>
      <c r="Z363" s="120"/>
      <c r="AA363" s="108" t="str">
        <f t="shared" si="116"/>
        <v/>
      </c>
      <c r="AB363" s="108" t="str">
        <f t="shared" si="117"/>
        <v/>
      </c>
      <c r="AC363" s="121"/>
      <c r="AD363" s="121"/>
      <c r="AE363" s="250" t="str">
        <f t="shared" si="108"/>
        <v/>
      </c>
      <c r="AF363" s="108" t="str">
        <f t="shared" si="118"/>
        <v/>
      </c>
      <c r="AG363" s="108" t="str">
        <f t="shared" si="119"/>
        <v/>
      </c>
      <c r="AH363" s="110">
        <f t="shared" si="120"/>
        <v>0</v>
      </c>
      <c r="AI363" s="110">
        <f t="shared" si="121"/>
        <v>0</v>
      </c>
      <c r="AJ363" s="114"/>
      <c r="AK363" s="100">
        <f t="shared" si="122"/>
        <v>0</v>
      </c>
      <c r="AL363" s="110">
        <f t="shared" si="123"/>
        <v>0</v>
      </c>
      <c r="AM363" s="258">
        <f t="shared" si="124"/>
        <v>0</v>
      </c>
      <c r="AN363" s="110">
        <f t="shared" si="125"/>
        <v>0</v>
      </c>
      <c r="AO363" s="110">
        <f t="shared" si="109"/>
        <v>0</v>
      </c>
      <c r="AP363" s="122"/>
    </row>
    <row r="364" spans="1:56">
      <c r="A364" s="113"/>
      <c r="B364" s="113"/>
      <c r="C364" s="114"/>
      <c r="D364" s="115"/>
      <c r="E364" s="115"/>
      <c r="F364" s="115"/>
      <c r="G364" s="115"/>
      <c r="H364" s="116"/>
      <c r="I364" s="114"/>
      <c r="J364" s="114"/>
      <c r="K364" s="115"/>
      <c r="L364" s="117">
        <f t="shared" si="106"/>
        <v>0</v>
      </c>
      <c r="M364" s="124"/>
      <c r="N364" s="102" t="str">
        <f t="shared" si="110"/>
        <v/>
      </c>
      <c r="O364" s="103" t="str">
        <f t="shared" si="111"/>
        <v/>
      </c>
      <c r="P364" s="104" t="str">
        <f t="shared" si="112"/>
        <v/>
      </c>
      <c r="Q364" s="248" t="str">
        <f t="shared" si="113"/>
        <v/>
      </c>
      <c r="R364" s="245" t="str">
        <f t="shared" si="114"/>
        <v/>
      </c>
      <c r="S364" s="104" t="str">
        <f t="shared" si="115"/>
        <v/>
      </c>
      <c r="T364" s="249" t="str">
        <f t="shared" si="107"/>
        <v/>
      </c>
      <c r="U364" s="118"/>
      <c r="V364" s="118"/>
      <c r="W364" s="118"/>
      <c r="X364" s="119"/>
      <c r="Y364" s="120"/>
      <c r="Z364" s="120"/>
      <c r="AA364" s="108" t="str">
        <f t="shared" si="116"/>
        <v/>
      </c>
      <c r="AB364" s="108" t="str">
        <f t="shared" si="117"/>
        <v/>
      </c>
      <c r="AC364" s="121"/>
      <c r="AD364" s="121"/>
      <c r="AE364" s="250" t="str">
        <f t="shared" si="108"/>
        <v/>
      </c>
      <c r="AF364" s="108" t="str">
        <f t="shared" si="118"/>
        <v/>
      </c>
      <c r="AG364" s="108" t="str">
        <f t="shared" si="119"/>
        <v/>
      </c>
      <c r="AH364" s="110">
        <f t="shared" si="120"/>
        <v>0</v>
      </c>
      <c r="AI364" s="110">
        <f t="shared" si="121"/>
        <v>0</v>
      </c>
      <c r="AJ364" s="114"/>
      <c r="AK364" s="100">
        <f t="shared" si="122"/>
        <v>0</v>
      </c>
      <c r="AL364" s="110">
        <f t="shared" si="123"/>
        <v>0</v>
      </c>
      <c r="AM364" s="258">
        <f t="shared" si="124"/>
        <v>0</v>
      </c>
      <c r="AN364" s="110">
        <f t="shared" si="125"/>
        <v>0</v>
      </c>
      <c r="AO364" s="110">
        <f t="shared" si="109"/>
        <v>0</v>
      </c>
      <c r="AP364" s="122"/>
    </row>
    <row r="365" spans="1:56">
      <c r="A365" s="113"/>
      <c r="B365" s="113"/>
      <c r="C365" s="114"/>
      <c r="D365" s="115"/>
      <c r="E365" s="115"/>
      <c r="F365" s="115"/>
      <c r="G365" s="115"/>
      <c r="H365" s="116"/>
      <c r="I365" s="114"/>
      <c r="J365" s="114"/>
      <c r="K365" s="115"/>
      <c r="L365" s="117">
        <f t="shared" si="106"/>
        <v>0</v>
      </c>
      <c r="M365" s="124"/>
      <c r="N365" s="102" t="str">
        <f t="shared" si="110"/>
        <v/>
      </c>
      <c r="O365" s="103" t="str">
        <f t="shared" si="111"/>
        <v/>
      </c>
      <c r="P365" s="104" t="str">
        <f t="shared" si="112"/>
        <v/>
      </c>
      <c r="Q365" s="248" t="str">
        <f t="shared" si="113"/>
        <v/>
      </c>
      <c r="R365" s="245" t="str">
        <f t="shared" si="114"/>
        <v/>
      </c>
      <c r="S365" s="104" t="str">
        <f t="shared" si="115"/>
        <v/>
      </c>
      <c r="T365" s="249" t="str">
        <f t="shared" si="107"/>
        <v/>
      </c>
      <c r="U365" s="118"/>
      <c r="V365" s="118"/>
      <c r="W365" s="118"/>
      <c r="X365" s="119"/>
      <c r="Y365" s="120"/>
      <c r="Z365" s="120"/>
      <c r="AA365" s="108" t="str">
        <f t="shared" si="116"/>
        <v/>
      </c>
      <c r="AB365" s="108" t="str">
        <f t="shared" si="117"/>
        <v/>
      </c>
      <c r="AC365" s="121"/>
      <c r="AD365" s="121"/>
      <c r="AE365" s="250" t="str">
        <f t="shared" si="108"/>
        <v/>
      </c>
      <c r="AF365" s="108" t="str">
        <f t="shared" si="118"/>
        <v/>
      </c>
      <c r="AG365" s="108" t="str">
        <f t="shared" si="119"/>
        <v/>
      </c>
      <c r="AH365" s="110">
        <f t="shared" si="120"/>
        <v>0</v>
      </c>
      <c r="AI365" s="110">
        <f t="shared" si="121"/>
        <v>0</v>
      </c>
      <c r="AJ365" s="114"/>
      <c r="AK365" s="100">
        <f t="shared" si="122"/>
        <v>0</v>
      </c>
      <c r="AL365" s="110">
        <f t="shared" si="123"/>
        <v>0</v>
      </c>
      <c r="AM365" s="258">
        <f t="shared" si="124"/>
        <v>0</v>
      </c>
      <c r="AN365" s="110">
        <f t="shared" si="125"/>
        <v>0</v>
      </c>
      <c r="AO365" s="110">
        <f t="shared" si="109"/>
        <v>0</v>
      </c>
      <c r="AP365" s="122"/>
    </row>
    <row r="366" spans="1:56" s="279" customFormat="1">
      <c r="A366" s="113"/>
      <c r="B366" s="113"/>
      <c r="C366" s="114"/>
      <c r="D366" s="115"/>
      <c r="E366" s="115"/>
      <c r="F366" s="115"/>
      <c r="G366" s="115"/>
      <c r="H366" s="116"/>
      <c r="I366" s="114"/>
      <c r="J366" s="114"/>
      <c r="K366" s="115"/>
      <c r="L366" s="117">
        <f t="shared" si="106"/>
        <v>0</v>
      </c>
      <c r="M366" s="124"/>
      <c r="N366" s="102" t="str">
        <f t="shared" si="110"/>
        <v/>
      </c>
      <c r="O366" s="103" t="str">
        <f t="shared" si="111"/>
        <v/>
      </c>
      <c r="P366" s="104" t="str">
        <f t="shared" si="112"/>
        <v/>
      </c>
      <c r="Q366" s="248" t="str">
        <f t="shared" si="113"/>
        <v/>
      </c>
      <c r="R366" s="245" t="str">
        <f t="shared" si="114"/>
        <v/>
      </c>
      <c r="S366" s="104" t="str">
        <f t="shared" si="115"/>
        <v/>
      </c>
      <c r="T366" s="249" t="str">
        <f t="shared" si="107"/>
        <v/>
      </c>
      <c r="U366" s="118"/>
      <c r="V366" s="118"/>
      <c r="W366" s="118"/>
      <c r="X366" s="119"/>
      <c r="Y366" s="120"/>
      <c r="Z366" s="120"/>
      <c r="AA366" s="108" t="str">
        <f t="shared" si="116"/>
        <v/>
      </c>
      <c r="AB366" s="108" t="str">
        <f t="shared" si="117"/>
        <v/>
      </c>
      <c r="AC366" s="121"/>
      <c r="AD366" s="121"/>
      <c r="AE366" s="250" t="str">
        <f t="shared" si="108"/>
        <v/>
      </c>
      <c r="AF366" s="108" t="str">
        <f t="shared" si="118"/>
        <v/>
      </c>
      <c r="AG366" s="108" t="str">
        <f t="shared" si="119"/>
        <v/>
      </c>
      <c r="AH366" s="110">
        <f t="shared" si="120"/>
        <v>0</v>
      </c>
      <c r="AI366" s="110">
        <f t="shared" si="121"/>
        <v>0</v>
      </c>
      <c r="AJ366" s="114"/>
      <c r="AK366" s="100">
        <f t="shared" si="122"/>
        <v>0</v>
      </c>
      <c r="AL366" s="110">
        <f t="shared" si="123"/>
        <v>0</v>
      </c>
      <c r="AM366" s="258">
        <f t="shared" si="124"/>
        <v>0</v>
      </c>
      <c r="AN366" s="110">
        <f t="shared" si="125"/>
        <v>0</v>
      </c>
      <c r="AO366" s="110">
        <f t="shared" si="109"/>
        <v>0</v>
      </c>
      <c r="AP366" s="122"/>
      <c r="AQ366" s="277"/>
      <c r="AR366" s="269"/>
      <c r="AT366" s="65"/>
      <c r="AU366" s="65"/>
      <c r="AV366" s="65"/>
      <c r="AW366" s="65"/>
      <c r="AX366" s="65"/>
      <c r="AY366" s="65"/>
      <c r="AZ366" s="65"/>
      <c r="BA366" s="65"/>
      <c r="BB366" s="65"/>
      <c r="BC366" s="65"/>
      <c r="BD366" s="65"/>
    </row>
    <row r="367" spans="1:56">
      <c r="A367" s="113"/>
      <c r="B367" s="113"/>
      <c r="C367" s="114"/>
      <c r="D367" s="115"/>
      <c r="E367" s="115"/>
      <c r="F367" s="115"/>
      <c r="G367" s="115"/>
      <c r="H367" s="116"/>
      <c r="I367" s="114"/>
      <c r="J367" s="114"/>
      <c r="K367" s="115"/>
      <c r="L367" s="117">
        <f t="shared" si="106"/>
        <v>0</v>
      </c>
      <c r="M367" s="124"/>
      <c r="N367" s="102" t="str">
        <f t="shared" si="110"/>
        <v/>
      </c>
      <c r="O367" s="103" t="str">
        <f t="shared" si="111"/>
        <v/>
      </c>
      <c r="P367" s="104" t="str">
        <f t="shared" si="112"/>
        <v/>
      </c>
      <c r="Q367" s="248" t="str">
        <f t="shared" si="113"/>
        <v/>
      </c>
      <c r="R367" s="245" t="str">
        <f t="shared" si="114"/>
        <v/>
      </c>
      <c r="S367" s="104" t="str">
        <f t="shared" si="115"/>
        <v/>
      </c>
      <c r="T367" s="249" t="str">
        <f t="shared" si="107"/>
        <v/>
      </c>
      <c r="U367" s="118"/>
      <c r="V367" s="118"/>
      <c r="W367" s="118"/>
      <c r="X367" s="119"/>
      <c r="Y367" s="120"/>
      <c r="Z367" s="120"/>
      <c r="AA367" s="108" t="str">
        <f t="shared" si="116"/>
        <v/>
      </c>
      <c r="AB367" s="108" t="str">
        <f t="shared" si="117"/>
        <v/>
      </c>
      <c r="AC367" s="121"/>
      <c r="AD367" s="121"/>
      <c r="AE367" s="250" t="str">
        <f t="shared" si="108"/>
        <v/>
      </c>
      <c r="AF367" s="108" t="str">
        <f t="shared" si="118"/>
        <v/>
      </c>
      <c r="AG367" s="108" t="str">
        <f t="shared" si="119"/>
        <v/>
      </c>
      <c r="AH367" s="110">
        <f t="shared" si="120"/>
        <v>0</v>
      </c>
      <c r="AI367" s="110">
        <f t="shared" si="121"/>
        <v>0</v>
      </c>
      <c r="AJ367" s="114"/>
      <c r="AK367" s="100">
        <f t="shared" si="122"/>
        <v>0</v>
      </c>
      <c r="AL367" s="110">
        <f t="shared" si="123"/>
        <v>0</v>
      </c>
      <c r="AM367" s="258">
        <f t="shared" si="124"/>
        <v>0</v>
      </c>
      <c r="AN367" s="110">
        <f t="shared" si="125"/>
        <v>0</v>
      </c>
      <c r="AO367" s="110">
        <f t="shared" si="109"/>
        <v>0</v>
      </c>
      <c r="AP367" s="122"/>
    </row>
    <row r="368" spans="1:56">
      <c r="A368" s="113"/>
      <c r="B368" s="113"/>
      <c r="C368" s="114"/>
      <c r="D368" s="115"/>
      <c r="E368" s="115"/>
      <c r="F368" s="115"/>
      <c r="G368" s="115"/>
      <c r="H368" s="116"/>
      <c r="I368" s="114"/>
      <c r="J368" s="114"/>
      <c r="K368" s="115"/>
      <c r="L368" s="117">
        <f t="shared" si="106"/>
        <v>0</v>
      </c>
      <c r="M368" s="124"/>
      <c r="N368" s="102" t="str">
        <f t="shared" si="110"/>
        <v/>
      </c>
      <c r="O368" s="103" t="str">
        <f t="shared" si="111"/>
        <v/>
      </c>
      <c r="P368" s="104" t="str">
        <f t="shared" si="112"/>
        <v/>
      </c>
      <c r="Q368" s="248" t="str">
        <f t="shared" si="113"/>
        <v/>
      </c>
      <c r="R368" s="245" t="str">
        <f t="shared" si="114"/>
        <v/>
      </c>
      <c r="S368" s="104" t="str">
        <f t="shared" si="115"/>
        <v/>
      </c>
      <c r="T368" s="249" t="str">
        <f t="shared" si="107"/>
        <v/>
      </c>
      <c r="U368" s="118"/>
      <c r="V368" s="118"/>
      <c r="W368" s="118"/>
      <c r="X368" s="119"/>
      <c r="Y368" s="120"/>
      <c r="Z368" s="120"/>
      <c r="AA368" s="108" t="str">
        <f t="shared" si="116"/>
        <v/>
      </c>
      <c r="AB368" s="108" t="str">
        <f t="shared" si="117"/>
        <v/>
      </c>
      <c r="AC368" s="121"/>
      <c r="AD368" s="121"/>
      <c r="AE368" s="250" t="str">
        <f t="shared" si="108"/>
        <v/>
      </c>
      <c r="AF368" s="108" t="str">
        <f t="shared" si="118"/>
        <v/>
      </c>
      <c r="AG368" s="108" t="str">
        <f t="shared" si="119"/>
        <v/>
      </c>
      <c r="AH368" s="110">
        <f t="shared" si="120"/>
        <v>0</v>
      </c>
      <c r="AI368" s="110">
        <f t="shared" si="121"/>
        <v>0</v>
      </c>
      <c r="AJ368" s="114"/>
      <c r="AK368" s="100">
        <f t="shared" si="122"/>
        <v>0</v>
      </c>
      <c r="AL368" s="110">
        <f t="shared" si="123"/>
        <v>0</v>
      </c>
      <c r="AM368" s="258">
        <f t="shared" si="124"/>
        <v>0</v>
      </c>
      <c r="AN368" s="110">
        <f t="shared" si="125"/>
        <v>0</v>
      </c>
      <c r="AO368" s="110">
        <f t="shared" si="109"/>
        <v>0</v>
      </c>
      <c r="AP368" s="122"/>
    </row>
    <row r="369" spans="1:56">
      <c r="A369" s="113"/>
      <c r="B369" s="113"/>
      <c r="C369" s="114"/>
      <c r="D369" s="115"/>
      <c r="E369" s="115"/>
      <c r="F369" s="115"/>
      <c r="G369" s="115"/>
      <c r="H369" s="116"/>
      <c r="I369" s="114"/>
      <c r="J369" s="114"/>
      <c r="K369" s="115"/>
      <c r="L369" s="117">
        <f t="shared" si="106"/>
        <v>0</v>
      </c>
      <c r="M369" s="124"/>
      <c r="N369" s="102" t="str">
        <f t="shared" si="110"/>
        <v/>
      </c>
      <c r="O369" s="103" t="str">
        <f t="shared" si="111"/>
        <v/>
      </c>
      <c r="P369" s="104" t="str">
        <f t="shared" si="112"/>
        <v/>
      </c>
      <c r="Q369" s="248" t="str">
        <f t="shared" si="113"/>
        <v/>
      </c>
      <c r="R369" s="245" t="str">
        <f t="shared" si="114"/>
        <v/>
      </c>
      <c r="S369" s="104" t="str">
        <f t="shared" si="115"/>
        <v/>
      </c>
      <c r="T369" s="249" t="str">
        <f t="shared" si="107"/>
        <v/>
      </c>
      <c r="U369" s="118"/>
      <c r="V369" s="118"/>
      <c r="W369" s="118"/>
      <c r="X369" s="119"/>
      <c r="Y369" s="120"/>
      <c r="Z369" s="120"/>
      <c r="AA369" s="108" t="str">
        <f t="shared" si="116"/>
        <v/>
      </c>
      <c r="AB369" s="108" t="str">
        <f t="shared" si="117"/>
        <v/>
      </c>
      <c r="AC369" s="121"/>
      <c r="AD369" s="121"/>
      <c r="AE369" s="250" t="str">
        <f t="shared" si="108"/>
        <v/>
      </c>
      <c r="AF369" s="108" t="str">
        <f t="shared" si="118"/>
        <v/>
      </c>
      <c r="AG369" s="108" t="str">
        <f t="shared" si="119"/>
        <v/>
      </c>
      <c r="AH369" s="110">
        <f t="shared" si="120"/>
        <v>0</v>
      </c>
      <c r="AI369" s="110">
        <f t="shared" si="121"/>
        <v>0</v>
      </c>
      <c r="AJ369" s="114"/>
      <c r="AK369" s="100">
        <f t="shared" si="122"/>
        <v>0</v>
      </c>
      <c r="AL369" s="110">
        <f t="shared" si="123"/>
        <v>0</v>
      </c>
      <c r="AM369" s="258">
        <f t="shared" si="124"/>
        <v>0</v>
      </c>
      <c r="AN369" s="110">
        <f t="shared" si="125"/>
        <v>0</v>
      </c>
      <c r="AO369" s="110">
        <f t="shared" si="109"/>
        <v>0</v>
      </c>
      <c r="AP369" s="122"/>
      <c r="BD369" s="279"/>
    </row>
    <row r="370" spans="1:56">
      <c r="A370" s="113"/>
      <c r="B370" s="113"/>
      <c r="C370" s="114"/>
      <c r="D370" s="115"/>
      <c r="E370" s="115"/>
      <c r="F370" s="115"/>
      <c r="G370" s="115"/>
      <c r="H370" s="116"/>
      <c r="I370" s="114"/>
      <c r="J370" s="114"/>
      <c r="K370" s="115"/>
      <c r="L370" s="117">
        <f t="shared" si="106"/>
        <v>0</v>
      </c>
      <c r="M370" s="124"/>
      <c r="N370" s="102" t="str">
        <f t="shared" si="110"/>
        <v/>
      </c>
      <c r="O370" s="103" t="str">
        <f t="shared" si="111"/>
        <v/>
      </c>
      <c r="P370" s="104" t="str">
        <f t="shared" si="112"/>
        <v/>
      </c>
      <c r="Q370" s="248" t="str">
        <f t="shared" si="113"/>
        <v/>
      </c>
      <c r="R370" s="245" t="str">
        <f t="shared" si="114"/>
        <v/>
      </c>
      <c r="S370" s="104" t="str">
        <f t="shared" si="115"/>
        <v/>
      </c>
      <c r="T370" s="249" t="str">
        <f t="shared" si="107"/>
        <v/>
      </c>
      <c r="U370" s="118"/>
      <c r="V370" s="118"/>
      <c r="W370" s="118"/>
      <c r="X370" s="119"/>
      <c r="Y370" s="120"/>
      <c r="Z370" s="120"/>
      <c r="AA370" s="108" t="str">
        <f t="shared" si="116"/>
        <v/>
      </c>
      <c r="AB370" s="108" t="str">
        <f t="shared" si="117"/>
        <v/>
      </c>
      <c r="AC370" s="121"/>
      <c r="AD370" s="121"/>
      <c r="AE370" s="250" t="str">
        <f t="shared" si="108"/>
        <v/>
      </c>
      <c r="AF370" s="108" t="str">
        <f t="shared" si="118"/>
        <v/>
      </c>
      <c r="AG370" s="108" t="str">
        <f t="shared" si="119"/>
        <v/>
      </c>
      <c r="AH370" s="110">
        <f t="shared" si="120"/>
        <v>0</v>
      </c>
      <c r="AI370" s="110">
        <f t="shared" si="121"/>
        <v>0</v>
      </c>
      <c r="AJ370" s="114"/>
      <c r="AK370" s="100">
        <f t="shared" si="122"/>
        <v>0</v>
      </c>
      <c r="AL370" s="110">
        <f t="shared" si="123"/>
        <v>0</v>
      </c>
      <c r="AM370" s="258">
        <f t="shared" si="124"/>
        <v>0</v>
      </c>
      <c r="AN370" s="110">
        <f t="shared" si="125"/>
        <v>0</v>
      </c>
      <c r="AO370" s="110">
        <f t="shared" si="109"/>
        <v>0</v>
      </c>
      <c r="AP370" s="122"/>
      <c r="AT370" s="279"/>
      <c r="AU370" s="279"/>
      <c r="AV370" s="279"/>
      <c r="AW370" s="279"/>
      <c r="AX370" s="279"/>
      <c r="AY370" s="279"/>
      <c r="AZ370" s="279"/>
      <c r="BA370" s="279"/>
      <c r="BB370" s="279"/>
      <c r="BC370" s="279"/>
    </row>
    <row r="371" spans="1:56">
      <c r="A371" s="113"/>
      <c r="B371" s="113"/>
      <c r="C371" s="114"/>
      <c r="D371" s="115"/>
      <c r="E371" s="115"/>
      <c r="F371" s="115"/>
      <c r="G371" s="115"/>
      <c r="H371" s="116"/>
      <c r="I371" s="114"/>
      <c r="J371" s="114"/>
      <c r="K371" s="115"/>
      <c r="L371" s="117">
        <f t="shared" si="106"/>
        <v>0</v>
      </c>
      <c r="M371" s="124"/>
      <c r="N371" s="102" t="str">
        <f t="shared" si="110"/>
        <v/>
      </c>
      <c r="O371" s="103" t="str">
        <f t="shared" si="111"/>
        <v/>
      </c>
      <c r="P371" s="104" t="str">
        <f t="shared" si="112"/>
        <v/>
      </c>
      <c r="Q371" s="248" t="str">
        <f t="shared" si="113"/>
        <v/>
      </c>
      <c r="R371" s="245" t="str">
        <f t="shared" si="114"/>
        <v/>
      </c>
      <c r="S371" s="104" t="str">
        <f t="shared" si="115"/>
        <v/>
      </c>
      <c r="T371" s="249" t="str">
        <f t="shared" si="107"/>
        <v/>
      </c>
      <c r="U371" s="118"/>
      <c r="V371" s="118"/>
      <c r="W371" s="118"/>
      <c r="X371" s="119"/>
      <c r="Y371" s="120"/>
      <c r="Z371" s="120"/>
      <c r="AA371" s="108" t="str">
        <f t="shared" si="116"/>
        <v/>
      </c>
      <c r="AB371" s="108" t="str">
        <f t="shared" si="117"/>
        <v/>
      </c>
      <c r="AC371" s="121"/>
      <c r="AD371" s="121"/>
      <c r="AE371" s="250" t="str">
        <f t="shared" si="108"/>
        <v/>
      </c>
      <c r="AF371" s="108" t="str">
        <f t="shared" si="118"/>
        <v/>
      </c>
      <c r="AG371" s="108" t="str">
        <f t="shared" si="119"/>
        <v/>
      </c>
      <c r="AH371" s="110">
        <f t="shared" si="120"/>
        <v>0</v>
      </c>
      <c r="AI371" s="110">
        <f t="shared" si="121"/>
        <v>0</v>
      </c>
      <c r="AJ371" s="114"/>
      <c r="AK371" s="100">
        <f t="shared" si="122"/>
        <v>0</v>
      </c>
      <c r="AL371" s="110">
        <f t="shared" si="123"/>
        <v>0</v>
      </c>
      <c r="AM371" s="258">
        <f t="shared" si="124"/>
        <v>0</v>
      </c>
      <c r="AN371" s="110">
        <f t="shared" si="125"/>
        <v>0</v>
      </c>
      <c r="AO371" s="110">
        <f t="shared" si="109"/>
        <v>0</v>
      </c>
      <c r="AP371" s="122"/>
    </row>
    <row r="372" spans="1:56">
      <c r="A372" s="113"/>
      <c r="B372" s="113"/>
      <c r="C372" s="114"/>
      <c r="D372" s="115"/>
      <c r="E372" s="115"/>
      <c r="F372" s="115"/>
      <c r="G372" s="115"/>
      <c r="H372" s="116"/>
      <c r="I372" s="114"/>
      <c r="J372" s="114"/>
      <c r="K372" s="115"/>
      <c r="L372" s="117">
        <f t="shared" si="106"/>
        <v>0</v>
      </c>
      <c r="M372" s="124"/>
      <c r="N372" s="102" t="str">
        <f t="shared" si="110"/>
        <v/>
      </c>
      <c r="O372" s="103" t="str">
        <f t="shared" si="111"/>
        <v/>
      </c>
      <c r="P372" s="104" t="str">
        <f t="shared" si="112"/>
        <v/>
      </c>
      <c r="Q372" s="248" t="str">
        <f t="shared" si="113"/>
        <v/>
      </c>
      <c r="R372" s="245" t="str">
        <f t="shared" si="114"/>
        <v/>
      </c>
      <c r="S372" s="104" t="str">
        <f t="shared" si="115"/>
        <v/>
      </c>
      <c r="T372" s="249" t="str">
        <f t="shared" si="107"/>
        <v/>
      </c>
      <c r="U372" s="118"/>
      <c r="V372" s="118"/>
      <c r="W372" s="118"/>
      <c r="X372" s="119"/>
      <c r="Y372" s="120"/>
      <c r="Z372" s="120"/>
      <c r="AA372" s="108" t="str">
        <f t="shared" si="116"/>
        <v/>
      </c>
      <c r="AB372" s="108" t="str">
        <f t="shared" si="117"/>
        <v/>
      </c>
      <c r="AC372" s="121"/>
      <c r="AD372" s="121"/>
      <c r="AE372" s="250" t="str">
        <f t="shared" si="108"/>
        <v/>
      </c>
      <c r="AF372" s="108" t="str">
        <f t="shared" si="118"/>
        <v/>
      </c>
      <c r="AG372" s="108" t="str">
        <f t="shared" si="119"/>
        <v/>
      </c>
      <c r="AH372" s="110">
        <f t="shared" si="120"/>
        <v>0</v>
      </c>
      <c r="AI372" s="110">
        <f t="shared" si="121"/>
        <v>0</v>
      </c>
      <c r="AJ372" s="114"/>
      <c r="AK372" s="100">
        <f t="shared" si="122"/>
        <v>0</v>
      </c>
      <c r="AL372" s="110">
        <f t="shared" si="123"/>
        <v>0</v>
      </c>
      <c r="AM372" s="258">
        <f t="shared" si="124"/>
        <v>0</v>
      </c>
      <c r="AN372" s="110">
        <f t="shared" si="125"/>
        <v>0</v>
      </c>
      <c r="AO372" s="110">
        <f t="shared" si="109"/>
        <v>0</v>
      </c>
      <c r="AP372" s="122"/>
    </row>
    <row r="373" spans="1:56">
      <c r="A373" s="113"/>
      <c r="B373" s="113"/>
      <c r="C373" s="114"/>
      <c r="D373" s="115"/>
      <c r="E373" s="115"/>
      <c r="F373" s="115"/>
      <c r="G373" s="115"/>
      <c r="H373" s="116"/>
      <c r="I373" s="114"/>
      <c r="J373" s="114"/>
      <c r="K373" s="115"/>
      <c r="L373" s="117">
        <f t="shared" si="106"/>
        <v>0</v>
      </c>
      <c r="M373" s="124"/>
      <c r="N373" s="102" t="str">
        <f t="shared" si="110"/>
        <v/>
      </c>
      <c r="O373" s="103" t="str">
        <f t="shared" si="111"/>
        <v/>
      </c>
      <c r="P373" s="104" t="str">
        <f t="shared" si="112"/>
        <v/>
      </c>
      <c r="Q373" s="248" t="str">
        <f t="shared" si="113"/>
        <v/>
      </c>
      <c r="R373" s="245" t="str">
        <f t="shared" si="114"/>
        <v/>
      </c>
      <c r="S373" s="104" t="str">
        <f t="shared" si="115"/>
        <v/>
      </c>
      <c r="T373" s="249" t="str">
        <f t="shared" si="107"/>
        <v/>
      </c>
      <c r="U373" s="118"/>
      <c r="V373" s="118"/>
      <c r="W373" s="118"/>
      <c r="X373" s="119"/>
      <c r="Y373" s="120"/>
      <c r="Z373" s="120"/>
      <c r="AA373" s="108" t="str">
        <f t="shared" si="116"/>
        <v/>
      </c>
      <c r="AB373" s="108" t="str">
        <f t="shared" si="117"/>
        <v/>
      </c>
      <c r="AC373" s="121"/>
      <c r="AD373" s="121"/>
      <c r="AE373" s="250" t="str">
        <f t="shared" si="108"/>
        <v/>
      </c>
      <c r="AF373" s="108" t="str">
        <f t="shared" si="118"/>
        <v/>
      </c>
      <c r="AG373" s="108" t="str">
        <f t="shared" si="119"/>
        <v/>
      </c>
      <c r="AH373" s="110">
        <f t="shared" si="120"/>
        <v>0</v>
      </c>
      <c r="AI373" s="110">
        <f t="shared" si="121"/>
        <v>0</v>
      </c>
      <c r="AJ373" s="114"/>
      <c r="AK373" s="100">
        <f t="shared" si="122"/>
        <v>0</v>
      </c>
      <c r="AL373" s="110">
        <f t="shared" si="123"/>
        <v>0</v>
      </c>
      <c r="AM373" s="258">
        <f t="shared" si="124"/>
        <v>0</v>
      </c>
      <c r="AN373" s="110">
        <f t="shared" si="125"/>
        <v>0</v>
      </c>
      <c r="AO373" s="110">
        <f t="shared" si="109"/>
        <v>0</v>
      </c>
      <c r="AP373" s="122"/>
    </row>
    <row r="374" spans="1:56">
      <c r="A374" s="113"/>
      <c r="B374" s="113"/>
      <c r="C374" s="114"/>
      <c r="D374" s="115"/>
      <c r="E374" s="115"/>
      <c r="F374" s="115"/>
      <c r="G374" s="115"/>
      <c r="H374" s="116"/>
      <c r="I374" s="114"/>
      <c r="J374" s="114"/>
      <c r="K374" s="115"/>
      <c r="L374" s="117">
        <f t="shared" si="106"/>
        <v>0</v>
      </c>
      <c r="M374" s="124"/>
      <c r="N374" s="102" t="str">
        <f t="shared" si="110"/>
        <v/>
      </c>
      <c r="O374" s="103" t="str">
        <f t="shared" si="111"/>
        <v/>
      </c>
      <c r="P374" s="104" t="str">
        <f t="shared" si="112"/>
        <v/>
      </c>
      <c r="Q374" s="248" t="str">
        <f t="shared" si="113"/>
        <v/>
      </c>
      <c r="R374" s="245" t="str">
        <f t="shared" si="114"/>
        <v/>
      </c>
      <c r="S374" s="104" t="str">
        <f t="shared" si="115"/>
        <v/>
      </c>
      <c r="T374" s="249" t="str">
        <f t="shared" si="107"/>
        <v/>
      </c>
      <c r="U374" s="118"/>
      <c r="V374" s="118"/>
      <c r="W374" s="118"/>
      <c r="X374" s="119"/>
      <c r="Y374" s="120"/>
      <c r="Z374" s="120"/>
      <c r="AA374" s="108" t="str">
        <f t="shared" si="116"/>
        <v/>
      </c>
      <c r="AB374" s="108" t="str">
        <f t="shared" si="117"/>
        <v/>
      </c>
      <c r="AC374" s="121"/>
      <c r="AD374" s="121"/>
      <c r="AE374" s="250" t="str">
        <f t="shared" si="108"/>
        <v/>
      </c>
      <c r="AF374" s="108" t="str">
        <f t="shared" si="118"/>
        <v/>
      </c>
      <c r="AG374" s="108" t="str">
        <f t="shared" si="119"/>
        <v/>
      </c>
      <c r="AH374" s="110">
        <f t="shared" si="120"/>
        <v>0</v>
      </c>
      <c r="AI374" s="110">
        <f t="shared" si="121"/>
        <v>0</v>
      </c>
      <c r="AJ374" s="114"/>
      <c r="AK374" s="100">
        <f t="shared" si="122"/>
        <v>0</v>
      </c>
      <c r="AL374" s="110">
        <f t="shared" si="123"/>
        <v>0</v>
      </c>
      <c r="AM374" s="258">
        <f t="shared" si="124"/>
        <v>0</v>
      </c>
      <c r="AN374" s="110">
        <f t="shared" si="125"/>
        <v>0</v>
      </c>
      <c r="AO374" s="110">
        <f t="shared" si="109"/>
        <v>0</v>
      </c>
      <c r="AP374" s="122"/>
    </row>
    <row r="375" spans="1:56">
      <c r="A375" s="113"/>
      <c r="B375" s="113"/>
      <c r="C375" s="114"/>
      <c r="D375" s="115"/>
      <c r="E375" s="115"/>
      <c r="F375" s="115"/>
      <c r="G375" s="115"/>
      <c r="H375" s="116"/>
      <c r="I375" s="114"/>
      <c r="J375" s="114"/>
      <c r="K375" s="115"/>
      <c r="L375" s="117">
        <f t="shared" si="106"/>
        <v>0</v>
      </c>
      <c r="M375" s="124"/>
      <c r="N375" s="102" t="str">
        <f t="shared" si="110"/>
        <v/>
      </c>
      <c r="O375" s="103" t="str">
        <f t="shared" si="111"/>
        <v/>
      </c>
      <c r="P375" s="104" t="str">
        <f t="shared" si="112"/>
        <v/>
      </c>
      <c r="Q375" s="248" t="str">
        <f t="shared" si="113"/>
        <v/>
      </c>
      <c r="R375" s="245" t="str">
        <f t="shared" si="114"/>
        <v/>
      </c>
      <c r="S375" s="104" t="str">
        <f t="shared" si="115"/>
        <v/>
      </c>
      <c r="T375" s="249" t="str">
        <f t="shared" si="107"/>
        <v/>
      </c>
      <c r="U375" s="118"/>
      <c r="V375" s="118"/>
      <c r="W375" s="118"/>
      <c r="X375" s="119"/>
      <c r="Y375" s="120"/>
      <c r="Z375" s="120"/>
      <c r="AA375" s="108" t="str">
        <f t="shared" si="116"/>
        <v/>
      </c>
      <c r="AB375" s="108" t="str">
        <f t="shared" si="117"/>
        <v/>
      </c>
      <c r="AC375" s="121"/>
      <c r="AD375" s="121"/>
      <c r="AE375" s="250" t="str">
        <f t="shared" si="108"/>
        <v/>
      </c>
      <c r="AF375" s="108" t="str">
        <f t="shared" si="118"/>
        <v/>
      </c>
      <c r="AG375" s="108" t="str">
        <f t="shared" si="119"/>
        <v/>
      </c>
      <c r="AH375" s="110">
        <f t="shared" si="120"/>
        <v>0</v>
      </c>
      <c r="AI375" s="110">
        <f t="shared" si="121"/>
        <v>0</v>
      </c>
      <c r="AJ375" s="114"/>
      <c r="AK375" s="100">
        <f t="shared" si="122"/>
        <v>0</v>
      </c>
      <c r="AL375" s="110">
        <f t="shared" si="123"/>
        <v>0</v>
      </c>
      <c r="AM375" s="258">
        <f t="shared" si="124"/>
        <v>0</v>
      </c>
      <c r="AN375" s="110">
        <f t="shared" si="125"/>
        <v>0</v>
      </c>
      <c r="AO375" s="110">
        <f t="shared" si="109"/>
        <v>0</v>
      </c>
      <c r="AP375" s="122"/>
    </row>
    <row r="376" spans="1:56">
      <c r="A376" s="113"/>
      <c r="B376" s="113"/>
      <c r="C376" s="114"/>
      <c r="D376" s="115"/>
      <c r="E376" s="115"/>
      <c r="F376" s="115"/>
      <c r="G376" s="115"/>
      <c r="H376" s="116"/>
      <c r="I376" s="114"/>
      <c r="J376" s="114"/>
      <c r="K376" s="115"/>
      <c r="L376" s="117">
        <f t="shared" si="106"/>
        <v>0</v>
      </c>
      <c r="M376" s="124"/>
      <c r="N376" s="102" t="str">
        <f t="shared" si="110"/>
        <v/>
      </c>
      <c r="O376" s="103" t="str">
        <f t="shared" si="111"/>
        <v/>
      </c>
      <c r="P376" s="104" t="str">
        <f t="shared" si="112"/>
        <v/>
      </c>
      <c r="Q376" s="248" t="str">
        <f t="shared" si="113"/>
        <v/>
      </c>
      <c r="R376" s="245" t="str">
        <f t="shared" si="114"/>
        <v/>
      </c>
      <c r="S376" s="104" t="str">
        <f t="shared" si="115"/>
        <v/>
      </c>
      <c r="T376" s="249" t="str">
        <f t="shared" si="107"/>
        <v/>
      </c>
      <c r="U376" s="118"/>
      <c r="V376" s="118"/>
      <c r="W376" s="118"/>
      <c r="X376" s="119"/>
      <c r="Y376" s="120"/>
      <c r="Z376" s="120"/>
      <c r="AA376" s="108" t="str">
        <f t="shared" si="116"/>
        <v/>
      </c>
      <c r="AB376" s="108" t="str">
        <f t="shared" si="117"/>
        <v/>
      </c>
      <c r="AC376" s="121"/>
      <c r="AD376" s="121"/>
      <c r="AE376" s="250" t="str">
        <f t="shared" si="108"/>
        <v/>
      </c>
      <c r="AF376" s="108" t="str">
        <f t="shared" si="118"/>
        <v/>
      </c>
      <c r="AG376" s="108" t="str">
        <f t="shared" si="119"/>
        <v/>
      </c>
      <c r="AH376" s="110">
        <f t="shared" si="120"/>
        <v>0</v>
      </c>
      <c r="AI376" s="110">
        <f t="shared" si="121"/>
        <v>0</v>
      </c>
      <c r="AJ376" s="114"/>
      <c r="AK376" s="100">
        <f t="shared" si="122"/>
        <v>0</v>
      </c>
      <c r="AL376" s="110">
        <f t="shared" si="123"/>
        <v>0</v>
      </c>
      <c r="AM376" s="258">
        <f t="shared" si="124"/>
        <v>0</v>
      </c>
      <c r="AN376" s="110">
        <f t="shared" si="125"/>
        <v>0</v>
      </c>
      <c r="AO376" s="110">
        <f t="shared" si="109"/>
        <v>0</v>
      </c>
      <c r="AP376" s="122"/>
    </row>
    <row r="377" spans="1:56">
      <c r="A377" s="113"/>
      <c r="B377" s="113"/>
      <c r="C377" s="114"/>
      <c r="D377" s="115"/>
      <c r="E377" s="115"/>
      <c r="F377" s="115"/>
      <c r="G377" s="115"/>
      <c r="H377" s="116"/>
      <c r="I377" s="114"/>
      <c r="J377" s="114"/>
      <c r="K377" s="115"/>
      <c r="L377" s="117">
        <f t="shared" si="106"/>
        <v>0</v>
      </c>
      <c r="M377" s="124"/>
      <c r="N377" s="102" t="str">
        <f t="shared" si="110"/>
        <v/>
      </c>
      <c r="O377" s="103" t="str">
        <f t="shared" si="111"/>
        <v/>
      </c>
      <c r="P377" s="104" t="str">
        <f t="shared" si="112"/>
        <v/>
      </c>
      <c r="Q377" s="248" t="str">
        <f t="shared" si="113"/>
        <v/>
      </c>
      <c r="R377" s="245" t="str">
        <f t="shared" si="114"/>
        <v/>
      </c>
      <c r="S377" s="104" t="str">
        <f t="shared" si="115"/>
        <v/>
      </c>
      <c r="T377" s="249" t="str">
        <f t="shared" si="107"/>
        <v/>
      </c>
      <c r="U377" s="118"/>
      <c r="V377" s="118"/>
      <c r="W377" s="118"/>
      <c r="X377" s="119"/>
      <c r="Y377" s="120"/>
      <c r="Z377" s="120"/>
      <c r="AA377" s="108" t="str">
        <f t="shared" si="116"/>
        <v/>
      </c>
      <c r="AB377" s="108" t="str">
        <f t="shared" si="117"/>
        <v/>
      </c>
      <c r="AC377" s="121"/>
      <c r="AD377" s="121"/>
      <c r="AE377" s="250" t="str">
        <f t="shared" si="108"/>
        <v/>
      </c>
      <c r="AF377" s="108" t="str">
        <f t="shared" si="118"/>
        <v/>
      </c>
      <c r="AG377" s="108" t="str">
        <f t="shared" si="119"/>
        <v/>
      </c>
      <c r="AH377" s="110">
        <f t="shared" si="120"/>
        <v>0</v>
      </c>
      <c r="AI377" s="110">
        <f t="shared" si="121"/>
        <v>0</v>
      </c>
      <c r="AJ377" s="114"/>
      <c r="AK377" s="100">
        <f t="shared" si="122"/>
        <v>0</v>
      </c>
      <c r="AL377" s="110">
        <f t="shared" si="123"/>
        <v>0</v>
      </c>
      <c r="AM377" s="258">
        <f t="shared" si="124"/>
        <v>0</v>
      </c>
      <c r="AN377" s="110">
        <f t="shared" si="125"/>
        <v>0</v>
      </c>
      <c r="AO377" s="110">
        <f t="shared" si="109"/>
        <v>0</v>
      </c>
      <c r="AP377" s="122"/>
    </row>
    <row r="378" spans="1:56">
      <c r="A378" s="113"/>
      <c r="B378" s="113"/>
      <c r="C378" s="114"/>
      <c r="D378" s="115"/>
      <c r="E378" s="115"/>
      <c r="F378" s="115"/>
      <c r="G378" s="115"/>
      <c r="H378" s="116"/>
      <c r="I378" s="114"/>
      <c r="J378" s="114"/>
      <c r="K378" s="115"/>
      <c r="L378" s="117">
        <f t="shared" si="106"/>
        <v>0</v>
      </c>
      <c r="M378" s="124"/>
      <c r="N378" s="102" t="str">
        <f t="shared" si="110"/>
        <v/>
      </c>
      <c r="O378" s="103" t="str">
        <f t="shared" si="111"/>
        <v/>
      </c>
      <c r="P378" s="104" t="str">
        <f t="shared" si="112"/>
        <v/>
      </c>
      <c r="Q378" s="248" t="str">
        <f t="shared" si="113"/>
        <v/>
      </c>
      <c r="R378" s="245" t="str">
        <f t="shared" si="114"/>
        <v/>
      </c>
      <c r="S378" s="104" t="str">
        <f t="shared" si="115"/>
        <v/>
      </c>
      <c r="T378" s="249" t="str">
        <f t="shared" si="107"/>
        <v/>
      </c>
      <c r="U378" s="118"/>
      <c r="V378" s="118"/>
      <c r="W378" s="118"/>
      <c r="X378" s="119"/>
      <c r="Y378" s="120"/>
      <c r="Z378" s="120"/>
      <c r="AA378" s="108" t="str">
        <f t="shared" si="116"/>
        <v/>
      </c>
      <c r="AB378" s="108" t="str">
        <f t="shared" si="117"/>
        <v/>
      </c>
      <c r="AC378" s="121"/>
      <c r="AD378" s="121"/>
      <c r="AE378" s="250" t="str">
        <f t="shared" si="108"/>
        <v/>
      </c>
      <c r="AF378" s="108" t="str">
        <f t="shared" si="118"/>
        <v/>
      </c>
      <c r="AG378" s="108" t="str">
        <f t="shared" si="119"/>
        <v/>
      </c>
      <c r="AH378" s="110">
        <f t="shared" si="120"/>
        <v>0</v>
      </c>
      <c r="AI378" s="110">
        <f t="shared" si="121"/>
        <v>0</v>
      </c>
      <c r="AJ378" s="114"/>
      <c r="AK378" s="100">
        <f t="shared" si="122"/>
        <v>0</v>
      </c>
      <c r="AL378" s="110">
        <f t="shared" si="123"/>
        <v>0</v>
      </c>
      <c r="AM378" s="258">
        <f t="shared" si="124"/>
        <v>0</v>
      </c>
      <c r="AN378" s="110">
        <f t="shared" si="125"/>
        <v>0</v>
      </c>
      <c r="AO378" s="110">
        <f t="shared" si="109"/>
        <v>0</v>
      </c>
      <c r="AP378" s="122"/>
    </row>
    <row r="379" spans="1:56">
      <c r="A379" s="113"/>
      <c r="B379" s="113"/>
      <c r="C379" s="114"/>
      <c r="D379" s="115"/>
      <c r="E379" s="115"/>
      <c r="F379" s="115"/>
      <c r="G379" s="115"/>
      <c r="H379" s="116"/>
      <c r="I379" s="114"/>
      <c r="J379" s="114"/>
      <c r="K379" s="115"/>
      <c r="L379" s="117">
        <f t="shared" si="106"/>
        <v>0</v>
      </c>
      <c r="M379" s="124"/>
      <c r="N379" s="102" t="str">
        <f t="shared" si="110"/>
        <v/>
      </c>
      <c r="O379" s="103" t="str">
        <f t="shared" si="111"/>
        <v/>
      </c>
      <c r="P379" s="104" t="str">
        <f t="shared" si="112"/>
        <v/>
      </c>
      <c r="Q379" s="248" t="str">
        <f t="shared" si="113"/>
        <v/>
      </c>
      <c r="R379" s="245" t="str">
        <f t="shared" si="114"/>
        <v/>
      </c>
      <c r="S379" s="104" t="str">
        <f t="shared" si="115"/>
        <v/>
      </c>
      <c r="T379" s="249" t="str">
        <f t="shared" si="107"/>
        <v/>
      </c>
      <c r="U379" s="118"/>
      <c r="V379" s="118"/>
      <c r="W379" s="118"/>
      <c r="X379" s="119"/>
      <c r="Y379" s="120"/>
      <c r="Z379" s="120"/>
      <c r="AA379" s="108" t="str">
        <f t="shared" si="116"/>
        <v/>
      </c>
      <c r="AB379" s="108" t="str">
        <f t="shared" si="117"/>
        <v/>
      </c>
      <c r="AC379" s="121"/>
      <c r="AD379" s="121"/>
      <c r="AE379" s="250" t="str">
        <f t="shared" si="108"/>
        <v/>
      </c>
      <c r="AF379" s="108" t="str">
        <f t="shared" si="118"/>
        <v/>
      </c>
      <c r="AG379" s="108" t="str">
        <f t="shared" si="119"/>
        <v/>
      </c>
      <c r="AH379" s="110">
        <f t="shared" si="120"/>
        <v>0</v>
      </c>
      <c r="AI379" s="110">
        <f t="shared" si="121"/>
        <v>0</v>
      </c>
      <c r="AJ379" s="114"/>
      <c r="AK379" s="100">
        <f t="shared" si="122"/>
        <v>0</v>
      </c>
      <c r="AL379" s="110">
        <f t="shared" si="123"/>
        <v>0</v>
      </c>
      <c r="AM379" s="258">
        <f t="shared" si="124"/>
        <v>0</v>
      </c>
      <c r="AN379" s="110">
        <f t="shared" si="125"/>
        <v>0</v>
      </c>
      <c r="AO379" s="110">
        <f t="shared" si="109"/>
        <v>0</v>
      </c>
      <c r="AP379" s="122"/>
    </row>
    <row r="380" spans="1:56">
      <c r="A380" s="113"/>
      <c r="B380" s="113"/>
      <c r="C380" s="114"/>
      <c r="D380" s="115"/>
      <c r="E380" s="115"/>
      <c r="F380" s="115"/>
      <c r="G380" s="115"/>
      <c r="H380" s="116"/>
      <c r="I380" s="114"/>
      <c r="J380" s="114"/>
      <c r="K380" s="115"/>
      <c r="L380" s="117">
        <f t="shared" si="106"/>
        <v>0</v>
      </c>
      <c r="M380" s="124"/>
      <c r="N380" s="102" t="str">
        <f t="shared" si="110"/>
        <v/>
      </c>
      <c r="O380" s="103" t="str">
        <f t="shared" si="111"/>
        <v/>
      </c>
      <c r="P380" s="104" t="str">
        <f t="shared" si="112"/>
        <v/>
      </c>
      <c r="Q380" s="248" t="str">
        <f t="shared" si="113"/>
        <v/>
      </c>
      <c r="R380" s="245" t="str">
        <f t="shared" si="114"/>
        <v/>
      </c>
      <c r="S380" s="104" t="str">
        <f t="shared" si="115"/>
        <v/>
      </c>
      <c r="T380" s="249" t="str">
        <f t="shared" si="107"/>
        <v/>
      </c>
      <c r="U380" s="118"/>
      <c r="V380" s="118"/>
      <c r="W380" s="118"/>
      <c r="X380" s="119"/>
      <c r="Y380" s="120"/>
      <c r="Z380" s="120"/>
      <c r="AA380" s="108" t="str">
        <f t="shared" si="116"/>
        <v/>
      </c>
      <c r="AB380" s="108" t="str">
        <f t="shared" si="117"/>
        <v/>
      </c>
      <c r="AC380" s="121"/>
      <c r="AD380" s="121"/>
      <c r="AE380" s="250" t="str">
        <f t="shared" si="108"/>
        <v/>
      </c>
      <c r="AF380" s="108" t="str">
        <f t="shared" si="118"/>
        <v/>
      </c>
      <c r="AG380" s="108" t="str">
        <f t="shared" si="119"/>
        <v/>
      </c>
      <c r="AH380" s="110">
        <f t="shared" si="120"/>
        <v>0</v>
      </c>
      <c r="AI380" s="110">
        <f t="shared" si="121"/>
        <v>0</v>
      </c>
      <c r="AJ380" s="114"/>
      <c r="AK380" s="100">
        <f t="shared" si="122"/>
        <v>0</v>
      </c>
      <c r="AL380" s="110">
        <f t="shared" si="123"/>
        <v>0</v>
      </c>
      <c r="AM380" s="258">
        <f t="shared" si="124"/>
        <v>0</v>
      </c>
      <c r="AN380" s="110">
        <f t="shared" si="125"/>
        <v>0</v>
      </c>
      <c r="AO380" s="110">
        <f t="shared" si="109"/>
        <v>0</v>
      </c>
      <c r="AP380" s="122"/>
    </row>
    <row r="381" spans="1:56">
      <c r="A381" s="113"/>
      <c r="B381" s="113"/>
      <c r="C381" s="114"/>
      <c r="D381" s="115"/>
      <c r="E381" s="115"/>
      <c r="F381" s="115"/>
      <c r="G381" s="115"/>
      <c r="H381" s="116"/>
      <c r="I381" s="114"/>
      <c r="J381" s="114"/>
      <c r="K381" s="115"/>
      <c r="L381" s="117">
        <f t="shared" si="106"/>
        <v>0</v>
      </c>
      <c r="M381" s="124"/>
      <c r="N381" s="102" t="str">
        <f t="shared" si="110"/>
        <v/>
      </c>
      <c r="O381" s="103" t="str">
        <f t="shared" si="111"/>
        <v/>
      </c>
      <c r="P381" s="104" t="str">
        <f t="shared" si="112"/>
        <v/>
      </c>
      <c r="Q381" s="248" t="str">
        <f t="shared" si="113"/>
        <v/>
      </c>
      <c r="R381" s="245" t="str">
        <f t="shared" si="114"/>
        <v/>
      </c>
      <c r="S381" s="104" t="str">
        <f t="shared" si="115"/>
        <v/>
      </c>
      <c r="T381" s="249" t="str">
        <f t="shared" si="107"/>
        <v/>
      </c>
      <c r="U381" s="118"/>
      <c r="V381" s="118"/>
      <c r="W381" s="118"/>
      <c r="X381" s="119"/>
      <c r="Y381" s="120"/>
      <c r="Z381" s="120"/>
      <c r="AA381" s="108" t="str">
        <f t="shared" si="116"/>
        <v/>
      </c>
      <c r="AB381" s="108" t="str">
        <f t="shared" si="117"/>
        <v/>
      </c>
      <c r="AC381" s="121"/>
      <c r="AD381" s="121"/>
      <c r="AE381" s="250" t="str">
        <f t="shared" si="108"/>
        <v/>
      </c>
      <c r="AF381" s="108" t="str">
        <f t="shared" si="118"/>
        <v/>
      </c>
      <c r="AG381" s="108" t="str">
        <f t="shared" si="119"/>
        <v/>
      </c>
      <c r="AH381" s="110">
        <f t="shared" si="120"/>
        <v>0</v>
      </c>
      <c r="AI381" s="110">
        <f t="shared" si="121"/>
        <v>0</v>
      </c>
      <c r="AJ381" s="114"/>
      <c r="AK381" s="100">
        <f t="shared" si="122"/>
        <v>0</v>
      </c>
      <c r="AL381" s="110">
        <f t="shared" si="123"/>
        <v>0</v>
      </c>
      <c r="AM381" s="258">
        <f t="shared" si="124"/>
        <v>0</v>
      </c>
      <c r="AN381" s="110">
        <f t="shared" si="125"/>
        <v>0</v>
      </c>
      <c r="AO381" s="110">
        <f t="shared" si="109"/>
        <v>0</v>
      </c>
      <c r="AP381" s="122"/>
    </row>
    <row r="382" spans="1:56">
      <c r="A382" s="113"/>
      <c r="B382" s="113"/>
      <c r="C382" s="114"/>
      <c r="D382" s="115"/>
      <c r="E382" s="115"/>
      <c r="F382" s="115"/>
      <c r="G382" s="115"/>
      <c r="H382" s="116"/>
      <c r="I382" s="114"/>
      <c r="J382" s="114"/>
      <c r="K382" s="115"/>
      <c r="L382" s="117">
        <f t="shared" si="106"/>
        <v>0</v>
      </c>
      <c r="M382" s="124"/>
      <c r="N382" s="102" t="str">
        <f t="shared" si="110"/>
        <v/>
      </c>
      <c r="O382" s="103" t="str">
        <f t="shared" si="111"/>
        <v/>
      </c>
      <c r="P382" s="104" t="str">
        <f t="shared" si="112"/>
        <v/>
      </c>
      <c r="Q382" s="248" t="str">
        <f t="shared" si="113"/>
        <v/>
      </c>
      <c r="R382" s="245" t="str">
        <f t="shared" si="114"/>
        <v/>
      </c>
      <c r="S382" s="104" t="str">
        <f t="shared" si="115"/>
        <v/>
      </c>
      <c r="T382" s="249" t="str">
        <f t="shared" si="107"/>
        <v/>
      </c>
      <c r="U382" s="118"/>
      <c r="V382" s="118"/>
      <c r="W382" s="118"/>
      <c r="X382" s="119"/>
      <c r="Y382" s="120"/>
      <c r="Z382" s="120"/>
      <c r="AA382" s="108" t="str">
        <f t="shared" si="116"/>
        <v/>
      </c>
      <c r="AB382" s="108" t="str">
        <f t="shared" si="117"/>
        <v/>
      </c>
      <c r="AC382" s="121"/>
      <c r="AD382" s="121"/>
      <c r="AE382" s="250" t="str">
        <f t="shared" si="108"/>
        <v/>
      </c>
      <c r="AF382" s="108" t="str">
        <f t="shared" si="118"/>
        <v/>
      </c>
      <c r="AG382" s="108" t="str">
        <f t="shared" si="119"/>
        <v/>
      </c>
      <c r="AH382" s="110">
        <f t="shared" si="120"/>
        <v>0</v>
      </c>
      <c r="AI382" s="110">
        <f t="shared" si="121"/>
        <v>0</v>
      </c>
      <c r="AJ382" s="114"/>
      <c r="AK382" s="100">
        <f t="shared" si="122"/>
        <v>0</v>
      </c>
      <c r="AL382" s="110">
        <f t="shared" si="123"/>
        <v>0</v>
      </c>
      <c r="AM382" s="258">
        <f t="shared" si="124"/>
        <v>0</v>
      </c>
      <c r="AN382" s="110">
        <f t="shared" si="125"/>
        <v>0</v>
      </c>
      <c r="AO382" s="110">
        <f t="shared" si="109"/>
        <v>0</v>
      </c>
      <c r="AP382" s="122"/>
    </row>
    <row r="383" spans="1:56">
      <c r="A383" s="113"/>
      <c r="B383" s="113"/>
      <c r="C383" s="114"/>
      <c r="D383" s="115"/>
      <c r="E383" s="115"/>
      <c r="F383" s="115"/>
      <c r="G383" s="115"/>
      <c r="H383" s="116"/>
      <c r="I383" s="114"/>
      <c r="J383" s="114"/>
      <c r="K383" s="115"/>
      <c r="L383" s="117">
        <f t="shared" si="106"/>
        <v>0</v>
      </c>
      <c r="M383" s="124"/>
      <c r="N383" s="102" t="str">
        <f t="shared" si="110"/>
        <v/>
      </c>
      <c r="O383" s="103" t="str">
        <f t="shared" si="111"/>
        <v/>
      </c>
      <c r="P383" s="104" t="str">
        <f t="shared" si="112"/>
        <v/>
      </c>
      <c r="Q383" s="248" t="str">
        <f t="shared" si="113"/>
        <v/>
      </c>
      <c r="R383" s="245" t="str">
        <f t="shared" si="114"/>
        <v/>
      </c>
      <c r="S383" s="104" t="str">
        <f t="shared" si="115"/>
        <v/>
      </c>
      <c r="T383" s="249" t="str">
        <f t="shared" si="107"/>
        <v/>
      </c>
      <c r="U383" s="118"/>
      <c r="V383" s="118"/>
      <c r="W383" s="118"/>
      <c r="X383" s="119"/>
      <c r="Y383" s="120"/>
      <c r="Z383" s="120"/>
      <c r="AA383" s="108" t="str">
        <f t="shared" si="116"/>
        <v/>
      </c>
      <c r="AB383" s="108" t="str">
        <f t="shared" si="117"/>
        <v/>
      </c>
      <c r="AC383" s="121"/>
      <c r="AD383" s="121"/>
      <c r="AE383" s="250" t="str">
        <f t="shared" si="108"/>
        <v/>
      </c>
      <c r="AF383" s="108" t="str">
        <f t="shared" si="118"/>
        <v/>
      </c>
      <c r="AG383" s="108" t="str">
        <f t="shared" si="119"/>
        <v/>
      </c>
      <c r="AH383" s="110">
        <f t="shared" si="120"/>
        <v>0</v>
      </c>
      <c r="AI383" s="110">
        <f t="shared" si="121"/>
        <v>0</v>
      </c>
      <c r="AJ383" s="114"/>
      <c r="AK383" s="100">
        <f t="shared" si="122"/>
        <v>0</v>
      </c>
      <c r="AL383" s="110">
        <f t="shared" si="123"/>
        <v>0</v>
      </c>
      <c r="AM383" s="258">
        <f t="shared" si="124"/>
        <v>0</v>
      </c>
      <c r="AN383" s="110">
        <f t="shared" si="125"/>
        <v>0</v>
      </c>
      <c r="AO383" s="110">
        <f t="shared" si="109"/>
        <v>0</v>
      </c>
      <c r="AP383" s="122"/>
    </row>
    <row r="384" spans="1:56">
      <c r="A384" s="113"/>
      <c r="B384" s="113"/>
      <c r="C384" s="114"/>
      <c r="D384" s="115"/>
      <c r="E384" s="115"/>
      <c r="F384" s="115"/>
      <c r="G384" s="115"/>
      <c r="H384" s="116"/>
      <c r="I384" s="114"/>
      <c r="J384" s="114"/>
      <c r="K384" s="115"/>
      <c r="L384" s="117">
        <f t="shared" si="106"/>
        <v>0</v>
      </c>
      <c r="M384" s="124"/>
      <c r="N384" s="102" t="str">
        <f t="shared" si="110"/>
        <v/>
      </c>
      <c r="O384" s="103" t="str">
        <f t="shared" si="111"/>
        <v/>
      </c>
      <c r="P384" s="104" t="str">
        <f t="shared" si="112"/>
        <v/>
      </c>
      <c r="Q384" s="248" t="str">
        <f t="shared" si="113"/>
        <v/>
      </c>
      <c r="R384" s="245" t="str">
        <f t="shared" si="114"/>
        <v/>
      </c>
      <c r="S384" s="104" t="str">
        <f t="shared" si="115"/>
        <v/>
      </c>
      <c r="T384" s="249" t="str">
        <f t="shared" si="107"/>
        <v/>
      </c>
      <c r="U384" s="118"/>
      <c r="V384" s="118"/>
      <c r="W384" s="118"/>
      <c r="X384" s="119"/>
      <c r="Y384" s="120"/>
      <c r="Z384" s="120"/>
      <c r="AA384" s="108" t="str">
        <f t="shared" si="116"/>
        <v/>
      </c>
      <c r="AB384" s="108" t="str">
        <f t="shared" si="117"/>
        <v/>
      </c>
      <c r="AC384" s="121"/>
      <c r="AD384" s="121"/>
      <c r="AE384" s="250" t="str">
        <f t="shared" si="108"/>
        <v/>
      </c>
      <c r="AF384" s="108" t="str">
        <f t="shared" si="118"/>
        <v/>
      </c>
      <c r="AG384" s="108" t="str">
        <f t="shared" si="119"/>
        <v/>
      </c>
      <c r="AH384" s="110">
        <f t="shared" si="120"/>
        <v>0</v>
      </c>
      <c r="AI384" s="110">
        <f t="shared" si="121"/>
        <v>0</v>
      </c>
      <c r="AJ384" s="114"/>
      <c r="AK384" s="100">
        <f t="shared" si="122"/>
        <v>0</v>
      </c>
      <c r="AL384" s="110">
        <f t="shared" si="123"/>
        <v>0</v>
      </c>
      <c r="AM384" s="258">
        <f t="shared" si="124"/>
        <v>0</v>
      </c>
      <c r="AN384" s="110">
        <f t="shared" si="125"/>
        <v>0</v>
      </c>
      <c r="AO384" s="110">
        <f t="shared" si="109"/>
        <v>0</v>
      </c>
      <c r="AP384" s="122"/>
    </row>
    <row r="385" spans="1:56">
      <c r="A385" s="113"/>
      <c r="B385" s="113"/>
      <c r="C385" s="114"/>
      <c r="D385" s="115"/>
      <c r="E385" s="115"/>
      <c r="F385" s="115"/>
      <c r="G385" s="115"/>
      <c r="H385" s="116"/>
      <c r="I385" s="114"/>
      <c r="J385" s="114"/>
      <c r="K385" s="115"/>
      <c r="L385" s="117">
        <f t="shared" si="106"/>
        <v>0</v>
      </c>
      <c r="M385" s="124"/>
      <c r="N385" s="102" t="str">
        <f t="shared" si="110"/>
        <v/>
      </c>
      <c r="O385" s="103" t="str">
        <f t="shared" si="111"/>
        <v/>
      </c>
      <c r="P385" s="104" t="str">
        <f t="shared" si="112"/>
        <v/>
      </c>
      <c r="Q385" s="248" t="str">
        <f t="shared" si="113"/>
        <v/>
      </c>
      <c r="R385" s="245" t="str">
        <f t="shared" si="114"/>
        <v/>
      </c>
      <c r="S385" s="104" t="str">
        <f t="shared" si="115"/>
        <v/>
      </c>
      <c r="T385" s="249" t="str">
        <f t="shared" si="107"/>
        <v/>
      </c>
      <c r="U385" s="118"/>
      <c r="V385" s="118"/>
      <c r="W385" s="118"/>
      <c r="X385" s="119"/>
      <c r="Y385" s="120"/>
      <c r="Z385" s="120"/>
      <c r="AA385" s="108" t="str">
        <f t="shared" si="116"/>
        <v/>
      </c>
      <c r="AB385" s="108" t="str">
        <f t="shared" si="117"/>
        <v/>
      </c>
      <c r="AC385" s="121"/>
      <c r="AD385" s="121"/>
      <c r="AE385" s="250" t="str">
        <f t="shared" si="108"/>
        <v/>
      </c>
      <c r="AF385" s="108" t="str">
        <f t="shared" si="118"/>
        <v/>
      </c>
      <c r="AG385" s="108" t="str">
        <f t="shared" si="119"/>
        <v/>
      </c>
      <c r="AH385" s="110">
        <f t="shared" si="120"/>
        <v>0</v>
      </c>
      <c r="AI385" s="110">
        <f t="shared" si="121"/>
        <v>0</v>
      </c>
      <c r="AJ385" s="114"/>
      <c r="AK385" s="100">
        <f t="shared" si="122"/>
        <v>0</v>
      </c>
      <c r="AL385" s="110">
        <f t="shared" si="123"/>
        <v>0</v>
      </c>
      <c r="AM385" s="258">
        <f t="shared" si="124"/>
        <v>0</v>
      </c>
      <c r="AN385" s="110">
        <f t="shared" si="125"/>
        <v>0</v>
      </c>
      <c r="AO385" s="110">
        <f t="shared" si="109"/>
        <v>0</v>
      </c>
      <c r="AP385" s="122"/>
    </row>
    <row r="386" spans="1:56">
      <c r="A386" s="113"/>
      <c r="B386" s="113"/>
      <c r="C386" s="114"/>
      <c r="D386" s="115"/>
      <c r="E386" s="115"/>
      <c r="F386" s="115"/>
      <c r="G386" s="115"/>
      <c r="H386" s="116"/>
      <c r="I386" s="114"/>
      <c r="J386" s="114"/>
      <c r="K386" s="115"/>
      <c r="L386" s="117">
        <f t="shared" si="106"/>
        <v>0</v>
      </c>
      <c r="M386" s="124"/>
      <c r="N386" s="102" t="str">
        <f t="shared" si="110"/>
        <v/>
      </c>
      <c r="O386" s="103" t="str">
        <f t="shared" si="111"/>
        <v/>
      </c>
      <c r="P386" s="104" t="str">
        <f t="shared" si="112"/>
        <v/>
      </c>
      <c r="Q386" s="248" t="str">
        <f t="shared" si="113"/>
        <v/>
      </c>
      <c r="R386" s="245" t="str">
        <f t="shared" si="114"/>
        <v/>
      </c>
      <c r="S386" s="104" t="str">
        <f t="shared" si="115"/>
        <v/>
      </c>
      <c r="T386" s="249" t="str">
        <f t="shared" si="107"/>
        <v/>
      </c>
      <c r="U386" s="118"/>
      <c r="V386" s="118"/>
      <c r="W386" s="118"/>
      <c r="X386" s="119"/>
      <c r="Y386" s="120"/>
      <c r="Z386" s="120"/>
      <c r="AA386" s="108" t="str">
        <f t="shared" si="116"/>
        <v/>
      </c>
      <c r="AB386" s="108" t="str">
        <f t="shared" si="117"/>
        <v/>
      </c>
      <c r="AC386" s="121"/>
      <c r="AD386" s="121"/>
      <c r="AE386" s="250" t="str">
        <f t="shared" si="108"/>
        <v/>
      </c>
      <c r="AF386" s="108" t="str">
        <f t="shared" si="118"/>
        <v/>
      </c>
      <c r="AG386" s="108" t="str">
        <f t="shared" si="119"/>
        <v/>
      </c>
      <c r="AH386" s="110">
        <f t="shared" si="120"/>
        <v>0</v>
      </c>
      <c r="AI386" s="110">
        <f t="shared" si="121"/>
        <v>0</v>
      </c>
      <c r="AJ386" s="114"/>
      <c r="AK386" s="100">
        <f t="shared" si="122"/>
        <v>0</v>
      </c>
      <c r="AL386" s="110">
        <f t="shared" si="123"/>
        <v>0</v>
      </c>
      <c r="AM386" s="258">
        <f t="shared" si="124"/>
        <v>0</v>
      </c>
      <c r="AN386" s="110">
        <f t="shared" si="125"/>
        <v>0</v>
      </c>
      <c r="AO386" s="110">
        <f t="shared" si="109"/>
        <v>0</v>
      </c>
      <c r="AP386" s="122"/>
    </row>
    <row r="387" spans="1:56">
      <c r="A387" s="113"/>
      <c r="B387" s="113"/>
      <c r="C387" s="114"/>
      <c r="D387" s="115"/>
      <c r="E387" s="115"/>
      <c r="F387" s="115"/>
      <c r="G387" s="115"/>
      <c r="H387" s="116"/>
      <c r="I387" s="114"/>
      <c r="J387" s="114"/>
      <c r="K387" s="115"/>
      <c r="L387" s="117">
        <f t="shared" si="106"/>
        <v>0</v>
      </c>
      <c r="M387" s="124"/>
      <c r="N387" s="102" t="str">
        <f t="shared" si="110"/>
        <v/>
      </c>
      <c r="O387" s="103" t="str">
        <f t="shared" si="111"/>
        <v/>
      </c>
      <c r="P387" s="104" t="str">
        <f t="shared" si="112"/>
        <v/>
      </c>
      <c r="Q387" s="248" t="str">
        <f t="shared" si="113"/>
        <v/>
      </c>
      <c r="R387" s="245" t="str">
        <f t="shared" si="114"/>
        <v/>
      </c>
      <c r="S387" s="104" t="str">
        <f t="shared" si="115"/>
        <v/>
      </c>
      <c r="T387" s="249" t="str">
        <f t="shared" si="107"/>
        <v/>
      </c>
      <c r="U387" s="118"/>
      <c r="V387" s="118"/>
      <c r="W387" s="118"/>
      <c r="X387" s="119"/>
      <c r="Y387" s="120"/>
      <c r="Z387" s="120"/>
      <c r="AA387" s="108" t="str">
        <f t="shared" si="116"/>
        <v/>
      </c>
      <c r="AB387" s="108" t="str">
        <f t="shared" si="117"/>
        <v/>
      </c>
      <c r="AC387" s="121"/>
      <c r="AD387" s="121"/>
      <c r="AE387" s="250" t="str">
        <f t="shared" si="108"/>
        <v/>
      </c>
      <c r="AF387" s="108" t="str">
        <f t="shared" si="118"/>
        <v/>
      </c>
      <c r="AG387" s="108" t="str">
        <f t="shared" si="119"/>
        <v/>
      </c>
      <c r="AH387" s="110">
        <f t="shared" si="120"/>
        <v>0</v>
      </c>
      <c r="AI387" s="110">
        <f t="shared" si="121"/>
        <v>0</v>
      </c>
      <c r="AJ387" s="114"/>
      <c r="AK387" s="100">
        <f t="shared" si="122"/>
        <v>0</v>
      </c>
      <c r="AL387" s="110">
        <f t="shared" si="123"/>
        <v>0</v>
      </c>
      <c r="AM387" s="258">
        <f t="shared" si="124"/>
        <v>0</v>
      </c>
      <c r="AN387" s="110">
        <f t="shared" si="125"/>
        <v>0</v>
      </c>
      <c r="AO387" s="110">
        <f t="shared" si="109"/>
        <v>0</v>
      </c>
      <c r="AP387" s="122"/>
    </row>
    <row r="388" spans="1:56">
      <c r="A388" s="113"/>
      <c r="B388" s="113"/>
      <c r="C388" s="114"/>
      <c r="D388" s="115"/>
      <c r="E388" s="115"/>
      <c r="F388" s="115"/>
      <c r="G388" s="115"/>
      <c r="H388" s="116"/>
      <c r="I388" s="114"/>
      <c r="J388" s="114"/>
      <c r="K388" s="115"/>
      <c r="L388" s="117">
        <f t="shared" si="106"/>
        <v>0</v>
      </c>
      <c r="M388" s="124"/>
      <c r="N388" s="102" t="str">
        <f t="shared" si="110"/>
        <v/>
      </c>
      <c r="O388" s="103" t="str">
        <f t="shared" si="111"/>
        <v/>
      </c>
      <c r="P388" s="104" t="str">
        <f t="shared" si="112"/>
        <v/>
      </c>
      <c r="Q388" s="248" t="str">
        <f t="shared" si="113"/>
        <v/>
      </c>
      <c r="R388" s="245" t="str">
        <f t="shared" si="114"/>
        <v/>
      </c>
      <c r="S388" s="104" t="str">
        <f t="shared" si="115"/>
        <v/>
      </c>
      <c r="T388" s="249" t="str">
        <f t="shared" si="107"/>
        <v/>
      </c>
      <c r="U388" s="118"/>
      <c r="V388" s="118"/>
      <c r="W388" s="118"/>
      <c r="X388" s="119"/>
      <c r="Y388" s="120"/>
      <c r="Z388" s="120"/>
      <c r="AA388" s="108" t="str">
        <f t="shared" si="116"/>
        <v/>
      </c>
      <c r="AB388" s="108" t="str">
        <f t="shared" si="117"/>
        <v/>
      </c>
      <c r="AC388" s="121"/>
      <c r="AD388" s="121"/>
      <c r="AE388" s="250" t="str">
        <f t="shared" si="108"/>
        <v/>
      </c>
      <c r="AF388" s="108" t="str">
        <f t="shared" si="118"/>
        <v/>
      </c>
      <c r="AG388" s="108" t="str">
        <f t="shared" si="119"/>
        <v/>
      </c>
      <c r="AH388" s="110">
        <f t="shared" si="120"/>
        <v>0</v>
      </c>
      <c r="AI388" s="110">
        <f t="shared" si="121"/>
        <v>0</v>
      </c>
      <c r="AJ388" s="114"/>
      <c r="AK388" s="100">
        <f t="shared" si="122"/>
        <v>0</v>
      </c>
      <c r="AL388" s="110">
        <f t="shared" si="123"/>
        <v>0</v>
      </c>
      <c r="AM388" s="258">
        <f t="shared" si="124"/>
        <v>0</v>
      </c>
      <c r="AN388" s="110">
        <f t="shared" si="125"/>
        <v>0</v>
      </c>
      <c r="AO388" s="110">
        <f t="shared" si="109"/>
        <v>0</v>
      </c>
      <c r="AP388" s="122"/>
    </row>
    <row r="389" spans="1:56">
      <c r="A389" s="113"/>
      <c r="B389" s="113"/>
      <c r="C389" s="114"/>
      <c r="D389" s="115"/>
      <c r="E389" s="115"/>
      <c r="F389" s="115"/>
      <c r="G389" s="115"/>
      <c r="H389" s="116"/>
      <c r="I389" s="114"/>
      <c r="J389" s="114"/>
      <c r="K389" s="115"/>
      <c r="L389" s="117">
        <f t="shared" si="106"/>
        <v>0</v>
      </c>
      <c r="M389" s="124"/>
      <c r="N389" s="102" t="str">
        <f t="shared" si="110"/>
        <v/>
      </c>
      <c r="O389" s="103" t="str">
        <f t="shared" si="111"/>
        <v/>
      </c>
      <c r="P389" s="104" t="str">
        <f t="shared" si="112"/>
        <v/>
      </c>
      <c r="Q389" s="248" t="str">
        <f t="shared" si="113"/>
        <v/>
      </c>
      <c r="R389" s="245" t="str">
        <f t="shared" si="114"/>
        <v/>
      </c>
      <c r="S389" s="104" t="str">
        <f t="shared" si="115"/>
        <v/>
      </c>
      <c r="T389" s="249" t="str">
        <f t="shared" si="107"/>
        <v/>
      </c>
      <c r="U389" s="118"/>
      <c r="V389" s="118"/>
      <c r="W389" s="118"/>
      <c r="X389" s="119"/>
      <c r="Y389" s="120"/>
      <c r="Z389" s="120"/>
      <c r="AA389" s="108" t="str">
        <f t="shared" si="116"/>
        <v/>
      </c>
      <c r="AB389" s="108" t="str">
        <f t="shared" si="117"/>
        <v/>
      </c>
      <c r="AC389" s="121"/>
      <c r="AD389" s="121"/>
      <c r="AE389" s="250" t="str">
        <f t="shared" si="108"/>
        <v/>
      </c>
      <c r="AF389" s="108" t="str">
        <f t="shared" si="118"/>
        <v/>
      </c>
      <c r="AG389" s="108" t="str">
        <f t="shared" si="119"/>
        <v/>
      </c>
      <c r="AH389" s="110">
        <f t="shared" si="120"/>
        <v>0</v>
      </c>
      <c r="AI389" s="110">
        <f t="shared" si="121"/>
        <v>0</v>
      </c>
      <c r="AJ389" s="114"/>
      <c r="AK389" s="100">
        <f t="shared" si="122"/>
        <v>0</v>
      </c>
      <c r="AL389" s="110">
        <f t="shared" si="123"/>
        <v>0</v>
      </c>
      <c r="AM389" s="258">
        <f t="shared" si="124"/>
        <v>0</v>
      </c>
      <c r="AN389" s="110">
        <f t="shared" si="125"/>
        <v>0</v>
      </c>
      <c r="AO389" s="110">
        <f t="shared" si="109"/>
        <v>0</v>
      </c>
      <c r="AP389" s="122"/>
    </row>
    <row r="390" spans="1:56" s="279" customFormat="1">
      <c r="A390" s="113"/>
      <c r="B390" s="113"/>
      <c r="C390" s="114"/>
      <c r="D390" s="115"/>
      <c r="E390" s="115"/>
      <c r="F390" s="115"/>
      <c r="G390" s="115"/>
      <c r="H390" s="116"/>
      <c r="I390" s="114"/>
      <c r="J390" s="114"/>
      <c r="K390" s="115"/>
      <c r="L390" s="117">
        <f t="shared" si="106"/>
        <v>0</v>
      </c>
      <c r="M390" s="124"/>
      <c r="N390" s="102" t="str">
        <f t="shared" si="110"/>
        <v/>
      </c>
      <c r="O390" s="103" t="str">
        <f t="shared" si="111"/>
        <v/>
      </c>
      <c r="P390" s="104" t="str">
        <f t="shared" si="112"/>
        <v/>
      </c>
      <c r="Q390" s="248" t="str">
        <f t="shared" si="113"/>
        <v/>
      </c>
      <c r="R390" s="245" t="str">
        <f t="shared" si="114"/>
        <v/>
      </c>
      <c r="S390" s="104" t="str">
        <f t="shared" si="115"/>
        <v/>
      </c>
      <c r="T390" s="249" t="str">
        <f t="shared" si="107"/>
        <v/>
      </c>
      <c r="U390" s="118"/>
      <c r="V390" s="118"/>
      <c r="W390" s="118"/>
      <c r="X390" s="119"/>
      <c r="Y390" s="120"/>
      <c r="Z390" s="120"/>
      <c r="AA390" s="108" t="str">
        <f t="shared" si="116"/>
        <v/>
      </c>
      <c r="AB390" s="108" t="str">
        <f t="shared" si="117"/>
        <v/>
      </c>
      <c r="AC390" s="121"/>
      <c r="AD390" s="121"/>
      <c r="AE390" s="250" t="str">
        <f t="shared" si="108"/>
        <v/>
      </c>
      <c r="AF390" s="108" t="str">
        <f t="shared" si="118"/>
        <v/>
      </c>
      <c r="AG390" s="108" t="str">
        <f t="shared" si="119"/>
        <v/>
      </c>
      <c r="AH390" s="110">
        <f t="shared" si="120"/>
        <v>0</v>
      </c>
      <c r="AI390" s="110">
        <f t="shared" si="121"/>
        <v>0</v>
      </c>
      <c r="AJ390" s="114"/>
      <c r="AK390" s="100">
        <f t="shared" si="122"/>
        <v>0</v>
      </c>
      <c r="AL390" s="110">
        <f t="shared" si="123"/>
        <v>0</v>
      </c>
      <c r="AM390" s="258">
        <f t="shared" si="124"/>
        <v>0</v>
      </c>
      <c r="AN390" s="110">
        <f t="shared" si="125"/>
        <v>0</v>
      </c>
      <c r="AO390" s="110">
        <f t="shared" si="109"/>
        <v>0</v>
      </c>
      <c r="AP390" s="122"/>
      <c r="AQ390" s="277"/>
      <c r="AR390" s="269"/>
      <c r="AT390" s="65"/>
      <c r="AU390" s="65"/>
      <c r="AV390" s="65"/>
      <c r="AW390" s="65"/>
      <c r="AX390" s="65"/>
      <c r="AY390" s="65"/>
      <c r="AZ390" s="65"/>
      <c r="BA390" s="65"/>
      <c r="BB390" s="65"/>
      <c r="BC390" s="65"/>
      <c r="BD390" s="65"/>
    </row>
    <row r="391" spans="1:56">
      <c r="A391" s="113"/>
      <c r="B391" s="113"/>
      <c r="C391" s="114"/>
      <c r="D391" s="115"/>
      <c r="E391" s="115"/>
      <c r="F391" s="115"/>
      <c r="G391" s="115"/>
      <c r="H391" s="116"/>
      <c r="I391" s="114"/>
      <c r="J391" s="114"/>
      <c r="K391" s="115"/>
      <c r="L391" s="117">
        <f t="shared" si="106"/>
        <v>0</v>
      </c>
      <c r="M391" s="124"/>
      <c r="N391" s="102" t="str">
        <f t="shared" si="110"/>
        <v/>
      </c>
      <c r="O391" s="103" t="str">
        <f t="shared" si="111"/>
        <v/>
      </c>
      <c r="P391" s="104" t="str">
        <f t="shared" si="112"/>
        <v/>
      </c>
      <c r="Q391" s="248" t="str">
        <f t="shared" si="113"/>
        <v/>
      </c>
      <c r="R391" s="245" t="str">
        <f t="shared" si="114"/>
        <v/>
      </c>
      <c r="S391" s="104" t="str">
        <f t="shared" si="115"/>
        <v/>
      </c>
      <c r="T391" s="249" t="str">
        <f t="shared" si="107"/>
        <v/>
      </c>
      <c r="U391" s="118"/>
      <c r="V391" s="118"/>
      <c r="W391" s="118"/>
      <c r="X391" s="119"/>
      <c r="Y391" s="120"/>
      <c r="Z391" s="120"/>
      <c r="AA391" s="108" t="str">
        <f t="shared" si="116"/>
        <v/>
      </c>
      <c r="AB391" s="108" t="str">
        <f t="shared" si="117"/>
        <v/>
      </c>
      <c r="AC391" s="121"/>
      <c r="AD391" s="121"/>
      <c r="AE391" s="250" t="str">
        <f t="shared" si="108"/>
        <v/>
      </c>
      <c r="AF391" s="108" t="str">
        <f t="shared" si="118"/>
        <v/>
      </c>
      <c r="AG391" s="108" t="str">
        <f t="shared" si="119"/>
        <v/>
      </c>
      <c r="AH391" s="110">
        <f t="shared" si="120"/>
        <v>0</v>
      </c>
      <c r="AI391" s="110">
        <f t="shared" si="121"/>
        <v>0</v>
      </c>
      <c r="AJ391" s="114"/>
      <c r="AK391" s="100">
        <f t="shared" si="122"/>
        <v>0</v>
      </c>
      <c r="AL391" s="110">
        <f t="shared" si="123"/>
        <v>0</v>
      </c>
      <c r="AM391" s="258">
        <f t="shared" si="124"/>
        <v>0</v>
      </c>
      <c r="AN391" s="110">
        <f t="shared" si="125"/>
        <v>0</v>
      </c>
      <c r="AO391" s="110">
        <f t="shared" si="109"/>
        <v>0</v>
      </c>
      <c r="AP391" s="122"/>
    </row>
    <row r="392" spans="1:56">
      <c r="A392" s="113"/>
      <c r="B392" s="113"/>
      <c r="C392" s="114"/>
      <c r="D392" s="115"/>
      <c r="E392" s="115"/>
      <c r="F392" s="115"/>
      <c r="G392" s="115"/>
      <c r="H392" s="116"/>
      <c r="I392" s="114"/>
      <c r="J392" s="114"/>
      <c r="K392" s="115"/>
      <c r="L392" s="117">
        <f t="shared" si="106"/>
        <v>0</v>
      </c>
      <c r="M392" s="124"/>
      <c r="N392" s="102" t="str">
        <f t="shared" si="110"/>
        <v/>
      </c>
      <c r="O392" s="103" t="str">
        <f t="shared" si="111"/>
        <v/>
      </c>
      <c r="P392" s="104" t="str">
        <f t="shared" si="112"/>
        <v/>
      </c>
      <c r="Q392" s="248" t="str">
        <f t="shared" si="113"/>
        <v/>
      </c>
      <c r="R392" s="245" t="str">
        <f t="shared" si="114"/>
        <v/>
      </c>
      <c r="S392" s="104" t="str">
        <f t="shared" si="115"/>
        <v/>
      </c>
      <c r="T392" s="249" t="str">
        <f t="shared" si="107"/>
        <v/>
      </c>
      <c r="U392" s="118"/>
      <c r="V392" s="118"/>
      <c r="W392" s="118"/>
      <c r="X392" s="119"/>
      <c r="Y392" s="120"/>
      <c r="Z392" s="120"/>
      <c r="AA392" s="108" t="str">
        <f t="shared" si="116"/>
        <v/>
      </c>
      <c r="AB392" s="108" t="str">
        <f t="shared" si="117"/>
        <v/>
      </c>
      <c r="AC392" s="121"/>
      <c r="AD392" s="121"/>
      <c r="AE392" s="250" t="str">
        <f t="shared" si="108"/>
        <v/>
      </c>
      <c r="AF392" s="108" t="str">
        <f t="shared" si="118"/>
        <v/>
      </c>
      <c r="AG392" s="108" t="str">
        <f t="shared" si="119"/>
        <v/>
      </c>
      <c r="AH392" s="110">
        <f t="shared" si="120"/>
        <v>0</v>
      </c>
      <c r="AI392" s="110">
        <f t="shared" si="121"/>
        <v>0</v>
      </c>
      <c r="AJ392" s="114"/>
      <c r="AK392" s="100">
        <f t="shared" si="122"/>
        <v>0</v>
      </c>
      <c r="AL392" s="110">
        <f t="shared" si="123"/>
        <v>0</v>
      </c>
      <c r="AM392" s="258">
        <f t="shared" si="124"/>
        <v>0</v>
      </c>
      <c r="AN392" s="110">
        <f t="shared" si="125"/>
        <v>0</v>
      </c>
      <c r="AO392" s="110">
        <f t="shared" si="109"/>
        <v>0</v>
      </c>
      <c r="AP392" s="122"/>
    </row>
    <row r="393" spans="1:56">
      <c r="A393" s="113"/>
      <c r="B393" s="113"/>
      <c r="C393" s="114"/>
      <c r="D393" s="115"/>
      <c r="E393" s="115"/>
      <c r="F393" s="115"/>
      <c r="G393" s="115"/>
      <c r="H393" s="116"/>
      <c r="I393" s="114"/>
      <c r="J393" s="114"/>
      <c r="K393" s="115"/>
      <c r="L393" s="117">
        <f t="shared" si="106"/>
        <v>0</v>
      </c>
      <c r="M393" s="124"/>
      <c r="N393" s="102" t="str">
        <f t="shared" si="110"/>
        <v/>
      </c>
      <c r="O393" s="103" t="str">
        <f t="shared" si="111"/>
        <v/>
      </c>
      <c r="P393" s="104" t="str">
        <f t="shared" si="112"/>
        <v/>
      </c>
      <c r="Q393" s="248" t="str">
        <f t="shared" si="113"/>
        <v/>
      </c>
      <c r="R393" s="245" t="str">
        <f t="shared" si="114"/>
        <v/>
      </c>
      <c r="S393" s="104" t="str">
        <f t="shared" si="115"/>
        <v/>
      </c>
      <c r="T393" s="249" t="str">
        <f t="shared" si="107"/>
        <v/>
      </c>
      <c r="U393" s="118"/>
      <c r="V393" s="118"/>
      <c r="W393" s="118"/>
      <c r="X393" s="119"/>
      <c r="Y393" s="120"/>
      <c r="Z393" s="120"/>
      <c r="AA393" s="108" t="str">
        <f t="shared" si="116"/>
        <v/>
      </c>
      <c r="AB393" s="108" t="str">
        <f t="shared" si="117"/>
        <v/>
      </c>
      <c r="AC393" s="121"/>
      <c r="AD393" s="121"/>
      <c r="AE393" s="250" t="str">
        <f t="shared" si="108"/>
        <v/>
      </c>
      <c r="AF393" s="108" t="str">
        <f t="shared" si="118"/>
        <v/>
      </c>
      <c r="AG393" s="108" t="str">
        <f t="shared" si="119"/>
        <v/>
      </c>
      <c r="AH393" s="110">
        <f t="shared" si="120"/>
        <v>0</v>
      </c>
      <c r="AI393" s="110">
        <f t="shared" si="121"/>
        <v>0</v>
      </c>
      <c r="AJ393" s="114"/>
      <c r="AK393" s="100">
        <f t="shared" si="122"/>
        <v>0</v>
      </c>
      <c r="AL393" s="110">
        <f t="shared" si="123"/>
        <v>0</v>
      </c>
      <c r="AM393" s="258">
        <f t="shared" si="124"/>
        <v>0</v>
      </c>
      <c r="AN393" s="110">
        <f t="shared" si="125"/>
        <v>0</v>
      </c>
      <c r="AO393" s="110">
        <f t="shared" si="109"/>
        <v>0</v>
      </c>
      <c r="AP393" s="122"/>
      <c r="BD393" s="279"/>
    </row>
    <row r="394" spans="1:56">
      <c r="A394" s="113"/>
      <c r="B394" s="113"/>
      <c r="C394" s="114"/>
      <c r="D394" s="115"/>
      <c r="E394" s="115"/>
      <c r="F394" s="115"/>
      <c r="G394" s="115"/>
      <c r="H394" s="116"/>
      <c r="I394" s="114"/>
      <c r="J394" s="114"/>
      <c r="K394" s="115"/>
      <c r="L394" s="117">
        <f t="shared" si="106"/>
        <v>0</v>
      </c>
      <c r="M394" s="124"/>
      <c r="N394" s="102" t="str">
        <f t="shared" si="110"/>
        <v/>
      </c>
      <c r="O394" s="103" t="str">
        <f t="shared" si="111"/>
        <v/>
      </c>
      <c r="P394" s="104" t="str">
        <f t="shared" si="112"/>
        <v/>
      </c>
      <c r="Q394" s="248" t="str">
        <f t="shared" si="113"/>
        <v/>
      </c>
      <c r="R394" s="245" t="str">
        <f t="shared" si="114"/>
        <v/>
      </c>
      <c r="S394" s="104" t="str">
        <f t="shared" si="115"/>
        <v/>
      </c>
      <c r="T394" s="249" t="str">
        <f t="shared" si="107"/>
        <v/>
      </c>
      <c r="U394" s="118"/>
      <c r="V394" s="118"/>
      <c r="W394" s="118"/>
      <c r="X394" s="119"/>
      <c r="Y394" s="120"/>
      <c r="Z394" s="120"/>
      <c r="AA394" s="108" t="str">
        <f t="shared" si="116"/>
        <v/>
      </c>
      <c r="AB394" s="108" t="str">
        <f t="shared" si="117"/>
        <v/>
      </c>
      <c r="AC394" s="121"/>
      <c r="AD394" s="121"/>
      <c r="AE394" s="250" t="str">
        <f t="shared" si="108"/>
        <v/>
      </c>
      <c r="AF394" s="108" t="str">
        <f t="shared" si="118"/>
        <v/>
      </c>
      <c r="AG394" s="108" t="str">
        <f t="shared" si="119"/>
        <v/>
      </c>
      <c r="AH394" s="110">
        <f t="shared" si="120"/>
        <v>0</v>
      </c>
      <c r="AI394" s="110">
        <f t="shared" si="121"/>
        <v>0</v>
      </c>
      <c r="AJ394" s="114"/>
      <c r="AK394" s="100">
        <f t="shared" si="122"/>
        <v>0</v>
      </c>
      <c r="AL394" s="110">
        <f t="shared" si="123"/>
        <v>0</v>
      </c>
      <c r="AM394" s="258">
        <f t="shared" si="124"/>
        <v>0</v>
      </c>
      <c r="AN394" s="110">
        <f t="shared" si="125"/>
        <v>0</v>
      </c>
      <c r="AO394" s="110">
        <f t="shared" si="109"/>
        <v>0</v>
      </c>
      <c r="AP394" s="122"/>
      <c r="AT394" s="279"/>
      <c r="AU394" s="279"/>
      <c r="AV394" s="279"/>
      <c r="AW394" s="279"/>
      <c r="AX394" s="279"/>
      <c r="AY394" s="279"/>
      <c r="AZ394" s="279"/>
      <c r="BA394" s="279"/>
      <c r="BB394" s="279"/>
      <c r="BC394" s="279"/>
    </row>
    <row r="395" spans="1:56">
      <c r="A395" s="113"/>
      <c r="B395" s="113"/>
      <c r="C395" s="114"/>
      <c r="D395" s="115"/>
      <c r="E395" s="115"/>
      <c r="F395" s="115"/>
      <c r="G395" s="115"/>
      <c r="H395" s="116"/>
      <c r="I395" s="114"/>
      <c r="J395" s="114"/>
      <c r="K395" s="115"/>
      <c r="L395" s="117">
        <f t="shared" si="106"/>
        <v>0</v>
      </c>
      <c r="M395" s="124"/>
      <c r="N395" s="102" t="str">
        <f t="shared" si="110"/>
        <v/>
      </c>
      <c r="O395" s="103" t="str">
        <f t="shared" si="111"/>
        <v/>
      </c>
      <c r="P395" s="104" t="str">
        <f t="shared" si="112"/>
        <v/>
      </c>
      <c r="Q395" s="248" t="str">
        <f t="shared" si="113"/>
        <v/>
      </c>
      <c r="R395" s="245" t="str">
        <f t="shared" si="114"/>
        <v/>
      </c>
      <c r="S395" s="104" t="str">
        <f t="shared" si="115"/>
        <v/>
      </c>
      <c r="T395" s="249" t="str">
        <f t="shared" si="107"/>
        <v/>
      </c>
      <c r="U395" s="118"/>
      <c r="V395" s="118"/>
      <c r="W395" s="118"/>
      <c r="X395" s="119"/>
      <c r="Y395" s="120"/>
      <c r="Z395" s="120"/>
      <c r="AA395" s="108" t="str">
        <f t="shared" si="116"/>
        <v/>
      </c>
      <c r="AB395" s="108" t="str">
        <f t="shared" si="117"/>
        <v/>
      </c>
      <c r="AC395" s="121"/>
      <c r="AD395" s="121"/>
      <c r="AE395" s="250" t="str">
        <f t="shared" si="108"/>
        <v/>
      </c>
      <c r="AF395" s="108" t="str">
        <f t="shared" si="118"/>
        <v/>
      </c>
      <c r="AG395" s="108" t="str">
        <f t="shared" si="119"/>
        <v/>
      </c>
      <c r="AH395" s="110">
        <f t="shared" si="120"/>
        <v>0</v>
      </c>
      <c r="AI395" s="110">
        <f t="shared" si="121"/>
        <v>0</v>
      </c>
      <c r="AJ395" s="114"/>
      <c r="AK395" s="100">
        <f t="shared" si="122"/>
        <v>0</v>
      </c>
      <c r="AL395" s="110">
        <f t="shared" si="123"/>
        <v>0</v>
      </c>
      <c r="AM395" s="258">
        <f t="shared" si="124"/>
        <v>0</v>
      </c>
      <c r="AN395" s="110">
        <f t="shared" si="125"/>
        <v>0</v>
      </c>
      <c r="AO395" s="110">
        <f t="shared" si="109"/>
        <v>0</v>
      </c>
      <c r="AP395" s="122"/>
    </row>
    <row r="396" spans="1:56">
      <c r="A396" s="113"/>
      <c r="B396" s="113"/>
      <c r="C396" s="114"/>
      <c r="D396" s="115"/>
      <c r="E396" s="115"/>
      <c r="F396" s="115"/>
      <c r="G396" s="115"/>
      <c r="H396" s="116"/>
      <c r="I396" s="114"/>
      <c r="J396" s="114"/>
      <c r="K396" s="115"/>
      <c r="L396" s="117">
        <f t="shared" si="106"/>
        <v>0</v>
      </c>
      <c r="M396" s="124"/>
      <c r="N396" s="102" t="str">
        <f t="shared" si="110"/>
        <v/>
      </c>
      <c r="O396" s="103" t="str">
        <f t="shared" si="111"/>
        <v/>
      </c>
      <c r="P396" s="104" t="str">
        <f t="shared" si="112"/>
        <v/>
      </c>
      <c r="Q396" s="248" t="str">
        <f t="shared" si="113"/>
        <v/>
      </c>
      <c r="R396" s="245" t="str">
        <f t="shared" si="114"/>
        <v/>
      </c>
      <c r="S396" s="104" t="str">
        <f t="shared" si="115"/>
        <v/>
      </c>
      <c r="T396" s="249" t="str">
        <f t="shared" si="107"/>
        <v/>
      </c>
      <c r="U396" s="118"/>
      <c r="V396" s="118"/>
      <c r="W396" s="118"/>
      <c r="X396" s="119"/>
      <c r="Y396" s="120"/>
      <c r="Z396" s="120"/>
      <c r="AA396" s="108" t="str">
        <f t="shared" si="116"/>
        <v/>
      </c>
      <c r="AB396" s="108" t="str">
        <f t="shared" si="117"/>
        <v/>
      </c>
      <c r="AC396" s="121"/>
      <c r="AD396" s="121"/>
      <c r="AE396" s="250" t="str">
        <f t="shared" si="108"/>
        <v/>
      </c>
      <c r="AF396" s="108" t="str">
        <f t="shared" si="118"/>
        <v/>
      </c>
      <c r="AG396" s="108" t="str">
        <f t="shared" si="119"/>
        <v/>
      </c>
      <c r="AH396" s="110">
        <f t="shared" si="120"/>
        <v>0</v>
      </c>
      <c r="AI396" s="110">
        <f t="shared" si="121"/>
        <v>0</v>
      </c>
      <c r="AJ396" s="114"/>
      <c r="AK396" s="100">
        <f t="shared" si="122"/>
        <v>0</v>
      </c>
      <c r="AL396" s="110">
        <f t="shared" si="123"/>
        <v>0</v>
      </c>
      <c r="AM396" s="258">
        <f t="shared" si="124"/>
        <v>0</v>
      </c>
      <c r="AN396" s="110">
        <f t="shared" si="125"/>
        <v>0</v>
      </c>
      <c r="AO396" s="110">
        <f t="shared" si="109"/>
        <v>0</v>
      </c>
      <c r="AP396" s="122"/>
    </row>
    <row r="397" spans="1:56">
      <c r="A397" s="113"/>
      <c r="B397" s="113"/>
      <c r="C397" s="114"/>
      <c r="D397" s="115"/>
      <c r="E397" s="115"/>
      <c r="F397" s="115"/>
      <c r="G397" s="115"/>
      <c r="H397" s="116"/>
      <c r="I397" s="114"/>
      <c r="J397" s="114"/>
      <c r="K397" s="115"/>
      <c r="L397" s="117">
        <f t="shared" si="106"/>
        <v>0</v>
      </c>
      <c r="M397" s="124"/>
      <c r="N397" s="102" t="str">
        <f t="shared" si="110"/>
        <v/>
      </c>
      <c r="O397" s="103" t="str">
        <f t="shared" si="111"/>
        <v/>
      </c>
      <c r="P397" s="104" t="str">
        <f t="shared" si="112"/>
        <v/>
      </c>
      <c r="Q397" s="248" t="str">
        <f t="shared" si="113"/>
        <v/>
      </c>
      <c r="R397" s="245" t="str">
        <f t="shared" si="114"/>
        <v/>
      </c>
      <c r="S397" s="104" t="str">
        <f t="shared" si="115"/>
        <v/>
      </c>
      <c r="T397" s="249" t="str">
        <f t="shared" si="107"/>
        <v/>
      </c>
      <c r="U397" s="118"/>
      <c r="V397" s="118"/>
      <c r="W397" s="118"/>
      <c r="X397" s="119"/>
      <c r="Y397" s="120"/>
      <c r="Z397" s="120"/>
      <c r="AA397" s="108" t="str">
        <f t="shared" si="116"/>
        <v/>
      </c>
      <c r="AB397" s="108" t="str">
        <f t="shared" si="117"/>
        <v/>
      </c>
      <c r="AC397" s="121"/>
      <c r="AD397" s="121"/>
      <c r="AE397" s="250" t="str">
        <f t="shared" si="108"/>
        <v/>
      </c>
      <c r="AF397" s="108" t="str">
        <f t="shared" si="118"/>
        <v/>
      </c>
      <c r="AG397" s="108" t="str">
        <f t="shared" si="119"/>
        <v/>
      </c>
      <c r="AH397" s="110">
        <f t="shared" si="120"/>
        <v>0</v>
      </c>
      <c r="AI397" s="110">
        <f t="shared" si="121"/>
        <v>0</v>
      </c>
      <c r="AJ397" s="114"/>
      <c r="AK397" s="100">
        <f t="shared" si="122"/>
        <v>0</v>
      </c>
      <c r="AL397" s="110">
        <f t="shared" si="123"/>
        <v>0</v>
      </c>
      <c r="AM397" s="258">
        <f t="shared" si="124"/>
        <v>0</v>
      </c>
      <c r="AN397" s="110">
        <f t="shared" si="125"/>
        <v>0</v>
      </c>
      <c r="AO397" s="110">
        <f t="shared" si="109"/>
        <v>0</v>
      </c>
      <c r="AP397" s="122"/>
    </row>
    <row r="398" spans="1:56">
      <c r="A398" s="113"/>
      <c r="B398" s="113"/>
      <c r="C398" s="114"/>
      <c r="D398" s="115"/>
      <c r="E398" s="115"/>
      <c r="F398" s="115"/>
      <c r="G398" s="115"/>
      <c r="H398" s="116"/>
      <c r="I398" s="114"/>
      <c r="J398" s="114"/>
      <c r="K398" s="115"/>
      <c r="L398" s="117">
        <f t="shared" si="106"/>
        <v>0</v>
      </c>
      <c r="M398" s="124"/>
      <c r="N398" s="102" t="str">
        <f t="shared" si="110"/>
        <v/>
      </c>
      <c r="O398" s="103" t="str">
        <f t="shared" si="111"/>
        <v/>
      </c>
      <c r="P398" s="104" t="str">
        <f t="shared" si="112"/>
        <v/>
      </c>
      <c r="Q398" s="248" t="str">
        <f t="shared" si="113"/>
        <v/>
      </c>
      <c r="R398" s="245" t="str">
        <f t="shared" si="114"/>
        <v/>
      </c>
      <c r="S398" s="104" t="str">
        <f t="shared" si="115"/>
        <v/>
      </c>
      <c r="T398" s="249" t="str">
        <f t="shared" si="107"/>
        <v/>
      </c>
      <c r="U398" s="118"/>
      <c r="V398" s="118"/>
      <c r="W398" s="118"/>
      <c r="X398" s="119"/>
      <c r="Y398" s="120"/>
      <c r="Z398" s="120"/>
      <c r="AA398" s="108" t="str">
        <f t="shared" si="116"/>
        <v/>
      </c>
      <c r="AB398" s="108" t="str">
        <f t="shared" si="117"/>
        <v/>
      </c>
      <c r="AC398" s="121"/>
      <c r="AD398" s="121"/>
      <c r="AE398" s="250" t="str">
        <f t="shared" si="108"/>
        <v/>
      </c>
      <c r="AF398" s="108" t="str">
        <f t="shared" si="118"/>
        <v/>
      </c>
      <c r="AG398" s="108" t="str">
        <f t="shared" si="119"/>
        <v/>
      </c>
      <c r="AH398" s="110">
        <f t="shared" si="120"/>
        <v>0</v>
      </c>
      <c r="AI398" s="110">
        <f t="shared" si="121"/>
        <v>0</v>
      </c>
      <c r="AJ398" s="114"/>
      <c r="AK398" s="100">
        <f t="shared" si="122"/>
        <v>0</v>
      </c>
      <c r="AL398" s="110">
        <f t="shared" si="123"/>
        <v>0</v>
      </c>
      <c r="AM398" s="258">
        <f t="shared" si="124"/>
        <v>0</v>
      </c>
      <c r="AN398" s="110">
        <f t="shared" si="125"/>
        <v>0</v>
      </c>
      <c r="AO398" s="110">
        <f t="shared" si="109"/>
        <v>0</v>
      </c>
      <c r="AP398" s="122"/>
    </row>
    <row r="399" spans="1:56">
      <c r="A399" s="113"/>
      <c r="B399" s="113"/>
      <c r="C399" s="114"/>
      <c r="D399" s="115"/>
      <c r="E399" s="115"/>
      <c r="F399" s="115"/>
      <c r="G399" s="115"/>
      <c r="H399" s="116"/>
      <c r="I399" s="114"/>
      <c r="J399" s="114"/>
      <c r="K399" s="115"/>
      <c r="L399" s="117">
        <f t="shared" si="106"/>
        <v>0</v>
      </c>
      <c r="M399" s="124"/>
      <c r="N399" s="102" t="str">
        <f t="shared" si="110"/>
        <v/>
      </c>
      <c r="O399" s="103" t="str">
        <f t="shared" si="111"/>
        <v/>
      </c>
      <c r="P399" s="104" t="str">
        <f t="shared" si="112"/>
        <v/>
      </c>
      <c r="Q399" s="248" t="str">
        <f t="shared" si="113"/>
        <v/>
      </c>
      <c r="R399" s="245" t="str">
        <f t="shared" si="114"/>
        <v/>
      </c>
      <c r="S399" s="104" t="str">
        <f t="shared" si="115"/>
        <v/>
      </c>
      <c r="T399" s="249" t="str">
        <f t="shared" si="107"/>
        <v/>
      </c>
      <c r="U399" s="118"/>
      <c r="V399" s="118"/>
      <c r="W399" s="118"/>
      <c r="X399" s="119"/>
      <c r="Y399" s="120"/>
      <c r="Z399" s="120"/>
      <c r="AA399" s="108" t="str">
        <f t="shared" si="116"/>
        <v/>
      </c>
      <c r="AB399" s="108" t="str">
        <f t="shared" si="117"/>
        <v/>
      </c>
      <c r="AC399" s="121"/>
      <c r="AD399" s="121"/>
      <c r="AE399" s="250" t="str">
        <f t="shared" si="108"/>
        <v/>
      </c>
      <c r="AF399" s="108" t="str">
        <f t="shared" si="118"/>
        <v/>
      </c>
      <c r="AG399" s="108" t="str">
        <f t="shared" si="119"/>
        <v/>
      </c>
      <c r="AH399" s="110">
        <f t="shared" si="120"/>
        <v>0</v>
      </c>
      <c r="AI399" s="110">
        <f t="shared" si="121"/>
        <v>0</v>
      </c>
      <c r="AJ399" s="114"/>
      <c r="AK399" s="100">
        <f t="shared" si="122"/>
        <v>0</v>
      </c>
      <c r="AL399" s="110">
        <f t="shared" si="123"/>
        <v>0</v>
      </c>
      <c r="AM399" s="258">
        <f t="shared" si="124"/>
        <v>0</v>
      </c>
      <c r="AN399" s="110">
        <f t="shared" si="125"/>
        <v>0</v>
      </c>
      <c r="AO399" s="110">
        <f t="shared" si="109"/>
        <v>0</v>
      </c>
      <c r="AP399" s="122"/>
    </row>
    <row r="400" spans="1:56">
      <c r="A400" s="113"/>
      <c r="B400" s="113"/>
      <c r="C400" s="114"/>
      <c r="D400" s="115"/>
      <c r="E400" s="115"/>
      <c r="F400" s="115"/>
      <c r="G400" s="115"/>
      <c r="H400" s="116"/>
      <c r="I400" s="114"/>
      <c r="J400" s="114"/>
      <c r="K400" s="115"/>
      <c r="L400" s="117">
        <f t="shared" si="106"/>
        <v>0</v>
      </c>
      <c r="M400" s="124"/>
      <c r="N400" s="102" t="str">
        <f t="shared" si="110"/>
        <v/>
      </c>
      <c r="O400" s="103" t="str">
        <f t="shared" si="111"/>
        <v/>
      </c>
      <c r="P400" s="104" t="str">
        <f t="shared" si="112"/>
        <v/>
      </c>
      <c r="Q400" s="248" t="str">
        <f t="shared" si="113"/>
        <v/>
      </c>
      <c r="R400" s="245" t="str">
        <f t="shared" si="114"/>
        <v/>
      </c>
      <c r="S400" s="104" t="str">
        <f t="shared" si="115"/>
        <v/>
      </c>
      <c r="T400" s="249" t="str">
        <f t="shared" si="107"/>
        <v/>
      </c>
      <c r="U400" s="118"/>
      <c r="V400" s="118"/>
      <c r="W400" s="118"/>
      <c r="X400" s="119"/>
      <c r="Y400" s="120"/>
      <c r="Z400" s="120"/>
      <c r="AA400" s="108" t="str">
        <f t="shared" si="116"/>
        <v/>
      </c>
      <c r="AB400" s="108" t="str">
        <f t="shared" si="117"/>
        <v/>
      </c>
      <c r="AC400" s="121"/>
      <c r="AD400" s="121"/>
      <c r="AE400" s="250" t="str">
        <f t="shared" si="108"/>
        <v/>
      </c>
      <c r="AF400" s="108" t="str">
        <f t="shared" si="118"/>
        <v/>
      </c>
      <c r="AG400" s="108" t="str">
        <f t="shared" si="119"/>
        <v/>
      </c>
      <c r="AH400" s="110">
        <f t="shared" si="120"/>
        <v>0</v>
      </c>
      <c r="AI400" s="110">
        <f t="shared" si="121"/>
        <v>0</v>
      </c>
      <c r="AJ400" s="114"/>
      <c r="AK400" s="100">
        <f t="shared" si="122"/>
        <v>0</v>
      </c>
      <c r="AL400" s="110">
        <f t="shared" si="123"/>
        <v>0</v>
      </c>
      <c r="AM400" s="258">
        <f t="shared" si="124"/>
        <v>0</v>
      </c>
      <c r="AN400" s="110">
        <f t="shared" si="125"/>
        <v>0</v>
      </c>
      <c r="AO400" s="110">
        <f t="shared" si="109"/>
        <v>0</v>
      </c>
      <c r="AP400" s="122"/>
    </row>
    <row r="401" spans="1:56">
      <c r="A401" s="113"/>
      <c r="B401" s="113"/>
      <c r="C401" s="114"/>
      <c r="D401" s="115"/>
      <c r="E401" s="115"/>
      <c r="F401" s="115"/>
      <c r="G401" s="115"/>
      <c r="H401" s="116"/>
      <c r="I401" s="114"/>
      <c r="J401" s="114"/>
      <c r="K401" s="115"/>
      <c r="L401" s="117">
        <f t="shared" si="106"/>
        <v>0</v>
      </c>
      <c r="M401" s="124"/>
      <c r="N401" s="102" t="str">
        <f t="shared" si="110"/>
        <v/>
      </c>
      <c r="O401" s="103" t="str">
        <f t="shared" si="111"/>
        <v/>
      </c>
      <c r="P401" s="104" t="str">
        <f t="shared" si="112"/>
        <v/>
      </c>
      <c r="Q401" s="248" t="str">
        <f t="shared" si="113"/>
        <v/>
      </c>
      <c r="R401" s="245" t="str">
        <f t="shared" si="114"/>
        <v/>
      </c>
      <c r="S401" s="104" t="str">
        <f t="shared" si="115"/>
        <v/>
      </c>
      <c r="T401" s="249" t="str">
        <f t="shared" si="107"/>
        <v/>
      </c>
      <c r="U401" s="118"/>
      <c r="V401" s="118"/>
      <c r="W401" s="118"/>
      <c r="X401" s="119"/>
      <c r="Y401" s="120"/>
      <c r="Z401" s="120"/>
      <c r="AA401" s="108" t="str">
        <f t="shared" si="116"/>
        <v/>
      </c>
      <c r="AB401" s="108" t="str">
        <f t="shared" si="117"/>
        <v/>
      </c>
      <c r="AC401" s="121"/>
      <c r="AD401" s="121"/>
      <c r="AE401" s="250" t="str">
        <f t="shared" si="108"/>
        <v/>
      </c>
      <c r="AF401" s="108" t="str">
        <f t="shared" si="118"/>
        <v/>
      </c>
      <c r="AG401" s="108" t="str">
        <f t="shared" si="119"/>
        <v/>
      </c>
      <c r="AH401" s="110">
        <f t="shared" si="120"/>
        <v>0</v>
      </c>
      <c r="AI401" s="110">
        <f t="shared" si="121"/>
        <v>0</v>
      </c>
      <c r="AJ401" s="114"/>
      <c r="AK401" s="100">
        <f t="shared" si="122"/>
        <v>0</v>
      </c>
      <c r="AL401" s="110">
        <f t="shared" si="123"/>
        <v>0</v>
      </c>
      <c r="AM401" s="258">
        <f t="shared" si="124"/>
        <v>0</v>
      </c>
      <c r="AN401" s="110">
        <f t="shared" si="125"/>
        <v>0</v>
      </c>
      <c r="AO401" s="110">
        <f t="shared" si="109"/>
        <v>0</v>
      </c>
      <c r="AP401" s="122"/>
    </row>
    <row r="402" spans="1:56">
      <c r="A402" s="113"/>
      <c r="B402" s="113"/>
      <c r="C402" s="114"/>
      <c r="D402" s="115"/>
      <c r="E402" s="115"/>
      <c r="F402" s="115"/>
      <c r="G402" s="115"/>
      <c r="H402" s="116"/>
      <c r="I402" s="114"/>
      <c r="J402" s="114"/>
      <c r="K402" s="115"/>
      <c r="L402" s="117">
        <f t="shared" si="106"/>
        <v>0</v>
      </c>
      <c r="M402" s="124"/>
      <c r="N402" s="102" t="str">
        <f t="shared" si="110"/>
        <v/>
      </c>
      <c r="O402" s="103" t="str">
        <f t="shared" si="111"/>
        <v/>
      </c>
      <c r="P402" s="104" t="str">
        <f t="shared" si="112"/>
        <v/>
      </c>
      <c r="Q402" s="248" t="str">
        <f t="shared" si="113"/>
        <v/>
      </c>
      <c r="R402" s="245" t="str">
        <f t="shared" si="114"/>
        <v/>
      </c>
      <c r="S402" s="104" t="str">
        <f t="shared" si="115"/>
        <v/>
      </c>
      <c r="T402" s="249" t="str">
        <f t="shared" si="107"/>
        <v/>
      </c>
      <c r="U402" s="118"/>
      <c r="V402" s="118"/>
      <c r="W402" s="118"/>
      <c r="X402" s="119"/>
      <c r="Y402" s="120"/>
      <c r="Z402" s="120"/>
      <c r="AA402" s="108" t="str">
        <f t="shared" si="116"/>
        <v/>
      </c>
      <c r="AB402" s="108" t="str">
        <f t="shared" si="117"/>
        <v/>
      </c>
      <c r="AC402" s="121"/>
      <c r="AD402" s="121"/>
      <c r="AE402" s="250" t="str">
        <f t="shared" si="108"/>
        <v/>
      </c>
      <c r="AF402" s="108" t="str">
        <f t="shared" si="118"/>
        <v/>
      </c>
      <c r="AG402" s="108" t="str">
        <f t="shared" si="119"/>
        <v/>
      </c>
      <c r="AH402" s="110">
        <f t="shared" si="120"/>
        <v>0</v>
      </c>
      <c r="AI402" s="110">
        <f t="shared" si="121"/>
        <v>0</v>
      </c>
      <c r="AJ402" s="114"/>
      <c r="AK402" s="100">
        <f t="shared" si="122"/>
        <v>0</v>
      </c>
      <c r="AL402" s="110">
        <f t="shared" si="123"/>
        <v>0</v>
      </c>
      <c r="AM402" s="258">
        <f t="shared" si="124"/>
        <v>0</v>
      </c>
      <c r="AN402" s="110">
        <f t="shared" si="125"/>
        <v>0</v>
      </c>
      <c r="AO402" s="110">
        <f t="shared" si="109"/>
        <v>0</v>
      </c>
      <c r="AP402" s="122"/>
    </row>
    <row r="403" spans="1:56">
      <c r="A403" s="113"/>
      <c r="B403" s="113"/>
      <c r="C403" s="114"/>
      <c r="D403" s="115"/>
      <c r="E403" s="115"/>
      <c r="F403" s="115"/>
      <c r="G403" s="115"/>
      <c r="H403" s="116"/>
      <c r="I403" s="114"/>
      <c r="J403" s="114"/>
      <c r="K403" s="115"/>
      <c r="L403" s="117">
        <f t="shared" si="106"/>
        <v>0</v>
      </c>
      <c r="M403" s="124"/>
      <c r="N403" s="102" t="str">
        <f t="shared" si="110"/>
        <v/>
      </c>
      <c r="O403" s="103" t="str">
        <f t="shared" si="111"/>
        <v/>
      </c>
      <c r="P403" s="104" t="str">
        <f t="shared" si="112"/>
        <v/>
      </c>
      <c r="Q403" s="248" t="str">
        <f t="shared" si="113"/>
        <v/>
      </c>
      <c r="R403" s="245" t="str">
        <f t="shared" si="114"/>
        <v/>
      </c>
      <c r="S403" s="104" t="str">
        <f t="shared" si="115"/>
        <v/>
      </c>
      <c r="T403" s="249" t="str">
        <f t="shared" si="107"/>
        <v/>
      </c>
      <c r="U403" s="118"/>
      <c r="V403" s="118"/>
      <c r="W403" s="118"/>
      <c r="X403" s="119"/>
      <c r="Y403" s="120"/>
      <c r="Z403" s="120"/>
      <c r="AA403" s="108" t="str">
        <f t="shared" si="116"/>
        <v/>
      </c>
      <c r="AB403" s="108" t="str">
        <f t="shared" si="117"/>
        <v/>
      </c>
      <c r="AC403" s="121"/>
      <c r="AD403" s="121"/>
      <c r="AE403" s="250" t="str">
        <f t="shared" si="108"/>
        <v/>
      </c>
      <c r="AF403" s="108" t="str">
        <f t="shared" si="118"/>
        <v/>
      </c>
      <c r="AG403" s="108" t="str">
        <f t="shared" si="119"/>
        <v/>
      </c>
      <c r="AH403" s="110">
        <f t="shared" si="120"/>
        <v>0</v>
      </c>
      <c r="AI403" s="110">
        <f t="shared" si="121"/>
        <v>0</v>
      </c>
      <c r="AJ403" s="114"/>
      <c r="AK403" s="100">
        <f t="shared" si="122"/>
        <v>0</v>
      </c>
      <c r="AL403" s="110">
        <f t="shared" si="123"/>
        <v>0</v>
      </c>
      <c r="AM403" s="258">
        <f t="shared" si="124"/>
        <v>0</v>
      </c>
      <c r="AN403" s="110">
        <f t="shared" si="125"/>
        <v>0</v>
      </c>
      <c r="AO403" s="110">
        <f t="shared" si="109"/>
        <v>0</v>
      </c>
      <c r="AP403" s="122"/>
    </row>
    <row r="404" spans="1:56">
      <c r="A404" s="113"/>
      <c r="B404" s="113"/>
      <c r="C404" s="114"/>
      <c r="D404" s="115"/>
      <c r="E404" s="115"/>
      <c r="F404" s="115"/>
      <c r="G404" s="115"/>
      <c r="H404" s="116"/>
      <c r="I404" s="114"/>
      <c r="J404" s="114"/>
      <c r="K404" s="115"/>
      <c r="L404" s="117">
        <f t="shared" si="106"/>
        <v>0</v>
      </c>
      <c r="M404" s="124"/>
      <c r="N404" s="102" t="str">
        <f t="shared" si="110"/>
        <v/>
      </c>
      <c r="O404" s="103" t="str">
        <f t="shared" si="111"/>
        <v/>
      </c>
      <c r="P404" s="104" t="str">
        <f t="shared" si="112"/>
        <v/>
      </c>
      <c r="Q404" s="248" t="str">
        <f t="shared" si="113"/>
        <v/>
      </c>
      <c r="R404" s="245" t="str">
        <f t="shared" si="114"/>
        <v/>
      </c>
      <c r="S404" s="104" t="str">
        <f t="shared" si="115"/>
        <v/>
      </c>
      <c r="T404" s="249" t="str">
        <f t="shared" si="107"/>
        <v/>
      </c>
      <c r="U404" s="118"/>
      <c r="V404" s="118"/>
      <c r="W404" s="118"/>
      <c r="X404" s="119"/>
      <c r="Y404" s="120"/>
      <c r="Z404" s="120"/>
      <c r="AA404" s="108" t="str">
        <f t="shared" si="116"/>
        <v/>
      </c>
      <c r="AB404" s="108" t="str">
        <f t="shared" si="117"/>
        <v/>
      </c>
      <c r="AC404" s="121"/>
      <c r="AD404" s="121"/>
      <c r="AE404" s="250" t="str">
        <f t="shared" si="108"/>
        <v/>
      </c>
      <c r="AF404" s="108" t="str">
        <f t="shared" si="118"/>
        <v/>
      </c>
      <c r="AG404" s="108" t="str">
        <f t="shared" si="119"/>
        <v/>
      </c>
      <c r="AH404" s="110">
        <f t="shared" si="120"/>
        <v>0</v>
      </c>
      <c r="AI404" s="110">
        <f t="shared" si="121"/>
        <v>0</v>
      </c>
      <c r="AJ404" s="114"/>
      <c r="AK404" s="100">
        <f t="shared" si="122"/>
        <v>0</v>
      </c>
      <c r="AL404" s="110">
        <f t="shared" si="123"/>
        <v>0</v>
      </c>
      <c r="AM404" s="258">
        <f t="shared" si="124"/>
        <v>0</v>
      </c>
      <c r="AN404" s="110">
        <f t="shared" si="125"/>
        <v>0</v>
      </c>
      <c r="AO404" s="110">
        <f t="shared" si="109"/>
        <v>0</v>
      </c>
      <c r="AP404" s="122"/>
    </row>
    <row r="405" spans="1:56">
      <c r="A405" s="113"/>
      <c r="B405" s="113"/>
      <c r="C405" s="114"/>
      <c r="D405" s="115"/>
      <c r="E405" s="115"/>
      <c r="F405" s="115"/>
      <c r="G405" s="115"/>
      <c r="H405" s="116"/>
      <c r="I405" s="114"/>
      <c r="J405" s="114"/>
      <c r="K405" s="115"/>
      <c r="L405" s="117">
        <f t="shared" ref="L405:L468" si="126">0.75*(H405-I405+IF(C405="4wd",500, 0))+0.25*(J405-H405)</f>
        <v>0</v>
      </c>
      <c r="M405" s="124"/>
      <c r="N405" s="102" t="str">
        <f t="shared" si="110"/>
        <v/>
      </c>
      <c r="O405" s="103" t="str">
        <f t="shared" si="111"/>
        <v/>
      </c>
      <c r="P405" s="104" t="str">
        <f t="shared" si="112"/>
        <v/>
      </c>
      <c r="Q405" s="248" t="str">
        <f t="shared" si="113"/>
        <v/>
      </c>
      <c r="R405" s="245" t="str">
        <f t="shared" si="114"/>
        <v/>
      </c>
      <c r="S405" s="104" t="str">
        <f t="shared" si="115"/>
        <v/>
      </c>
      <c r="T405" s="249" t="str">
        <f t="shared" ref="T405:T468" si="127">IF(M405="","",ROUND(Q405*L405+R405,2))</f>
        <v/>
      </c>
      <c r="U405" s="118"/>
      <c r="V405" s="118"/>
      <c r="W405" s="118"/>
      <c r="X405" s="119"/>
      <c r="Y405" s="120"/>
      <c r="Z405" s="120"/>
      <c r="AA405" s="108" t="str">
        <f t="shared" si="116"/>
        <v/>
      </c>
      <c r="AB405" s="108" t="str">
        <f t="shared" si="117"/>
        <v/>
      </c>
      <c r="AC405" s="121"/>
      <c r="AD405" s="121"/>
      <c r="AE405" s="250" t="str">
        <f t="shared" ref="AE405:AE468" si="128">IF(M405="","",ROUND(X405/S405*100,2))</f>
        <v/>
      </c>
      <c r="AF405" s="108" t="str">
        <f t="shared" si="118"/>
        <v/>
      </c>
      <c r="AG405" s="108" t="str">
        <f t="shared" si="119"/>
        <v/>
      </c>
      <c r="AH405" s="110">
        <f t="shared" si="120"/>
        <v>0</v>
      </c>
      <c r="AI405" s="110">
        <f t="shared" si="121"/>
        <v>0</v>
      </c>
      <c r="AJ405" s="114"/>
      <c r="AK405" s="100">
        <f t="shared" si="122"/>
        <v>0</v>
      </c>
      <c r="AL405" s="110">
        <f t="shared" si="123"/>
        <v>0</v>
      </c>
      <c r="AM405" s="258">
        <f t="shared" si="124"/>
        <v>0</v>
      </c>
      <c r="AN405" s="110">
        <f t="shared" si="125"/>
        <v>0</v>
      </c>
      <c r="AO405" s="110">
        <f t="shared" ref="AO405:AO468" si="129">AN405</f>
        <v>0</v>
      </c>
      <c r="AP405" s="122"/>
    </row>
    <row r="406" spans="1:56">
      <c r="A406" s="113"/>
      <c r="B406" s="113"/>
      <c r="C406" s="114"/>
      <c r="D406" s="115"/>
      <c r="E406" s="115"/>
      <c r="F406" s="115"/>
      <c r="G406" s="115"/>
      <c r="H406" s="116"/>
      <c r="I406" s="114"/>
      <c r="J406" s="114"/>
      <c r="K406" s="115"/>
      <c r="L406" s="117">
        <f t="shared" si="126"/>
        <v>0</v>
      </c>
      <c r="M406" s="124"/>
      <c r="N406" s="102" t="str">
        <f t="shared" ref="N406:N469" si="130">IF(M406="","",IF(M406="Spark Ignition",AV$22,IF(M406="Compression Ignition",BA$22,"error")))</f>
        <v/>
      </c>
      <c r="O406" s="103" t="str">
        <f t="shared" ref="O406:O469" si="131">IF(M406="","",IF(M406="Spark Ignition",AW$22,IF(M406="Compression Ignition",BB$22,"error")))</f>
        <v/>
      </c>
      <c r="P406" s="104" t="str">
        <f t="shared" ref="P406:P469" si="132">IF(M406="","",N406*L406+O406)</f>
        <v/>
      </c>
      <c r="Q406" s="248" t="str">
        <f t="shared" ref="Q406:Q469" si="133">IF(M406="","",IF(M406="Spark Ignition",AV$46,IF(M406="Compression Ignition",BA$46,"error")))</f>
        <v/>
      </c>
      <c r="R406" s="245" t="str">
        <f t="shared" ref="R406:R469" si="134">IF(N406="","",IF(M406="Spark Ignition",AW$46,IF(M406="Compression Ignition",BB$46,"error")))</f>
        <v/>
      </c>
      <c r="S406" s="104" t="str">
        <f t="shared" ref="S406:S469" si="135">IF(M406="","",IF(M406="Spark Ignition",8887,10180))</f>
        <v/>
      </c>
      <c r="T406" s="249" t="str">
        <f t="shared" si="127"/>
        <v/>
      </c>
      <c r="U406" s="118"/>
      <c r="V406" s="118"/>
      <c r="W406" s="118"/>
      <c r="X406" s="119"/>
      <c r="Y406" s="120"/>
      <c r="Z406" s="120"/>
      <c r="AA406" s="108" t="str">
        <f t="shared" ref="AA406:AA469" si="136">IF(M406="","",U406*X406+V406*X406+IF(X406&lt;=P406,P406,X406)*W406)</f>
        <v/>
      </c>
      <c r="AB406" s="108" t="str">
        <f t="shared" ref="AB406:AB469" si="137">IF(M406="","",SUM(U406:W406)*P406)</f>
        <v/>
      </c>
      <c r="AC406" s="121"/>
      <c r="AD406" s="121"/>
      <c r="AE406" s="250" t="str">
        <f t="shared" si="128"/>
        <v/>
      </c>
      <c r="AF406" s="108" t="str">
        <f t="shared" ref="AF406:AF469" si="138">IF(M406="","",U406*AE406+V406*AE406+IF(AE406&lt;=T406,T406,AE406)*W406)</f>
        <v/>
      </c>
      <c r="AG406" s="108" t="str">
        <f t="shared" ref="AG406:AG469" si="139">IF(M406="","",SUM(U406:W406)*T406)</f>
        <v/>
      </c>
      <c r="AH406" s="110">
        <f t="shared" ref="AH406:AH469" si="140">IF(AC406&gt;0.05,-1*(AC406-0.05)*298*U406*120000/1000000,0)</f>
        <v>0</v>
      </c>
      <c r="AI406" s="110">
        <f t="shared" ref="AI406:AI469" si="141">IF(AD406&gt;0.05,-1*(AD406-0.05)*25*U406*120000/1000000,0)</f>
        <v>0</v>
      </c>
      <c r="AJ406" s="114"/>
      <c r="AK406" s="100">
        <f t="shared" ref="AK406:AK469" si="142">IF(AJ406="",0,AJ406*SUM(U406:V406)*120000/1000000)</f>
        <v>0</v>
      </c>
      <c r="AL406" s="110">
        <f t="shared" ref="AL406:AL469" si="143">AH406+AI406+AK406</f>
        <v>0</v>
      </c>
      <c r="AM406" s="258">
        <f t="shared" ref="AM406:AM469" si="144">IF(AJ406="",0,AJ406/S406*100)</f>
        <v>0</v>
      </c>
      <c r="AN406" s="110">
        <f t="shared" ref="AN406:AN469" si="145">AM406/100*120000*SUM(U406:V406)</f>
        <v>0</v>
      </c>
      <c r="AO406" s="110">
        <f t="shared" si="129"/>
        <v>0</v>
      </c>
      <c r="AP406" s="122"/>
    </row>
    <row r="407" spans="1:56">
      <c r="A407" s="113"/>
      <c r="B407" s="113"/>
      <c r="C407" s="114"/>
      <c r="D407" s="115"/>
      <c r="E407" s="115"/>
      <c r="F407" s="115"/>
      <c r="G407" s="115"/>
      <c r="H407" s="116"/>
      <c r="I407" s="114"/>
      <c r="J407" s="114"/>
      <c r="K407" s="115"/>
      <c r="L407" s="117">
        <f t="shared" si="126"/>
        <v>0</v>
      </c>
      <c r="M407" s="124"/>
      <c r="N407" s="102" t="str">
        <f t="shared" si="130"/>
        <v/>
      </c>
      <c r="O407" s="103" t="str">
        <f t="shared" si="131"/>
        <v/>
      </c>
      <c r="P407" s="104" t="str">
        <f t="shared" si="132"/>
        <v/>
      </c>
      <c r="Q407" s="248" t="str">
        <f t="shared" si="133"/>
        <v/>
      </c>
      <c r="R407" s="245" t="str">
        <f t="shared" si="134"/>
        <v/>
      </c>
      <c r="S407" s="104" t="str">
        <f t="shared" si="135"/>
        <v/>
      </c>
      <c r="T407" s="249" t="str">
        <f t="shared" si="127"/>
        <v/>
      </c>
      <c r="U407" s="118"/>
      <c r="V407" s="118"/>
      <c r="W407" s="118"/>
      <c r="X407" s="119"/>
      <c r="Y407" s="120"/>
      <c r="Z407" s="120"/>
      <c r="AA407" s="108" t="str">
        <f t="shared" si="136"/>
        <v/>
      </c>
      <c r="AB407" s="108" t="str">
        <f t="shared" si="137"/>
        <v/>
      </c>
      <c r="AC407" s="121"/>
      <c r="AD407" s="121"/>
      <c r="AE407" s="250" t="str">
        <f t="shared" si="128"/>
        <v/>
      </c>
      <c r="AF407" s="108" t="str">
        <f t="shared" si="138"/>
        <v/>
      </c>
      <c r="AG407" s="108" t="str">
        <f t="shared" si="139"/>
        <v/>
      </c>
      <c r="AH407" s="110">
        <f t="shared" si="140"/>
        <v>0</v>
      </c>
      <c r="AI407" s="110">
        <f t="shared" si="141"/>
        <v>0</v>
      </c>
      <c r="AJ407" s="114"/>
      <c r="AK407" s="100">
        <f t="shared" si="142"/>
        <v>0</v>
      </c>
      <c r="AL407" s="110">
        <f t="shared" si="143"/>
        <v>0</v>
      </c>
      <c r="AM407" s="258">
        <f t="shared" si="144"/>
        <v>0</v>
      </c>
      <c r="AN407" s="110">
        <f t="shared" si="145"/>
        <v>0</v>
      </c>
      <c r="AO407" s="110">
        <f t="shared" si="129"/>
        <v>0</v>
      </c>
      <c r="AP407" s="122"/>
    </row>
    <row r="408" spans="1:56">
      <c r="A408" s="113"/>
      <c r="B408" s="113"/>
      <c r="C408" s="114"/>
      <c r="D408" s="115"/>
      <c r="E408" s="115"/>
      <c r="F408" s="115"/>
      <c r="G408" s="115"/>
      <c r="H408" s="116"/>
      <c r="I408" s="114"/>
      <c r="J408" s="114"/>
      <c r="K408" s="115"/>
      <c r="L408" s="117">
        <f t="shared" si="126"/>
        <v>0</v>
      </c>
      <c r="M408" s="124"/>
      <c r="N408" s="102" t="str">
        <f t="shared" si="130"/>
        <v/>
      </c>
      <c r="O408" s="103" t="str">
        <f t="shared" si="131"/>
        <v/>
      </c>
      <c r="P408" s="104" t="str">
        <f t="shared" si="132"/>
        <v/>
      </c>
      <c r="Q408" s="248" t="str">
        <f t="shared" si="133"/>
        <v/>
      </c>
      <c r="R408" s="245" t="str">
        <f t="shared" si="134"/>
        <v/>
      </c>
      <c r="S408" s="104" t="str">
        <f t="shared" si="135"/>
        <v/>
      </c>
      <c r="T408" s="249" t="str">
        <f t="shared" si="127"/>
        <v/>
      </c>
      <c r="U408" s="118"/>
      <c r="V408" s="118"/>
      <c r="W408" s="118"/>
      <c r="X408" s="119"/>
      <c r="Y408" s="120"/>
      <c r="Z408" s="120"/>
      <c r="AA408" s="108" t="str">
        <f t="shared" si="136"/>
        <v/>
      </c>
      <c r="AB408" s="108" t="str">
        <f t="shared" si="137"/>
        <v/>
      </c>
      <c r="AC408" s="121"/>
      <c r="AD408" s="121"/>
      <c r="AE408" s="250" t="str">
        <f t="shared" si="128"/>
        <v/>
      </c>
      <c r="AF408" s="108" t="str">
        <f t="shared" si="138"/>
        <v/>
      </c>
      <c r="AG408" s="108" t="str">
        <f t="shared" si="139"/>
        <v/>
      </c>
      <c r="AH408" s="110">
        <f t="shared" si="140"/>
        <v>0</v>
      </c>
      <c r="AI408" s="110">
        <f t="shared" si="141"/>
        <v>0</v>
      </c>
      <c r="AJ408" s="114"/>
      <c r="AK408" s="100">
        <f t="shared" si="142"/>
        <v>0</v>
      </c>
      <c r="AL408" s="110">
        <f t="shared" si="143"/>
        <v>0</v>
      </c>
      <c r="AM408" s="258">
        <f t="shared" si="144"/>
        <v>0</v>
      </c>
      <c r="AN408" s="110">
        <f t="shared" si="145"/>
        <v>0</v>
      </c>
      <c r="AO408" s="110">
        <f t="shared" si="129"/>
        <v>0</v>
      </c>
      <c r="AP408" s="122"/>
    </row>
    <row r="409" spans="1:56">
      <c r="A409" s="113"/>
      <c r="B409" s="113"/>
      <c r="C409" s="114"/>
      <c r="D409" s="115"/>
      <c r="E409" s="115"/>
      <c r="F409" s="115"/>
      <c r="G409" s="115"/>
      <c r="H409" s="116"/>
      <c r="I409" s="114"/>
      <c r="J409" s="114"/>
      <c r="K409" s="115"/>
      <c r="L409" s="117">
        <f t="shared" si="126"/>
        <v>0</v>
      </c>
      <c r="M409" s="124"/>
      <c r="N409" s="102" t="str">
        <f t="shared" si="130"/>
        <v/>
      </c>
      <c r="O409" s="103" t="str">
        <f t="shared" si="131"/>
        <v/>
      </c>
      <c r="P409" s="104" t="str">
        <f t="shared" si="132"/>
        <v/>
      </c>
      <c r="Q409" s="248" t="str">
        <f t="shared" si="133"/>
        <v/>
      </c>
      <c r="R409" s="245" t="str">
        <f t="shared" si="134"/>
        <v/>
      </c>
      <c r="S409" s="104" t="str">
        <f t="shared" si="135"/>
        <v/>
      </c>
      <c r="T409" s="249" t="str">
        <f t="shared" si="127"/>
        <v/>
      </c>
      <c r="U409" s="118"/>
      <c r="V409" s="118"/>
      <c r="W409" s="118"/>
      <c r="X409" s="119"/>
      <c r="Y409" s="120"/>
      <c r="Z409" s="120"/>
      <c r="AA409" s="108" t="str">
        <f t="shared" si="136"/>
        <v/>
      </c>
      <c r="AB409" s="108" t="str">
        <f t="shared" si="137"/>
        <v/>
      </c>
      <c r="AC409" s="121"/>
      <c r="AD409" s="121"/>
      <c r="AE409" s="250" t="str">
        <f t="shared" si="128"/>
        <v/>
      </c>
      <c r="AF409" s="108" t="str">
        <f t="shared" si="138"/>
        <v/>
      </c>
      <c r="AG409" s="108" t="str">
        <f t="shared" si="139"/>
        <v/>
      </c>
      <c r="AH409" s="110">
        <f t="shared" si="140"/>
        <v>0</v>
      </c>
      <c r="AI409" s="110">
        <f t="shared" si="141"/>
        <v>0</v>
      </c>
      <c r="AJ409" s="114"/>
      <c r="AK409" s="100">
        <f t="shared" si="142"/>
        <v>0</v>
      </c>
      <c r="AL409" s="110">
        <f t="shared" si="143"/>
        <v>0</v>
      </c>
      <c r="AM409" s="258">
        <f t="shared" si="144"/>
        <v>0</v>
      </c>
      <c r="AN409" s="110">
        <f t="shared" si="145"/>
        <v>0</v>
      </c>
      <c r="AO409" s="110">
        <f t="shared" si="129"/>
        <v>0</v>
      </c>
      <c r="AP409" s="122"/>
    </row>
    <row r="410" spans="1:56">
      <c r="A410" s="113"/>
      <c r="B410" s="113"/>
      <c r="C410" s="114"/>
      <c r="D410" s="115"/>
      <c r="E410" s="115"/>
      <c r="F410" s="115"/>
      <c r="G410" s="115"/>
      <c r="H410" s="116"/>
      <c r="I410" s="114"/>
      <c r="J410" s="114"/>
      <c r="K410" s="115"/>
      <c r="L410" s="117">
        <f t="shared" si="126"/>
        <v>0</v>
      </c>
      <c r="M410" s="124"/>
      <c r="N410" s="102" t="str">
        <f t="shared" si="130"/>
        <v/>
      </c>
      <c r="O410" s="103" t="str">
        <f t="shared" si="131"/>
        <v/>
      </c>
      <c r="P410" s="104" t="str">
        <f t="shared" si="132"/>
        <v/>
      </c>
      <c r="Q410" s="248" t="str">
        <f t="shared" si="133"/>
        <v/>
      </c>
      <c r="R410" s="245" t="str">
        <f t="shared" si="134"/>
        <v/>
      </c>
      <c r="S410" s="104" t="str">
        <f t="shared" si="135"/>
        <v/>
      </c>
      <c r="T410" s="249" t="str">
        <f t="shared" si="127"/>
        <v/>
      </c>
      <c r="U410" s="118"/>
      <c r="V410" s="118"/>
      <c r="W410" s="118"/>
      <c r="X410" s="119"/>
      <c r="Y410" s="120"/>
      <c r="Z410" s="120"/>
      <c r="AA410" s="108" t="str">
        <f t="shared" si="136"/>
        <v/>
      </c>
      <c r="AB410" s="108" t="str">
        <f t="shared" si="137"/>
        <v/>
      </c>
      <c r="AC410" s="121"/>
      <c r="AD410" s="121"/>
      <c r="AE410" s="250" t="str">
        <f t="shared" si="128"/>
        <v/>
      </c>
      <c r="AF410" s="108" t="str">
        <f t="shared" si="138"/>
        <v/>
      </c>
      <c r="AG410" s="108" t="str">
        <f t="shared" si="139"/>
        <v/>
      </c>
      <c r="AH410" s="110">
        <f t="shared" si="140"/>
        <v>0</v>
      </c>
      <c r="AI410" s="110">
        <f t="shared" si="141"/>
        <v>0</v>
      </c>
      <c r="AJ410" s="114"/>
      <c r="AK410" s="100">
        <f t="shared" si="142"/>
        <v>0</v>
      </c>
      <c r="AL410" s="110">
        <f t="shared" si="143"/>
        <v>0</v>
      </c>
      <c r="AM410" s="258">
        <f t="shared" si="144"/>
        <v>0</v>
      </c>
      <c r="AN410" s="110">
        <f t="shared" si="145"/>
        <v>0</v>
      </c>
      <c r="AO410" s="110">
        <f t="shared" si="129"/>
        <v>0</v>
      </c>
      <c r="AP410" s="122"/>
    </row>
    <row r="411" spans="1:56">
      <c r="A411" s="113"/>
      <c r="B411" s="113"/>
      <c r="C411" s="114"/>
      <c r="D411" s="115"/>
      <c r="E411" s="115"/>
      <c r="F411" s="115"/>
      <c r="G411" s="115"/>
      <c r="H411" s="116"/>
      <c r="I411" s="114"/>
      <c r="J411" s="114"/>
      <c r="K411" s="115"/>
      <c r="L411" s="117">
        <f t="shared" si="126"/>
        <v>0</v>
      </c>
      <c r="M411" s="124"/>
      <c r="N411" s="102" t="str">
        <f t="shared" si="130"/>
        <v/>
      </c>
      <c r="O411" s="103" t="str">
        <f t="shared" si="131"/>
        <v/>
      </c>
      <c r="P411" s="104" t="str">
        <f t="shared" si="132"/>
        <v/>
      </c>
      <c r="Q411" s="248" t="str">
        <f t="shared" si="133"/>
        <v/>
      </c>
      <c r="R411" s="245" t="str">
        <f t="shared" si="134"/>
        <v/>
      </c>
      <c r="S411" s="104" t="str">
        <f t="shared" si="135"/>
        <v/>
      </c>
      <c r="T411" s="249" t="str">
        <f t="shared" si="127"/>
        <v/>
      </c>
      <c r="U411" s="118"/>
      <c r="V411" s="118"/>
      <c r="W411" s="118"/>
      <c r="X411" s="119"/>
      <c r="Y411" s="120"/>
      <c r="Z411" s="120"/>
      <c r="AA411" s="108" t="str">
        <f t="shared" si="136"/>
        <v/>
      </c>
      <c r="AB411" s="108" t="str">
        <f t="shared" si="137"/>
        <v/>
      </c>
      <c r="AC411" s="121"/>
      <c r="AD411" s="121"/>
      <c r="AE411" s="250" t="str">
        <f t="shared" si="128"/>
        <v/>
      </c>
      <c r="AF411" s="108" t="str">
        <f t="shared" si="138"/>
        <v/>
      </c>
      <c r="AG411" s="108" t="str">
        <f t="shared" si="139"/>
        <v/>
      </c>
      <c r="AH411" s="110">
        <f t="shared" si="140"/>
        <v>0</v>
      </c>
      <c r="AI411" s="110">
        <f t="shared" si="141"/>
        <v>0</v>
      </c>
      <c r="AJ411" s="114"/>
      <c r="AK411" s="100">
        <f t="shared" si="142"/>
        <v>0</v>
      </c>
      <c r="AL411" s="110">
        <f t="shared" si="143"/>
        <v>0</v>
      </c>
      <c r="AM411" s="258">
        <f t="shared" si="144"/>
        <v>0</v>
      </c>
      <c r="AN411" s="110">
        <f t="shared" si="145"/>
        <v>0</v>
      </c>
      <c r="AO411" s="110">
        <f t="shared" si="129"/>
        <v>0</v>
      </c>
      <c r="AP411" s="122"/>
    </row>
    <row r="412" spans="1:56">
      <c r="A412" s="113"/>
      <c r="B412" s="113"/>
      <c r="C412" s="114"/>
      <c r="D412" s="115"/>
      <c r="E412" s="115"/>
      <c r="F412" s="115"/>
      <c r="G412" s="115"/>
      <c r="H412" s="116"/>
      <c r="I412" s="114"/>
      <c r="J412" s="114"/>
      <c r="K412" s="115"/>
      <c r="L412" s="117">
        <f t="shared" si="126"/>
        <v>0</v>
      </c>
      <c r="M412" s="124"/>
      <c r="N412" s="102" t="str">
        <f t="shared" si="130"/>
        <v/>
      </c>
      <c r="O412" s="103" t="str">
        <f t="shared" si="131"/>
        <v/>
      </c>
      <c r="P412" s="104" t="str">
        <f t="shared" si="132"/>
        <v/>
      </c>
      <c r="Q412" s="248" t="str">
        <f t="shared" si="133"/>
        <v/>
      </c>
      <c r="R412" s="245" t="str">
        <f t="shared" si="134"/>
        <v/>
      </c>
      <c r="S412" s="104" t="str">
        <f t="shared" si="135"/>
        <v/>
      </c>
      <c r="T412" s="249" t="str">
        <f t="shared" si="127"/>
        <v/>
      </c>
      <c r="U412" s="118"/>
      <c r="V412" s="118"/>
      <c r="W412" s="118"/>
      <c r="X412" s="119"/>
      <c r="Y412" s="120"/>
      <c r="Z412" s="120"/>
      <c r="AA412" s="108" t="str">
        <f t="shared" si="136"/>
        <v/>
      </c>
      <c r="AB412" s="108" t="str">
        <f t="shared" si="137"/>
        <v/>
      </c>
      <c r="AC412" s="121"/>
      <c r="AD412" s="121"/>
      <c r="AE412" s="250" t="str">
        <f t="shared" si="128"/>
        <v/>
      </c>
      <c r="AF412" s="108" t="str">
        <f t="shared" si="138"/>
        <v/>
      </c>
      <c r="AG412" s="108" t="str">
        <f t="shared" si="139"/>
        <v/>
      </c>
      <c r="AH412" s="110">
        <f t="shared" si="140"/>
        <v>0</v>
      </c>
      <c r="AI412" s="110">
        <f t="shared" si="141"/>
        <v>0</v>
      </c>
      <c r="AJ412" s="114"/>
      <c r="AK412" s="100">
        <f t="shared" si="142"/>
        <v>0</v>
      </c>
      <c r="AL412" s="110">
        <f t="shared" si="143"/>
        <v>0</v>
      </c>
      <c r="AM412" s="258">
        <f t="shared" si="144"/>
        <v>0</v>
      </c>
      <c r="AN412" s="110">
        <f t="shared" si="145"/>
        <v>0</v>
      </c>
      <c r="AO412" s="110">
        <f t="shared" si="129"/>
        <v>0</v>
      </c>
      <c r="AP412" s="122"/>
    </row>
    <row r="413" spans="1:56">
      <c r="A413" s="113"/>
      <c r="B413" s="113"/>
      <c r="C413" s="114"/>
      <c r="D413" s="115"/>
      <c r="E413" s="115"/>
      <c r="F413" s="115"/>
      <c r="G413" s="115"/>
      <c r="H413" s="116"/>
      <c r="I413" s="114"/>
      <c r="J413" s="114"/>
      <c r="K413" s="115"/>
      <c r="L413" s="117">
        <f t="shared" si="126"/>
        <v>0</v>
      </c>
      <c r="M413" s="124"/>
      <c r="N413" s="102" t="str">
        <f t="shared" si="130"/>
        <v/>
      </c>
      <c r="O413" s="103" t="str">
        <f t="shared" si="131"/>
        <v/>
      </c>
      <c r="P413" s="104" t="str">
        <f t="shared" si="132"/>
        <v/>
      </c>
      <c r="Q413" s="248" t="str">
        <f t="shared" si="133"/>
        <v/>
      </c>
      <c r="R413" s="245" t="str">
        <f t="shared" si="134"/>
        <v/>
      </c>
      <c r="S413" s="104" t="str">
        <f t="shared" si="135"/>
        <v/>
      </c>
      <c r="T413" s="249" t="str">
        <f t="shared" si="127"/>
        <v/>
      </c>
      <c r="U413" s="118"/>
      <c r="V413" s="118"/>
      <c r="W413" s="118"/>
      <c r="X413" s="119"/>
      <c r="Y413" s="120"/>
      <c r="Z413" s="120"/>
      <c r="AA413" s="108" t="str">
        <f t="shared" si="136"/>
        <v/>
      </c>
      <c r="AB413" s="108" t="str">
        <f t="shared" si="137"/>
        <v/>
      </c>
      <c r="AC413" s="121"/>
      <c r="AD413" s="121"/>
      <c r="AE413" s="250" t="str">
        <f t="shared" si="128"/>
        <v/>
      </c>
      <c r="AF413" s="108" t="str">
        <f t="shared" si="138"/>
        <v/>
      </c>
      <c r="AG413" s="108" t="str">
        <f t="shared" si="139"/>
        <v/>
      </c>
      <c r="AH413" s="110">
        <f t="shared" si="140"/>
        <v>0</v>
      </c>
      <c r="AI413" s="110">
        <f t="shared" si="141"/>
        <v>0</v>
      </c>
      <c r="AJ413" s="114"/>
      <c r="AK413" s="100">
        <f t="shared" si="142"/>
        <v>0</v>
      </c>
      <c r="AL413" s="110">
        <f t="shared" si="143"/>
        <v>0</v>
      </c>
      <c r="AM413" s="258">
        <f t="shared" si="144"/>
        <v>0</v>
      </c>
      <c r="AN413" s="110">
        <f t="shared" si="145"/>
        <v>0</v>
      </c>
      <c r="AO413" s="110">
        <f t="shared" si="129"/>
        <v>0</v>
      </c>
      <c r="AP413" s="122"/>
    </row>
    <row r="414" spans="1:56" s="279" customFormat="1">
      <c r="A414" s="113"/>
      <c r="B414" s="113"/>
      <c r="C414" s="114"/>
      <c r="D414" s="115"/>
      <c r="E414" s="115"/>
      <c r="F414" s="115"/>
      <c r="G414" s="115"/>
      <c r="H414" s="116"/>
      <c r="I414" s="114"/>
      <c r="J414" s="114"/>
      <c r="K414" s="115"/>
      <c r="L414" s="117">
        <f t="shared" si="126"/>
        <v>0</v>
      </c>
      <c r="M414" s="124"/>
      <c r="N414" s="102" t="str">
        <f t="shared" si="130"/>
        <v/>
      </c>
      <c r="O414" s="103" t="str">
        <f t="shared" si="131"/>
        <v/>
      </c>
      <c r="P414" s="104" t="str">
        <f t="shared" si="132"/>
        <v/>
      </c>
      <c r="Q414" s="248" t="str">
        <f t="shared" si="133"/>
        <v/>
      </c>
      <c r="R414" s="245" t="str">
        <f t="shared" si="134"/>
        <v/>
      </c>
      <c r="S414" s="104" t="str">
        <f t="shared" si="135"/>
        <v/>
      </c>
      <c r="T414" s="249" t="str">
        <f t="shared" si="127"/>
        <v/>
      </c>
      <c r="U414" s="118"/>
      <c r="V414" s="118"/>
      <c r="W414" s="118"/>
      <c r="X414" s="119"/>
      <c r="Y414" s="120"/>
      <c r="Z414" s="120"/>
      <c r="AA414" s="108" t="str">
        <f t="shared" si="136"/>
        <v/>
      </c>
      <c r="AB414" s="108" t="str">
        <f t="shared" si="137"/>
        <v/>
      </c>
      <c r="AC414" s="121"/>
      <c r="AD414" s="121"/>
      <c r="AE414" s="250" t="str">
        <f t="shared" si="128"/>
        <v/>
      </c>
      <c r="AF414" s="108" t="str">
        <f t="shared" si="138"/>
        <v/>
      </c>
      <c r="AG414" s="108" t="str">
        <f t="shared" si="139"/>
        <v/>
      </c>
      <c r="AH414" s="110">
        <f t="shared" si="140"/>
        <v>0</v>
      </c>
      <c r="AI414" s="110">
        <f t="shared" si="141"/>
        <v>0</v>
      </c>
      <c r="AJ414" s="114"/>
      <c r="AK414" s="100">
        <f t="shared" si="142"/>
        <v>0</v>
      </c>
      <c r="AL414" s="110">
        <f t="shared" si="143"/>
        <v>0</v>
      </c>
      <c r="AM414" s="258">
        <f t="shared" si="144"/>
        <v>0</v>
      </c>
      <c r="AN414" s="110">
        <f t="shared" si="145"/>
        <v>0</v>
      </c>
      <c r="AO414" s="110">
        <f t="shared" si="129"/>
        <v>0</v>
      </c>
      <c r="AP414" s="122"/>
      <c r="AQ414" s="277"/>
      <c r="AR414" s="269"/>
      <c r="AT414" s="65"/>
      <c r="AU414" s="65"/>
      <c r="AV414" s="65"/>
      <c r="AW414" s="65"/>
      <c r="AX414" s="65"/>
      <c r="AY414" s="65"/>
      <c r="AZ414" s="65"/>
      <c r="BA414" s="65"/>
      <c r="BB414" s="65"/>
      <c r="BC414" s="65"/>
      <c r="BD414" s="65"/>
    </row>
    <row r="415" spans="1:56">
      <c r="A415" s="113"/>
      <c r="B415" s="113"/>
      <c r="C415" s="114"/>
      <c r="D415" s="115"/>
      <c r="E415" s="115"/>
      <c r="F415" s="115"/>
      <c r="G415" s="115"/>
      <c r="H415" s="116"/>
      <c r="I415" s="114"/>
      <c r="J415" s="114"/>
      <c r="K415" s="115"/>
      <c r="L415" s="117">
        <f t="shared" si="126"/>
        <v>0</v>
      </c>
      <c r="M415" s="124"/>
      <c r="N415" s="102" t="str">
        <f t="shared" si="130"/>
        <v/>
      </c>
      <c r="O415" s="103" t="str">
        <f t="shared" si="131"/>
        <v/>
      </c>
      <c r="P415" s="104" t="str">
        <f t="shared" si="132"/>
        <v/>
      </c>
      <c r="Q415" s="248" t="str">
        <f t="shared" si="133"/>
        <v/>
      </c>
      <c r="R415" s="245" t="str">
        <f t="shared" si="134"/>
        <v/>
      </c>
      <c r="S415" s="104" t="str">
        <f t="shared" si="135"/>
        <v/>
      </c>
      <c r="T415" s="249" t="str">
        <f t="shared" si="127"/>
        <v/>
      </c>
      <c r="U415" s="118"/>
      <c r="V415" s="118"/>
      <c r="W415" s="118"/>
      <c r="X415" s="119"/>
      <c r="Y415" s="120"/>
      <c r="Z415" s="120"/>
      <c r="AA415" s="108" t="str">
        <f t="shared" si="136"/>
        <v/>
      </c>
      <c r="AB415" s="108" t="str">
        <f t="shared" si="137"/>
        <v/>
      </c>
      <c r="AC415" s="121"/>
      <c r="AD415" s="121"/>
      <c r="AE415" s="250" t="str">
        <f t="shared" si="128"/>
        <v/>
      </c>
      <c r="AF415" s="108" t="str">
        <f t="shared" si="138"/>
        <v/>
      </c>
      <c r="AG415" s="108" t="str">
        <f t="shared" si="139"/>
        <v/>
      </c>
      <c r="AH415" s="110">
        <f t="shared" si="140"/>
        <v>0</v>
      </c>
      <c r="AI415" s="110">
        <f t="shared" si="141"/>
        <v>0</v>
      </c>
      <c r="AJ415" s="114"/>
      <c r="AK415" s="100">
        <f t="shared" si="142"/>
        <v>0</v>
      </c>
      <c r="AL415" s="110">
        <f t="shared" si="143"/>
        <v>0</v>
      </c>
      <c r="AM415" s="258">
        <f t="shared" si="144"/>
        <v>0</v>
      </c>
      <c r="AN415" s="110">
        <f t="shared" si="145"/>
        <v>0</v>
      </c>
      <c r="AO415" s="110">
        <f t="shared" si="129"/>
        <v>0</v>
      </c>
      <c r="AP415" s="122"/>
    </row>
    <row r="416" spans="1:56">
      <c r="A416" s="113"/>
      <c r="B416" s="113"/>
      <c r="C416" s="114"/>
      <c r="D416" s="115"/>
      <c r="E416" s="115"/>
      <c r="F416" s="115"/>
      <c r="G416" s="115"/>
      <c r="H416" s="116"/>
      <c r="I416" s="114"/>
      <c r="J416" s="114"/>
      <c r="K416" s="115"/>
      <c r="L416" s="117">
        <f t="shared" si="126"/>
        <v>0</v>
      </c>
      <c r="M416" s="124"/>
      <c r="N416" s="102" t="str">
        <f t="shared" si="130"/>
        <v/>
      </c>
      <c r="O416" s="103" t="str">
        <f t="shared" si="131"/>
        <v/>
      </c>
      <c r="P416" s="104" t="str">
        <f t="shared" si="132"/>
        <v/>
      </c>
      <c r="Q416" s="248" t="str">
        <f t="shared" si="133"/>
        <v/>
      </c>
      <c r="R416" s="245" t="str">
        <f t="shared" si="134"/>
        <v/>
      </c>
      <c r="S416" s="104" t="str">
        <f t="shared" si="135"/>
        <v/>
      </c>
      <c r="T416" s="249" t="str">
        <f t="shared" si="127"/>
        <v/>
      </c>
      <c r="U416" s="118"/>
      <c r="V416" s="118"/>
      <c r="W416" s="118"/>
      <c r="X416" s="119"/>
      <c r="Y416" s="120"/>
      <c r="Z416" s="120"/>
      <c r="AA416" s="108" t="str">
        <f t="shared" si="136"/>
        <v/>
      </c>
      <c r="AB416" s="108" t="str">
        <f t="shared" si="137"/>
        <v/>
      </c>
      <c r="AC416" s="121"/>
      <c r="AD416" s="121"/>
      <c r="AE416" s="250" t="str">
        <f t="shared" si="128"/>
        <v/>
      </c>
      <c r="AF416" s="108" t="str">
        <f t="shared" si="138"/>
        <v/>
      </c>
      <c r="AG416" s="108" t="str">
        <f t="shared" si="139"/>
        <v/>
      </c>
      <c r="AH416" s="110">
        <f t="shared" si="140"/>
        <v>0</v>
      </c>
      <c r="AI416" s="110">
        <f t="shared" si="141"/>
        <v>0</v>
      </c>
      <c r="AJ416" s="114"/>
      <c r="AK416" s="100">
        <f t="shared" si="142"/>
        <v>0</v>
      </c>
      <c r="AL416" s="110">
        <f t="shared" si="143"/>
        <v>0</v>
      </c>
      <c r="AM416" s="258">
        <f t="shared" si="144"/>
        <v>0</v>
      </c>
      <c r="AN416" s="110">
        <f t="shared" si="145"/>
        <v>0</v>
      </c>
      <c r="AO416" s="110">
        <f t="shared" si="129"/>
        <v>0</v>
      </c>
      <c r="AP416" s="122"/>
    </row>
    <row r="417" spans="1:56">
      <c r="A417" s="113"/>
      <c r="B417" s="113"/>
      <c r="C417" s="114"/>
      <c r="D417" s="115"/>
      <c r="E417" s="115"/>
      <c r="F417" s="115"/>
      <c r="G417" s="115"/>
      <c r="H417" s="116"/>
      <c r="I417" s="114"/>
      <c r="J417" s="114"/>
      <c r="K417" s="115"/>
      <c r="L417" s="117">
        <f t="shared" si="126"/>
        <v>0</v>
      </c>
      <c r="M417" s="124"/>
      <c r="N417" s="102" t="str">
        <f t="shared" si="130"/>
        <v/>
      </c>
      <c r="O417" s="103" t="str">
        <f t="shared" si="131"/>
        <v/>
      </c>
      <c r="P417" s="104" t="str">
        <f t="shared" si="132"/>
        <v/>
      </c>
      <c r="Q417" s="248" t="str">
        <f t="shared" si="133"/>
        <v/>
      </c>
      <c r="R417" s="245" t="str">
        <f t="shared" si="134"/>
        <v/>
      </c>
      <c r="S417" s="104" t="str">
        <f t="shared" si="135"/>
        <v/>
      </c>
      <c r="T417" s="249" t="str">
        <f t="shared" si="127"/>
        <v/>
      </c>
      <c r="U417" s="118"/>
      <c r="V417" s="118"/>
      <c r="W417" s="118"/>
      <c r="X417" s="119"/>
      <c r="Y417" s="120"/>
      <c r="Z417" s="120"/>
      <c r="AA417" s="108" t="str">
        <f t="shared" si="136"/>
        <v/>
      </c>
      <c r="AB417" s="108" t="str">
        <f t="shared" si="137"/>
        <v/>
      </c>
      <c r="AC417" s="121"/>
      <c r="AD417" s="121"/>
      <c r="AE417" s="250" t="str">
        <f t="shared" si="128"/>
        <v/>
      </c>
      <c r="AF417" s="108" t="str">
        <f t="shared" si="138"/>
        <v/>
      </c>
      <c r="AG417" s="108" t="str">
        <f t="shared" si="139"/>
        <v/>
      </c>
      <c r="AH417" s="110">
        <f t="shared" si="140"/>
        <v>0</v>
      </c>
      <c r="AI417" s="110">
        <f t="shared" si="141"/>
        <v>0</v>
      </c>
      <c r="AJ417" s="114"/>
      <c r="AK417" s="100">
        <f t="shared" si="142"/>
        <v>0</v>
      </c>
      <c r="AL417" s="110">
        <f t="shared" si="143"/>
        <v>0</v>
      </c>
      <c r="AM417" s="258">
        <f t="shared" si="144"/>
        <v>0</v>
      </c>
      <c r="AN417" s="110">
        <f t="shared" si="145"/>
        <v>0</v>
      </c>
      <c r="AO417" s="110">
        <f t="shared" si="129"/>
        <v>0</v>
      </c>
      <c r="AP417" s="122"/>
      <c r="BD417" s="279"/>
    </row>
    <row r="418" spans="1:56">
      <c r="A418" s="113"/>
      <c r="B418" s="113"/>
      <c r="C418" s="114"/>
      <c r="D418" s="115"/>
      <c r="E418" s="115"/>
      <c r="F418" s="115"/>
      <c r="G418" s="115"/>
      <c r="H418" s="116"/>
      <c r="I418" s="114"/>
      <c r="J418" s="114"/>
      <c r="K418" s="115"/>
      <c r="L418" s="117">
        <f t="shared" si="126"/>
        <v>0</v>
      </c>
      <c r="M418" s="124"/>
      <c r="N418" s="102" t="str">
        <f t="shared" si="130"/>
        <v/>
      </c>
      <c r="O418" s="103" t="str">
        <f t="shared" si="131"/>
        <v/>
      </c>
      <c r="P418" s="104" t="str">
        <f t="shared" si="132"/>
        <v/>
      </c>
      <c r="Q418" s="248" t="str">
        <f t="shared" si="133"/>
        <v/>
      </c>
      <c r="R418" s="245" t="str">
        <f t="shared" si="134"/>
        <v/>
      </c>
      <c r="S418" s="104" t="str">
        <f t="shared" si="135"/>
        <v/>
      </c>
      <c r="T418" s="249" t="str">
        <f t="shared" si="127"/>
        <v/>
      </c>
      <c r="U418" s="118"/>
      <c r="V418" s="118"/>
      <c r="W418" s="118"/>
      <c r="X418" s="119"/>
      <c r="Y418" s="120"/>
      <c r="Z418" s="120"/>
      <c r="AA418" s="108" t="str">
        <f t="shared" si="136"/>
        <v/>
      </c>
      <c r="AB418" s="108" t="str">
        <f t="shared" si="137"/>
        <v/>
      </c>
      <c r="AC418" s="121"/>
      <c r="AD418" s="121"/>
      <c r="AE418" s="250" t="str">
        <f t="shared" si="128"/>
        <v/>
      </c>
      <c r="AF418" s="108" t="str">
        <f t="shared" si="138"/>
        <v/>
      </c>
      <c r="AG418" s="108" t="str">
        <f t="shared" si="139"/>
        <v/>
      </c>
      <c r="AH418" s="110">
        <f t="shared" si="140"/>
        <v>0</v>
      </c>
      <c r="AI418" s="110">
        <f t="shared" si="141"/>
        <v>0</v>
      </c>
      <c r="AJ418" s="114"/>
      <c r="AK418" s="100">
        <f t="shared" si="142"/>
        <v>0</v>
      </c>
      <c r="AL418" s="110">
        <f t="shared" si="143"/>
        <v>0</v>
      </c>
      <c r="AM418" s="258">
        <f t="shared" si="144"/>
        <v>0</v>
      </c>
      <c r="AN418" s="110">
        <f t="shared" si="145"/>
        <v>0</v>
      </c>
      <c r="AO418" s="110">
        <f t="shared" si="129"/>
        <v>0</v>
      </c>
      <c r="AP418" s="122"/>
      <c r="AT418" s="279"/>
      <c r="AU418" s="279"/>
      <c r="AV418" s="279"/>
      <c r="AW418" s="279"/>
      <c r="AX418" s="279"/>
      <c r="AY418" s="279"/>
      <c r="AZ418" s="279"/>
      <c r="BA418" s="279"/>
      <c r="BB418" s="279"/>
      <c r="BC418" s="279"/>
    </row>
    <row r="419" spans="1:56">
      <c r="A419" s="113"/>
      <c r="B419" s="113"/>
      <c r="C419" s="114"/>
      <c r="D419" s="115"/>
      <c r="E419" s="115"/>
      <c r="F419" s="115"/>
      <c r="G419" s="115"/>
      <c r="H419" s="116"/>
      <c r="I419" s="114"/>
      <c r="J419" s="114"/>
      <c r="K419" s="115"/>
      <c r="L419" s="117">
        <f t="shared" si="126"/>
        <v>0</v>
      </c>
      <c r="M419" s="124"/>
      <c r="N419" s="102" t="str">
        <f t="shared" si="130"/>
        <v/>
      </c>
      <c r="O419" s="103" t="str">
        <f t="shared" si="131"/>
        <v/>
      </c>
      <c r="P419" s="104" t="str">
        <f t="shared" si="132"/>
        <v/>
      </c>
      <c r="Q419" s="248" t="str">
        <f t="shared" si="133"/>
        <v/>
      </c>
      <c r="R419" s="245" t="str">
        <f t="shared" si="134"/>
        <v/>
      </c>
      <c r="S419" s="104" t="str">
        <f t="shared" si="135"/>
        <v/>
      </c>
      <c r="T419" s="249" t="str">
        <f t="shared" si="127"/>
        <v/>
      </c>
      <c r="U419" s="118"/>
      <c r="V419" s="118"/>
      <c r="W419" s="118"/>
      <c r="X419" s="119"/>
      <c r="Y419" s="120"/>
      <c r="Z419" s="120"/>
      <c r="AA419" s="108" t="str">
        <f t="shared" si="136"/>
        <v/>
      </c>
      <c r="AB419" s="108" t="str">
        <f t="shared" si="137"/>
        <v/>
      </c>
      <c r="AC419" s="121"/>
      <c r="AD419" s="121"/>
      <c r="AE419" s="250" t="str">
        <f t="shared" si="128"/>
        <v/>
      </c>
      <c r="AF419" s="108" t="str">
        <f t="shared" si="138"/>
        <v/>
      </c>
      <c r="AG419" s="108" t="str">
        <f t="shared" si="139"/>
        <v/>
      </c>
      <c r="AH419" s="110">
        <f t="shared" si="140"/>
        <v>0</v>
      </c>
      <c r="AI419" s="110">
        <f t="shared" si="141"/>
        <v>0</v>
      </c>
      <c r="AJ419" s="114"/>
      <c r="AK419" s="100">
        <f t="shared" si="142"/>
        <v>0</v>
      </c>
      <c r="AL419" s="110">
        <f t="shared" si="143"/>
        <v>0</v>
      </c>
      <c r="AM419" s="258">
        <f t="shared" si="144"/>
        <v>0</v>
      </c>
      <c r="AN419" s="110">
        <f t="shared" si="145"/>
        <v>0</v>
      </c>
      <c r="AO419" s="110">
        <f t="shared" si="129"/>
        <v>0</v>
      </c>
      <c r="AP419" s="122"/>
    </row>
    <row r="420" spans="1:56">
      <c r="A420" s="113"/>
      <c r="B420" s="113"/>
      <c r="C420" s="114"/>
      <c r="D420" s="115"/>
      <c r="E420" s="115"/>
      <c r="F420" s="115"/>
      <c r="G420" s="115"/>
      <c r="H420" s="116"/>
      <c r="I420" s="114"/>
      <c r="J420" s="114"/>
      <c r="K420" s="115"/>
      <c r="L420" s="117">
        <f t="shared" si="126"/>
        <v>0</v>
      </c>
      <c r="M420" s="124"/>
      <c r="N420" s="102" t="str">
        <f t="shared" si="130"/>
        <v/>
      </c>
      <c r="O420" s="103" t="str">
        <f t="shared" si="131"/>
        <v/>
      </c>
      <c r="P420" s="104" t="str">
        <f t="shared" si="132"/>
        <v/>
      </c>
      <c r="Q420" s="248" t="str">
        <f t="shared" si="133"/>
        <v/>
      </c>
      <c r="R420" s="245" t="str">
        <f t="shared" si="134"/>
        <v/>
      </c>
      <c r="S420" s="104" t="str">
        <f t="shared" si="135"/>
        <v/>
      </c>
      <c r="T420" s="249" t="str">
        <f t="shared" si="127"/>
        <v/>
      </c>
      <c r="U420" s="118"/>
      <c r="V420" s="118"/>
      <c r="W420" s="118"/>
      <c r="X420" s="119"/>
      <c r="Y420" s="120"/>
      <c r="Z420" s="120"/>
      <c r="AA420" s="108" t="str">
        <f t="shared" si="136"/>
        <v/>
      </c>
      <c r="AB420" s="108" t="str">
        <f t="shared" si="137"/>
        <v/>
      </c>
      <c r="AC420" s="121"/>
      <c r="AD420" s="121"/>
      <c r="AE420" s="250" t="str">
        <f t="shared" si="128"/>
        <v/>
      </c>
      <c r="AF420" s="108" t="str">
        <f t="shared" si="138"/>
        <v/>
      </c>
      <c r="AG420" s="108" t="str">
        <f t="shared" si="139"/>
        <v/>
      </c>
      <c r="AH420" s="110">
        <f t="shared" si="140"/>
        <v>0</v>
      </c>
      <c r="AI420" s="110">
        <f t="shared" si="141"/>
        <v>0</v>
      </c>
      <c r="AJ420" s="114"/>
      <c r="AK420" s="100">
        <f t="shared" si="142"/>
        <v>0</v>
      </c>
      <c r="AL420" s="110">
        <f t="shared" si="143"/>
        <v>0</v>
      </c>
      <c r="AM420" s="258">
        <f t="shared" si="144"/>
        <v>0</v>
      </c>
      <c r="AN420" s="110">
        <f t="shared" si="145"/>
        <v>0</v>
      </c>
      <c r="AO420" s="110">
        <f t="shared" si="129"/>
        <v>0</v>
      </c>
      <c r="AP420" s="122"/>
    </row>
    <row r="421" spans="1:56">
      <c r="A421" s="113"/>
      <c r="B421" s="113"/>
      <c r="C421" s="114"/>
      <c r="D421" s="115"/>
      <c r="E421" s="115"/>
      <c r="F421" s="115"/>
      <c r="G421" s="115"/>
      <c r="H421" s="116"/>
      <c r="I421" s="114"/>
      <c r="J421" s="114"/>
      <c r="K421" s="115"/>
      <c r="L421" s="117">
        <f t="shared" si="126"/>
        <v>0</v>
      </c>
      <c r="M421" s="124"/>
      <c r="N421" s="102" t="str">
        <f t="shared" si="130"/>
        <v/>
      </c>
      <c r="O421" s="103" t="str">
        <f t="shared" si="131"/>
        <v/>
      </c>
      <c r="P421" s="104" t="str">
        <f t="shared" si="132"/>
        <v/>
      </c>
      <c r="Q421" s="248" t="str">
        <f t="shared" si="133"/>
        <v/>
      </c>
      <c r="R421" s="245" t="str">
        <f t="shared" si="134"/>
        <v/>
      </c>
      <c r="S421" s="104" t="str">
        <f t="shared" si="135"/>
        <v/>
      </c>
      <c r="T421" s="249" t="str">
        <f t="shared" si="127"/>
        <v/>
      </c>
      <c r="U421" s="118"/>
      <c r="V421" s="118"/>
      <c r="W421" s="118"/>
      <c r="X421" s="119"/>
      <c r="Y421" s="120"/>
      <c r="Z421" s="120"/>
      <c r="AA421" s="108" t="str">
        <f t="shared" si="136"/>
        <v/>
      </c>
      <c r="AB421" s="108" t="str">
        <f t="shared" si="137"/>
        <v/>
      </c>
      <c r="AC421" s="121"/>
      <c r="AD421" s="121"/>
      <c r="AE421" s="250" t="str">
        <f t="shared" si="128"/>
        <v/>
      </c>
      <c r="AF421" s="108" t="str">
        <f t="shared" si="138"/>
        <v/>
      </c>
      <c r="AG421" s="108" t="str">
        <f t="shared" si="139"/>
        <v/>
      </c>
      <c r="AH421" s="110">
        <f t="shared" si="140"/>
        <v>0</v>
      </c>
      <c r="AI421" s="110">
        <f t="shared" si="141"/>
        <v>0</v>
      </c>
      <c r="AJ421" s="114"/>
      <c r="AK421" s="100">
        <f t="shared" si="142"/>
        <v>0</v>
      </c>
      <c r="AL421" s="110">
        <f t="shared" si="143"/>
        <v>0</v>
      </c>
      <c r="AM421" s="258">
        <f t="shared" si="144"/>
        <v>0</v>
      </c>
      <c r="AN421" s="110">
        <f t="shared" si="145"/>
        <v>0</v>
      </c>
      <c r="AO421" s="110">
        <f t="shared" si="129"/>
        <v>0</v>
      </c>
      <c r="AP421" s="122"/>
    </row>
    <row r="422" spans="1:56">
      <c r="A422" s="113"/>
      <c r="B422" s="113"/>
      <c r="C422" s="114"/>
      <c r="D422" s="115"/>
      <c r="E422" s="115"/>
      <c r="F422" s="115"/>
      <c r="G422" s="115"/>
      <c r="H422" s="116"/>
      <c r="I422" s="114"/>
      <c r="J422" s="114"/>
      <c r="K422" s="115"/>
      <c r="L422" s="117">
        <f t="shared" si="126"/>
        <v>0</v>
      </c>
      <c r="M422" s="124"/>
      <c r="N422" s="102" t="str">
        <f t="shared" si="130"/>
        <v/>
      </c>
      <c r="O422" s="103" t="str">
        <f t="shared" si="131"/>
        <v/>
      </c>
      <c r="P422" s="104" t="str">
        <f t="shared" si="132"/>
        <v/>
      </c>
      <c r="Q422" s="248" t="str">
        <f t="shared" si="133"/>
        <v/>
      </c>
      <c r="R422" s="245" t="str">
        <f t="shared" si="134"/>
        <v/>
      </c>
      <c r="S422" s="104" t="str">
        <f t="shared" si="135"/>
        <v/>
      </c>
      <c r="T422" s="249" t="str">
        <f t="shared" si="127"/>
        <v/>
      </c>
      <c r="U422" s="118"/>
      <c r="V422" s="118"/>
      <c r="W422" s="118"/>
      <c r="X422" s="119"/>
      <c r="Y422" s="120"/>
      <c r="Z422" s="120"/>
      <c r="AA422" s="108" t="str">
        <f t="shared" si="136"/>
        <v/>
      </c>
      <c r="AB422" s="108" t="str">
        <f t="shared" si="137"/>
        <v/>
      </c>
      <c r="AC422" s="121"/>
      <c r="AD422" s="121"/>
      <c r="AE422" s="250" t="str">
        <f t="shared" si="128"/>
        <v/>
      </c>
      <c r="AF422" s="108" t="str">
        <f t="shared" si="138"/>
        <v/>
      </c>
      <c r="AG422" s="108" t="str">
        <f t="shared" si="139"/>
        <v/>
      </c>
      <c r="AH422" s="110">
        <f t="shared" si="140"/>
        <v>0</v>
      </c>
      <c r="AI422" s="110">
        <f t="shared" si="141"/>
        <v>0</v>
      </c>
      <c r="AJ422" s="114"/>
      <c r="AK422" s="100">
        <f t="shared" si="142"/>
        <v>0</v>
      </c>
      <c r="AL422" s="110">
        <f t="shared" si="143"/>
        <v>0</v>
      </c>
      <c r="AM422" s="258">
        <f t="shared" si="144"/>
        <v>0</v>
      </c>
      <c r="AN422" s="110">
        <f t="shared" si="145"/>
        <v>0</v>
      </c>
      <c r="AO422" s="110">
        <f t="shared" si="129"/>
        <v>0</v>
      </c>
      <c r="AP422" s="122"/>
    </row>
    <row r="423" spans="1:56">
      <c r="A423" s="113"/>
      <c r="B423" s="113"/>
      <c r="C423" s="114"/>
      <c r="D423" s="115"/>
      <c r="E423" s="115"/>
      <c r="F423" s="115"/>
      <c r="G423" s="115"/>
      <c r="H423" s="116"/>
      <c r="I423" s="114"/>
      <c r="J423" s="114"/>
      <c r="K423" s="115"/>
      <c r="L423" s="117">
        <f t="shared" si="126"/>
        <v>0</v>
      </c>
      <c r="M423" s="124"/>
      <c r="N423" s="102" t="str">
        <f t="shared" si="130"/>
        <v/>
      </c>
      <c r="O423" s="103" t="str">
        <f t="shared" si="131"/>
        <v/>
      </c>
      <c r="P423" s="104" t="str">
        <f t="shared" si="132"/>
        <v/>
      </c>
      <c r="Q423" s="248" t="str">
        <f t="shared" si="133"/>
        <v/>
      </c>
      <c r="R423" s="245" t="str">
        <f t="shared" si="134"/>
        <v/>
      </c>
      <c r="S423" s="104" t="str">
        <f t="shared" si="135"/>
        <v/>
      </c>
      <c r="T423" s="249" t="str">
        <f t="shared" si="127"/>
        <v/>
      </c>
      <c r="U423" s="118"/>
      <c r="V423" s="118"/>
      <c r="W423" s="118"/>
      <c r="X423" s="119"/>
      <c r="Y423" s="120"/>
      <c r="Z423" s="120"/>
      <c r="AA423" s="108" t="str">
        <f t="shared" si="136"/>
        <v/>
      </c>
      <c r="AB423" s="108" t="str">
        <f t="shared" si="137"/>
        <v/>
      </c>
      <c r="AC423" s="121"/>
      <c r="AD423" s="121"/>
      <c r="AE423" s="250" t="str">
        <f t="shared" si="128"/>
        <v/>
      </c>
      <c r="AF423" s="108" t="str">
        <f t="shared" si="138"/>
        <v/>
      </c>
      <c r="AG423" s="108" t="str">
        <f t="shared" si="139"/>
        <v/>
      </c>
      <c r="AH423" s="110">
        <f t="shared" si="140"/>
        <v>0</v>
      </c>
      <c r="AI423" s="110">
        <f t="shared" si="141"/>
        <v>0</v>
      </c>
      <c r="AJ423" s="114"/>
      <c r="AK423" s="100">
        <f t="shared" si="142"/>
        <v>0</v>
      </c>
      <c r="AL423" s="110">
        <f t="shared" si="143"/>
        <v>0</v>
      </c>
      <c r="AM423" s="258">
        <f t="shared" si="144"/>
        <v>0</v>
      </c>
      <c r="AN423" s="110">
        <f t="shared" si="145"/>
        <v>0</v>
      </c>
      <c r="AO423" s="110">
        <f t="shared" si="129"/>
        <v>0</v>
      </c>
      <c r="AP423" s="122"/>
    </row>
    <row r="424" spans="1:56">
      <c r="A424" s="113"/>
      <c r="B424" s="113"/>
      <c r="C424" s="114"/>
      <c r="D424" s="115"/>
      <c r="E424" s="115"/>
      <c r="F424" s="115"/>
      <c r="G424" s="115"/>
      <c r="H424" s="116"/>
      <c r="I424" s="114"/>
      <c r="J424" s="114"/>
      <c r="K424" s="115"/>
      <c r="L424" s="117">
        <f t="shared" si="126"/>
        <v>0</v>
      </c>
      <c r="M424" s="124"/>
      <c r="N424" s="102" t="str">
        <f t="shared" si="130"/>
        <v/>
      </c>
      <c r="O424" s="103" t="str">
        <f t="shared" si="131"/>
        <v/>
      </c>
      <c r="P424" s="104" t="str">
        <f t="shared" si="132"/>
        <v/>
      </c>
      <c r="Q424" s="248" t="str">
        <f t="shared" si="133"/>
        <v/>
      </c>
      <c r="R424" s="245" t="str">
        <f t="shared" si="134"/>
        <v/>
      </c>
      <c r="S424" s="104" t="str">
        <f t="shared" si="135"/>
        <v/>
      </c>
      <c r="T424" s="249" t="str">
        <f t="shared" si="127"/>
        <v/>
      </c>
      <c r="U424" s="118"/>
      <c r="V424" s="118"/>
      <c r="W424" s="118"/>
      <c r="X424" s="119"/>
      <c r="Y424" s="120"/>
      <c r="Z424" s="120"/>
      <c r="AA424" s="108" t="str">
        <f t="shared" si="136"/>
        <v/>
      </c>
      <c r="AB424" s="108" t="str">
        <f t="shared" si="137"/>
        <v/>
      </c>
      <c r="AC424" s="121"/>
      <c r="AD424" s="121"/>
      <c r="AE424" s="250" t="str">
        <f t="shared" si="128"/>
        <v/>
      </c>
      <c r="AF424" s="108" t="str">
        <f t="shared" si="138"/>
        <v/>
      </c>
      <c r="AG424" s="108" t="str">
        <f t="shared" si="139"/>
        <v/>
      </c>
      <c r="AH424" s="110">
        <f t="shared" si="140"/>
        <v>0</v>
      </c>
      <c r="AI424" s="110">
        <f t="shared" si="141"/>
        <v>0</v>
      </c>
      <c r="AJ424" s="114"/>
      <c r="AK424" s="100">
        <f t="shared" si="142"/>
        <v>0</v>
      </c>
      <c r="AL424" s="110">
        <f t="shared" si="143"/>
        <v>0</v>
      </c>
      <c r="AM424" s="258">
        <f t="shared" si="144"/>
        <v>0</v>
      </c>
      <c r="AN424" s="110">
        <f t="shared" si="145"/>
        <v>0</v>
      </c>
      <c r="AO424" s="110">
        <f t="shared" si="129"/>
        <v>0</v>
      </c>
      <c r="AP424" s="122"/>
    </row>
    <row r="425" spans="1:56">
      <c r="A425" s="113"/>
      <c r="B425" s="113"/>
      <c r="C425" s="114"/>
      <c r="D425" s="115"/>
      <c r="E425" s="115"/>
      <c r="F425" s="115"/>
      <c r="G425" s="115"/>
      <c r="H425" s="116"/>
      <c r="I425" s="114"/>
      <c r="J425" s="114"/>
      <c r="K425" s="115"/>
      <c r="L425" s="117">
        <f t="shared" si="126"/>
        <v>0</v>
      </c>
      <c r="M425" s="124"/>
      <c r="N425" s="102" t="str">
        <f t="shared" si="130"/>
        <v/>
      </c>
      <c r="O425" s="103" t="str">
        <f t="shared" si="131"/>
        <v/>
      </c>
      <c r="P425" s="104" t="str">
        <f t="shared" si="132"/>
        <v/>
      </c>
      <c r="Q425" s="248" t="str">
        <f t="shared" si="133"/>
        <v/>
      </c>
      <c r="R425" s="245" t="str">
        <f t="shared" si="134"/>
        <v/>
      </c>
      <c r="S425" s="104" t="str">
        <f t="shared" si="135"/>
        <v/>
      </c>
      <c r="T425" s="249" t="str">
        <f t="shared" si="127"/>
        <v/>
      </c>
      <c r="U425" s="118"/>
      <c r="V425" s="118"/>
      <c r="W425" s="118"/>
      <c r="X425" s="119"/>
      <c r="Y425" s="120"/>
      <c r="Z425" s="120"/>
      <c r="AA425" s="108" t="str">
        <f t="shared" si="136"/>
        <v/>
      </c>
      <c r="AB425" s="108" t="str">
        <f t="shared" si="137"/>
        <v/>
      </c>
      <c r="AC425" s="121"/>
      <c r="AD425" s="121"/>
      <c r="AE425" s="250" t="str">
        <f t="shared" si="128"/>
        <v/>
      </c>
      <c r="AF425" s="108" t="str">
        <f t="shared" si="138"/>
        <v/>
      </c>
      <c r="AG425" s="108" t="str">
        <f t="shared" si="139"/>
        <v/>
      </c>
      <c r="AH425" s="110">
        <f t="shared" si="140"/>
        <v>0</v>
      </c>
      <c r="AI425" s="110">
        <f t="shared" si="141"/>
        <v>0</v>
      </c>
      <c r="AJ425" s="114"/>
      <c r="AK425" s="100">
        <f t="shared" si="142"/>
        <v>0</v>
      </c>
      <c r="AL425" s="110">
        <f t="shared" si="143"/>
        <v>0</v>
      </c>
      <c r="AM425" s="258">
        <f t="shared" si="144"/>
        <v>0</v>
      </c>
      <c r="AN425" s="110">
        <f t="shared" si="145"/>
        <v>0</v>
      </c>
      <c r="AO425" s="110">
        <f t="shared" si="129"/>
        <v>0</v>
      </c>
      <c r="AP425" s="122"/>
    </row>
    <row r="426" spans="1:56">
      <c r="A426" s="113"/>
      <c r="B426" s="113"/>
      <c r="C426" s="114"/>
      <c r="D426" s="115"/>
      <c r="E426" s="115"/>
      <c r="F426" s="115"/>
      <c r="G426" s="115"/>
      <c r="H426" s="116"/>
      <c r="I426" s="114"/>
      <c r="J426" s="114"/>
      <c r="K426" s="115"/>
      <c r="L426" s="117">
        <f t="shared" si="126"/>
        <v>0</v>
      </c>
      <c r="M426" s="124"/>
      <c r="N426" s="102" t="str">
        <f t="shared" si="130"/>
        <v/>
      </c>
      <c r="O426" s="103" t="str">
        <f t="shared" si="131"/>
        <v/>
      </c>
      <c r="P426" s="104" t="str">
        <f t="shared" si="132"/>
        <v/>
      </c>
      <c r="Q426" s="248" t="str">
        <f t="shared" si="133"/>
        <v/>
      </c>
      <c r="R426" s="245" t="str">
        <f t="shared" si="134"/>
        <v/>
      </c>
      <c r="S426" s="104" t="str">
        <f t="shared" si="135"/>
        <v/>
      </c>
      <c r="T426" s="249" t="str">
        <f t="shared" si="127"/>
        <v/>
      </c>
      <c r="U426" s="118"/>
      <c r="V426" s="118"/>
      <c r="W426" s="118"/>
      <c r="X426" s="119"/>
      <c r="Y426" s="120"/>
      <c r="Z426" s="120"/>
      <c r="AA426" s="108" t="str">
        <f t="shared" si="136"/>
        <v/>
      </c>
      <c r="AB426" s="108" t="str">
        <f t="shared" si="137"/>
        <v/>
      </c>
      <c r="AC426" s="121"/>
      <c r="AD426" s="121"/>
      <c r="AE426" s="250" t="str">
        <f t="shared" si="128"/>
        <v/>
      </c>
      <c r="AF426" s="108" t="str">
        <f t="shared" si="138"/>
        <v/>
      </c>
      <c r="AG426" s="108" t="str">
        <f t="shared" si="139"/>
        <v/>
      </c>
      <c r="AH426" s="110">
        <f t="shared" si="140"/>
        <v>0</v>
      </c>
      <c r="AI426" s="110">
        <f t="shared" si="141"/>
        <v>0</v>
      </c>
      <c r="AJ426" s="114"/>
      <c r="AK426" s="100">
        <f t="shared" si="142"/>
        <v>0</v>
      </c>
      <c r="AL426" s="110">
        <f t="shared" si="143"/>
        <v>0</v>
      </c>
      <c r="AM426" s="258">
        <f t="shared" si="144"/>
        <v>0</v>
      </c>
      <c r="AN426" s="110">
        <f t="shared" si="145"/>
        <v>0</v>
      </c>
      <c r="AO426" s="110">
        <f t="shared" si="129"/>
        <v>0</v>
      </c>
      <c r="AP426" s="122"/>
    </row>
    <row r="427" spans="1:56">
      <c r="A427" s="113"/>
      <c r="B427" s="113"/>
      <c r="C427" s="114"/>
      <c r="D427" s="115"/>
      <c r="E427" s="115"/>
      <c r="F427" s="115"/>
      <c r="G427" s="115"/>
      <c r="H427" s="116"/>
      <c r="I427" s="114"/>
      <c r="J427" s="114"/>
      <c r="K427" s="115"/>
      <c r="L427" s="117">
        <f t="shared" si="126"/>
        <v>0</v>
      </c>
      <c r="M427" s="124"/>
      <c r="N427" s="102" t="str">
        <f t="shared" si="130"/>
        <v/>
      </c>
      <c r="O427" s="103" t="str">
        <f t="shared" si="131"/>
        <v/>
      </c>
      <c r="P427" s="104" t="str">
        <f t="shared" si="132"/>
        <v/>
      </c>
      <c r="Q427" s="248" t="str">
        <f t="shared" si="133"/>
        <v/>
      </c>
      <c r="R427" s="245" t="str">
        <f t="shared" si="134"/>
        <v/>
      </c>
      <c r="S427" s="104" t="str">
        <f t="shared" si="135"/>
        <v/>
      </c>
      <c r="T427" s="249" t="str">
        <f t="shared" si="127"/>
        <v/>
      </c>
      <c r="U427" s="118"/>
      <c r="V427" s="118"/>
      <c r="W427" s="118"/>
      <c r="X427" s="119"/>
      <c r="Y427" s="120"/>
      <c r="Z427" s="120"/>
      <c r="AA427" s="108" t="str">
        <f t="shared" si="136"/>
        <v/>
      </c>
      <c r="AB427" s="108" t="str">
        <f t="shared" si="137"/>
        <v/>
      </c>
      <c r="AC427" s="121"/>
      <c r="AD427" s="121"/>
      <c r="AE427" s="250" t="str">
        <f t="shared" si="128"/>
        <v/>
      </c>
      <c r="AF427" s="108" t="str">
        <f t="shared" si="138"/>
        <v/>
      </c>
      <c r="AG427" s="108" t="str">
        <f t="shared" si="139"/>
        <v/>
      </c>
      <c r="AH427" s="110">
        <f t="shared" si="140"/>
        <v>0</v>
      </c>
      <c r="AI427" s="110">
        <f t="shared" si="141"/>
        <v>0</v>
      </c>
      <c r="AJ427" s="114"/>
      <c r="AK427" s="100">
        <f t="shared" si="142"/>
        <v>0</v>
      </c>
      <c r="AL427" s="110">
        <f t="shared" si="143"/>
        <v>0</v>
      </c>
      <c r="AM427" s="258">
        <f t="shared" si="144"/>
        <v>0</v>
      </c>
      <c r="AN427" s="110">
        <f t="shared" si="145"/>
        <v>0</v>
      </c>
      <c r="AO427" s="110">
        <f t="shared" si="129"/>
        <v>0</v>
      </c>
      <c r="AP427" s="122"/>
    </row>
    <row r="428" spans="1:56">
      <c r="A428" s="113"/>
      <c r="B428" s="113"/>
      <c r="C428" s="114"/>
      <c r="D428" s="115"/>
      <c r="E428" s="115"/>
      <c r="F428" s="115"/>
      <c r="G428" s="115"/>
      <c r="H428" s="116"/>
      <c r="I428" s="114"/>
      <c r="J428" s="114"/>
      <c r="K428" s="115"/>
      <c r="L428" s="117">
        <f t="shared" si="126"/>
        <v>0</v>
      </c>
      <c r="M428" s="124"/>
      <c r="N428" s="102" t="str">
        <f t="shared" si="130"/>
        <v/>
      </c>
      <c r="O428" s="103" t="str">
        <f t="shared" si="131"/>
        <v/>
      </c>
      <c r="P428" s="104" t="str">
        <f t="shared" si="132"/>
        <v/>
      </c>
      <c r="Q428" s="248" t="str">
        <f t="shared" si="133"/>
        <v/>
      </c>
      <c r="R428" s="245" t="str">
        <f t="shared" si="134"/>
        <v/>
      </c>
      <c r="S428" s="104" t="str">
        <f t="shared" si="135"/>
        <v/>
      </c>
      <c r="T428" s="249" t="str">
        <f t="shared" si="127"/>
        <v/>
      </c>
      <c r="U428" s="118"/>
      <c r="V428" s="118"/>
      <c r="W428" s="118"/>
      <c r="X428" s="119"/>
      <c r="Y428" s="120"/>
      <c r="Z428" s="120"/>
      <c r="AA428" s="108" t="str">
        <f t="shared" si="136"/>
        <v/>
      </c>
      <c r="AB428" s="108" t="str">
        <f t="shared" si="137"/>
        <v/>
      </c>
      <c r="AC428" s="121"/>
      <c r="AD428" s="121"/>
      <c r="AE428" s="250" t="str">
        <f t="shared" si="128"/>
        <v/>
      </c>
      <c r="AF428" s="108" t="str">
        <f t="shared" si="138"/>
        <v/>
      </c>
      <c r="AG428" s="108" t="str">
        <f t="shared" si="139"/>
        <v/>
      </c>
      <c r="AH428" s="110">
        <f t="shared" si="140"/>
        <v>0</v>
      </c>
      <c r="AI428" s="110">
        <f t="shared" si="141"/>
        <v>0</v>
      </c>
      <c r="AJ428" s="114"/>
      <c r="AK428" s="100">
        <f t="shared" si="142"/>
        <v>0</v>
      </c>
      <c r="AL428" s="110">
        <f t="shared" si="143"/>
        <v>0</v>
      </c>
      <c r="AM428" s="258">
        <f t="shared" si="144"/>
        <v>0</v>
      </c>
      <c r="AN428" s="110">
        <f t="shared" si="145"/>
        <v>0</v>
      </c>
      <c r="AO428" s="110">
        <f t="shared" si="129"/>
        <v>0</v>
      </c>
      <c r="AP428" s="122"/>
    </row>
    <row r="429" spans="1:56">
      <c r="A429" s="113"/>
      <c r="B429" s="113"/>
      <c r="C429" s="114"/>
      <c r="D429" s="115"/>
      <c r="E429" s="115"/>
      <c r="F429" s="115"/>
      <c r="G429" s="115"/>
      <c r="H429" s="116"/>
      <c r="I429" s="114"/>
      <c r="J429" s="114"/>
      <c r="K429" s="115"/>
      <c r="L429" s="117">
        <f t="shared" si="126"/>
        <v>0</v>
      </c>
      <c r="M429" s="124"/>
      <c r="N429" s="102" t="str">
        <f t="shared" si="130"/>
        <v/>
      </c>
      <c r="O429" s="103" t="str">
        <f t="shared" si="131"/>
        <v/>
      </c>
      <c r="P429" s="104" t="str">
        <f t="shared" si="132"/>
        <v/>
      </c>
      <c r="Q429" s="248" t="str">
        <f t="shared" si="133"/>
        <v/>
      </c>
      <c r="R429" s="245" t="str">
        <f t="shared" si="134"/>
        <v/>
      </c>
      <c r="S429" s="104" t="str">
        <f t="shared" si="135"/>
        <v/>
      </c>
      <c r="T429" s="249" t="str">
        <f t="shared" si="127"/>
        <v/>
      </c>
      <c r="U429" s="118"/>
      <c r="V429" s="118"/>
      <c r="W429" s="118"/>
      <c r="X429" s="119"/>
      <c r="Y429" s="120"/>
      <c r="Z429" s="120"/>
      <c r="AA429" s="108" t="str">
        <f t="shared" si="136"/>
        <v/>
      </c>
      <c r="AB429" s="108" t="str">
        <f t="shared" si="137"/>
        <v/>
      </c>
      <c r="AC429" s="121"/>
      <c r="AD429" s="121"/>
      <c r="AE429" s="250" t="str">
        <f t="shared" si="128"/>
        <v/>
      </c>
      <c r="AF429" s="108" t="str">
        <f t="shared" si="138"/>
        <v/>
      </c>
      <c r="AG429" s="108" t="str">
        <f t="shared" si="139"/>
        <v/>
      </c>
      <c r="AH429" s="110">
        <f t="shared" si="140"/>
        <v>0</v>
      </c>
      <c r="AI429" s="110">
        <f t="shared" si="141"/>
        <v>0</v>
      </c>
      <c r="AJ429" s="114"/>
      <c r="AK429" s="100">
        <f t="shared" si="142"/>
        <v>0</v>
      </c>
      <c r="AL429" s="110">
        <f t="shared" si="143"/>
        <v>0</v>
      </c>
      <c r="AM429" s="258">
        <f t="shared" si="144"/>
        <v>0</v>
      </c>
      <c r="AN429" s="110">
        <f t="shared" si="145"/>
        <v>0</v>
      </c>
      <c r="AO429" s="110">
        <f t="shared" si="129"/>
        <v>0</v>
      </c>
      <c r="AP429" s="122"/>
    </row>
    <row r="430" spans="1:56">
      <c r="A430" s="113"/>
      <c r="B430" s="113"/>
      <c r="C430" s="114"/>
      <c r="D430" s="115"/>
      <c r="E430" s="115"/>
      <c r="F430" s="115"/>
      <c r="G430" s="115"/>
      <c r="H430" s="116"/>
      <c r="I430" s="114"/>
      <c r="J430" s="114"/>
      <c r="K430" s="115"/>
      <c r="L430" s="117">
        <f t="shared" si="126"/>
        <v>0</v>
      </c>
      <c r="M430" s="124"/>
      <c r="N430" s="102" t="str">
        <f t="shared" si="130"/>
        <v/>
      </c>
      <c r="O430" s="103" t="str">
        <f t="shared" si="131"/>
        <v/>
      </c>
      <c r="P430" s="104" t="str">
        <f t="shared" si="132"/>
        <v/>
      </c>
      <c r="Q430" s="248" t="str">
        <f t="shared" si="133"/>
        <v/>
      </c>
      <c r="R430" s="245" t="str">
        <f t="shared" si="134"/>
        <v/>
      </c>
      <c r="S430" s="104" t="str">
        <f t="shared" si="135"/>
        <v/>
      </c>
      <c r="T430" s="249" t="str">
        <f t="shared" si="127"/>
        <v/>
      </c>
      <c r="U430" s="118"/>
      <c r="V430" s="118"/>
      <c r="W430" s="118"/>
      <c r="X430" s="119"/>
      <c r="Y430" s="120"/>
      <c r="Z430" s="120"/>
      <c r="AA430" s="108" t="str">
        <f t="shared" si="136"/>
        <v/>
      </c>
      <c r="AB430" s="108" t="str">
        <f t="shared" si="137"/>
        <v/>
      </c>
      <c r="AC430" s="121"/>
      <c r="AD430" s="121"/>
      <c r="AE430" s="250" t="str">
        <f t="shared" si="128"/>
        <v/>
      </c>
      <c r="AF430" s="108" t="str">
        <f t="shared" si="138"/>
        <v/>
      </c>
      <c r="AG430" s="108" t="str">
        <f t="shared" si="139"/>
        <v/>
      </c>
      <c r="AH430" s="110">
        <f t="shared" si="140"/>
        <v>0</v>
      </c>
      <c r="AI430" s="110">
        <f t="shared" si="141"/>
        <v>0</v>
      </c>
      <c r="AJ430" s="114"/>
      <c r="AK430" s="100">
        <f t="shared" si="142"/>
        <v>0</v>
      </c>
      <c r="AL430" s="110">
        <f t="shared" si="143"/>
        <v>0</v>
      </c>
      <c r="AM430" s="258">
        <f t="shared" si="144"/>
        <v>0</v>
      </c>
      <c r="AN430" s="110">
        <f t="shared" si="145"/>
        <v>0</v>
      </c>
      <c r="AO430" s="110">
        <f t="shared" si="129"/>
        <v>0</v>
      </c>
      <c r="AP430" s="122"/>
    </row>
    <row r="431" spans="1:56">
      <c r="A431" s="113"/>
      <c r="B431" s="113"/>
      <c r="C431" s="114"/>
      <c r="D431" s="115"/>
      <c r="E431" s="115"/>
      <c r="F431" s="115"/>
      <c r="G431" s="115"/>
      <c r="H431" s="116"/>
      <c r="I431" s="114"/>
      <c r="J431" s="114"/>
      <c r="K431" s="115"/>
      <c r="L431" s="117">
        <f t="shared" si="126"/>
        <v>0</v>
      </c>
      <c r="M431" s="124"/>
      <c r="N431" s="102" t="str">
        <f t="shared" si="130"/>
        <v/>
      </c>
      <c r="O431" s="103" t="str">
        <f t="shared" si="131"/>
        <v/>
      </c>
      <c r="P431" s="104" t="str">
        <f t="shared" si="132"/>
        <v/>
      </c>
      <c r="Q431" s="248" t="str">
        <f t="shared" si="133"/>
        <v/>
      </c>
      <c r="R431" s="245" t="str">
        <f t="shared" si="134"/>
        <v/>
      </c>
      <c r="S431" s="104" t="str">
        <f t="shared" si="135"/>
        <v/>
      </c>
      <c r="T431" s="249" t="str">
        <f t="shared" si="127"/>
        <v/>
      </c>
      <c r="U431" s="118"/>
      <c r="V431" s="118"/>
      <c r="W431" s="118"/>
      <c r="X431" s="119"/>
      <c r="Y431" s="120"/>
      <c r="Z431" s="120"/>
      <c r="AA431" s="108" t="str">
        <f t="shared" si="136"/>
        <v/>
      </c>
      <c r="AB431" s="108" t="str">
        <f t="shared" si="137"/>
        <v/>
      </c>
      <c r="AC431" s="121"/>
      <c r="AD431" s="121"/>
      <c r="AE431" s="250" t="str">
        <f t="shared" si="128"/>
        <v/>
      </c>
      <c r="AF431" s="108" t="str">
        <f t="shared" si="138"/>
        <v/>
      </c>
      <c r="AG431" s="108" t="str">
        <f t="shared" si="139"/>
        <v/>
      </c>
      <c r="AH431" s="110">
        <f t="shared" si="140"/>
        <v>0</v>
      </c>
      <c r="AI431" s="110">
        <f t="shared" si="141"/>
        <v>0</v>
      </c>
      <c r="AJ431" s="114"/>
      <c r="AK431" s="100">
        <f t="shared" si="142"/>
        <v>0</v>
      </c>
      <c r="AL431" s="110">
        <f t="shared" si="143"/>
        <v>0</v>
      </c>
      <c r="AM431" s="258">
        <f t="shared" si="144"/>
        <v>0</v>
      </c>
      <c r="AN431" s="110">
        <f t="shared" si="145"/>
        <v>0</v>
      </c>
      <c r="AO431" s="110">
        <f t="shared" si="129"/>
        <v>0</v>
      </c>
      <c r="AP431" s="122"/>
    </row>
    <row r="432" spans="1:56">
      <c r="A432" s="113"/>
      <c r="B432" s="113"/>
      <c r="C432" s="114"/>
      <c r="D432" s="115"/>
      <c r="E432" s="115"/>
      <c r="F432" s="115"/>
      <c r="G432" s="115"/>
      <c r="H432" s="116"/>
      <c r="I432" s="114"/>
      <c r="J432" s="114"/>
      <c r="K432" s="115"/>
      <c r="L432" s="117">
        <f t="shared" si="126"/>
        <v>0</v>
      </c>
      <c r="M432" s="124"/>
      <c r="N432" s="102" t="str">
        <f t="shared" si="130"/>
        <v/>
      </c>
      <c r="O432" s="103" t="str">
        <f t="shared" si="131"/>
        <v/>
      </c>
      <c r="P432" s="104" t="str">
        <f t="shared" si="132"/>
        <v/>
      </c>
      <c r="Q432" s="248" t="str">
        <f t="shared" si="133"/>
        <v/>
      </c>
      <c r="R432" s="245" t="str">
        <f t="shared" si="134"/>
        <v/>
      </c>
      <c r="S432" s="104" t="str">
        <f t="shared" si="135"/>
        <v/>
      </c>
      <c r="T432" s="249" t="str">
        <f t="shared" si="127"/>
        <v/>
      </c>
      <c r="U432" s="118"/>
      <c r="V432" s="118"/>
      <c r="W432" s="118"/>
      <c r="X432" s="119"/>
      <c r="Y432" s="120"/>
      <c r="Z432" s="120"/>
      <c r="AA432" s="108" t="str">
        <f t="shared" si="136"/>
        <v/>
      </c>
      <c r="AB432" s="108" t="str">
        <f t="shared" si="137"/>
        <v/>
      </c>
      <c r="AC432" s="121"/>
      <c r="AD432" s="121"/>
      <c r="AE432" s="250" t="str">
        <f t="shared" si="128"/>
        <v/>
      </c>
      <c r="AF432" s="108" t="str">
        <f t="shared" si="138"/>
        <v/>
      </c>
      <c r="AG432" s="108" t="str">
        <f t="shared" si="139"/>
        <v/>
      </c>
      <c r="AH432" s="110">
        <f t="shared" si="140"/>
        <v>0</v>
      </c>
      <c r="AI432" s="110">
        <f t="shared" si="141"/>
        <v>0</v>
      </c>
      <c r="AJ432" s="114"/>
      <c r="AK432" s="100">
        <f t="shared" si="142"/>
        <v>0</v>
      </c>
      <c r="AL432" s="110">
        <f t="shared" si="143"/>
        <v>0</v>
      </c>
      <c r="AM432" s="258">
        <f t="shared" si="144"/>
        <v>0</v>
      </c>
      <c r="AN432" s="110">
        <f t="shared" si="145"/>
        <v>0</v>
      </c>
      <c r="AO432" s="110">
        <f t="shared" si="129"/>
        <v>0</v>
      </c>
      <c r="AP432" s="122"/>
    </row>
    <row r="433" spans="1:56">
      <c r="A433" s="113"/>
      <c r="B433" s="113"/>
      <c r="C433" s="114"/>
      <c r="D433" s="115"/>
      <c r="E433" s="115"/>
      <c r="F433" s="115"/>
      <c r="G433" s="115"/>
      <c r="H433" s="116"/>
      <c r="I433" s="114"/>
      <c r="J433" s="114"/>
      <c r="K433" s="115"/>
      <c r="L433" s="117">
        <f t="shared" si="126"/>
        <v>0</v>
      </c>
      <c r="M433" s="124"/>
      <c r="N433" s="102" t="str">
        <f t="shared" si="130"/>
        <v/>
      </c>
      <c r="O433" s="103" t="str">
        <f t="shared" si="131"/>
        <v/>
      </c>
      <c r="P433" s="104" t="str">
        <f t="shared" si="132"/>
        <v/>
      </c>
      <c r="Q433" s="248" t="str">
        <f t="shared" si="133"/>
        <v/>
      </c>
      <c r="R433" s="245" t="str">
        <f t="shared" si="134"/>
        <v/>
      </c>
      <c r="S433" s="104" t="str">
        <f t="shared" si="135"/>
        <v/>
      </c>
      <c r="T433" s="249" t="str">
        <f t="shared" si="127"/>
        <v/>
      </c>
      <c r="U433" s="118"/>
      <c r="V433" s="118"/>
      <c r="W433" s="118"/>
      <c r="X433" s="119"/>
      <c r="Y433" s="120"/>
      <c r="Z433" s="120"/>
      <c r="AA433" s="108" t="str">
        <f t="shared" si="136"/>
        <v/>
      </c>
      <c r="AB433" s="108" t="str">
        <f t="shared" si="137"/>
        <v/>
      </c>
      <c r="AC433" s="121"/>
      <c r="AD433" s="121"/>
      <c r="AE433" s="250" t="str">
        <f t="shared" si="128"/>
        <v/>
      </c>
      <c r="AF433" s="108" t="str">
        <f t="shared" si="138"/>
        <v/>
      </c>
      <c r="AG433" s="108" t="str">
        <f t="shared" si="139"/>
        <v/>
      </c>
      <c r="AH433" s="110">
        <f t="shared" si="140"/>
        <v>0</v>
      </c>
      <c r="AI433" s="110">
        <f t="shared" si="141"/>
        <v>0</v>
      </c>
      <c r="AJ433" s="114"/>
      <c r="AK433" s="100">
        <f t="shared" si="142"/>
        <v>0</v>
      </c>
      <c r="AL433" s="110">
        <f t="shared" si="143"/>
        <v>0</v>
      </c>
      <c r="AM433" s="258">
        <f t="shared" si="144"/>
        <v>0</v>
      </c>
      <c r="AN433" s="110">
        <f t="shared" si="145"/>
        <v>0</v>
      </c>
      <c r="AO433" s="110">
        <f t="shared" si="129"/>
        <v>0</v>
      </c>
      <c r="AP433" s="122"/>
    </row>
    <row r="434" spans="1:56">
      <c r="A434" s="113"/>
      <c r="B434" s="113"/>
      <c r="C434" s="114"/>
      <c r="D434" s="115"/>
      <c r="E434" s="115"/>
      <c r="F434" s="115"/>
      <c r="G434" s="115"/>
      <c r="H434" s="116"/>
      <c r="I434" s="114"/>
      <c r="J434" s="114"/>
      <c r="K434" s="115"/>
      <c r="L434" s="117">
        <f t="shared" si="126"/>
        <v>0</v>
      </c>
      <c r="M434" s="124"/>
      <c r="N434" s="102" t="str">
        <f t="shared" si="130"/>
        <v/>
      </c>
      <c r="O434" s="103" t="str">
        <f t="shared" si="131"/>
        <v/>
      </c>
      <c r="P434" s="104" t="str">
        <f t="shared" si="132"/>
        <v/>
      </c>
      <c r="Q434" s="248" t="str">
        <f t="shared" si="133"/>
        <v/>
      </c>
      <c r="R434" s="245" t="str">
        <f t="shared" si="134"/>
        <v/>
      </c>
      <c r="S434" s="104" t="str">
        <f t="shared" si="135"/>
        <v/>
      </c>
      <c r="T434" s="249" t="str">
        <f t="shared" si="127"/>
        <v/>
      </c>
      <c r="U434" s="118"/>
      <c r="V434" s="118"/>
      <c r="W434" s="118"/>
      <c r="X434" s="119"/>
      <c r="Y434" s="120"/>
      <c r="Z434" s="120"/>
      <c r="AA434" s="108" t="str">
        <f t="shared" si="136"/>
        <v/>
      </c>
      <c r="AB434" s="108" t="str">
        <f t="shared" si="137"/>
        <v/>
      </c>
      <c r="AC434" s="121"/>
      <c r="AD434" s="121"/>
      <c r="AE434" s="250" t="str">
        <f t="shared" si="128"/>
        <v/>
      </c>
      <c r="AF434" s="108" t="str">
        <f t="shared" si="138"/>
        <v/>
      </c>
      <c r="AG434" s="108" t="str">
        <f t="shared" si="139"/>
        <v/>
      </c>
      <c r="AH434" s="110">
        <f t="shared" si="140"/>
        <v>0</v>
      </c>
      <c r="AI434" s="110">
        <f t="shared" si="141"/>
        <v>0</v>
      </c>
      <c r="AJ434" s="114"/>
      <c r="AK434" s="100">
        <f t="shared" si="142"/>
        <v>0</v>
      </c>
      <c r="AL434" s="110">
        <f t="shared" si="143"/>
        <v>0</v>
      </c>
      <c r="AM434" s="258">
        <f t="shared" si="144"/>
        <v>0</v>
      </c>
      <c r="AN434" s="110">
        <f t="shared" si="145"/>
        <v>0</v>
      </c>
      <c r="AO434" s="110">
        <f t="shared" si="129"/>
        <v>0</v>
      </c>
      <c r="AP434" s="122"/>
    </row>
    <row r="435" spans="1:56">
      <c r="A435" s="113"/>
      <c r="B435" s="113"/>
      <c r="C435" s="114"/>
      <c r="D435" s="115"/>
      <c r="E435" s="115"/>
      <c r="F435" s="115"/>
      <c r="G435" s="115"/>
      <c r="H435" s="116"/>
      <c r="I435" s="114"/>
      <c r="J435" s="114"/>
      <c r="K435" s="115"/>
      <c r="L435" s="117">
        <f t="shared" si="126"/>
        <v>0</v>
      </c>
      <c r="M435" s="124"/>
      <c r="N435" s="102" t="str">
        <f t="shared" si="130"/>
        <v/>
      </c>
      <c r="O435" s="103" t="str">
        <f t="shared" si="131"/>
        <v/>
      </c>
      <c r="P435" s="104" t="str">
        <f t="shared" si="132"/>
        <v/>
      </c>
      <c r="Q435" s="248" t="str">
        <f t="shared" si="133"/>
        <v/>
      </c>
      <c r="R435" s="245" t="str">
        <f t="shared" si="134"/>
        <v/>
      </c>
      <c r="S435" s="104" t="str">
        <f t="shared" si="135"/>
        <v/>
      </c>
      <c r="T435" s="249" t="str">
        <f t="shared" si="127"/>
        <v/>
      </c>
      <c r="U435" s="118"/>
      <c r="V435" s="118"/>
      <c r="W435" s="118"/>
      <c r="X435" s="119"/>
      <c r="Y435" s="120"/>
      <c r="Z435" s="120"/>
      <c r="AA435" s="108" t="str">
        <f t="shared" si="136"/>
        <v/>
      </c>
      <c r="AB435" s="108" t="str">
        <f t="shared" si="137"/>
        <v/>
      </c>
      <c r="AC435" s="121"/>
      <c r="AD435" s="121"/>
      <c r="AE435" s="250" t="str">
        <f t="shared" si="128"/>
        <v/>
      </c>
      <c r="AF435" s="108" t="str">
        <f t="shared" si="138"/>
        <v/>
      </c>
      <c r="AG435" s="108" t="str">
        <f t="shared" si="139"/>
        <v/>
      </c>
      <c r="AH435" s="110">
        <f t="shared" si="140"/>
        <v>0</v>
      </c>
      <c r="AI435" s="110">
        <f t="shared" si="141"/>
        <v>0</v>
      </c>
      <c r="AJ435" s="114"/>
      <c r="AK435" s="100">
        <f t="shared" si="142"/>
        <v>0</v>
      </c>
      <c r="AL435" s="110">
        <f t="shared" si="143"/>
        <v>0</v>
      </c>
      <c r="AM435" s="258">
        <f t="shared" si="144"/>
        <v>0</v>
      </c>
      <c r="AN435" s="110">
        <f t="shared" si="145"/>
        <v>0</v>
      </c>
      <c r="AO435" s="110">
        <f t="shared" si="129"/>
        <v>0</v>
      </c>
      <c r="AP435" s="122"/>
    </row>
    <row r="436" spans="1:56">
      <c r="A436" s="113"/>
      <c r="B436" s="113"/>
      <c r="C436" s="114"/>
      <c r="D436" s="115"/>
      <c r="E436" s="115"/>
      <c r="F436" s="115"/>
      <c r="G436" s="115"/>
      <c r="H436" s="116"/>
      <c r="I436" s="114"/>
      <c r="J436" s="114"/>
      <c r="K436" s="115"/>
      <c r="L436" s="117">
        <f t="shared" si="126"/>
        <v>0</v>
      </c>
      <c r="M436" s="124"/>
      <c r="N436" s="102" t="str">
        <f t="shared" si="130"/>
        <v/>
      </c>
      <c r="O436" s="103" t="str">
        <f t="shared" si="131"/>
        <v/>
      </c>
      <c r="P436" s="104" t="str">
        <f t="shared" si="132"/>
        <v/>
      </c>
      <c r="Q436" s="248" t="str">
        <f t="shared" si="133"/>
        <v/>
      </c>
      <c r="R436" s="245" t="str">
        <f t="shared" si="134"/>
        <v/>
      </c>
      <c r="S436" s="104" t="str">
        <f t="shared" si="135"/>
        <v/>
      </c>
      <c r="T436" s="249" t="str">
        <f t="shared" si="127"/>
        <v/>
      </c>
      <c r="U436" s="118"/>
      <c r="V436" s="118"/>
      <c r="W436" s="118"/>
      <c r="X436" s="119"/>
      <c r="Y436" s="120"/>
      <c r="Z436" s="120"/>
      <c r="AA436" s="108" t="str">
        <f t="shared" si="136"/>
        <v/>
      </c>
      <c r="AB436" s="108" t="str">
        <f t="shared" si="137"/>
        <v/>
      </c>
      <c r="AC436" s="121"/>
      <c r="AD436" s="121"/>
      <c r="AE436" s="250" t="str">
        <f t="shared" si="128"/>
        <v/>
      </c>
      <c r="AF436" s="108" t="str">
        <f t="shared" si="138"/>
        <v/>
      </c>
      <c r="AG436" s="108" t="str">
        <f t="shared" si="139"/>
        <v/>
      </c>
      <c r="AH436" s="110">
        <f t="shared" si="140"/>
        <v>0</v>
      </c>
      <c r="AI436" s="110">
        <f t="shared" si="141"/>
        <v>0</v>
      </c>
      <c r="AJ436" s="114"/>
      <c r="AK436" s="100">
        <f t="shared" si="142"/>
        <v>0</v>
      </c>
      <c r="AL436" s="110">
        <f t="shared" si="143"/>
        <v>0</v>
      </c>
      <c r="AM436" s="258">
        <f t="shared" si="144"/>
        <v>0</v>
      </c>
      <c r="AN436" s="110">
        <f t="shared" si="145"/>
        <v>0</v>
      </c>
      <c r="AO436" s="110">
        <f t="shared" si="129"/>
        <v>0</v>
      </c>
      <c r="AP436" s="122"/>
    </row>
    <row r="437" spans="1:56">
      <c r="A437" s="113"/>
      <c r="B437" s="113"/>
      <c r="C437" s="114"/>
      <c r="D437" s="115"/>
      <c r="E437" s="115"/>
      <c r="F437" s="115"/>
      <c r="G437" s="115"/>
      <c r="H437" s="116"/>
      <c r="I437" s="114"/>
      <c r="J437" s="114"/>
      <c r="K437" s="115"/>
      <c r="L437" s="117">
        <f t="shared" si="126"/>
        <v>0</v>
      </c>
      <c r="M437" s="124"/>
      <c r="N437" s="102" t="str">
        <f t="shared" si="130"/>
        <v/>
      </c>
      <c r="O437" s="103" t="str">
        <f t="shared" si="131"/>
        <v/>
      </c>
      <c r="P437" s="104" t="str">
        <f t="shared" si="132"/>
        <v/>
      </c>
      <c r="Q437" s="248" t="str">
        <f t="shared" si="133"/>
        <v/>
      </c>
      <c r="R437" s="245" t="str">
        <f t="shared" si="134"/>
        <v/>
      </c>
      <c r="S437" s="104" t="str">
        <f t="shared" si="135"/>
        <v/>
      </c>
      <c r="T437" s="249" t="str">
        <f t="shared" si="127"/>
        <v/>
      </c>
      <c r="U437" s="118"/>
      <c r="V437" s="118"/>
      <c r="W437" s="118"/>
      <c r="X437" s="119"/>
      <c r="Y437" s="120"/>
      <c r="Z437" s="120"/>
      <c r="AA437" s="108" t="str">
        <f t="shared" si="136"/>
        <v/>
      </c>
      <c r="AB437" s="108" t="str">
        <f t="shared" si="137"/>
        <v/>
      </c>
      <c r="AC437" s="121"/>
      <c r="AD437" s="121"/>
      <c r="AE437" s="250" t="str">
        <f t="shared" si="128"/>
        <v/>
      </c>
      <c r="AF437" s="108" t="str">
        <f t="shared" si="138"/>
        <v/>
      </c>
      <c r="AG437" s="108" t="str">
        <f t="shared" si="139"/>
        <v/>
      </c>
      <c r="AH437" s="110">
        <f t="shared" si="140"/>
        <v>0</v>
      </c>
      <c r="AI437" s="110">
        <f t="shared" si="141"/>
        <v>0</v>
      </c>
      <c r="AJ437" s="114"/>
      <c r="AK437" s="100">
        <f t="shared" si="142"/>
        <v>0</v>
      </c>
      <c r="AL437" s="110">
        <f t="shared" si="143"/>
        <v>0</v>
      </c>
      <c r="AM437" s="258">
        <f t="shared" si="144"/>
        <v>0</v>
      </c>
      <c r="AN437" s="110">
        <f t="shared" si="145"/>
        <v>0</v>
      </c>
      <c r="AO437" s="110">
        <f t="shared" si="129"/>
        <v>0</v>
      </c>
      <c r="AP437" s="122"/>
    </row>
    <row r="438" spans="1:56" s="279" customFormat="1">
      <c r="A438" s="113"/>
      <c r="B438" s="113"/>
      <c r="C438" s="114"/>
      <c r="D438" s="115"/>
      <c r="E438" s="115"/>
      <c r="F438" s="115"/>
      <c r="G438" s="115"/>
      <c r="H438" s="116"/>
      <c r="I438" s="114"/>
      <c r="J438" s="114"/>
      <c r="K438" s="115"/>
      <c r="L438" s="117">
        <f t="shared" si="126"/>
        <v>0</v>
      </c>
      <c r="M438" s="124"/>
      <c r="N438" s="102" t="str">
        <f t="shared" si="130"/>
        <v/>
      </c>
      <c r="O438" s="103" t="str">
        <f t="shared" si="131"/>
        <v/>
      </c>
      <c r="P438" s="104" t="str">
        <f t="shared" si="132"/>
        <v/>
      </c>
      <c r="Q438" s="248" t="str">
        <f t="shared" si="133"/>
        <v/>
      </c>
      <c r="R438" s="245" t="str">
        <f t="shared" si="134"/>
        <v/>
      </c>
      <c r="S438" s="104" t="str">
        <f t="shared" si="135"/>
        <v/>
      </c>
      <c r="T438" s="249" t="str">
        <f t="shared" si="127"/>
        <v/>
      </c>
      <c r="U438" s="118"/>
      <c r="V438" s="118"/>
      <c r="W438" s="118"/>
      <c r="X438" s="119"/>
      <c r="Y438" s="120"/>
      <c r="Z438" s="120"/>
      <c r="AA438" s="108" t="str">
        <f t="shared" si="136"/>
        <v/>
      </c>
      <c r="AB438" s="108" t="str">
        <f t="shared" si="137"/>
        <v/>
      </c>
      <c r="AC438" s="121"/>
      <c r="AD438" s="121"/>
      <c r="AE438" s="250" t="str">
        <f t="shared" si="128"/>
        <v/>
      </c>
      <c r="AF438" s="108" t="str">
        <f t="shared" si="138"/>
        <v/>
      </c>
      <c r="AG438" s="108" t="str">
        <f t="shared" si="139"/>
        <v/>
      </c>
      <c r="AH438" s="110">
        <f t="shared" si="140"/>
        <v>0</v>
      </c>
      <c r="AI438" s="110">
        <f t="shared" si="141"/>
        <v>0</v>
      </c>
      <c r="AJ438" s="114"/>
      <c r="AK438" s="100">
        <f t="shared" si="142"/>
        <v>0</v>
      </c>
      <c r="AL438" s="110">
        <f t="shared" si="143"/>
        <v>0</v>
      </c>
      <c r="AM438" s="258">
        <f t="shared" si="144"/>
        <v>0</v>
      </c>
      <c r="AN438" s="110">
        <f t="shared" si="145"/>
        <v>0</v>
      </c>
      <c r="AO438" s="110">
        <f t="shared" si="129"/>
        <v>0</v>
      </c>
      <c r="AP438" s="122"/>
      <c r="AQ438" s="277"/>
      <c r="AR438" s="269"/>
      <c r="AT438" s="65"/>
      <c r="AU438" s="65"/>
      <c r="AV438" s="65"/>
      <c r="AW438" s="65"/>
      <c r="AX438" s="65"/>
      <c r="AY438" s="65"/>
      <c r="AZ438" s="65"/>
      <c r="BA438" s="65"/>
      <c r="BB438" s="65"/>
      <c r="BC438" s="65"/>
      <c r="BD438" s="65"/>
    </row>
    <row r="439" spans="1:56">
      <c r="A439" s="113"/>
      <c r="B439" s="113"/>
      <c r="C439" s="114"/>
      <c r="D439" s="115"/>
      <c r="E439" s="115"/>
      <c r="F439" s="115"/>
      <c r="G439" s="115"/>
      <c r="H439" s="116"/>
      <c r="I439" s="114"/>
      <c r="J439" s="114"/>
      <c r="K439" s="115"/>
      <c r="L439" s="117">
        <f t="shared" si="126"/>
        <v>0</v>
      </c>
      <c r="M439" s="124"/>
      <c r="N439" s="102" t="str">
        <f t="shared" si="130"/>
        <v/>
      </c>
      <c r="O439" s="103" t="str">
        <f t="shared" si="131"/>
        <v/>
      </c>
      <c r="P439" s="104" t="str">
        <f t="shared" si="132"/>
        <v/>
      </c>
      <c r="Q439" s="248" t="str">
        <f t="shared" si="133"/>
        <v/>
      </c>
      <c r="R439" s="245" t="str">
        <f t="shared" si="134"/>
        <v/>
      </c>
      <c r="S439" s="104" t="str">
        <f t="shared" si="135"/>
        <v/>
      </c>
      <c r="T439" s="249" t="str">
        <f t="shared" si="127"/>
        <v/>
      </c>
      <c r="U439" s="118"/>
      <c r="V439" s="118"/>
      <c r="W439" s="118"/>
      <c r="X439" s="119"/>
      <c r="Y439" s="120"/>
      <c r="Z439" s="120"/>
      <c r="AA439" s="108" t="str">
        <f t="shared" si="136"/>
        <v/>
      </c>
      <c r="AB439" s="108" t="str">
        <f t="shared" si="137"/>
        <v/>
      </c>
      <c r="AC439" s="121"/>
      <c r="AD439" s="121"/>
      <c r="AE439" s="250" t="str">
        <f t="shared" si="128"/>
        <v/>
      </c>
      <c r="AF439" s="108" t="str">
        <f t="shared" si="138"/>
        <v/>
      </c>
      <c r="AG439" s="108" t="str">
        <f t="shared" si="139"/>
        <v/>
      </c>
      <c r="AH439" s="110">
        <f t="shared" si="140"/>
        <v>0</v>
      </c>
      <c r="AI439" s="110">
        <f t="shared" si="141"/>
        <v>0</v>
      </c>
      <c r="AJ439" s="114"/>
      <c r="AK439" s="100">
        <f t="shared" si="142"/>
        <v>0</v>
      </c>
      <c r="AL439" s="110">
        <f t="shared" si="143"/>
        <v>0</v>
      </c>
      <c r="AM439" s="258">
        <f t="shared" si="144"/>
        <v>0</v>
      </c>
      <c r="AN439" s="110">
        <f t="shared" si="145"/>
        <v>0</v>
      </c>
      <c r="AO439" s="110">
        <f t="shared" si="129"/>
        <v>0</v>
      </c>
      <c r="AP439" s="122"/>
    </row>
    <row r="440" spans="1:56">
      <c r="A440" s="113"/>
      <c r="B440" s="113"/>
      <c r="C440" s="114"/>
      <c r="D440" s="115"/>
      <c r="E440" s="115"/>
      <c r="F440" s="115"/>
      <c r="G440" s="115"/>
      <c r="H440" s="116"/>
      <c r="I440" s="114"/>
      <c r="J440" s="114"/>
      <c r="K440" s="115"/>
      <c r="L440" s="117">
        <f t="shared" si="126"/>
        <v>0</v>
      </c>
      <c r="M440" s="124"/>
      <c r="N440" s="102" t="str">
        <f t="shared" si="130"/>
        <v/>
      </c>
      <c r="O440" s="103" t="str">
        <f t="shared" si="131"/>
        <v/>
      </c>
      <c r="P440" s="104" t="str">
        <f t="shared" si="132"/>
        <v/>
      </c>
      <c r="Q440" s="248" t="str">
        <f t="shared" si="133"/>
        <v/>
      </c>
      <c r="R440" s="245" t="str">
        <f t="shared" si="134"/>
        <v/>
      </c>
      <c r="S440" s="104" t="str">
        <f t="shared" si="135"/>
        <v/>
      </c>
      <c r="T440" s="249" t="str">
        <f t="shared" si="127"/>
        <v/>
      </c>
      <c r="U440" s="118"/>
      <c r="V440" s="118"/>
      <c r="W440" s="118"/>
      <c r="X440" s="119"/>
      <c r="Y440" s="120"/>
      <c r="Z440" s="120"/>
      <c r="AA440" s="108" t="str">
        <f t="shared" si="136"/>
        <v/>
      </c>
      <c r="AB440" s="108" t="str">
        <f t="shared" si="137"/>
        <v/>
      </c>
      <c r="AC440" s="121"/>
      <c r="AD440" s="121"/>
      <c r="AE440" s="250" t="str">
        <f t="shared" si="128"/>
        <v/>
      </c>
      <c r="AF440" s="108" t="str">
        <f t="shared" si="138"/>
        <v/>
      </c>
      <c r="AG440" s="108" t="str">
        <f t="shared" si="139"/>
        <v/>
      </c>
      <c r="AH440" s="110">
        <f t="shared" si="140"/>
        <v>0</v>
      </c>
      <c r="AI440" s="110">
        <f t="shared" si="141"/>
        <v>0</v>
      </c>
      <c r="AJ440" s="114"/>
      <c r="AK440" s="100">
        <f t="shared" si="142"/>
        <v>0</v>
      </c>
      <c r="AL440" s="110">
        <f t="shared" si="143"/>
        <v>0</v>
      </c>
      <c r="AM440" s="258">
        <f t="shared" si="144"/>
        <v>0</v>
      </c>
      <c r="AN440" s="110">
        <f t="shared" si="145"/>
        <v>0</v>
      </c>
      <c r="AO440" s="110">
        <f t="shared" si="129"/>
        <v>0</v>
      </c>
      <c r="AP440" s="122"/>
    </row>
    <row r="441" spans="1:56">
      <c r="A441" s="113"/>
      <c r="B441" s="113"/>
      <c r="C441" s="114"/>
      <c r="D441" s="115"/>
      <c r="E441" s="115"/>
      <c r="F441" s="115"/>
      <c r="G441" s="115"/>
      <c r="H441" s="116"/>
      <c r="I441" s="114"/>
      <c r="J441" s="114"/>
      <c r="K441" s="115"/>
      <c r="L441" s="117">
        <f t="shared" si="126"/>
        <v>0</v>
      </c>
      <c r="M441" s="124"/>
      <c r="N441" s="102" t="str">
        <f t="shared" si="130"/>
        <v/>
      </c>
      <c r="O441" s="103" t="str">
        <f t="shared" si="131"/>
        <v/>
      </c>
      <c r="P441" s="104" t="str">
        <f t="shared" si="132"/>
        <v/>
      </c>
      <c r="Q441" s="248" t="str">
        <f t="shared" si="133"/>
        <v/>
      </c>
      <c r="R441" s="245" t="str">
        <f t="shared" si="134"/>
        <v/>
      </c>
      <c r="S441" s="104" t="str">
        <f t="shared" si="135"/>
        <v/>
      </c>
      <c r="T441" s="249" t="str">
        <f t="shared" si="127"/>
        <v/>
      </c>
      <c r="U441" s="118"/>
      <c r="V441" s="118"/>
      <c r="W441" s="118"/>
      <c r="X441" s="119"/>
      <c r="Y441" s="120"/>
      <c r="Z441" s="120"/>
      <c r="AA441" s="108" t="str">
        <f t="shared" si="136"/>
        <v/>
      </c>
      <c r="AB441" s="108" t="str">
        <f t="shared" si="137"/>
        <v/>
      </c>
      <c r="AC441" s="121"/>
      <c r="AD441" s="121"/>
      <c r="AE441" s="250" t="str">
        <f t="shared" si="128"/>
        <v/>
      </c>
      <c r="AF441" s="108" t="str">
        <f t="shared" si="138"/>
        <v/>
      </c>
      <c r="AG441" s="108" t="str">
        <f t="shared" si="139"/>
        <v/>
      </c>
      <c r="AH441" s="110">
        <f t="shared" si="140"/>
        <v>0</v>
      </c>
      <c r="AI441" s="110">
        <f t="shared" si="141"/>
        <v>0</v>
      </c>
      <c r="AJ441" s="114"/>
      <c r="AK441" s="100">
        <f t="shared" si="142"/>
        <v>0</v>
      </c>
      <c r="AL441" s="110">
        <f t="shared" si="143"/>
        <v>0</v>
      </c>
      <c r="AM441" s="258">
        <f t="shared" si="144"/>
        <v>0</v>
      </c>
      <c r="AN441" s="110">
        <f t="shared" si="145"/>
        <v>0</v>
      </c>
      <c r="AO441" s="110">
        <f t="shared" si="129"/>
        <v>0</v>
      </c>
      <c r="AP441" s="122"/>
      <c r="BD441" s="279"/>
    </row>
    <row r="442" spans="1:56">
      <c r="A442" s="113"/>
      <c r="B442" s="113"/>
      <c r="C442" s="114"/>
      <c r="D442" s="115"/>
      <c r="E442" s="115"/>
      <c r="F442" s="115"/>
      <c r="G442" s="115"/>
      <c r="H442" s="116"/>
      <c r="I442" s="114"/>
      <c r="J442" s="114"/>
      <c r="K442" s="115"/>
      <c r="L442" s="117">
        <f t="shared" si="126"/>
        <v>0</v>
      </c>
      <c r="M442" s="124"/>
      <c r="N442" s="102" t="str">
        <f t="shared" si="130"/>
        <v/>
      </c>
      <c r="O442" s="103" t="str">
        <f t="shared" si="131"/>
        <v/>
      </c>
      <c r="P442" s="104" t="str">
        <f t="shared" si="132"/>
        <v/>
      </c>
      <c r="Q442" s="248" t="str">
        <f t="shared" si="133"/>
        <v/>
      </c>
      <c r="R442" s="245" t="str">
        <f t="shared" si="134"/>
        <v/>
      </c>
      <c r="S442" s="104" t="str">
        <f t="shared" si="135"/>
        <v/>
      </c>
      <c r="T442" s="249" t="str">
        <f t="shared" si="127"/>
        <v/>
      </c>
      <c r="U442" s="118"/>
      <c r="V442" s="118"/>
      <c r="W442" s="118"/>
      <c r="X442" s="119"/>
      <c r="Y442" s="120"/>
      <c r="Z442" s="120"/>
      <c r="AA442" s="108" t="str">
        <f t="shared" si="136"/>
        <v/>
      </c>
      <c r="AB442" s="108" t="str">
        <f t="shared" si="137"/>
        <v/>
      </c>
      <c r="AC442" s="121"/>
      <c r="AD442" s="121"/>
      <c r="AE442" s="250" t="str">
        <f t="shared" si="128"/>
        <v/>
      </c>
      <c r="AF442" s="108" t="str">
        <f t="shared" si="138"/>
        <v/>
      </c>
      <c r="AG442" s="108" t="str">
        <f t="shared" si="139"/>
        <v/>
      </c>
      <c r="AH442" s="110">
        <f t="shared" si="140"/>
        <v>0</v>
      </c>
      <c r="AI442" s="110">
        <f t="shared" si="141"/>
        <v>0</v>
      </c>
      <c r="AJ442" s="114"/>
      <c r="AK442" s="100">
        <f t="shared" si="142"/>
        <v>0</v>
      </c>
      <c r="AL442" s="110">
        <f t="shared" si="143"/>
        <v>0</v>
      </c>
      <c r="AM442" s="258">
        <f t="shared" si="144"/>
        <v>0</v>
      </c>
      <c r="AN442" s="110">
        <f t="shared" si="145"/>
        <v>0</v>
      </c>
      <c r="AO442" s="110">
        <f t="shared" si="129"/>
        <v>0</v>
      </c>
      <c r="AP442" s="122"/>
      <c r="AT442" s="279"/>
      <c r="AU442" s="279"/>
      <c r="AV442" s="279"/>
      <c r="AW442" s="279"/>
      <c r="AX442" s="279"/>
      <c r="AY442" s="279"/>
      <c r="AZ442" s="279"/>
      <c r="BA442" s="279"/>
      <c r="BB442" s="279"/>
      <c r="BC442" s="279"/>
    </row>
    <row r="443" spans="1:56">
      <c r="A443" s="113"/>
      <c r="B443" s="113"/>
      <c r="C443" s="114"/>
      <c r="D443" s="115"/>
      <c r="E443" s="115"/>
      <c r="F443" s="115"/>
      <c r="G443" s="115"/>
      <c r="H443" s="116"/>
      <c r="I443" s="114"/>
      <c r="J443" s="114"/>
      <c r="K443" s="115"/>
      <c r="L443" s="117">
        <f t="shared" si="126"/>
        <v>0</v>
      </c>
      <c r="M443" s="124"/>
      <c r="N443" s="102" t="str">
        <f t="shared" si="130"/>
        <v/>
      </c>
      <c r="O443" s="103" t="str">
        <f t="shared" si="131"/>
        <v/>
      </c>
      <c r="P443" s="104" t="str">
        <f t="shared" si="132"/>
        <v/>
      </c>
      <c r="Q443" s="248" t="str">
        <f t="shared" si="133"/>
        <v/>
      </c>
      <c r="R443" s="245" t="str">
        <f t="shared" si="134"/>
        <v/>
      </c>
      <c r="S443" s="104" t="str">
        <f t="shared" si="135"/>
        <v/>
      </c>
      <c r="T443" s="249" t="str">
        <f t="shared" si="127"/>
        <v/>
      </c>
      <c r="U443" s="118"/>
      <c r="V443" s="118"/>
      <c r="W443" s="118"/>
      <c r="X443" s="119"/>
      <c r="Y443" s="120"/>
      <c r="Z443" s="120"/>
      <c r="AA443" s="108" t="str">
        <f t="shared" si="136"/>
        <v/>
      </c>
      <c r="AB443" s="108" t="str">
        <f t="shared" si="137"/>
        <v/>
      </c>
      <c r="AC443" s="121"/>
      <c r="AD443" s="121"/>
      <c r="AE443" s="250" t="str">
        <f t="shared" si="128"/>
        <v/>
      </c>
      <c r="AF443" s="108" t="str">
        <f t="shared" si="138"/>
        <v/>
      </c>
      <c r="AG443" s="108" t="str">
        <f t="shared" si="139"/>
        <v/>
      </c>
      <c r="AH443" s="110">
        <f t="shared" si="140"/>
        <v>0</v>
      </c>
      <c r="AI443" s="110">
        <f t="shared" si="141"/>
        <v>0</v>
      </c>
      <c r="AJ443" s="114"/>
      <c r="AK443" s="100">
        <f t="shared" si="142"/>
        <v>0</v>
      </c>
      <c r="AL443" s="110">
        <f t="shared" si="143"/>
        <v>0</v>
      </c>
      <c r="AM443" s="258">
        <f t="shared" si="144"/>
        <v>0</v>
      </c>
      <c r="AN443" s="110">
        <f t="shared" si="145"/>
        <v>0</v>
      </c>
      <c r="AO443" s="110">
        <f t="shared" si="129"/>
        <v>0</v>
      </c>
      <c r="AP443" s="122"/>
    </row>
    <row r="444" spans="1:56">
      <c r="A444" s="113"/>
      <c r="B444" s="113"/>
      <c r="C444" s="114"/>
      <c r="D444" s="115"/>
      <c r="E444" s="115"/>
      <c r="F444" s="115"/>
      <c r="G444" s="115"/>
      <c r="H444" s="116"/>
      <c r="I444" s="114"/>
      <c r="J444" s="114"/>
      <c r="K444" s="115"/>
      <c r="L444" s="117">
        <f t="shared" si="126"/>
        <v>0</v>
      </c>
      <c r="M444" s="124"/>
      <c r="N444" s="102" t="str">
        <f t="shared" si="130"/>
        <v/>
      </c>
      <c r="O444" s="103" t="str">
        <f t="shared" si="131"/>
        <v/>
      </c>
      <c r="P444" s="104" t="str">
        <f t="shared" si="132"/>
        <v/>
      </c>
      <c r="Q444" s="248" t="str">
        <f t="shared" si="133"/>
        <v/>
      </c>
      <c r="R444" s="245" t="str">
        <f t="shared" si="134"/>
        <v/>
      </c>
      <c r="S444" s="104" t="str">
        <f t="shared" si="135"/>
        <v/>
      </c>
      <c r="T444" s="249" t="str">
        <f t="shared" si="127"/>
        <v/>
      </c>
      <c r="U444" s="118"/>
      <c r="V444" s="118"/>
      <c r="W444" s="118"/>
      <c r="X444" s="119"/>
      <c r="Y444" s="120"/>
      <c r="Z444" s="120"/>
      <c r="AA444" s="108" t="str">
        <f t="shared" si="136"/>
        <v/>
      </c>
      <c r="AB444" s="108" t="str">
        <f t="shared" si="137"/>
        <v/>
      </c>
      <c r="AC444" s="121"/>
      <c r="AD444" s="121"/>
      <c r="AE444" s="250" t="str">
        <f t="shared" si="128"/>
        <v/>
      </c>
      <c r="AF444" s="108" t="str">
        <f t="shared" si="138"/>
        <v/>
      </c>
      <c r="AG444" s="108" t="str">
        <f t="shared" si="139"/>
        <v/>
      </c>
      <c r="AH444" s="110">
        <f t="shared" si="140"/>
        <v>0</v>
      </c>
      <c r="AI444" s="110">
        <f t="shared" si="141"/>
        <v>0</v>
      </c>
      <c r="AJ444" s="114"/>
      <c r="AK444" s="100">
        <f t="shared" si="142"/>
        <v>0</v>
      </c>
      <c r="AL444" s="110">
        <f t="shared" si="143"/>
        <v>0</v>
      </c>
      <c r="AM444" s="258">
        <f t="shared" si="144"/>
        <v>0</v>
      </c>
      <c r="AN444" s="110">
        <f t="shared" si="145"/>
        <v>0</v>
      </c>
      <c r="AO444" s="110">
        <f t="shared" si="129"/>
        <v>0</v>
      </c>
      <c r="AP444" s="122"/>
    </row>
    <row r="445" spans="1:56">
      <c r="A445" s="113"/>
      <c r="B445" s="113"/>
      <c r="C445" s="114"/>
      <c r="D445" s="115"/>
      <c r="E445" s="115"/>
      <c r="F445" s="115"/>
      <c r="G445" s="115"/>
      <c r="H445" s="116"/>
      <c r="I445" s="114"/>
      <c r="J445" s="114"/>
      <c r="K445" s="115"/>
      <c r="L445" s="117">
        <f t="shared" si="126"/>
        <v>0</v>
      </c>
      <c r="M445" s="124"/>
      <c r="N445" s="102" t="str">
        <f t="shared" si="130"/>
        <v/>
      </c>
      <c r="O445" s="103" t="str">
        <f t="shared" si="131"/>
        <v/>
      </c>
      <c r="P445" s="104" t="str">
        <f t="shared" si="132"/>
        <v/>
      </c>
      <c r="Q445" s="248" t="str">
        <f t="shared" si="133"/>
        <v/>
      </c>
      <c r="R445" s="245" t="str">
        <f t="shared" si="134"/>
        <v/>
      </c>
      <c r="S445" s="104" t="str">
        <f t="shared" si="135"/>
        <v/>
      </c>
      <c r="T445" s="249" t="str">
        <f t="shared" si="127"/>
        <v/>
      </c>
      <c r="U445" s="118"/>
      <c r="V445" s="118"/>
      <c r="W445" s="118"/>
      <c r="X445" s="119"/>
      <c r="Y445" s="120"/>
      <c r="Z445" s="120"/>
      <c r="AA445" s="108" t="str">
        <f t="shared" si="136"/>
        <v/>
      </c>
      <c r="AB445" s="108" t="str">
        <f t="shared" si="137"/>
        <v/>
      </c>
      <c r="AC445" s="121"/>
      <c r="AD445" s="121"/>
      <c r="AE445" s="250" t="str">
        <f t="shared" si="128"/>
        <v/>
      </c>
      <c r="AF445" s="108" t="str">
        <f t="shared" si="138"/>
        <v/>
      </c>
      <c r="AG445" s="108" t="str">
        <f t="shared" si="139"/>
        <v/>
      </c>
      <c r="AH445" s="110">
        <f t="shared" si="140"/>
        <v>0</v>
      </c>
      <c r="AI445" s="110">
        <f t="shared" si="141"/>
        <v>0</v>
      </c>
      <c r="AJ445" s="114"/>
      <c r="AK445" s="100">
        <f t="shared" si="142"/>
        <v>0</v>
      </c>
      <c r="AL445" s="110">
        <f t="shared" si="143"/>
        <v>0</v>
      </c>
      <c r="AM445" s="258">
        <f t="shared" si="144"/>
        <v>0</v>
      </c>
      <c r="AN445" s="110">
        <f t="shared" si="145"/>
        <v>0</v>
      </c>
      <c r="AO445" s="110">
        <f t="shared" si="129"/>
        <v>0</v>
      </c>
      <c r="AP445" s="122"/>
    </row>
    <row r="446" spans="1:56">
      <c r="A446" s="113"/>
      <c r="B446" s="113"/>
      <c r="C446" s="114"/>
      <c r="D446" s="115"/>
      <c r="E446" s="115"/>
      <c r="F446" s="115"/>
      <c r="G446" s="115"/>
      <c r="H446" s="116"/>
      <c r="I446" s="114"/>
      <c r="J446" s="114"/>
      <c r="K446" s="115"/>
      <c r="L446" s="117">
        <f t="shared" si="126"/>
        <v>0</v>
      </c>
      <c r="M446" s="124"/>
      <c r="N446" s="102" t="str">
        <f t="shared" si="130"/>
        <v/>
      </c>
      <c r="O446" s="103" t="str">
        <f t="shared" si="131"/>
        <v/>
      </c>
      <c r="P446" s="104" t="str">
        <f t="shared" si="132"/>
        <v/>
      </c>
      <c r="Q446" s="248" t="str">
        <f t="shared" si="133"/>
        <v/>
      </c>
      <c r="R446" s="245" t="str">
        <f t="shared" si="134"/>
        <v/>
      </c>
      <c r="S446" s="104" t="str">
        <f t="shared" si="135"/>
        <v/>
      </c>
      <c r="T446" s="249" t="str">
        <f t="shared" si="127"/>
        <v/>
      </c>
      <c r="U446" s="118"/>
      <c r="V446" s="118"/>
      <c r="W446" s="118"/>
      <c r="X446" s="119"/>
      <c r="Y446" s="120"/>
      <c r="Z446" s="120"/>
      <c r="AA446" s="108" t="str">
        <f t="shared" si="136"/>
        <v/>
      </c>
      <c r="AB446" s="108" t="str">
        <f t="shared" si="137"/>
        <v/>
      </c>
      <c r="AC446" s="121"/>
      <c r="AD446" s="121"/>
      <c r="AE446" s="250" t="str">
        <f t="shared" si="128"/>
        <v/>
      </c>
      <c r="AF446" s="108" t="str">
        <f t="shared" si="138"/>
        <v/>
      </c>
      <c r="AG446" s="108" t="str">
        <f t="shared" si="139"/>
        <v/>
      </c>
      <c r="AH446" s="110">
        <f t="shared" si="140"/>
        <v>0</v>
      </c>
      <c r="AI446" s="110">
        <f t="shared" si="141"/>
        <v>0</v>
      </c>
      <c r="AJ446" s="114"/>
      <c r="AK446" s="100">
        <f t="shared" si="142"/>
        <v>0</v>
      </c>
      <c r="AL446" s="110">
        <f t="shared" si="143"/>
        <v>0</v>
      </c>
      <c r="AM446" s="258">
        <f t="shared" si="144"/>
        <v>0</v>
      </c>
      <c r="AN446" s="110">
        <f t="shared" si="145"/>
        <v>0</v>
      </c>
      <c r="AO446" s="110">
        <f t="shared" si="129"/>
        <v>0</v>
      </c>
      <c r="AP446" s="122"/>
    </row>
    <row r="447" spans="1:56">
      <c r="A447" s="113"/>
      <c r="B447" s="113"/>
      <c r="C447" s="114"/>
      <c r="D447" s="115"/>
      <c r="E447" s="115"/>
      <c r="F447" s="115"/>
      <c r="G447" s="115"/>
      <c r="H447" s="116"/>
      <c r="I447" s="114"/>
      <c r="J447" s="114"/>
      <c r="K447" s="115"/>
      <c r="L447" s="117">
        <f t="shared" si="126"/>
        <v>0</v>
      </c>
      <c r="M447" s="124"/>
      <c r="N447" s="102" t="str">
        <f t="shared" si="130"/>
        <v/>
      </c>
      <c r="O447" s="103" t="str">
        <f t="shared" si="131"/>
        <v/>
      </c>
      <c r="P447" s="104" t="str">
        <f t="shared" si="132"/>
        <v/>
      </c>
      <c r="Q447" s="248" t="str">
        <f t="shared" si="133"/>
        <v/>
      </c>
      <c r="R447" s="245" t="str">
        <f t="shared" si="134"/>
        <v/>
      </c>
      <c r="S447" s="104" t="str">
        <f t="shared" si="135"/>
        <v/>
      </c>
      <c r="T447" s="249" t="str">
        <f t="shared" si="127"/>
        <v/>
      </c>
      <c r="U447" s="118"/>
      <c r="V447" s="118"/>
      <c r="W447" s="118"/>
      <c r="X447" s="119"/>
      <c r="Y447" s="120"/>
      <c r="Z447" s="120"/>
      <c r="AA447" s="108" t="str">
        <f t="shared" si="136"/>
        <v/>
      </c>
      <c r="AB447" s="108" t="str">
        <f t="shared" si="137"/>
        <v/>
      </c>
      <c r="AC447" s="121"/>
      <c r="AD447" s="121"/>
      <c r="AE447" s="250" t="str">
        <f t="shared" si="128"/>
        <v/>
      </c>
      <c r="AF447" s="108" t="str">
        <f t="shared" si="138"/>
        <v/>
      </c>
      <c r="AG447" s="108" t="str">
        <f t="shared" si="139"/>
        <v/>
      </c>
      <c r="AH447" s="110">
        <f t="shared" si="140"/>
        <v>0</v>
      </c>
      <c r="AI447" s="110">
        <f t="shared" si="141"/>
        <v>0</v>
      </c>
      <c r="AJ447" s="114"/>
      <c r="AK447" s="100">
        <f t="shared" si="142"/>
        <v>0</v>
      </c>
      <c r="AL447" s="110">
        <f t="shared" si="143"/>
        <v>0</v>
      </c>
      <c r="AM447" s="258">
        <f t="shared" si="144"/>
        <v>0</v>
      </c>
      <c r="AN447" s="110">
        <f t="shared" si="145"/>
        <v>0</v>
      </c>
      <c r="AO447" s="110">
        <f t="shared" si="129"/>
        <v>0</v>
      </c>
      <c r="AP447" s="122"/>
    </row>
    <row r="448" spans="1:56">
      <c r="A448" s="113"/>
      <c r="B448" s="113"/>
      <c r="C448" s="114"/>
      <c r="D448" s="115"/>
      <c r="E448" s="115"/>
      <c r="F448" s="115"/>
      <c r="G448" s="115"/>
      <c r="H448" s="116"/>
      <c r="I448" s="114"/>
      <c r="J448" s="114"/>
      <c r="K448" s="115"/>
      <c r="L448" s="117">
        <f t="shared" si="126"/>
        <v>0</v>
      </c>
      <c r="M448" s="124"/>
      <c r="N448" s="102" t="str">
        <f t="shared" si="130"/>
        <v/>
      </c>
      <c r="O448" s="103" t="str">
        <f t="shared" si="131"/>
        <v/>
      </c>
      <c r="P448" s="104" t="str">
        <f t="shared" si="132"/>
        <v/>
      </c>
      <c r="Q448" s="248" t="str">
        <f t="shared" si="133"/>
        <v/>
      </c>
      <c r="R448" s="245" t="str">
        <f t="shared" si="134"/>
        <v/>
      </c>
      <c r="S448" s="104" t="str">
        <f t="shared" si="135"/>
        <v/>
      </c>
      <c r="T448" s="249" t="str">
        <f t="shared" si="127"/>
        <v/>
      </c>
      <c r="U448" s="118"/>
      <c r="V448" s="118"/>
      <c r="W448" s="118"/>
      <c r="X448" s="119"/>
      <c r="Y448" s="120"/>
      <c r="Z448" s="120"/>
      <c r="AA448" s="108" t="str">
        <f t="shared" si="136"/>
        <v/>
      </c>
      <c r="AB448" s="108" t="str">
        <f t="shared" si="137"/>
        <v/>
      </c>
      <c r="AC448" s="121"/>
      <c r="AD448" s="121"/>
      <c r="AE448" s="250" t="str">
        <f t="shared" si="128"/>
        <v/>
      </c>
      <c r="AF448" s="108" t="str">
        <f t="shared" si="138"/>
        <v/>
      </c>
      <c r="AG448" s="108" t="str">
        <f t="shared" si="139"/>
        <v/>
      </c>
      <c r="AH448" s="110">
        <f t="shared" si="140"/>
        <v>0</v>
      </c>
      <c r="AI448" s="110">
        <f t="shared" si="141"/>
        <v>0</v>
      </c>
      <c r="AJ448" s="114"/>
      <c r="AK448" s="100">
        <f t="shared" si="142"/>
        <v>0</v>
      </c>
      <c r="AL448" s="110">
        <f t="shared" si="143"/>
        <v>0</v>
      </c>
      <c r="AM448" s="258">
        <f t="shared" si="144"/>
        <v>0</v>
      </c>
      <c r="AN448" s="110">
        <f t="shared" si="145"/>
        <v>0</v>
      </c>
      <c r="AO448" s="110">
        <f t="shared" si="129"/>
        <v>0</v>
      </c>
      <c r="AP448" s="122"/>
    </row>
    <row r="449" spans="1:56">
      <c r="A449" s="113"/>
      <c r="B449" s="113"/>
      <c r="C449" s="114"/>
      <c r="D449" s="115"/>
      <c r="E449" s="115"/>
      <c r="F449" s="115"/>
      <c r="G449" s="115"/>
      <c r="H449" s="116"/>
      <c r="I449" s="114"/>
      <c r="J449" s="114"/>
      <c r="K449" s="115"/>
      <c r="L449" s="117">
        <f t="shared" si="126"/>
        <v>0</v>
      </c>
      <c r="M449" s="124"/>
      <c r="N449" s="102" t="str">
        <f t="shared" si="130"/>
        <v/>
      </c>
      <c r="O449" s="103" t="str">
        <f t="shared" si="131"/>
        <v/>
      </c>
      <c r="P449" s="104" t="str">
        <f t="shared" si="132"/>
        <v/>
      </c>
      <c r="Q449" s="248" t="str">
        <f t="shared" si="133"/>
        <v/>
      </c>
      <c r="R449" s="245" t="str">
        <f t="shared" si="134"/>
        <v/>
      </c>
      <c r="S449" s="104" t="str">
        <f t="shared" si="135"/>
        <v/>
      </c>
      <c r="T449" s="249" t="str">
        <f t="shared" si="127"/>
        <v/>
      </c>
      <c r="U449" s="118"/>
      <c r="V449" s="118"/>
      <c r="W449" s="118"/>
      <c r="X449" s="119"/>
      <c r="Y449" s="120"/>
      <c r="Z449" s="120"/>
      <c r="AA449" s="108" t="str">
        <f t="shared" si="136"/>
        <v/>
      </c>
      <c r="AB449" s="108" t="str">
        <f t="shared" si="137"/>
        <v/>
      </c>
      <c r="AC449" s="121"/>
      <c r="AD449" s="121"/>
      <c r="AE449" s="250" t="str">
        <f t="shared" si="128"/>
        <v/>
      </c>
      <c r="AF449" s="108" t="str">
        <f t="shared" si="138"/>
        <v/>
      </c>
      <c r="AG449" s="108" t="str">
        <f t="shared" si="139"/>
        <v/>
      </c>
      <c r="AH449" s="110">
        <f t="shared" si="140"/>
        <v>0</v>
      </c>
      <c r="AI449" s="110">
        <f t="shared" si="141"/>
        <v>0</v>
      </c>
      <c r="AJ449" s="114"/>
      <c r="AK449" s="100">
        <f t="shared" si="142"/>
        <v>0</v>
      </c>
      <c r="AL449" s="110">
        <f t="shared" si="143"/>
        <v>0</v>
      </c>
      <c r="AM449" s="258">
        <f t="shared" si="144"/>
        <v>0</v>
      </c>
      <c r="AN449" s="110">
        <f t="shared" si="145"/>
        <v>0</v>
      </c>
      <c r="AO449" s="110">
        <f t="shared" si="129"/>
        <v>0</v>
      </c>
      <c r="AP449" s="122"/>
    </row>
    <row r="450" spans="1:56">
      <c r="A450" s="113"/>
      <c r="B450" s="113"/>
      <c r="C450" s="114"/>
      <c r="D450" s="115"/>
      <c r="E450" s="115"/>
      <c r="F450" s="115"/>
      <c r="G450" s="115"/>
      <c r="H450" s="116"/>
      <c r="I450" s="114"/>
      <c r="J450" s="114"/>
      <c r="K450" s="115"/>
      <c r="L450" s="117">
        <f t="shared" si="126"/>
        <v>0</v>
      </c>
      <c r="M450" s="124"/>
      <c r="N450" s="102" t="str">
        <f t="shared" si="130"/>
        <v/>
      </c>
      <c r="O450" s="103" t="str">
        <f t="shared" si="131"/>
        <v/>
      </c>
      <c r="P450" s="104" t="str">
        <f t="shared" si="132"/>
        <v/>
      </c>
      <c r="Q450" s="248" t="str">
        <f t="shared" si="133"/>
        <v/>
      </c>
      <c r="R450" s="245" t="str">
        <f t="shared" si="134"/>
        <v/>
      </c>
      <c r="S450" s="104" t="str">
        <f t="shared" si="135"/>
        <v/>
      </c>
      <c r="T450" s="249" t="str">
        <f t="shared" si="127"/>
        <v/>
      </c>
      <c r="U450" s="118"/>
      <c r="V450" s="118"/>
      <c r="W450" s="118"/>
      <c r="X450" s="119"/>
      <c r="Y450" s="120"/>
      <c r="Z450" s="120"/>
      <c r="AA450" s="108" t="str">
        <f t="shared" si="136"/>
        <v/>
      </c>
      <c r="AB450" s="108" t="str">
        <f t="shared" si="137"/>
        <v/>
      </c>
      <c r="AC450" s="121"/>
      <c r="AD450" s="121"/>
      <c r="AE450" s="250" t="str">
        <f t="shared" si="128"/>
        <v/>
      </c>
      <c r="AF450" s="108" t="str">
        <f t="shared" si="138"/>
        <v/>
      </c>
      <c r="AG450" s="108" t="str">
        <f t="shared" si="139"/>
        <v/>
      </c>
      <c r="AH450" s="110">
        <f t="shared" si="140"/>
        <v>0</v>
      </c>
      <c r="AI450" s="110">
        <f t="shared" si="141"/>
        <v>0</v>
      </c>
      <c r="AJ450" s="114"/>
      <c r="AK450" s="100">
        <f t="shared" si="142"/>
        <v>0</v>
      </c>
      <c r="AL450" s="110">
        <f t="shared" si="143"/>
        <v>0</v>
      </c>
      <c r="AM450" s="258">
        <f t="shared" si="144"/>
        <v>0</v>
      </c>
      <c r="AN450" s="110">
        <f t="shared" si="145"/>
        <v>0</v>
      </c>
      <c r="AO450" s="110">
        <f t="shared" si="129"/>
        <v>0</v>
      </c>
      <c r="AP450" s="122"/>
    </row>
    <row r="451" spans="1:56">
      <c r="A451" s="113"/>
      <c r="B451" s="113"/>
      <c r="C451" s="114"/>
      <c r="D451" s="115"/>
      <c r="E451" s="115"/>
      <c r="F451" s="115"/>
      <c r="G451" s="115"/>
      <c r="H451" s="116"/>
      <c r="I451" s="114"/>
      <c r="J451" s="114"/>
      <c r="K451" s="115"/>
      <c r="L451" s="117">
        <f t="shared" si="126"/>
        <v>0</v>
      </c>
      <c r="M451" s="124"/>
      <c r="N451" s="102" t="str">
        <f t="shared" si="130"/>
        <v/>
      </c>
      <c r="O451" s="103" t="str">
        <f t="shared" si="131"/>
        <v/>
      </c>
      <c r="P451" s="104" t="str">
        <f t="shared" si="132"/>
        <v/>
      </c>
      <c r="Q451" s="248" t="str">
        <f t="shared" si="133"/>
        <v/>
      </c>
      <c r="R451" s="245" t="str">
        <f t="shared" si="134"/>
        <v/>
      </c>
      <c r="S451" s="104" t="str">
        <f t="shared" si="135"/>
        <v/>
      </c>
      <c r="T451" s="249" t="str">
        <f t="shared" si="127"/>
        <v/>
      </c>
      <c r="U451" s="118"/>
      <c r="V451" s="118"/>
      <c r="W451" s="118"/>
      <c r="X451" s="119"/>
      <c r="Y451" s="120"/>
      <c r="Z451" s="120"/>
      <c r="AA451" s="108" t="str">
        <f t="shared" si="136"/>
        <v/>
      </c>
      <c r="AB451" s="108" t="str">
        <f t="shared" si="137"/>
        <v/>
      </c>
      <c r="AC451" s="121"/>
      <c r="AD451" s="121"/>
      <c r="AE451" s="250" t="str">
        <f t="shared" si="128"/>
        <v/>
      </c>
      <c r="AF451" s="108" t="str">
        <f t="shared" si="138"/>
        <v/>
      </c>
      <c r="AG451" s="108" t="str">
        <f t="shared" si="139"/>
        <v/>
      </c>
      <c r="AH451" s="110">
        <f t="shared" si="140"/>
        <v>0</v>
      </c>
      <c r="AI451" s="110">
        <f t="shared" si="141"/>
        <v>0</v>
      </c>
      <c r="AJ451" s="114"/>
      <c r="AK451" s="100">
        <f t="shared" si="142"/>
        <v>0</v>
      </c>
      <c r="AL451" s="110">
        <f t="shared" si="143"/>
        <v>0</v>
      </c>
      <c r="AM451" s="258">
        <f t="shared" si="144"/>
        <v>0</v>
      </c>
      <c r="AN451" s="110">
        <f t="shared" si="145"/>
        <v>0</v>
      </c>
      <c r="AO451" s="110">
        <f t="shared" si="129"/>
        <v>0</v>
      </c>
      <c r="AP451" s="122"/>
    </row>
    <row r="452" spans="1:56">
      <c r="A452" s="113"/>
      <c r="B452" s="113"/>
      <c r="C452" s="114"/>
      <c r="D452" s="115"/>
      <c r="E452" s="115"/>
      <c r="F452" s="115"/>
      <c r="G452" s="115"/>
      <c r="H452" s="116"/>
      <c r="I452" s="114"/>
      <c r="J452" s="114"/>
      <c r="K452" s="115"/>
      <c r="L452" s="117">
        <f t="shared" si="126"/>
        <v>0</v>
      </c>
      <c r="M452" s="124"/>
      <c r="N452" s="102" t="str">
        <f t="shared" si="130"/>
        <v/>
      </c>
      <c r="O452" s="103" t="str">
        <f t="shared" si="131"/>
        <v/>
      </c>
      <c r="P452" s="104" t="str">
        <f t="shared" si="132"/>
        <v/>
      </c>
      <c r="Q452" s="248" t="str">
        <f t="shared" si="133"/>
        <v/>
      </c>
      <c r="R452" s="245" t="str">
        <f t="shared" si="134"/>
        <v/>
      </c>
      <c r="S452" s="104" t="str">
        <f t="shared" si="135"/>
        <v/>
      </c>
      <c r="T452" s="249" t="str">
        <f t="shared" si="127"/>
        <v/>
      </c>
      <c r="U452" s="118"/>
      <c r="V452" s="118"/>
      <c r="W452" s="118"/>
      <c r="X452" s="119"/>
      <c r="Y452" s="120"/>
      <c r="Z452" s="120"/>
      <c r="AA452" s="108" t="str">
        <f t="shared" si="136"/>
        <v/>
      </c>
      <c r="AB452" s="108" t="str">
        <f t="shared" si="137"/>
        <v/>
      </c>
      <c r="AC452" s="121"/>
      <c r="AD452" s="121"/>
      <c r="AE452" s="250" t="str">
        <f t="shared" si="128"/>
        <v/>
      </c>
      <c r="AF452" s="108" t="str">
        <f t="shared" si="138"/>
        <v/>
      </c>
      <c r="AG452" s="108" t="str">
        <f t="shared" si="139"/>
        <v/>
      </c>
      <c r="AH452" s="110">
        <f t="shared" si="140"/>
        <v>0</v>
      </c>
      <c r="AI452" s="110">
        <f t="shared" si="141"/>
        <v>0</v>
      </c>
      <c r="AJ452" s="114"/>
      <c r="AK452" s="100">
        <f t="shared" si="142"/>
        <v>0</v>
      </c>
      <c r="AL452" s="110">
        <f t="shared" si="143"/>
        <v>0</v>
      </c>
      <c r="AM452" s="258">
        <f t="shared" si="144"/>
        <v>0</v>
      </c>
      <c r="AN452" s="110">
        <f t="shared" si="145"/>
        <v>0</v>
      </c>
      <c r="AO452" s="110">
        <f t="shared" si="129"/>
        <v>0</v>
      </c>
      <c r="AP452" s="122"/>
    </row>
    <row r="453" spans="1:56">
      <c r="A453" s="113"/>
      <c r="B453" s="113"/>
      <c r="C453" s="114"/>
      <c r="D453" s="115"/>
      <c r="E453" s="115"/>
      <c r="F453" s="115"/>
      <c r="G453" s="115"/>
      <c r="H453" s="116"/>
      <c r="I453" s="114"/>
      <c r="J453" s="114"/>
      <c r="K453" s="115"/>
      <c r="L453" s="117">
        <f t="shared" si="126"/>
        <v>0</v>
      </c>
      <c r="M453" s="124"/>
      <c r="N453" s="102" t="str">
        <f t="shared" si="130"/>
        <v/>
      </c>
      <c r="O453" s="103" t="str">
        <f t="shared" si="131"/>
        <v/>
      </c>
      <c r="P453" s="104" t="str">
        <f t="shared" si="132"/>
        <v/>
      </c>
      <c r="Q453" s="248" t="str">
        <f t="shared" si="133"/>
        <v/>
      </c>
      <c r="R453" s="245" t="str">
        <f t="shared" si="134"/>
        <v/>
      </c>
      <c r="S453" s="104" t="str">
        <f t="shared" si="135"/>
        <v/>
      </c>
      <c r="T453" s="249" t="str">
        <f t="shared" si="127"/>
        <v/>
      </c>
      <c r="U453" s="118"/>
      <c r="V453" s="118"/>
      <c r="W453" s="118"/>
      <c r="X453" s="119"/>
      <c r="Y453" s="120"/>
      <c r="Z453" s="120"/>
      <c r="AA453" s="108" t="str">
        <f t="shared" si="136"/>
        <v/>
      </c>
      <c r="AB453" s="108" t="str">
        <f t="shared" si="137"/>
        <v/>
      </c>
      <c r="AC453" s="121"/>
      <c r="AD453" s="121"/>
      <c r="AE453" s="250" t="str">
        <f t="shared" si="128"/>
        <v/>
      </c>
      <c r="AF453" s="108" t="str">
        <f t="shared" si="138"/>
        <v/>
      </c>
      <c r="AG453" s="108" t="str">
        <f t="shared" si="139"/>
        <v/>
      </c>
      <c r="AH453" s="110">
        <f t="shared" si="140"/>
        <v>0</v>
      </c>
      <c r="AI453" s="110">
        <f t="shared" si="141"/>
        <v>0</v>
      </c>
      <c r="AJ453" s="114"/>
      <c r="AK453" s="100">
        <f t="shared" si="142"/>
        <v>0</v>
      </c>
      <c r="AL453" s="110">
        <f t="shared" si="143"/>
        <v>0</v>
      </c>
      <c r="AM453" s="258">
        <f t="shared" si="144"/>
        <v>0</v>
      </c>
      <c r="AN453" s="110">
        <f t="shared" si="145"/>
        <v>0</v>
      </c>
      <c r="AO453" s="110">
        <f t="shared" si="129"/>
        <v>0</v>
      </c>
      <c r="AP453" s="122"/>
    </row>
    <row r="454" spans="1:56">
      <c r="A454" s="113"/>
      <c r="B454" s="113"/>
      <c r="C454" s="114"/>
      <c r="D454" s="115"/>
      <c r="E454" s="115"/>
      <c r="F454" s="115"/>
      <c r="G454" s="115"/>
      <c r="H454" s="116"/>
      <c r="I454" s="114"/>
      <c r="J454" s="114"/>
      <c r="K454" s="115"/>
      <c r="L454" s="117">
        <f t="shared" si="126"/>
        <v>0</v>
      </c>
      <c r="M454" s="124"/>
      <c r="N454" s="102" t="str">
        <f t="shared" si="130"/>
        <v/>
      </c>
      <c r="O454" s="103" t="str">
        <f t="shared" si="131"/>
        <v/>
      </c>
      <c r="P454" s="104" t="str">
        <f t="shared" si="132"/>
        <v/>
      </c>
      <c r="Q454" s="248" t="str">
        <f t="shared" si="133"/>
        <v/>
      </c>
      <c r="R454" s="245" t="str">
        <f t="shared" si="134"/>
        <v/>
      </c>
      <c r="S454" s="104" t="str">
        <f t="shared" si="135"/>
        <v/>
      </c>
      <c r="T454" s="249" t="str">
        <f t="shared" si="127"/>
        <v/>
      </c>
      <c r="U454" s="118"/>
      <c r="V454" s="118"/>
      <c r="W454" s="118"/>
      <c r="X454" s="119"/>
      <c r="Y454" s="120"/>
      <c r="Z454" s="120"/>
      <c r="AA454" s="108" t="str">
        <f t="shared" si="136"/>
        <v/>
      </c>
      <c r="AB454" s="108" t="str">
        <f t="shared" si="137"/>
        <v/>
      </c>
      <c r="AC454" s="121"/>
      <c r="AD454" s="121"/>
      <c r="AE454" s="250" t="str">
        <f t="shared" si="128"/>
        <v/>
      </c>
      <c r="AF454" s="108" t="str">
        <f t="shared" si="138"/>
        <v/>
      </c>
      <c r="AG454" s="108" t="str">
        <f t="shared" si="139"/>
        <v/>
      </c>
      <c r="AH454" s="110">
        <f t="shared" si="140"/>
        <v>0</v>
      </c>
      <c r="AI454" s="110">
        <f t="shared" si="141"/>
        <v>0</v>
      </c>
      <c r="AJ454" s="114"/>
      <c r="AK454" s="100">
        <f t="shared" si="142"/>
        <v>0</v>
      </c>
      <c r="AL454" s="110">
        <f t="shared" si="143"/>
        <v>0</v>
      </c>
      <c r="AM454" s="258">
        <f t="shared" si="144"/>
        <v>0</v>
      </c>
      <c r="AN454" s="110">
        <f t="shared" si="145"/>
        <v>0</v>
      </c>
      <c r="AO454" s="110">
        <f t="shared" si="129"/>
        <v>0</v>
      </c>
      <c r="AP454" s="122"/>
    </row>
    <row r="455" spans="1:56">
      <c r="A455" s="113"/>
      <c r="B455" s="113"/>
      <c r="C455" s="114"/>
      <c r="D455" s="115"/>
      <c r="E455" s="115"/>
      <c r="F455" s="115"/>
      <c r="G455" s="115"/>
      <c r="H455" s="116"/>
      <c r="I455" s="114"/>
      <c r="J455" s="114"/>
      <c r="K455" s="115"/>
      <c r="L455" s="117">
        <f t="shared" si="126"/>
        <v>0</v>
      </c>
      <c r="M455" s="124"/>
      <c r="N455" s="102" t="str">
        <f t="shared" si="130"/>
        <v/>
      </c>
      <c r="O455" s="103" t="str">
        <f t="shared" si="131"/>
        <v/>
      </c>
      <c r="P455" s="104" t="str">
        <f t="shared" si="132"/>
        <v/>
      </c>
      <c r="Q455" s="248" t="str">
        <f t="shared" si="133"/>
        <v/>
      </c>
      <c r="R455" s="245" t="str">
        <f t="shared" si="134"/>
        <v/>
      </c>
      <c r="S455" s="104" t="str">
        <f t="shared" si="135"/>
        <v/>
      </c>
      <c r="T455" s="249" t="str">
        <f t="shared" si="127"/>
        <v/>
      </c>
      <c r="U455" s="118"/>
      <c r="V455" s="118"/>
      <c r="W455" s="118"/>
      <c r="X455" s="119"/>
      <c r="Y455" s="120"/>
      <c r="Z455" s="120"/>
      <c r="AA455" s="108" t="str">
        <f t="shared" si="136"/>
        <v/>
      </c>
      <c r="AB455" s="108" t="str">
        <f t="shared" si="137"/>
        <v/>
      </c>
      <c r="AC455" s="121"/>
      <c r="AD455" s="121"/>
      <c r="AE455" s="250" t="str">
        <f t="shared" si="128"/>
        <v/>
      </c>
      <c r="AF455" s="108" t="str">
        <f t="shared" si="138"/>
        <v/>
      </c>
      <c r="AG455" s="108" t="str">
        <f t="shared" si="139"/>
        <v/>
      </c>
      <c r="AH455" s="110">
        <f t="shared" si="140"/>
        <v>0</v>
      </c>
      <c r="AI455" s="110">
        <f t="shared" si="141"/>
        <v>0</v>
      </c>
      <c r="AJ455" s="114"/>
      <c r="AK455" s="100">
        <f t="shared" si="142"/>
        <v>0</v>
      </c>
      <c r="AL455" s="110">
        <f t="shared" si="143"/>
        <v>0</v>
      </c>
      <c r="AM455" s="258">
        <f t="shared" si="144"/>
        <v>0</v>
      </c>
      <c r="AN455" s="110">
        <f t="shared" si="145"/>
        <v>0</v>
      </c>
      <c r="AO455" s="110">
        <f t="shared" si="129"/>
        <v>0</v>
      </c>
      <c r="AP455" s="122"/>
    </row>
    <row r="456" spans="1:56">
      <c r="A456" s="113"/>
      <c r="B456" s="113"/>
      <c r="C456" s="114"/>
      <c r="D456" s="115"/>
      <c r="E456" s="115"/>
      <c r="F456" s="115"/>
      <c r="G456" s="115"/>
      <c r="H456" s="116"/>
      <c r="I456" s="114"/>
      <c r="J456" s="114"/>
      <c r="K456" s="115"/>
      <c r="L456" s="117">
        <f t="shared" si="126"/>
        <v>0</v>
      </c>
      <c r="M456" s="124"/>
      <c r="N456" s="102" t="str">
        <f t="shared" si="130"/>
        <v/>
      </c>
      <c r="O456" s="103" t="str">
        <f t="shared" si="131"/>
        <v/>
      </c>
      <c r="P456" s="104" t="str">
        <f t="shared" si="132"/>
        <v/>
      </c>
      <c r="Q456" s="248" t="str">
        <f t="shared" si="133"/>
        <v/>
      </c>
      <c r="R456" s="245" t="str">
        <f t="shared" si="134"/>
        <v/>
      </c>
      <c r="S456" s="104" t="str">
        <f t="shared" si="135"/>
        <v/>
      </c>
      <c r="T456" s="249" t="str">
        <f t="shared" si="127"/>
        <v/>
      </c>
      <c r="U456" s="118"/>
      <c r="V456" s="118"/>
      <c r="W456" s="118"/>
      <c r="X456" s="119"/>
      <c r="Y456" s="120"/>
      <c r="Z456" s="120"/>
      <c r="AA456" s="108" t="str">
        <f t="shared" si="136"/>
        <v/>
      </c>
      <c r="AB456" s="108" t="str">
        <f t="shared" si="137"/>
        <v/>
      </c>
      <c r="AC456" s="121"/>
      <c r="AD456" s="121"/>
      <c r="AE456" s="250" t="str">
        <f t="shared" si="128"/>
        <v/>
      </c>
      <c r="AF456" s="108" t="str">
        <f t="shared" si="138"/>
        <v/>
      </c>
      <c r="AG456" s="108" t="str">
        <f t="shared" si="139"/>
        <v/>
      </c>
      <c r="AH456" s="110">
        <f t="shared" si="140"/>
        <v>0</v>
      </c>
      <c r="AI456" s="110">
        <f t="shared" si="141"/>
        <v>0</v>
      </c>
      <c r="AJ456" s="114"/>
      <c r="AK456" s="100">
        <f t="shared" si="142"/>
        <v>0</v>
      </c>
      <c r="AL456" s="110">
        <f t="shared" si="143"/>
        <v>0</v>
      </c>
      <c r="AM456" s="258">
        <f t="shared" si="144"/>
        <v>0</v>
      </c>
      <c r="AN456" s="110">
        <f t="shared" si="145"/>
        <v>0</v>
      </c>
      <c r="AO456" s="110">
        <f t="shared" si="129"/>
        <v>0</v>
      </c>
      <c r="AP456" s="122"/>
    </row>
    <row r="457" spans="1:56">
      <c r="A457" s="113"/>
      <c r="B457" s="113"/>
      <c r="C457" s="114"/>
      <c r="D457" s="115"/>
      <c r="E457" s="115"/>
      <c r="F457" s="115"/>
      <c r="G457" s="115"/>
      <c r="H457" s="116"/>
      <c r="I457" s="114"/>
      <c r="J457" s="114"/>
      <c r="K457" s="115"/>
      <c r="L457" s="117">
        <f t="shared" si="126"/>
        <v>0</v>
      </c>
      <c r="M457" s="124"/>
      <c r="N457" s="102" t="str">
        <f t="shared" si="130"/>
        <v/>
      </c>
      <c r="O457" s="103" t="str">
        <f t="shared" si="131"/>
        <v/>
      </c>
      <c r="P457" s="104" t="str">
        <f t="shared" si="132"/>
        <v/>
      </c>
      <c r="Q457" s="248" t="str">
        <f t="shared" si="133"/>
        <v/>
      </c>
      <c r="R457" s="245" t="str">
        <f t="shared" si="134"/>
        <v/>
      </c>
      <c r="S457" s="104" t="str">
        <f t="shared" si="135"/>
        <v/>
      </c>
      <c r="T457" s="249" t="str">
        <f t="shared" si="127"/>
        <v/>
      </c>
      <c r="U457" s="118"/>
      <c r="V457" s="118"/>
      <c r="W457" s="118"/>
      <c r="X457" s="119"/>
      <c r="Y457" s="120"/>
      <c r="Z457" s="120"/>
      <c r="AA457" s="108" t="str">
        <f t="shared" si="136"/>
        <v/>
      </c>
      <c r="AB457" s="108" t="str">
        <f t="shared" si="137"/>
        <v/>
      </c>
      <c r="AC457" s="121"/>
      <c r="AD457" s="121"/>
      <c r="AE457" s="250" t="str">
        <f t="shared" si="128"/>
        <v/>
      </c>
      <c r="AF457" s="108" t="str">
        <f t="shared" si="138"/>
        <v/>
      </c>
      <c r="AG457" s="108" t="str">
        <f t="shared" si="139"/>
        <v/>
      </c>
      <c r="AH457" s="110">
        <f t="shared" si="140"/>
        <v>0</v>
      </c>
      <c r="AI457" s="110">
        <f t="shared" si="141"/>
        <v>0</v>
      </c>
      <c r="AJ457" s="114"/>
      <c r="AK457" s="100">
        <f t="shared" si="142"/>
        <v>0</v>
      </c>
      <c r="AL457" s="110">
        <f t="shared" si="143"/>
        <v>0</v>
      </c>
      <c r="AM457" s="258">
        <f t="shared" si="144"/>
        <v>0</v>
      </c>
      <c r="AN457" s="110">
        <f t="shared" si="145"/>
        <v>0</v>
      </c>
      <c r="AO457" s="110">
        <f t="shared" si="129"/>
        <v>0</v>
      </c>
      <c r="AP457" s="122"/>
    </row>
    <row r="458" spans="1:56">
      <c r="A458" s="113"/>
      <c r="B458" s="113"/>
      <c r="C458" s="114"/>
      <c r="D458" s="115"/>
      <c r="E458" s="115"/>
      <c r="F458" s="115"/>
      <c r="G458" s="115"/>
      <c r="H458" s="116"/>
      <c r="I458" s="114"/>
      <c r="J458" s="114"/>
      <c r="K458" s="115"/>
      <c r="L458" s="117">
        <f t="shared" si="126"/>
        <v>0</v>
      </c>
      <c r="M458" s="124"/>
      <c r="N458" s="102" t="str">
        <f t="shared" si="130"/>
        <v/>
      </c>
      <c r="O458" s="103" t="str">
        <f t="shared" si="131"/>
        <v/>
      </c>
      <c r="P458" s="104" t="str">
        <f t="shared" si="132"/>
        <v/>
      </c>
      <c r="Q458" s="248" t="str">
        <f t="shared" si="133"/>
        <v/>
      </c>
      <c r="R458" s="245" t="str">
        <f t="shared" si="134"/>
        <v/>
      </c>
      <c r="S458" s="104" t="str">
        <f t="shared" si="135"/>
        <v/>
      </c>
      <c r="T458" s="249" t="str">
        <f t="shared" si="127"/>
        <v/>
      </c>
      <c r="U458" s="118"/>
      <c r="V458" s="118"/>
      <c r="W458" s="118"/>
      <c r="X458" s="119"/>
      <c r="Y458" s="120"/>
      <c r="Z458" s="120"/>
      <c r="AA458" s="108" t="str">
        <f t="shared" si="136"/>
        <v/>
      </c>
      <c r="AB458" s="108" t="str">
        <f t="shared" si="137"/>
        <v/>
      </c>
      <c r="AC458" s="121"/>
      <c r="AD458" s="121"/>
      <c r="AE458" s="250" t="str">
        <f t="shared" si="128"/>
        <v/>
      </c>
      <c r="AF458" s="108" t="str">
        <f t="shared" si="138"/>
        <v/>
      </c>
      <c r="AG458" s="108" t="str">
        <f t="shared" si="139"/>
        <v/>
      </c>
      <c r="AH458" s="110">
        <f t="shared" si="140"/>
        <v>0</v>
      </c>
      <c r="AI458" s="110">
        <f t="shared" si="141"/>
        <v>0</v>
      </c>
      <c r="AJ458" s="114"/>
      <c r="AK458" s="100">
        <f t="shared" si="142"/>
        <v>0</v>
      </c>
      <c r="AL458" s="110">
        <f t="shared" si="143"/>
        <v>0</v>
      </c>
      <c r="AM458" s="258">
        <f t="shared" si="144"/>
        <v>0</v>
      </c>
      <c r="AN458" s="110">
        <f t="shared" si="145"/>
        <v>0</v>
      </c>
      <c r="AO458" s="110">
        <f t="shared" si="129"/>
        <v>0</v>
      </c>
      <c r="AP458" s="122"/>
    </row>
    <row r="459" spans="1:56">
      <c r="A459" s="113"/>
      <c r="B459" s="113"/>
      <c r="C459" s="114"/>
      <c r="D459" s="115"/>
      <c r="E459" s="115"/>
      <c r="F459" s="115"/>
      <c r="G459" s="115"/>
      <c r="H459" s="116"/>
      <c r="I459" s="114"/>
      <c r="J459" s="114"/>
      <c r="K459" s="115"/>
      <c r="L459" s="117">
        <f t="shared" si="126"/>
        <v>0</v>
      </c>
      <c r="M459" s="124"/>
      <c r="N459" s="102" t="str">
        <f t="shared" si="130"/>
        <v/>
      </c>
      <c r="O459" s="103" t="str">
        <f t="shared" si="131"/>
        <v/>
      </c>
      <c r="P459" s="104" t="str">
        <f t="shared" si="132"/>
        <v/>
      </c>
      <c r="Q459" s="248" t="str">
        <f t="shared" si="133"/>
        <v/>
      </c>
      <c r="R459" s="245" t="str">
        <f t="shared" si="134"/>
        <v/>
      </c>
      <c r="S459" s="104" t="str">
        <f t="shared" si="135"/>
        <v/>
      </c>
      <c r="T459" s="249" t="str">
        <f t="shared" si="127"/>
        <v/>
      </c>
      <c r="U459" s="118"/>
      <c r="V459" s="118"/>
      <c r="W459" s="118"/>
      <c r="X459" s="119"/>
      <c r="Y459" s="120"/>
      <c r="Z459" s="120"/>
      <c r="AA459" s="108" t="str">
        <f t="shared" si="136"/>
        <v/>
      </c>
      <c r="AB459" s="108" t="str">
        <f t="shared" si="137"/>
        <v/>
      </c>
      <c r="AC459" s="121"/>
      <c r="AD459" s="121"/>
      <c r="AE459" s="250" t="str">
        <f t="shared" si="128"/>
        <v/>
      </c>
      <c r="AF459" s="108" t="str">
        <f t="shared" si="138"/>
        <v/>
      </c>
      <c r="AG459" s="108" t="str">
        <f t="shared" si="139"/>
        <v/>
      </c>
      <c r="AH459" s="110">
        <f t="shared" si="140"/>
        <v>0</v>
      </c>
      <c r="AI459" s="110">
        <f t="shared" si="141"/>
        <v>0</v>
      </c>
      <c r="AJ459" s="114"/>
      <c r="AK459" s="100">
        <f t="shared" si="142"/>
        <v>0</v>
      </c>
      <c r="AL459" s="110">
        <f t="shared" si="143"/>
        <v>0</v>
      </c>
      <c r="AM459" s="258">
        <f t="shared" si="144"/>
        <v>0</v>
      </c>
      <c r="AN459" s="110">
        <f t="shared" si="145"/>
        <v>0</v>
      </c>
      <c r="AO459" s="110">
        <f t="shared" si="129"/>
        <v>0</v>
      </c>
      <c r="AP459" s="122"/>
    </row>
    <row r="460" spans="1:56">
      <c r="A460" s="113"/>
      <c r="B460" s="113"/>
      <c r="C460" s="114"/>
      <c r="D460" s="115"/>
      <c r="E460" s="115"/>
      <c r="F460" s="115"/>
      <c r="G460" s="115"/>
      <c r="H460" s="116"/>
      <c r="I460" s="114"/>
      <c r="J460" s="114"/>
      <c r="K460" s="115"/>
      <c r="L460" s="117">
        <f t="shared" si="126"/>
        <v>0</v>
      </c>
      <c r="M460" s="124"/>
      <c r="N460" s="102" t="str">
        <f t="shared" si="130"/>
        <v/>
      </c>
      <c r="O460" s="103" t="str">
        <f t="shared" si="131"/>
        <v/>
      </c>
      <c r="P460" s="104" t="str">
        <f t="shared" si="132"/>
        <v/>
      </c>
      <c r="Q460" s="248" t="str">
        <f t="shared" si="133"/>
        <v/>
      </c>
      <c r="R460" s="245" t="str">
        <f t="shared" si="134"/>
        <v/>
      </c>
      <c r="S460" s="104" t="str">
        <f t="shared" si="135"/>
        <v/>
      </c>
      <c r="T460" s="249" t="str">
        <f t="shared" si="127"/>
        <v/>
      </c>
      <c r="U460" s="118"/>
      <c r="V460" s="118"/>
      <c r="W460" s="118"/>
      <c r="X460" s="119"/>
      <c r="Y460" s="120"/>
      <c r="Z460" s="120"/>
      <c r="AA460" s="108" t="str">
        <f t="shared" si="136"/>
        <v/>
      </c>
      <c r="AB460" s="108" t="str">
        <f t="shared" si="137"/>
        <v/>
      </c>
      <c r="AC460" s="121"/>
      <c r="AD460" s="121"/>
      <c r="AE460" s="250" t="str">
        <f t="shared" si="128"/>
        <v/>
      </c>
      <c r="AF460" s="108" t="str">
        <f t="shared" si="138"/>
        <v/>
      </c>
      <c r="AG460" s="108" t="str">
        <f t="shared" si="139"/>
        <v/>
      </c>
      <c r="AH460" s="110">
        <f t="shared" si="140"/>
        <v>0</v>
      </c>
      <c r="AI460" s="110">
        <f t="shared" si="141"/>
        <v>0</v>
      </c>
      <c r="AJ460" s="114"/>
      <c r="AK460" s="100">
        <f t="shared" si="142"/>
        <v>0</v>
      </c>
      <c r="AL460" s="110">
        <f t="shared" si="143"/>
        <v>0</v>
      </c>
      <c r="AM460" s="258">
        <f t="shared" si="144"/>
        <v>0</v>
      </c>
      <c r="AN460" s="110">
        <f t="shared" si="145"/>
        <v>0</v>
      </c>
      <c r="AO460" s="110">
        <f t="shared" si="129"/>
        <v>0</v>
      </c>
      <c r="AP460" s="122"/>
    </row>
    <row r="461" spans="1:56">
      <c r="A461" s="113"/>
      <c r="B461" s="113"/>
      <c r="C461" s="114"/>
      <c r="D461" s="115"/>
      <c r="E461" s="115"/>
      <c r="F461" s="115"/>
      <c r="G461" s="115"/>
      <c r="H461" s="116"/>
      <c r="I461" s="114"/>
      <c r="J461" s="114"/>
      <c r="K461" s="115"/>
      <c r="L461" s="117">
        <f t="shared" si="126"/>
        <v>0</v>
      </c>
      <c r="M461" s="124"/>
      <c r="N461" s="102" t="str">
        <f t="shared" si="130"/>
        <v/>
      </c>
      <c r="O461" s="103" t="str">
        <f t="shared" si="131"/>
        <v/>
      </c>
      <c r="P461" s="104" t="str">
        <f t="shared" si="132"/>
        <v/>
      </c>
      <c r="Q461" s="248" t="str">
        <f t="shared" si="133"/>
        <v/>
      </c>
      <c r="R461" s="245" t="str">
        <f t="shared" si="134"/>
        <v/>
      </c>
      <c r="S461" s="104" t="str">
        <f t="shared" si="135"/>
        <v/>
      </c>
      <c r="T461" s="249" t="str">
        <f t="shared" si="127"/>
        <v/>
      </c>
      <c r="U461" s="118"/>
      <c r="V461" s="118"/>
      <c r="W461" s="118"/>
      <c r="X461" s="119"/>
      <c r="Y461" s="120"/>
      <c r="Z461" s="120"/>
      <c r="AA461" s="108" t="str">
        <f t="shared" si="136"/>
        <v/>
      </c>
      <c r="AB461" s="108" t="str">
        <f t="shared" si="137"/>
        <v/>
      </c>
      <c r="AC461" s="121"/>
      <c r="AD461" s="121"/>
      <c r="AE461" s="250" t="str">
        <f t="shared" si="128"/>
        <v/>
      </c>
      <c r="AF461" s="108" t="str">
        <f t="shared" si="138"/>
        <v/>
      </c>
      <c r="AG461" s="108" t="str">
        <f t="shared" si="139"/>
        <v/>
      </c>
      <c r="AH461" s="110">
        <f t="shared" si="140"/>
        <v>0</v>
      </c>
      <c r="AI461" s="110">
        <f t="shared" si="141"/>
        <v>0</v>
      </c>
      <c r="AJ461" s="114"/>
      <c r="AK461" s="100">
        <f t="shared" si="142"/>
        <v>0</v>
      </c>
      <c r="AL461" s="110">
        <f t="shared" si="143"/>
        <v>0</v>
      </c>
      <c r="AM461" s="258">
        <f t="shared" si="144"/>
        <v>0</v>
      </c>
      <c r="AN461" s="110">
        <f t="shared" si="145"/>
        <v>0</v>
      </c>
      <c r="AO461" s="110">
        <f t="shared" si="129"/>
        <v>0</v>
      </c>
      <c r="AP461" s="122"/>
    </row>
    <row r="462" spans="1:56" s="279" customFormat="1">
      <c r="A462" s="113"/>
      <c r="B462" s="113"/>
      <c r="C462" s="114"/>
      <c r="D462" s="115"/>
      <c r="E462" s="115"/>
      <c r="F462" s="115"/>
      <c r="G462" s="115"/>
      <c r="H462" s="116"/>
      <c r="I462" s="114"/>
      <c r="J462" s="114"/>
      <c r="K462" s="115"/>
      <c r="L462" s="117">
        <f t="shared" si="126"/>
        <v>0</v>
      </c>
      <c r="M462" s="124"/>
      <c r="N462" s="102" t="str">
        <f t="shared" si="130"/>
        <v/>
      </c>
      <c r="O462" s="103" t="str">
        <f t="shared" si="131"/>
        <v/>
      </c>
      <c r="P462" s="104" t="str">
        <f t="shared" si="132"/>
        <v/>
      </c>
      <c r="Q462" s="248" t="str">
        <f t="shared" si="133"/>
        <v/>
      </c>
      <c r="R462" s="245" t="str">
        <f t="shared" si="134"/>
        <v/>
      </c>
      <c r="S462" s="104" t="str">
        <f t="shared" si="135"/>
        <v/>
      </c>
      <c r="T462" s="249" t="str">
        <f t="shared" si="127"/>
        <v/>
      </c>
      <c r="U462" s="118"/>
      <c r="V462" s="118"/>
      <c r="W462" s="118"/>
      <c r="X462" s="119"/>
      <c r="Y462" s="120"/>
      <c r="Z462" s="120"/>
      <c r="AA462" s="108" t="str">
        <f t="shared" si="136"/>
        <v/>
      </c>
      <c r="AB462" s="108" t="str">
        <f t="shared" si="137"/>
        <v/>
      </c>
      <c r="AC462" s="121"/>
      <c r="AD462" s="121"/>
      <c r="AE462" s="250" t="str">
        <f t="shared" si="128"/>
        <v/>
      </c>
      <c r="AF462" s="108" t="str">
        <f t="shared" si="138"/>
        <v/>
      </c>
      <c r="AG462" s="108" t="str">
        <f t="shared" si="139"/>
        <v/>
      </c>
      <c r="AH462" s="110">
        <f t="shared" si="140"/>
        <v>0</v>
      </c>
      <c r="AI462" s="110">
        <f t="shared" si="141"/>
        <v>0</v>
      </c>
      <c r="AJ462" s="114"/>
      <c r="AK462" s="100">
        <f t="shared" si="142"/>
        <v>0</v>
      </c>
      <c r="AL462" s="110">
        <f t="shared" si="143"/>
        <v>0</v>
      </c>
      <c r="AM462" s="258">
        <f t="shared" si="144"/>
        <v>0</v>
      </c>
      <c r="AN462" s="110">
        <f t="shared" si="145"/>
        <v>0</v>
      </c>
      <c r="AO462" s="110">
        <f t="shared" si="129"/>
        <v>0</v>
      </c>
      <c r="AP462" s="122"/>
      <c r="AQ462" s="277"/>
      <c r="AR462" s="269"/>
      <c r="AT462" s="65"/>
      <c r="AU462" s="65"/>
      <c r="AV462" s="65"/>
      <c r="AW462" s="65"/>
      <c r="AX462" s="65"/>
      <c r="AY462" s="65"/>
      <c r="AZ462" s="65"/>
      <c r="BA462" s="65"/>
      <c r="BB462" s="65"/>
      <c r="BC462" s="65"/>
      <c r="BD462" s="65"/>
    </row>
    <row r="463" spans="1:56">
      <c r="A463" s="113"/>
      <c r="B463" s="113"/>
      <c r="C463" s="114"/>
      <c r="D463" s="115"/>
      <c r="E463" s="115"/>
      <c r="F463" s="115"/>
      <c r="G463" s="115"/>
      <c r="H463" s="116"/>
      <c r="I463" s="114"/>
      <c r="J463" s="114"/>
      <c r="K463" s="115"/>
      <c r="L463" s="117">
        <f t="shared" si="126"/>
        <v>0</v>
      </c>
      <c r="M463" s="124"/>
      <c r="N463" s="102" t="str">
        <f t="shared" si="130"/>
        <v/>
      </c>
      <c r="O463" s="103" t="str">
        <f t="shared" si="131"/>
        <v/>
      </c>
      <c r="P463" s="104" t="str">
        <f t="shared" si="132"/>
        <v/>
      </c>
      <c r="Q463" s="248" t="str">
        <f t="shared" si="133"/>
        <v/>
      </c>
      <c r="R463" s="245" t="str">
        <f t="shared" si="134"/>
        <v/>
      </c>
      <c r="S463" s="104" t="str">
        <f t="shared" si="135"/>
        <v/>
      </c>
      <c r="T463" s="249" t="str">
        <f t="shared" si="127"/>
        <v/>
      </c>
      <c r="U463" s="118"/>
      <c r="V463" s="118"/>
      <c r="W463" s="118"/>
      <c r="X463" s="119"/>
      <c r="Y463" s="120"/>
      <c r="Z463" s="120"/>
      <c r="AA463" s="108" t="str">
        <f t="shared" si="136"/>
        <v/>
      </c>
      <c r="AB463" s="108" t="str">
        <f t="shared" si="137"/>
        <v/>
      </c>
      <c r="AC463" s="121"/>
      <c r="AD463" s="121"/>
      <c r="AE463" s="250" t="str">
        <f t="shared" si="128"/>
        <v/>
      </c>
      <c r="AF463" s="108" t="str">
        <f t="shared" si="138"/>
        <v/>
      </c>
      <c r="AG463" s="108" t="str">
        <f t="shared" si="139"/>
        <v/>
      </c>
      <c r="AH463" s="110">
        <f t="shared" si="140"/>
        <v>0</v>
      </c>
      <c r="AI463" s="110">
        <f t="shared" si="141"/>
        <v>0</v>
      </c>
      <c r="AJ463" s="114"/>
      <c r="AK463" s="100">
        <f t="shared" si="142"/>
        <v>0</v>
      </c>
      <c r="AL463" s="110">
        <f t="shared" si="143"/>
        <v>0</v>
      </c>
      <c r="AM463" s="258">
        <f t="shared" si="144"/>
        <v>0</v>
      </c>
      <c r="AN463" s="110">
        <f t="shared" si="145"/>
        <v>0</v>
      </c>
      <c r="AO463" s="110">
        <f t="shared" si="129"/>
        <v>0</v>
      </c>
      <c r="AP463" s="122"/>
    </row>
    <row r="464" spans="1:56">
      <c r="A464" s="113"/>
      <c r="B464" s="113"/>
      <c r="C464" s="114"/>
      <c r="D464" s="115"/>
      <c r="E464" s="115"/>
      <c r="F464" s="115"/>
      <c r="G464" s="115"/>
      <c r="H464" s="116"/>
      <c r="I464" s="114"/>
      <c r="J464" s="114"/>
      <c r="K464" s="115"/>
      <c r="L464" s="117">
        <f t="shared" si="126"/>
        <v>0</v>
      </c>
      <c r="M464" s="124"/>
      <c r="N464" s="102" t="str">
        <f t="shared" si="130"/>
        <v/>
      </c>
      <c r="O464" s="103" t="str">
        <f t="shared" si="131"/>
        <v/>
      </c>
      <c r="P464" s="104" t="str">
        <f t="shared" si="132"/>
        <v/>
      </c>
      <c r="Q464" s="248" t="str">
        <f t="shared" si="133"/>
        <v/>
      </c>
      <c r="R464" s="245" t="str">
        <f t="shared" si="134"/>
        <v/>
      </c>
      <c r="S464" s="104" t="str">
        <f t="shared" si="135"/>
        <v/>
      </c>
      <c r="T464" s="249" t="str">
        <f t="shared" si="127"/>
        <v/>
      </c>
      <c r="U464" s="118"/>
      <c r="V464" s="118"/>
      <c r="W464" s="118"/>
      <c r="X464" s="119"/>
      <c r="Y464" s="120"/>
      <c r="Z464" s="120"/>
      <c r="AA464" s="108" t="str">
        <f t="shared" si="136"/>
        <v/>
      </c>
      <c r="AB464" s="108" t="str">
        <f t="shared" si="137"/>
        <v/>
      </c>
      <c r="AC464" s="121"/>
      <c r="AD464" s="121"/>
      <c r="AE464" s="250" t="str">
        <f t="shared" si="128"/>
        <v/>
      </c>
      <c r="AF464" s="108" t="str">
        <f t="shared" si="138"/>
        <v/>
      </c>
      <c r="AG464" s="108" t="str">
        <f t="shared" si="139"/>
        <v/>
      </c>
      <c r="AH464" s="110">
        <f t="shared" si="140"/>
        <v>0</v>
      </c>
      <c r="AI464" s="110">
        <f t="shared" si="141"/>
        <v>0</v>
      </c>
      <c r="AJ464" s="114"/>
      <c r="AK464" s="100">
        <f t="shared" si="142"/>
        <v>0</v>
      </c>
      <c r="AL464" s="110">
        <f t="shared" si="143"/>
        <v>0</v>
      </c>
      <c r="AM464" s="258">
        <f t="shared" si="144"/>
        <v>0</v>
      </c>
      <c r="AN464" s="110">
        <f t="shared" si="145"/>
        <v>0</v>
      </c>
      <c r="AO464" s="110">
        <f t="shared" si="129"/>
        <v>0</v>
      </c>
      <c r="AP464" s="122"/>
    </row>
    <row r="465" spans="1:56">
      <c r="A465" s="113"/>
      <c r="B465" s="113"/>
      <c r="C465" s="114"/>
      <c r="D465" s="115"/>
      <c r="E465" s="115"/>
      <c r="F465" s="115"/>
      <c r="G465" s="115"/>
      <c r="H465" s="116"/>
      <c r="I465" s="114"/>
      <c r="J465" s="114"/>
      <c r="K465" s="115"/>
      <c r="L465" s="117">
        <f t="shared" si="126"/>
        <v>0</v>
      </c>
      <c r="M465" s="124"/>
      <c r="N465" s="102" t="str">
        <f t="shared" si="130"/>
        <v/>
      </c>
      <c r="O465" s="103" t="str">
        <f t="shared" si="131"/>
        <v/>
      </c>
      <c r="P465" s="104" t="str">
        <f t="shared" si="132"/>
        <v/>
      </c>
      <c r="Q465" s="248" t="str">
        <f t="shared" si="133"/>
        <v/>
      </c>
      <c r="R465" s="245" t="str">
        <f t="shared" si="134"/>
        <v/>
      </c>
      <c r="S465" s="104" t="str">
        <f t="shared" si="135"/>
        <v/>
      </c>
      <c r="T465" s="249" t="str">
        <f t="shared" si="127"/>
        <v/>
      </c>
      <c r="U465" s="118"/>
      <c r="V465" s="118"/>
      <c r="W465" s="118"/>
      <c r="X465" s="119"/>
      <c r="Y465" s="120"/>
      <c r="Z465" s="120"/>
      <c r="AA465" s="108" t="str">
        <f t="shared" si="136"/>
        <v/>
      </c>
      <c r="AB465" s="108" t="str">
        <f t="shared" si="137"/>
        <v/>
      </c>
      <c r="AC465" s="121"/>
      <c r="AD465" s="121"/>
      <c r="AE465" s="250" t="str">
        <f t="shared" si="128"/>
        <v/>
      </c>
      <c r="AF465" s="108" t="str">
        <f t="shared" si="138"/>
        <v/>
      </c>
      <c r="AG465" s="108" t="str">
        <f t="shared" si="139"/>
        <v/>
      </c>
      <c r="AH465" s="110">
        <f t="shared" si="140"/>
        <v>0</v>
      </c>
      <c r="AI465" s="110">
        <f t="shared" si="141"/>
        <v>0</v>
      </c>
      <c r="AJ465" s="114"/>
      <c r="AK465" s="100">
        <f t="shared" si="142"/>
        <v>0</v>
      </c>
      <c r="AL465" s="110">
        <f t="shared" si="143"/>
        <v>0</v>
      </c>
      <c r="AM465" s="258">
        <f t="shared" si="144"/>
        <v>0</v>
      </c>
      <c r="AN465" s="110">
        <f t="shared" si="145"/>
        <v>0</v>
      </c>
      <c r="AO465" s="110">
        <f t="shared" si="129"/>
        <v>0</v>
      </c>
      <c r="AP465" s="122"/>
      <c r="BD465" s="279"/>
    </row>
    <row r="466" spans="1:56">
      <c r="A466" s="113"/>
      <c r="B466" s="113"/>
      <c r="C466" s="114"/>
      <c r="D466" s="115"/>
      <c r="E466" s="115"/>
      <c r="F466" s="115"/>
      <c r="G466" s="115"/>
      <c r="H466" s="116"/>
      <c r="I466" s="114"/>
      <c r="J466" s="114"/>
      <c r="K466" s="115"/>
      <c r="L466" s="117">
        <f t="shared" si="126"/>
        <v>0</v>
      </c>
      <c r="M466" s="124"/>
      <c r="N466" s="102" t="str">
        <f t="shared" si="130"/>
        <v/>
      </c>
      <c r="O466" s="103" t="str">
        <f t="shared" si="131"/>
        <v/>
      </c>
      <c r="P466" s="104" t="str">
        <f t="shared" si="132"/>
        <v/>
      </c>
      <c r="Q466" s="248" t="str">
        <f t="shared" si="133"/>
        <v/>
      </c>
      <c r="R466" s="245" t="str">
        <f t="shared" si="134"/>
        <v/>
      </c>
      <c r="S466" s="104" t="str">
        <f t="shared" si="135"/>
        <v/>
      </c>
      <c r="T466" s="249" t="str">
        <f t="shared" si="127"/>
        <v/>
      </c>
      <c r="U466" s="118"/>
      <c r="V466" s="118"/>
      <c r="W466" s="118"/>
      <c r="X466" s="119"/>
      <c r="Y466" s="120"/>
      <c r="Z466" s="120"/>
      <c r="AA466" s="108" t="str">
        <f t="shared" si="136"/>
        <v/>
      </c>
      <c r="AB466" s="108" t="str">
        <f t="shared" si="137"/>
        <v/>
      </c>
      <c r="AC466" s="121"/>
      <c r="AD466" s="121"/>
      <c r="AE466" s="250" t="str">
        <f t="shared" si="128"/>
        <v/>
      </c>
      <c r="AF466" s="108" t="str">
        <f t="shared" si="138"/>
        <v/>
      </c>
      <c r="AG466" s="108" t="str">
        <f t="shared" si="139"/>
        <v/>
      </c>
      <c r="AH466" s="110">
        <f t="shared" si="140"/>
        <v>0</v>
      </c>
      <c r="AI466" s="110">
        <f t="shared" si="141"/>
        <v>0</v>
      </c>
      <c r="AJ466" s="114"/>
      <c r="AK466" s="100">
        <f t="shared" si="142"/>
        <v>0</v>
      </c>
      <c r="AL466" s="110">
        <f t="shared" si="143"/>
        <v>0</v>
      </c>
      <c r="AM466" s="258">
        <f t="shared" si="144"/>
        <v>0</v>
      </c>
      <c r="AN466" s="110">
        <f t="shared" si="145"/>
        <v>0</v>
      </c>
      <c r="AO466" s="110">
        <f t="shared" si="129"/>
        <v>0</v>
      </c>
      <c r="AP466" s="122"/>
      <c r="AT466" s="279"/>
      <c r="AU466" s="279"/>
      <c r="AV466" s="279"/>
      <c r="AW466" s="279"/>
      <c r="AX466" s="279"/>
      <c r="AY466" s="279"/>
      <c r="AZ466" s="279"/>
      <c r="BA466" s="279"/>
      <c r="BB466" s="279"/>
      <c r="BC466" s="279"/>
    </row>
    <row r="467" spans="1:56">
      <c r="A467" s="113"/>
      <c r="B467" s="113"/>
      <c r="C467" s="114"/>
      <c r="D467" s="115"/>
      <c r="E467" s="115"/>
      <c r="F467" s="115"/>
      <c r="G467" s="115"/>
      <c r="H467" s="116"/>
      <c r="I467" s="114"/>
      <c r="J467" s="114"/>
      <c r="K467" s="115"/>
      <c r="L467" s="117">
        <f t="shared" si="126"/>
        <v>0</v>
      </c>
      <c r="M467" s="124"/>
      <c r="N467" s="102" t="str">
        <f t="shared" si="130"/>
        <v/>
      </c>
      <c r="O467" s="103" t="str">
        <f t="shared" si="131"/>
        <v/>
      </c>
      <c r="P467" s="104" t="str">
        <f t="shared" si="132"/>
        <v/>
      </c>
      <c r="Q467" s="248" t="str">
        <f t="shared" si="133"/>
        <v/>
      </c>
      <c r="R467" s="245" t="str">
        <f t="shared" si="134"/>
        <v/>
      </c>
      <c r="S467" s="104" t="str">
        <f t="shared" si="135"/>
        <v/>
      </c>
      <c r="T467" s="249" t="str">
        <f t="shared" si="127"/>
        <v/>
      </c>
      <c r="U467" s="118"/>
      <c r="V467" s="118"/>
      <c r="W467" s="118"/>
      <c r="X467" s="119"/>
      <c r="Y467" s="120"/>
      <c r="Z467" s="120"/>
      <c r="AA467" s="108" t="str">
        <f t="shared" si="136"/>
        <v/>
      </c>
      <c r="AB467" s="108" t="str">
        <f t="shared" si="137"/>
        <v/>
      </c>
      <c r="AC467" s="121"/>
      <c r="AD467" s="121"/>
      <c r="AE467" s="250" t="str">
        <f t="shared" si="128"/>
        <v/>
      </c>
      <c r="AF467" s="108" t="str">
        <f t="shared" si="138"/>
        <v/>
      </c>
      <c r="AG467" s="108" t="str">
        <f t="shared" si="139"/>
        <v/>
      </c>
      <c r="AH467" s="110">
        <f t="shared" si="140"/>
        <v>0</v>
      </c>
      <c r="AI467" s="110">
        <f t="shared" si="141"/>
        <v>0</v>
      </c>
      <c r="AJ467" s="114"/>
      <c r="AK467" s="100">
        <f t="shared" si="142"/>
        <v>0</v>
      </c>
      <c r="AL467" s="110">
        <f t="shared" si="143"/>
        <v>0</v>
      </c>
      <c r="AM467" s="258">
        <f t="shared" si="144"/>
        <v>0</v>
      </c>
      <c r="AN467" s="110">
        <f t="shared" si="145"/>
        <v>0</v>
      </c>
      <c r="AO467" s="110">
        <f t="shared" si="129"/>
        <v>0</v>
      </c>
      <c r="AP467" s="122"/>
    </row>
    <row r="468" spans="1:56">
      <c r="A468" s="113"/>
      <c r="B468" s="113"/>
      <c r="C468" s="114"/>
      <c r="D468" s="115"/>
      <c r="E468" s="115"/>
      <c r="F468" s="115"/>
      <c r="G468" s="115"/>
      <c r="H468" s="116"/>
      <c r="I468" s="114"/>
      <c r="J468" s="114"/>
      <c r="K468" s="115"/>
      <c r="L468" s="117">
        <f t="shared" si="126"/>
        <v>0</v>
      </c>
      <c r="M468" s="124"/>
      <c r="N468" s="102" t="str">
        <f t="shared" si="130"/>
        <v/>
      </c>
      <c r="O468" s="103" t="str">
        <f t="shared" si="131"/>
        <v/>
      </c>
      <c r="P468" s="104" t="str">
        <f t="shared" si="132"/>
        <v/>
      </c>
      <c r="Q468" s="248" t="str">
        <f t="shared" si="133"/>
        <v/>
      </c>
      <c r="R468" s="245" t="str">
        <f t="shared" si="134"/>
        <v/>
      </c>
      <c r="S468" s="104" t="str">
        <f t="shared" si="135"/>
        <v/>
      </c>
      <c r="T468" s="249" t="str">
        <f t="shared" si="127"/>
        <v/>
      </c>
      <c r="U468" s="118"/>
      <c r="V468" s="118"/>
      <c r="W468" s="118"/>
      <c r="X468" s="119"/>
      <c r="Y468" s="120"/>
      <c r="Z468" s="120"/>
      <c r="AA468" s="108" t="str">
        <f t="shared" si="136"/>
        <v/>
      </c>
      <c r="AB468" s="108" t="str">
        <f t="shared" si="137"/>
        <v/>
      </c>
      <c r="AC468" s="121"/>
      <c r="AD468" s="121"/>
      <c r="AE468" s="250" t="str">
        <f t="shared" si="128"/>
        <v/>
      </c>
      <c r="AF468" s="108" t="str">
        <f t="shared" si="138"/>
        <v/>
      </c>
      <c r="AG468" s="108" t="str">
        <f t="shared" si="139"/>
        <v/>
      </c>
      <c r="AH468" s="110">
        <f t="shared" si="140"/>
        <v>0</v>
      </c>
      <c r="AI468" s="110">
        <f t="shared" si="141"/>
        <v>0</v>
      </c>
      <c r="AJ468" s="114"/>
      <c r="AK468" s="100">
        <f t="shared" si="142"/>
        <v>0</v>
      </c>
      <c r="AL468" s="110">
        <f t="shared" si="143"/>
        <v>0</v>
      </c>
      <c r="AM468" s="258">
        <f t="shared" si="144"/>
        <v>0</v>
      </c>
      <c r="AN468" s="110">
        <f t="shared" si="145"/>
        <v>0</v>
      </c>
      <c r="AO468" s="110">
        <f t="shared" si="129"/>
        <v>0</v>
      </c>
      <c r="AP468" s="122"/>
    </row>
    <row r="469" spans="1:56">
      <c r="A469" s="113"/>
      <c r="B469" s="113"/>
      <c r="C469" s="114"/>
      <c r="D469" s="115"/>
      <c r="E469" s="115"/>
      <c r="F469" s="115"/>
      <c r="G469" s="115"/>
      <c r="H469" s="116"/>
      <c r="I469" s="114"/>
      <c r="J469" s="114"/>
      <c r="K469" s="115"/>
      <c r="L469" s="117">
        <f t="shared" ref="L469:L520" si="146">0.75*(H469-I469+IF(C469="4wd",500, 0))+0.25*(J469-H469)</f>
        <v>0</v>
      </c>
      <c r="M469" s="124"/>
      <c r="N469" s="102" t="str">
        <f t="shared" si="130"/>
        <v/>
      </c>
      <c r="O469" s="103" t="str">
        <f t="shared" si="131"/>
        <v/>
      </c>
      <c r="P469" s="104" t="str">
        <f t="shared" si="132"/>
        <v/>
      </c>
      <c r="Q469" s="248" t="str">
        <f t="shared" si="133"/>
        <v/>
      </c>
      <c r="R469" s="245" t="str">
        <f t="shared" si="134"/>
        <v/>
      </c>
      <c r="S469" s="104" t="str">
        <f t="shared" si="135"/>
        <v/>
      </c>
      <c r="T469" s="249" t="str">
        <f t="shared" ref="T469:T520" si="147">IF(M469="","",ROUND(Q469*L469+R469,2))</f>
        <v/>
      </c>
      <c r="U469" s="118"/>
      <c r="V469" s="118"/>
      <c r="W469" s="118"/>
      <c r="X469" s="119"/>
      <c r="Y469" s="120"/>
      <c r="Z469" s="120"/>
      <c r="AA469" s="108" t="str">
        <f t="shared" si="136"/>
        <v/>
      </c>
      <c r="AB469" s="108" t="str">
        <f t="shared" si="137"/>
        <v/>
      </c>
      <c r="AC469" s="121"/>
      <c r="AD469" s="121"/>
      <c r="AE469" s="250" t="str">
        <f t="shared" ref="AE469:AE520" si="148">IF(M469="","",ROUND(X469/S469*100,2))</f>
        <v/>
      </c>
      <c r="AF469" s="108" t="str">
        <f t="shared" si="138"/>
        <v/>
      </c>
      <c r="AG469" s="108" t="str">
        <f t="shared" si="139"/>
        <v/>
      </c>
      <c r="AH469" s="110">
        <f t="shared" si="140"/>
        <v>0</v>
      </c>
      <c r="AI469" s="110">
        <f t="shared" si="141"/>
        <v>0</v>
      </c>
      <c r="AJ469" s="114"/>
      <c r="AK469" s="100">
        <f t="shared" si="142"/>
        <v>0</v>
      </c>
      <c r="AL469" s="110">
        <f t="shared" si="143"/>
        <v>0</v>
      </c>
      <c r="AM469" s="258">
        <f t="shared" si="144"/>
        <v>0</v>
      </c>
      <c r="AN469" s="110">
        <f t="shared" si="145"/>
        <v>0</v>
      </c>
      <c r="AO469" s="110">
        <f t="shared" ref="AO469:AO520" si="149">AN469</f>
        <v>0</v>
      </c>
      <c r="AP469" s="122"/>
    </row>
    <row r="470" spans="1:56">
      <c r="A470" s="113"/>
      <c r="B470" s="113"/>
      <c r="C470" s="114"/>
      <c r="D470" s="115"/>
      <c r="E470" s="115"/>
      <c r="F470" s="115"/>
      <c r="G470" s="115"/>
      <c r="H470" s="116"/>
      <c r="I470" s="114"/>
      <c r="J470" s="114"/>
      <c r="K470" s="115"/>
      <c r="L470" s="117">
        <f t="shared" si="146"/>
        <v>0</v>
      </c>
      <c r="M470" s="124"/>
      <c r="N470" s="102" t="str">
        <f t="shared" ref="N470:N520" si="150">IF(M470="","",IF(M470="Spark Ignition",AV$22,IF(M470="Compression Ignition",BA$22,"error")))</f>
        <v/>
      </c>
      <c r="O470" s="103" t="str">
        <f t="shared" ref="O470:O520" si="151">IF(M470="","",IF(M470="Spark Ignition",AW$22,IF(M470="Compression Ignition",BB$22,"error")))</f>
        <v/>
      </c>
      <c r="P470" s="104" t="str">
        <f t="shared" ref="P470:P520" si="152">IF(M470="","",N470*L470+O470)</f>
        <v/>
      </c>
      <c r="Q470" s="248" t="str">
        <f t="shared" ref="Q470:Q520" si="153">IF(M470="","",IF(M470="Spark Ignition",AV$46,IF(M470="Compression Ignition",BA$46,"error")))</f>
        <v/>
      </c>
      <c r="R470" s="245" t="str">
        <f t="shared" ref="R470:R520" si="154">IF(N470="","",IF(M470="Spark Ignition",AW$46,IF(M470="Compression Ignition",BB$46,"error")))</f>
        <v/>
      </c>
      <c r="S470" s="104" t="str">
        <f t="shared" ref="S470:S520" si="155">IF(M470="","",IF(M470="Spark Ignition",8887,10180))</f>
        <v/>
      </c>
      <c r="T470" s="249" t="str">
        <f t="shared" si="147"/>
        <v/>
      </c>
      <c r="U470" s="118"/>
      <c r="V470" s="118"/>
      <c r="W470" s="118"/>
      <c r="X470" s="119"/>
      <c r="Y470" s="120"/>
      <c r="Z470" s="120"/>
      <c r="AA470" s="108" t="str">
        <f t="shared" ref="AA470:AA520" si="156">IF(M470="","",U470*X470+V470*X470+IF(X470&lt;=P470,P470,X470)*W470)</f>
        <v/>
      </c>
      <c r="AB470" s="108" t="str">
        <f t="shared" ref="AB470:AB520" si="157">IF(M470="","",SUM(U470:W470)*P470)</f>
        <v/>
      </c>
      <c r="AC470" s="121"/>
      <c r="AD470" s="121"/>
      <c r="AE470" s="250" t="str">
        <f t="shared" si="148"/>
        <v/>
      </c>
      <c r="AF470" s="108" t="str">
        <f t="shared" ref="AF470:AF520" si="158">IF(M470="","",U470*AE470+V470*AE470+IF(AE470&lt;=T470,T470,AE470)*W470)</f>
        <v/>
      </c>
      <c r="AG470" s="108" t="str">
        <f t="shared" ref="AG470:AG520" si="159">IF(M470="","",SUM(U470:W470)*T470)</f>
        <v/>
      </c>
      <c r="AH470" s="110">
        <f t="shared" ref="AH470:AH520" si="160">IF(AC470&gt;0.05,-1*(AC470-0.05)*298*U470*120000/1000000,0)</f>
        <v>0</v>
      </c>
      <c r="AI470" s="110">
        <f t="shared" ref="AI470:AI520" si="161">IF(AD470&gt;0.05,-1*(AD470-0.05)*25*U470*120000/1000000,0)</f>
        <v>0</v>
      </c>
      <c r="AJ470" s="114"/>
      <c r="AK470" s="100">
        <f t="shared" ref="AK470:AK520" si="162">IF(AJ470="",0,AJ470*SUM(U470:V470)*120000/1000000)</f>
        <v>0</v>
      </c>
      <c r="AL470" s="110">
        <f t="shared" ref="AL470:AL520" si="163">AH470+AI470+AK470</f>
        <v>0</v>
      </c>
      <c r="AM470" s="258">
        <f t="shared" ref="AM470:AM520" si="164">IF(AJ470="",0,AJ470/S470*100)</f>
        <v>0</v>
      </c>
      <c r="AN470" s="110">
        <f t="shared" ref="AN470:AN520" si="165">AM470/100*120000*SUM(U470:V470)</f>
        <v>0</v>
      </c>
      <c r="AO470" s="110">
        <f t="shared" si="149"/>
        <v>0</v>
      </c>
      <c r="AP470" s="122"/>
    </row>
    <row r="471" spans="1:56">
      <c r="A471" s="113"/>
      <c r="B471" s="113"/>
      <c r="C471" s="114"/>
      <c r="D471" s="115"/>
      <c r="E471" s="115"/>
      <c r="F471" s="115"/>
      <c r="G471" s="115"/>
      <c r="H471" s="116"/>
      <c r="I471" s="114"/>
      <c r="J471" s="114"/>
      <c r="K471" s="115"/>
      <c r="L471" s="117">
        <f t="shared" si="146"/>
        <v>0</v>
      </c>
      <c r="M471" s="124"/>
      <c r="N471" s="102" t="str">
        <f t="shared" si="150"/>
        <v/>
      </c>
      <c r="O471" s="103" t="str">
        <f t="shared" si="151"/>
        <v/>
      </c>
      <c r="P471" s="104" t="str">
        <f t="shared" si="152"/>
        <v/>
      </c>
      <c r="Q471" s="248" t="str">
        <f t="shared" si="153"/>
        <v/>
      </c>
      <c r="R471" s="245" t="str">
        <f t="shared" si="154"/>
        <v/>
      </c>
      <c r="S471" s="104" t="str">
        <f t="shared" si="155"/>
        <v/>
      </c>
      <c r="T471" s="249" t="str">
        <f t="shared" si="147"/>
        <v/>
      </c>
      <c r="U471" s="118"/>
      <c r="V471" s="118"/>
      <c r="W471" s="118"/>
      <c r="X471" s="119"/>
      <c r="Y471" s="120"/>
      <c r="Z471" s="120"/>
      <c r="AA471" s="108" t="str">
        <f t="shared" si="156"/>
        <v/>
      </c>
      <c r="AB471" s="108" t="str">
        <f t="shared" si="157"/>
        <v/>
      </c>
      <c r="AC471" s="121"/>
      <c r="AD471" s="121"/>
      <c r="AE471" s="250" t="str">
        <f t="shared" si="148"/>
        <v/>
      </c>
      <c r="AF471" s="108" t="str">
        <f t="shared" si="158"/>
        <v/>
      </c>
      <c r="AG471" s="108" t="str">
        <f t="shared" si="159"/>
        <v/>
      </c>
      <c r="AH471" s="110">
        <f t="shared" si="160"/>
        <v>0</v>
      </c>
      <c r="AI471" s="110">
        <f t="shared" si="161"/>
        <v>0</v>
      </c>
      <c r="AJ471" s="114"/>
      <c r="AK471" s="100">
        <f t="shared" si="162"/>
        <v>0</v>
      </c>
      <c r="AL471" s="110">
        <f t="shared" si="163"/>
        <v>0</v>
      </c>
      <c r="AM471" s="258">
        <f t="shared" si="164"/>
        <v>0</v>
      </c>
      <c r="AN471" s="110">
        <f t="shared" si="165"/>
        <v>0</v>
      </c>
      <c r="AO471" s="110">
        <f t="shared" si="149"/>
        <v>0</v>
      </c>
      <c r="AP471" s="122"/>
    </row>
    <row r="472" spans="1:56">
      <c r="A472" s="113"/>
      <c r="B472" s="113"/>
      <c r="C472" s="114"/>
      <c r="D472" s="115"/>
      <c r="E472" s="115"/>
      <c r="F472" s="115"/>
      <c r="G472" s="115"/>
      <c r="H472" s="116"/>
      <c r="I472" s="114"/>
      <c r="J472" s="114"/>
      <c r="K472" s="115"/>
      <c r="L472" s="117">
        <f t="shared" si="146"/>
        <v>0</v>
      </c>
      <c r="M472" s="124"/>
      <c r="N472" s="102" t="str">
        <f t="shared" si="150"/>
        <v/>
      </c>
      <c r="O472" s="103" t="str">
        <f t="shared" si="151"/>
        <v/>
      </c>
      <c r="P472" s="104" t="str">
        <f t="shared" si="152"/>
        <v/>
      </c>
      <c r="Q472" s="248" t="str">
        <f t="shared" si="153"/>
        <v/>
      </c>
      <c r="R472" s="245" t="str">
        <f t="shared" si="154"/>
        <v/>
      </c>
      <c r="S472" s="104" t="str">
        <f t="shared" si="155"/>
        <v/>
      </c>
      <c r="T472" s="249" t="str">
        <f t="shared" si="147"/>
        <v/>
      </c>
      <c r="U472" s="118"/>
      <c r="V472" s="118"/>
      <c r="W472" s="118"/>
      <c r="X472" s="119"/>
      <c r="Y472" s="120"/>
      <c r="Z472" s="120"/>
      <c r="AA472" s="108" t="str">
        <f t="shared" si="156"/>
        <v/>
      </c>
      <c r="AB472" s="108" t="str">
        <f t="shared" si="157"/>
        <v/>
      </c>
      <c r="AC472" s="121"/>
      <c r="AD472" s="121"/>
      <c r="AE472" s="250" t="str">
        <f t="shared" si="148"/>
        <v/>
      </c>
      <c r="AF472" s="108" t="str">
        <f t="shared" si="158"/>
        <v/>
      </c>
      <c r="AG472" s="108" t="str">
        <f t="shared" si="159"/>
        <v/>
      </c>
      <c r="AH472" s="110">
        <f t="shared" si="160"/>
        <v>0</v>
      </c>
      <c r="AI472" s="110">
        <f t="shared" si="161"/>
        <v>0</v>
      </c>
      <c r="AJ472" s="114"/>
      <c r="AK472" s="100">
        <f t="shared" si="162"/>
        <v>0</v>
      </c>
      <c r="AL472" s="110">
        <f t="shared" si="163"/>
        <v>0</v>
      </c>
      <c r="AM472" s="258">
        <f t="shared" si="164"/>
        <v>0</v>
      </c>
      <c r="AN472" s="110">
        <f t="shared" si="165"/>
        <v>0</v>
      </c>
      <c r="AO472" s="110">
        <f t="shared" si="149"/>
        <v>0</v>
      </c>
      <c r="AP472" s="122"/>
    </row>
    <row r="473" spans="1:56">
      <c r="A473" s="113"/>
      <c r="B473" s="113"/>
      <c r="C473" s="114"/>
      <c r="D473" s="115"/>
      <c r="E473" s="115"/>
      <c r="F473" s="115"/>
      <c r="G473" s="115"/>
      <c r="H473" s="116"/>
      <c r="I473" s="114"/>
      <c r="J473" s="114"/>
      <c r="K473" s="115"/>
      <c r="L473" s="117">
        <f t="shared" si="146"/>
        <v>0</v>
      </c>
      <c r="M473" s="124"/>
      <c r="N473" s="102" t="str">
        <f t="shared" si="150"/>
        <v/>
      </c>
      <c r="O473" s="103" t="str">
        <f t="shared" si="151"/>
        <v/>
      </c>
      <c r="P473" s="104" t="str">
        <f t="shared" si="152"/>
        <v/>
      </c>
      <c r="Q473" s="248" t="str">
        <f t="shared" si="153"/>
        <v/>
      </c>
      <c r="R473" s="245" t="str">
        <f t="shared" si="154"/>
        <v/>
      </c>
      <c r="S473" s="104" t="str">
        <f t="shared" si="155"/>
        <v/>
      </c>
      <c r="T473" s="249" t="str">
        <f t="shared" si="147"/>
        <v/>
      </c>
      <c r="U473" s="118"/>
      <c r="V473" s="118"/>
      <c r="W473" s="118"/>
      <c r="X473" s="119"/>
      <c r="Y473" s="120"/>
      <c r="Z473" s="120"/>
      <c r="AA473" s="108" t="str">
        <f t="shared" si="156"/>
        <v/>
      </c>
      <c r="AB473" s="108" t="str">
        <f t="shared" si="157"/>
        <v/>
      </c>
      <c r="AC473" s="121"/>
      <c r="AD473" s="121"/>
      <c r="AE473" s="250" t="str">
        <f t="shared" si="148"/>
        <v/>
      </c>
      <c r="AF473" s="108" t="str">
        <f t="shared" si="158"/>
        <v/>
      </c>
      <c r="AG473" s="108" t="str">
        <f t="shared" si="159"/>
        <v/>
      </c>
      <c r="AH473" s="110">
        <f t="shared" si="160"/>
        <v>0</v>
      </c>
      <c r="AI473" s="110">
        <f t="shared" si="161"/>
        <v>0</v>
      </c>
      <c r="AJ473" s="114"/>
      <c r="AK473" s="100">
        <f t="shared" si="162"/>
        <v>0</v>
      </c>
      <c r="AL473" s="110">
        <f t="shared" si="163"/>
        <v>0</v>
      </c>
      <c r="AM473" s="258">
        <f t="shared" si="164"/>
        <v>0</v>
      </c>
      <c r="AN473" s="110">
        <f t="shared" si="165"/>
        <v>0</v>
      </c>
      <c r="AO473" s="110">
        <f t="shared" si="149"/>
        <v>0</v>
      </c>
      <c r="AP473" s="122"/>
    </row>
    <row r="474" spans="1:56">
      <c r="A474" s="113"/>
      <c r="B474" s="113"/>
      <c r="C474" s="114"/>
      <c r="D474" s="115"/>
      <c r="E474" s="115"/>
      <c r="F474" s="115"/>
      <c r="G474" s="115"/>
      <c r="H474" s="116"/>
      <c r="I474" s="114"/>
      <c r="J474" s="114"/>
      <c r="K474" s="115"/>
      <c r="L474" s="117">
        <f t="shared" si="146"/>
        <v>0</v>
      </c>
      <c r="M474" s="124"/>
      <c r="N474" s="102" t="str">
        <f t="shared" si="150"/>
        <v/>
      </c>
      <c r="O474" s="103" t="str">
        <f t="shared" si="151"/>
        <v/>
      </c>
      <c r="P474" s="104" t="str">
        <f t="shared" si="152"/>
        <v/>
      </c>
      <c r="Q474" s="248" t="str">
        <f t="shared" si="153"/>
        <v/>
      </c>
      <c r="R474" s="245" t="str">
        <f t="shared" si="154"/>
        <v/>
      </c>
      <c r="S474" s="104" t="str">
        <f t="shared" si="155"/>
        <v/>
      </c>
      <c r="T474" s="249" t="str">
        <f t="shared" si="147"/>
        <v/>
      </c>
      <c r="U474" s="118"/>
      <c r="V474" s="118"/>
      <c r="W474" s="118"/>
      <c r="X474" s="119"/>
      <c r="Y474" s="120"/>
      <c r="Z474" s="120"/>
      <c r="AA474" s="108" t="str">
        <f t="shared" si="156"/>
        <v/>
      </c>
      <c r="AB474" s="108" t="str">
        <f t="shared" si="157"/>
        <v/>
      </c>
      <c r="AC474" s="121"/>
      <c r="AD474" s="121"/>
      <c r="AE474" s="250" t="str">
        <f t="shared" si="148"/>
        <v/>
      </c>
      <c r="AF474" s="108" t="str">
        <f t="shared" si="158"/>
        <v/>
      </c>
      <c r="AG474" s="108" t="str">
        <f t="shared" si="159"/>
        <v/>
      </c>
      <c r="AH474" s="110">
        <f t="shared" si="160"/>
        <v>0</v>
      </c>
      <c r="AI474" s="110">
        <f t="shared" si="161"/>
        <v>0</v>
      </c>
      <c r="AJ474" s="114"/>
      <c r="AK474" s="100">
        <f t="shared" si="162"/>
        <v>0</v>
      </c>
      <c r="AL474" s="110">
        <f t="shared" si="163"/>
        <v>0</v>
      </c>
      <c r="AM474" s="258">
        <f t="shared" si="164"/>
        <v>0</v>
      </c>
      <c r="AN474" s="110">
        <f t="shared" si="165"/>
        <v>0</v>
      </c>
      <c r="AO474" s="110">
        <f t="shared" si="149"/>
        <v>0</v>
      </c>
      <c r="AP474" s="122"/>
    </row>
    <row r="475" spans="1:56">
      <c r="A475" s="113"/>
      <c r="B475" s="113"/>
      <c r="C475" s="114"/>
      <c r="D475" s="115"/>
      <c r="E475" s="115"/>
      <c r="F475" s="115"/>
      <c r="G475" s="115"/>
      <c r="H475" s="116"/>
      <c r="I475" s="114"/>
      <c r="J475" s="114"/>
      <c r="K475" s="115"/>
      <c r="L475" s="117">
        <f t="shared" si="146"/>
        <v>0</v>
      </c>
      <c r="M475" s="124"/>
      <c r="N475" s="102" t="str">
        <f t="shared" si="150"/>
        <v/>
      </c>
      <c r="O475" s="103" t="str">
        <f t="shared" si="151"/>
        <v/>
      </c>
      <c r="P475" s="104" t="str">
        <f t="shared" si="152"/>
        <v/>
      </c>
      <c r="Q475" s="248" t="str">
        <f t="shared" si="153"/>
        <v/>
      </c>
      <c r="R475" s="245" t="str">
        <f t="shared" si="154"/>
        <v/>
      </c>
      <c r="S475" s="104" t="str">
        <f t="shared" si="155"/>
        <v/>
      </c>
      <c r="T475" s="249" t="str">
        <f t="shared" si="147"/>
        <v/>
      </c>
      <c r="U475" s="118"/>
      <c r="V475" s="118"/>
      <c r="W475" s="118"/>
      <c r="X475" s="119"/>
      <c r="Y475" s="120"/>
      <c r="Z475" s="120"/>
      <c r="AA475" s="108" t="str">
        <f t="shared" si="156"/>
        <v/>
      </c>
      <c r="AB475" s="108" t="str">
        <f t="shared" si="157"/>
        <v/>
      </c>
      <c r="AC475" s="121"/>
      <c r="AD475" s="121"/>
      <c r="AE475" s="250" t="str">
        <f t="shared" si="148"/>
        <v/>
      </c>
      <c r="AF475" s="108" t="str">
        <f t="shared" si="158"/>
        <v/>
      </c>
      <c r="AG475" s="108" t="str">
        <f t="shared" si="159"/>
        <v/>
      </c>
      <c r="AH475" s="110">
        <f t="shared" si="160"/>
        <v>0</v>
      </c>
      <c r="AI475" s="110">
        <f t="shared" si="161"/>
        <v>0</v>
      </c>
      <c r="AJ475" s="114"/>
      <c r="AK475" s="100">
        <f t="shared" si="162"/>
        <v>0</v>
      </c>
      <c r="AL475" s="110">
        <f t="shared" si="163"/>
        <v>0</v>
      </c>
      <c r="AM475" s="258">
        <f t="shared" si="164"/>
        <v>0</v>
      </c>
      <c r="AN475" s="110">
        <f t="shared" si="165"/>
        <v>0</v>
      </c>
      <c r="AO475" s="110">
        <f t="shared" si="149"/>
        <v>0</v>
      </c>
      <c r="AP475" s="122"/>
    </row>
    <row r="476" spans="1:56">
      <c r="A476" s="113"/>
      <c r="B476" s="113"/>
      <c r="C476" s="114"/>
      <c r="D476" s="115"/>
      <c r="E476" s="115"/>
      <c r="F476" s="115"/>
      <c r="G476" s="115"/>
      <c r="H476" s="116"/>
      <c r="I476" s="114"/>
      <c r="J476" s="114"/>
      <c r="K476" s="115"/>
      <c r="L476" s="117">
        <f t="shared" si="146"/>
        <v>0</v>
      </c>
      <c r="M476" s="124"/>
      <c r="N476" s="102" t="str">
        <f t="shared" si="150"/>
        <v/>
      </c>
      <c r="O476" s="103" t="str">
        <f t="shared" si="151"/>
        <v/>
      </c>
      <c r="P476" s="104" t="str">
        <f t="shared" si="152"/>
        <v/>
      </c>
      <c r="Q476" s="248" t="str">
        <f t="shared" si="153"/>
        <v/>
      </c>
      <c r="R476" s="245" t="str">
        <f t="shared" si="154"/>
        <v/>
      </c>
      <c r="S476" s="104" t="str">
        <f t="shared" si="155"/>
        <v/>
      </c>
      <c r="T476" s="249" t="str">
        <f t="shared" si="147"/>
        <v/>
      </c>
      <c r="U476" s="118"/>
      <c r="V476" s="118"/>
      <c r="W476" s="118"/>
      <c r="X476" s="119"/>
      <c r="Y476" s="120"/>
      <c r="Z476" s="120"/>
      <c r="AA476" s="108" t="str">
        <f t="shared" si="156"/>
        <v/>
      </c>
      <c r="AB476" s="108" t="str">
        <f t="shared" si="157"/>
        <v/>
      </c>
      <c r="AC476" s="121"/>
      <c r="AD476" s="121"/>
      <c r="AE476" s="250" t="str">
        <f t="shared" si="148"/>
        <v/>
      </c>
      <c r="AF476" s="108" t="str">
        <f t="shared" si="158"/>
        <v/>
      </c>
      <c r="AG476" s="108" t="str">
        <f t="shared" si="159"/>
        <v/>
      </c>
      <c r="AH476" s="110">
        <f t="shared" si="160"/>
        <v>0</v>
      </c>
      <c r="AI476" s="110">
        <f t="shared" si="161"/>
        <v>0</v>
      </c>
      <c r="AJ476" s="114"/>
      <c r="AK476" s="100">
        <f t="shared" si="162"/>
        <v>0</v>
      </c>
      <c r="AL476" s="110">
        <f t="shared" si="163"/>
        <v>0</v>
      </c>
      <c r="AM476" s="258">
        <f t="shared" si="164"/>
        <v>0</v>
      </c>
      <c r="AN476" s="110">
        <f t="shared" si="165"/>
        <v>0</v>
      </c>
      <c r="AO476" s="110">
        <f t="shared" si="149"/>
        <v>0</v>
      </c>
      <c r="AP476" s="122"/>
    </row>
    <row r="477" spans="1:56">
      <c r="A477" s="113"/>
      <c r="B477" s="113"/>
      <c r="C477" s="114"/>
      <c r="D477" s="115"/>
      <c r="E477" s="115"/>
      <c r="F477" s="115"/>
      <c r="G477" s="115"/>
      <c r="H477" s="116"/>
      <c r="I477" s="114"/>
      <c r="J477" s="114"/>
      <c r="K477" s="115"/>
      <c r="L477" s="117">
        <f t="shared" si="146"/>
        <v>0</v>
      </c>
      <c r="M477" s="124"/>
      <c r="N477" s="102" t="str">
        <f t="shared" si="150"/>
        <v/>
      </c>
      <c r="O477" s="103" t="str">
        <f t="shared" si="151"/>
        <v/>
      </c>
      <c r="P477" s="104" t="str">
        <f t="shared" si="152"/>
        <v/>
      </c>
      <c r="Q477" s="248" t="str">
        <f t="shared" si="153"/>
        <v/>
      </c>
      <c r="R477" s="245" t="str">
        <f t="shared" si="154"/>
        <v/>
      </c>
      <c r="S477" s="104" t="str">
        <f t="shared" si="155"/>
        <v/>
      </c>
      <c r="T477" s="249" t="str">
        <f t="shared" si="147"/>
        <v/>
      </c>
      <c r="U477" s="118"/>
      <c r="V477" s="118"/>
      <c r="W477" s="118"/>
      <c r="X477" s="119"/>
      <c r="Y477" s="120"/>
      <c r="Z477" s="120"/>
      <c r="AA477" s="108" t="str">
        <f t="shared" si="156"/>
        <v/>
      </c>
      <c r="AB477" s="108" t="str">
        <f t="shared" si="157"/>
        <v/>
      </c>
      <c r="AC477" s="121"/>
      <c r="AD477" s="121"/>
      <c r="AE477" s="250" t="str">
        <f t="shared" si="148"/>
        <v/>
      </c>
      <c r="AF477" s="108" t="str">
        <f t="shared" si="158"/>
        <v/>
      </c>
      <c r="AG477" s="108" t="str">
        <f t="shared" si="159"/>
        <v/>
      </c>
      <c r="AH477" s="110">
        <f t="shared" si="160"/>
        <v>0</v>
      </c>
      <c r="AI477" s="110">
        <f t="shared" si="161"/>
        <v>0</v>
      </c>
      <c r="AJ477" s="114"/>
      <c r="AK477" s="100">
        <f t="shared" si="162"/>
        <v>0</v>
      </c>
      <c r="AL477" s="110">
        <f t="shared" si="163"/>
        <v>0</v>
      </c>
      <c r="AM477" s="258">
        <f t="shared" si="164"/>
        <v>0</v>
      </c>
      <c r="AN477" s="110">
        <f t="shared" si="165"/>
        <v>0</v>
      </c>
      <c r="AO477" s="110">
        <f t="shared" si="149"/>
        <v>0</v>
      </c>
      <c r="AP477" s="122"/>
    </row>
    <row r="478" spans="1:56">
      <c r="A478" s="113"/>
      <c r="B478" s="113"/>
      <c r="C478" s="114"/>
      <c r="D478" s="115"/>
      <c r="E478" s="115"/>
      <c r="F478" s="115"/>
      <c r="G478" s="115"/>
      <c r="H478" s="116"/>
      <c r="I478" s="114"/>
      <c r="J478" s="114"/>
      <c r="K478" s="115"/>
      <c r="L478" s="117">
        <f t="shared" si="146"/>
        <v>0</v>
      </c>
      <c r="M478" s="124"/>
      <c r="N478" s="102" t="str">
        <f t="shared" si="150"/>
        <v/>
      </c>
      <c r="O478" s="103" t="str">
        <f t="shared" si="151"/>
        <v/>
      </c>
      <c r="P478" s="104" t="str">
        <f t="shared" si="152"/>
        <v/>
      </c>
      <c r="Q478" s="248" t="str">
        <f t="shared" si="153"/>
        <v/>
      </c>
      <c r="R478" s="245" t="str">
        <f t="shared" si="154"/>
        <v/>
      </c>
      <c r="S478" s="104" t="str">
        <f t="shared" si="155"/>
        <v/>
      </c>
      <c r="T478" s="249" t="str">
        <f t="shared" si="147"/>
        <v/>
      </c>
      <c r="U478" s="118"/>
      <c r="V478" s="118"/>
      <c r="W478" s="118"/>
      <c r="X478" s="119"/>
      <c r="Y478" s="120"/>
      <c r="Z478" s="120"/>
      <c r="AA478" s="108" t="str">
        <f t="shared" si="156"/>
        <v/>
      </c>
      <c r="AB478" s="108" t="str">
        <f t="shared" si="157"/>
        <v/>
      </c>
      <c r="AC478" s="121"/>
      <c r="AD478" s="121"/>
      <c r="AE478" s="250" t="str">
        <f t="shared" si="148"/>
        <v/>
      </c>
      <c r="AF478" s="108" t="str">
        <f t="shared" si="158"/>
        <v/>
      </c>
      <c r="AG478" s="108" t="str">
        <f t="shared" si="159"/>
        <v/>
      </c>
      <c r="AH478" s="110">
        <f t="shared" si="160"/>
        <v>0</v>
      </c>
      <c r="AI478" s="110">
        <f t="shared" si="161"/>
        <v>0</v>
      </c>
      <c r="AJ478" s="114"/>
      <c r="AK478" s="100">
        <f t="shared" si="162"/>
        <v>0</v>
      </c>
      <c r="AL478" s="110">
        <f t="shared" si="163"/>
        <v>0</v>
      </c>
      <c r="AM478" s="258">
        <f t="shared" si="164"/>
        <v>0</v>
      </c>
      <c r="AN478" s="110">
        <f t="shared" si="165"/>
        <v>0</v>
      </c>
      <c r="AO478" s="110">
        <f t="shared" si="149"/>
        <v>0</v>
      </c>
      <c r="AP478" s="122"/>
    </row>
    <row r="479" spans="1:56">
      <c r="A479" s="113"/>
      <c r="B479" s="113"/>
      <c r="C479" s="114"/>
      <c r="D479" s="115"/>
      <c r="E479" s="115"/>
      <c r="F479" s="115"/>
      <c r="G479" s="115"/>
      <c r="H479" s="116"/>
      <c r="I479" s="114"/>
      <c r="J479" s="114"/>
      <c r="K479" s="115"/>
      <c r="L479" s="117">
        <f t="shared" si="146"/>
        <v>0</v>
      </c>
      <c r="M479" s="124"/>
      <c r="N479" s="102" t="str">
        <f t="shared" si="150"/>
        <v/>
      </c>
      <c r="O479" s="103" t="str">
        <f t="shared" si="151"/>
        <v/>
      </c>
      <c r="P479" s="104" t="str">
        <f t="shared" si="152"/>
        <v/>
      </c>
      <c r="Q479" s="248" t="str">
        <f t="shared" si="153"/>
        <v/>
      </c>
      <c r="R479" s="245" t="str">
        <f t="shared" si="154"/>
        <v/>
      </c>
      <c r="S479" s="104" t="str">
        <f t="shared" si="155"/>
        <v/>
      </c>
      <c r="T479" s="249" t="str">
        <f t="shared" si="147"/>
        <v/>
      </c>
      <c r="U479" s="118"/>
      <c r="V479" s="118"/>
      <c r="W479" s="118"/>
      <c r="X479" s="119"/>
      <c r="Y479" s="120"/>
      <c r="Z479" s="120"/>
      <c r="AA479" s="108" t="str">
        <f t="shared" si="156"/>
        <v/>
      </c>
      <c r="AB479" s="108" t="str">
        <f t="shared" si="157"/>
        <v/>
      </c>
      <c r="AC479" s="121"/>
      <c r="AD479" s="121"/>
      <c r="AE479" s="250" t="str">
        <f t="shared" si="148"/>
        <v/>
      </c>
      <c r="AF479" s="108" t="str">
        <f t="shared" si="158"/>
        <v/>
      </c>
      <c r="AG479" s="108" t="str">
        <f t="shared" si="159"/>
        <v/>
      </c>
      <c r="AH479" s="110">
        <f t="shared" si="160"/>
        <v>0</v>
      </c>
      <c r="AI479" s="110">
        <f t="shared" si="161"/>
        <v>0</v>
      </c>
      <c r="AJ479" s="114"/>
      <c r="AK479" s="100">
        <f t="shared" si="162"/>
        <v>0</v>
      </c>
      <c r="AL479" s="110">
        <f t="shared" si="163"/>
        <v>0</v>
      </c>
      <c r="AM479" s="258">
        <f t="shared" si="164"/>
        <v>0</v>
      </c>
      <c r="AN479" s="110">
        <f t="shared" si="165"/>
        <v>0</v>
      </c>
      <c r="AO479" s="110">
        <f t="shared" si="149"/>
        <v>0</v>
      </c>
      <c r="AP479" s="122"/>
    </row>
    <row r="480" spans="1:56">
      <c r="A480" s="113"/>
      <c r="B480" s="113"/>
      <c r="C480" s="114"/>
      <c r="D480" s="115"/>
      <c r="E480" s="115"/>
      <c r="F480" s="115"/>
      <c r="G480" s="115"/>
      <c r="H480" s="116"/>
      <c r="I480" s="114"/>
      <c r="J480" s="114"/>
      <c r="K480" s="115"/>
      <c r="L480" s="117">
        <f t="shared" si="146"/>
        <v>0</v>
      </c>
      <c r="M480" s="124"/>
      <c r="N480" s="102" t="str">
        <f t="shared" si="150"/>
        <v/>
      </c>
      <c r="O480" s="103" t="str">
        <f t="shared" si="151"/>
        <v/>
      </c>
      <c r="P480" s="104" t="str">
        <f t="shared" si="152"/>
        <v/>
      </c>
      <c r="Q480" s="248" t="str">
        <f t="shared" si="153"/>
        <v/>
      </c>
      <c r="R480" s="245" t="str">
        <f t="shared" si="154"/>
        <v/>
      </c>
      <c r="S480" s="104" t="str">
        <f t="shared" si="155"/>
        <v/>
      </c>
      <c r="T480" s="249" t="str">
        <f t="shared" si="147"/>
        <v/>
      </c>
      <c r="U480" s="118"/>
      <c r="V480" s="118"/>
      <c r="W480" s="118"/>
      <c r="X480" s="119"/>
      <c r="Y480" s="120"/>
      <c r="Z480" s="120"/>
      <c r="AA480" s="108" t="str">
        <f t="shared" si="156"/>
        <v/>
      </c>
      <c r="AB480" s="108" t="str">
        <f t="shared" si="157"/>
        <v/>
      </c>
      <c r="AC480" s="121"/>
      <c r="AD480" s="121"/>
      <c r="AE480" s="250" t="str">
        <f t="shared" si="148"/>
        <v/>
      </c>
      <c r="AF480" s="108" t="str">
        <f t="shared" si="158"/>
        <v/>
      </c>
      <c r="AG480" s="108" t="str">
        <f t="shared" si="159"/>
        <v/>
      </c>
      <c r="AH480" s="110">
        <f t="shared" si="160"/>
        <v>0</v>
      </c>
      <c r="AI480" s="110">
        <f t="shared" si="161"/>
        <v>0</v>
      </c>
      <c r="AJ480" s="114"/>
      <c r="AK480" s="100">
        <f t="shared" si="162"/>
        <v>0</v>
      </c>
      <c r="AL480" s="110">
        <f t="shared" si="163"/>
        <v>0</v>
      </c>
      <c r="AM480" s="258">
        <f t="shared" si="164"/>
        <v>0</v>
      </c>
      <c r="AN480" s="110">
        <f t="shared" si="165"/>
        <v>0</v>
      </c>
      <c r="AO480" s="110">
        <f t="shared" si="149"/>
        <v>0</v>
      </c>
      <c r="AP480" s="122"/>
    </row>
    <row r="481" spans="1:56">
      <c r="A481" s="113"/>
      <c r="B481" s="113"/>
      <c r="C481" s="114"/>
      <c r="D481" s="115"/>
      <c r="E481" s="115"/>
      <c r="F481" s="115"/>
      <c r="G481" s="115"/>
      <c r="H481" s="116"/>
      <c r="I481" s="114"/>
      <c r="J481" s="114"/>
      <c r="K481" s="115"/>
      <c r="L481" s="117">
        <f t="shared" si="146"/>
        <v>0</v>
      </c>
      <c r="M481" s="124"/>
      <c r="N481" s="102" t="str">
        <f t="shared" si="150"/>
        <v/>
      </c>
      <c r="O481" s="103" t="str">
        <f t="shared" si="151"/>
        <v/>
      </c>
      <c r="P481" s="104" t="str">
        <f t="shared" si="152"/>
        <v/>
      </c>
      <c r="Q481" s="248" t="str">
        <f t="shared" si="153"/>
        <v/>
      </c>
      <c r="R481" s="245" t="str">
        <f t="shared" si="154"/>
        <v/>
      </c>
      <c r="S481" s="104" t="str">
        <f t="shared" si="155"/>
        <v/>
      </c>
      <c r="T481" s="249" t="str">
        <f t="shared" si="147"/>
        <v/>
      </c>
      <c r="U481" s="118"/>
      <c r="V481" s="118"/>
      <c r="W481" s="118"/>
      <c r="X481" s="119"/>
      <c r="Y481" s="120"/>
      <c r="Z481" s="120"/>
      <c r="AA481" s="108" t="str">
        <f t="shared" si="156"/>
        <v/>
      </c>
      <c r="AB481" s="108" t="str">
        <f t="shared" si="157"/>
        <v/>
      </c>
      <c r="AC481" s="121"/>
      <c r="AD481" s="121"/>
      <c r="AE481" s="250" t="str">
        <f t="shared" si="148"/>
        <v/>
      </c>
      <c r="AF481" s="108" t="str">
        <f t="shared" si="158"/>
        <v/>
      </c>
      <c r="AG481" s="108" t="str">
        <f t="shared" si="159"/>
        <v/>
      </c>
      <c r="AH481" s="110">
        <f t="shared" si="160"/>
        <v>0</v>
      </c>
      <c r="AI481" s="110">
        <f t="shared" si="161"/>
        <v>0</v>
      </c>
      <c r="AJ481" s="114"/>
      <c r="AK481" s="100">
        <f t="shared" si="162"/>
        <v>0</v>
      </c>
      <c r="AL481" s="110">
        <f t="shared" si="163"/>
        <v>0</v>
      </c>
      <c r="AM481" s="258">
        <f t="shared" si="164"/>
        <v>0</v>
      </c>
      <c r="AN481" s="110">
        <f t="shared" si="165"/>
        <v>0</v>
      </c>
      <c r="AO481" s="110">
        <f t="shared" si="149"/>
        <v>0</v>
      </c>
      <c r="AP481" s="122"/>
    </row>
    <row r="482" spans="1:56">
      <c r="A482" s="113"/>
      <c r="B482" s="113"/>
      <c r="C482" s="114"/>
      <c r="D482" s="115"/>
      <c r="E482" s="115"/>
      <c r="F482" s="115"/>
      <c r="G482" s="115"/>
      <c r="H482" s="116"/>
      <c r="I482" s="114"/>
      <c r="J482" s="114"/>
      <c r="K482" s="115"/>
      <c r="L482" s="117">
        <f t="shared" si="146"/>
        <v>0</v>
      </c>
      <c r="M482" s="124"/>
      <c r="N482" s="102" t="str">
        <f t="shared" si="150"/>
        <v/>
      </c>
      <c r="O482" s="103" t="str">
        <f t="shared" si="151"/>
        <v/>
      </c>
      <c r="P482" s="104" t="str">
        <f t="shared" si="152"/>
        <v/>
      </c>
      <c r="Q482" s="248" t="str">
        <f t="shared" si="153"/>
        <v/>
      </c>
      <c r="R482" s="245" t="str">
        <f t="shared" si="154"/>
        <v/>
      </c>
      <c r="S482" s="104" t="str">
        <f t="shared" si="155"/>
        <v/>
      </c>
      <c r="T482" s="249" t="str">
        <f t="shared" si="147"/>
        <v/>
      </c>
      <c r="U482" s="118"/>
      <c r="V482" s="118"/>
      <c r="W482" s="118"/>
      <c r="X482" s="119"/>
      <c r="Y482" s="120"/>
      <c r="Z482" s="120"/>
      <c r="AA482" s="108" t="str">
        <f t="shared" si="156"/>
        <v/>
      </c>
      <c r="AB482" s="108" t="str">
        <f t="shared" si="157"/>
        <v/>
      </c>
      <c r="AC482" s="121"/>
      <c r="AD482" s="121"/>
      <c r="AE482" s="250" t="str">
        <f t="shared" si="148"/>
        <v/>
      </c>
      <c r="AF482" s="108" t="str">
        <f t="shared" si="158"/>
        <v/>
      </c>
      <c r="AG482" s="108" t="str">
        <f t="shared" si="159"/>
        <v/>
      </c>
      <c r="AH482" s="110">
        <f t="shared" si="160"/>
        <v>0</v>
      </c>
      <c r="AI482" s="110">
        <f t="shared" si="161"/>
        <v>0</v>
      </c>
      <c r="AJ482" s="114"/>
      <c r="AK482" s="100">
        <f t="shared" si="162"/>
        <v>0</v>
      </c>
      <c r="AL482" s="110">
        <f t="shared" si="163"/>
        <v>0</v>
      </c>
      <c r="AM482" s="258">
        <f t="shared" si="164"/>
        <v>0</v>
      </c>
      <c r="AN482" s="110">
        <f t="shared" si="165"/>
        <v>0</v>
      </c>
      <c r="AO482" s="110">
        <f t="shared" si="149"/>
        <v>0</v>
      </c>
      <c r="AP482" s="122"/>
    </row>
    <row r="483" spans="1:56">
      <c r="A483" s="113"/>
      <c r="B483" s="113"/>
      <c r="C483" s="114"/>
      <c r="D483" s="115"/>
      <c r="E483" s="115"/>
      <c r="F483" s="115"/>
      <c r="G483" s="115"/>
      <c r="H483" s="116"/>
      <c r="I483" s="114"/>
      <c r="J483" s="114"/>
      <c r="K483" s="115"/>
      <c r="L483" s="117">
        <f t="shared" si="146"/>
        <v>0</v>
      </c>
      <c r="M483" s="124"/>
      <c r="N483" s="102" t="str">
        <f t="shared" si="150"/>
        <v/>
      </c>
      <c r="O483" s="103" t="str">
        <f t="shared" si="151"/>
        <v/>
      </c>
      <c r="P483" s="104" t="str">
        <f t="shared" si="152"/>
        <v/>
      </c>
      <c r="Q483" s="248" t="str">
        <f t="shared" si="153"/>
        <v/>
      </c>
      <c r="R483" s="245" t="str">
        <f t="shared" si="154"/>
        <v/>
      </c>
      <c r="S483" s="104" t="str">
        <f t="shared" si="155"/>
        <v/>
      </c>
      <c r="T483" s="249" t="str">
        <f t="shared" si="147"/>
        <v/>
      </c>
      <c r="U483" s="118"/>
      <c r="V483" s="118"/>
      <c r="W483" s="118"/>
      <c r="X483" s="119"/>
      <c r="Y483" s="120"/>
      <c r="Z483" s="120"/>
      <c r="AA483" s="108" t="str">
        <f t="shared" si="156"/>
        <v/>
      </c>
      <c r="AB483" s="108" t="str">
        <f t="shared" si="157"/>
        <v/>
      </c>
      <c r="AC483" s="121"/>
      <c r="AD483" s="121"/>
      <c r="AE483" s="250" t="str">
        <f t="shared" si="148"/>
        <v/>
      </c>
      <c r="AF483" s="108" t="str">
        <f t="shared" si="158"/>
        <v/>
      </c>
      <c r="AG483" s="108" t="str">
        <f t="shared" si="159"/>
        <v/>
      </c>
      <c r="AH483" s="110">
        <f t="shared" si="160"/>
        <v>0</v>
      </c>
      <c r="AI483" s="110">
        <f t="shared" si="161"/>
        <v>0</v>
      </c>
      <c r="AJ483" s="114"/>
      <c r="AK483" s="100">
        <f t="shared" si="162"/>
        <v>0</v>
      </c>
      <c r="AL483" s="110">
        <f t="shared" si="163"/>
        <v>0</v>
      </c>
      <c r="AM483" s="258">
        <f t="shared" si="164"/>
        <v>0</v>
      </c>
      <c r="AN483" s="110">
        <f t="shared" si="165"/>
        <v>0</v>
      </c>
      <c r="AO483" s="110">
        <f t="shared" si="149"/>
        <v>0</v>
      </c>
      <c r="AP483" s="122"/>
    </row>
    <row r="484" spans="1:56">
      <c r="A484" s="113"/>
      <c r="B484" s="113"/>
      <c r="C484" s="114"/>
      <c r="D484" s="115"/>
      <c r="E484" s="115"/>
      <c r="F484" s="115"/>
      <c r="G484" s="115"/>
      <c r="H484" s="116"/>
      <c r="I484" s="114"/>
      <c r="J484" s="114"/>
      <c r="K484" s="115"/>
      <c r="L484" s="117">
        <f t="shared" si="146"/>
        <v>0</v>
      </c>
      <c r="M484" s="124"/>
      <c r="N484" s="102" t="str">
        <f t="shared" si="150"/>
        <v/>
      </c>
      <c r="O484" s="103" t="str">
        <f t="shared" si="151"/>
        <v/>
      </c>
      <c r="P484" s="104" t="str">
        <f t="shared" si="152"/>
        <v/>
      </c>
      <c r="Q484" s="248" t="str">
        <f t="shared" si="153"/>
        <v/>
      </c>
      <c r="R484" s="245" t="str">
        <f t="shared" si="154"/>
        <v/>
      </c>
      <c r="S484" s="104" t="str">
        <f t="shared" si="155"/>
        <v/>
      </c>
      <c r="T484" s="249" t="str">
        <f t="shared" si="147"/>
        <v/>
      </c>
      <c r="U484" s="118"/>
      <c r="V484" s="118"/>
      <c r="W484" s="118"/>
      <c r="X484" s="119"/>
      <c r="Y484" s="120"/>
      <c r="Z484" s="120"/>
      <c r="AA484" s="108" t="str">
        <f t="shared" si="156"/>
        <v/>
      </c>
      <c r="AB484" s="108" t="str">
        <f t="shared" si="157"/>
        <v/>
      </c>
      <c r="AC484" s="121"/>
      <c r="AD484" s="121"/>
      <c r="AE484" s="250" t="str">
        <f t="shared" si="148"/>
        <v/>
      </c>
      <c r="AF484" s="108" t="str">
        <f t="shared" si="158"/>
        <v/>
      </c>
      <c r="AG484" s="108" t="str">
        <f t="shared" si="159"/>
        <v/>
      </c>
      <c r="AH484" s="110">
        <f t="shared" si="160"/>
        <v>0</v>
      </c>
      <c r="AI484" s="110">
        <f t="shared" si="161"/>
        <v>0</v>
      </c>
      <c r="AJ484" s="114"/>
      <c r="AK484" s="100">
        <f t="shared" si="162"/>
        <v>0</v>
      </c>
      <c r="AL484" s="110">
        <f t="shared" si="163"/>
        <v>0</v>
      </c>
      <c r="AM484" s="258">
        <f t="shared" si="164"/>
        <v>0</v>
      </c>
      <c r="AN484" s="110">
        <f t="shared" si="165"/>
        <v>0</v>
      </c>
      <c r="AO484" s="110">
        <f t="shared" si="149"/>
        <v>0</v>
      </c>
      <c r="AP484" s="122"/>
    </row>
    <row r="485" spans="1:56">
      <c r="A485" s="113"/>
      <c r="B485" s="113"/>
      <c r="C485" s="114"/>
      <c r="D485" s="115"/>
      <c r="E485" s="115"/>
      <c r="F485" s="115"/>
      <c r="G485" s="115"/>
      <c r="H485" s="116"/>
      <c r="I485" s="114"/>
      <c r="J485" s="114"/>
      <c r="K485" s="115"/>
      <c r="L485" s="117">
        <f t="shared" si="146"/>
        <v>0</v>
      </c>
      <c r="M485" s="124"/>
      <c r="N485" s="102" t="str">
        <f t="shared" si="150"/>
        <v/>
      </c>
      <c r="O485" s="103" t="str">
        <f t="shared" si="151"/>
        <v/>
      </c>
      <c r="P485" s="104" t="str">
        <f t="shared" si="152"/>
        <v/>
      </c>
      <c r="Q485" s="248" t="str">
        <f t="shared" si="153"/>
        <v/>
      </c>
      <c r="R485" s="245" t="str">
        <f t="shared" si="154"/>
        <v/>
      </c>
      <c r="S485" s="104" t="str">
        <f t="shared" si="155"/>
        <v/>
      </c>
      <c r="T485" s="249" t="str">
        <f t="shared" si="147"/>
        <v/>
      </c>
      <c r="U485" s="118"/>
      <c r="V485" s="118"/>
      <c r="W485" s="118"/>
      <c r="X485" s="119"/>
      <c r="Y485" s="120"/>
      <c r="Z485" s="120"/>
      <c r="AA485" s="108" t="str">
        <f t="shared" si="156"/>
        <v/>
      </c>
      <c r="AB485" s="108" t="str">
        <f t="shared" si="157"/>
        <v/>
      </c>
      <c r="AC485" s="121"/>
      <c r="AD485" s="121"/>
      <c r="AE485" s="250" t="str">
        <f t="shared" si="148"/>
        <v/>
      </c>
      <c r="AF485" s="108" t="str">
        <f t="shared" si="158"/>
        <v/>
      </c>
      <c r="AG485" s="108" t="str">
        <f t="shared" si="159"/>
        <v/>
      </c>
      <c r="AH485" s="110">
        <f t="shared" si="160"/>
        <v>0</v>
      </c>
      <c r="AI485" s="110">
        <f t="shared" si="161"/>
        <v>0</v>
      </c>
      <c r="AJ485" s="114"/>
      <c r="AK485" s="100">
        <f t="shared" si="162"/>
        <v>0</v>
      </c>
      <c r="AL485" s="110">
        <f t="shared" si="163"/>
        <v>0</v>
      </c>
      <c r="AM485" s="258">
        <f t="shared" si="164"/>
        <v>0</v>
      </c>
      <c r="AN485" s="110">
        <f t="shared" si="165"/>
        <v>0</v>
      </c>
      <c r="AO485" s="110">
        <f t="shared" si="149"/>
        <v>0</v>
      </c>
      <c r="AP485" s="122"/>
    </row>
    <row r="486" spans="1:56" s="279" customFormat="1">
      <c r="A486" s="113"/>
      <c r="B486" s="113"/>
      <c r="C486" s="114"/>
      <c r="D486" s="115"/>
      <c r="E486" s="115"/>
      <c r="F486" s="115"/>
      <c r="G486" s="115"/>
      <c r="H486" s="116"/>
      <c r="I486" s="114"/>
      <c r="J486" s="114"/>
      <c r="K486" s="115"/>
      <c r="L486" s="117">
        <f t="shared" si="146"/>
        <v>0</v>
      </c>
      <c r="M486" s="124"/>
      <c r="N486" s="102" t="str">
        <f t="shared" si="150"/>
        <v/>
      </c>
      <c r="O486" s="103" t="str">
        <f t="shared" si="151"/>
        <v/>
      </c>
      <c r="P486" s="104" t="str">
        <f t="shared" si="152"/>
        <v/>
      </c>
      <c r="Q486" s="248" t="str">
        <f t="shared" si="153"/>
        <v/>
      </c>
      <c r="R486" s="245" t="str">
        <f t="shared" si="154"/>
        <v/>
      </c>
      <c r="S486" s="104" t="str">
        <f t="shared" si="155"/>
        <v/>
      </c>
      <c r="T486" s="249" t="str">
        <f t="shared" si="147"/>
        <v/>
      </c>
      <c r="U486" s="118"/>
      <c r="V486" s="118"/>
      <c r="W486" s="118"/>
      <c r="X486" s="119"/>
      <c r="Y486" s="120"/>
      <c r="Z486" s="120"/>
      <c r="AA486" s="108" t="str">
        <f t="shared" si="156"/>
        <v/>
      </c>
      <c r="AB486" s="108" t="str">
        <f t="shared" si="157"/>
        <v/>
      </c>
      <c r="AC486" s="121"/>
      <c r="AD486" s="121"/>
      <c r="AE486" s="250" t="str">
        <f t="shared" si="148"/>
        <v/>
      </c>
      <c r="AF486" s="108" t="str">
        <f t="shared" si="158"/>
        <v/>
      </c>
      <c r="AG486" s="108" t="str">
        <f t="shared" si="159"/>
        <v/>
      </c>
      <c r="AH486" s="110">
        <f t="shared" si="160"/>
        <v>0</v>
      </c>
      <c r="AI486" s="110">
        <f t="shared" si="161"/>
        <v>0</v>
      </c>
      <c r="AJ486" s="114"/>
      <c r="AK486" s="100">
        <f t="shared" si="162"/>
        <v>0</v>
      </c>
      <c r="AL486" s="110">
        <f t="shared" si="163"/>
        <v>0</v>
      </c>
      <c r="AM486" s="258">
        <f t="shared" si="164"/>
        <v>0</v>
      </c>
      <c r="AN486" s="110">
        <f t="shared" si="165"/>
        <v>0</v>
      </c>
      <c r="AO486" s="110">
        <f t="shared" si="149"/>
        <v>0</v>
      </c>
      <c r="AP486" s="122"/>
      <c r="AQ486" s="277"/>
      <c r="AR486" s="269"/>
      <c r="AT486" s="65"/>
      <c r="AU486" s="65"/>
      <c r="AV486" s="65"/>
      <c r="AW486" s="65"/>
      <c r="AX486" s="65"/>
      <c r="AY486" s="65"/>
      <c r="AZ486" s="65"/>
      <c r="BA486" s="65"/>
      <c r="BB486" s="65"/>
      <c r="BC486" s="65"/>
      <c r="BD486" s="65"/>
    </row>
    <row r="487" spans="1:56">
      <c r="A487" s="113"/>
      <c r="B487" s="113"/>
      <c r="C487" s="114"/>
      <c r="D487" s="115"/>
      <c r="E487" s="115"/>
      <c r="F487" s="115"/>
      <c r="G487" s="115"/>
      <c r="H487" s="116"/>
      <c r="I487" s="114"/>
      <c r="J487" s="114"/>
      <c r="K487" s="115"/>
      <c r="L487" s="117">
        <f t="shared" si="146"/>
        <v>0</v>
      </c>
      <c r="M487" s="124"/>
      <c r="N487" s="102" t="str">
        <f t="shared" si="150"/>
        <v/>
      </c>
      <c r="O487" s="103" t="str">
        <f t="shared" si="151"/>
        <v/>
      </c>
      <c r="P487" s="104" t="str">
        <f t="shared" si="152"/>
        <v/>
      </c>
      <c r="Q487" s="248" t="str">
        <f t="shared" si="153"/>
        <v/>
      </c>
      <c r="R487" s="245" t="str">
        <f t="shared" si="154"/>
        <v/>
      </c>
      <c r="S487" s="104" t="str">
        <f t="shared" si="155"/>
        <v/>
      </c>
      <c r="T487" s="249" t="str">
        <f t="shared" si="147"/>
        <v/>
      </c>
      <c r="U487" s="118"/>
      <c r="V487" s="118"/>
      <c r="W487" s="118"/>
      <c r="X487" s="119"/>
      <c r="Y487" s="120"/>
      <c r="Z487" s="120"/>
      <c r="AA487" s="108" t="str">
        <f t="shared" si="156"/>
        <v/>
      </c>
      <c r="AB487" s="108" t="str">
        <f t="shared" si="157"/>
        <v/>
      </c>
      <c r="AC487" s="121"/>
      <c r="AD487" s="121"/>
      <c r="AE487" s="250" t="str">
        <f t="shared" si="148"/>
        <v/>
      </c>
      <c r="AF487" s="108" t="str">
        <f t="shared" si="158"/>
        <v/>
      </c>
      <c r="AG487" s="108" t="str">
        <f t="shared" si="159"/>
        <v/>
      </c>
      <c r="AH487" s="110">
        <f t="shared" si="160"/>
        <v>0</v>
      </c>
      <c r="AI487" s="110">
        <f t="shared" si="161"/>
        <v>0</v>
      </c>
      <c r="AJ487" s="114"/>
      <c r="AK487" s="100">
        <f t="shared" si="162"/>
        <v>0</v>
      </c>
      <c r="AL487" s="110">
        <f t="shared" si="163"/>
        <v>0</v>
      </c>
      <c r="AM487" s="258">
        <f t="shared" si="164"/>
        <v>0</v>
      </c>
      <c r="AN487" s="110">
        <f t="shared" si="165"/>
        <v>0</v>
      </c>
      <c r="AO487" s="110">
        <f t="shared" si="149"/>
        <v>0</v>
      </c>
      <c r="AP487" s="122"/>
    </row>
    <row r="488" spans="1:56">
      <c r="A488" s="113"/>
      <c r="B488" s="113"/>
      <c r="C488" s="114"/>
      <c r="D488" s="115"/>
      <c r="E488" s="115"/>
      <c r="F488" s="115"/>
      <c r="G488" s="115"/>
      <c r="H488" s="116"/>
      <c r="I488" s="114"/>
      <c r="J488" s="114"/>
      <c r="K488" s="115"/>
      <c r="L488" s="117">
        <f t="shared" si="146"/>
        <v>0</v>
      </c>
      <c r="M488" s="124"/>
      <c r="N488" s="102" t="str">
        <f t="shared" si="150"/>
        <v/>
      </c>
      <c r="O488" s="103" t="str">
        <f t="shared" si="151"/>
        <v/>
      </c>
      <c r="P488" s="104" t="str">
        <f t="shared" si="152"/>
        <v/>
      </c>
      <c r="Q488" s="248" t="str">
        <f t="shared" si="153"/>
        <v/>
      </c>
      <c r="R488" s="245" t="str">
        <f t="shared" si="154"/>
        <v/>
      </c>
      <c r="S488" s="104" t="str">
        <f t="shared" si="155"/>
        <v/>
      </c>
      <c r="T488" s="249" t="str">
        <f t="shared" si="147"/>
        <v/>
      </c>
      <c r="U488" s="118"/>
      <c r="V488" s="118"/>
      <c r="W488" s="118"/>
      <c r="X488" s="119"/>
      <c r="Y488" s="120"/>
      <c r="Z488" s="120"/>
      <c r="AA488" s="108" t="str">
        <f t="shared" si="156"/>
        <v/>
      </c>
      <c r="AB488" s="108" t="str">
        <f t="shared" si="157"/>
        <v/>
      </c>
      <c r="AC488" s="121"/>
      <c r="AD488" s="121"/>
      <c r="AE488" s="250" t="str">
        <f t="shared" si="148"/>
        <v/>
      </c>
      <c r="AF488" s="108" t="str">
        <f t="shared" si="158"/>
        <v/>
      </c>
      <c r="AG488" s="108" t="str">
        <f t="shared" si="159"/>
        <v/>
      </c>
      <c r="AH488" s="110">
        <f t="shared" si="160"/>
        <v>0</v>
      </c>
      <c r="AI488" s="110">
        <f t="shared" si="161"/>
        <v>0</v>
      </c>
      <c r="AJ488" s="114"/>
      <c r="AK488" s="100">
        <f t="shared" si="162"/>
        <v>0</v>
      </c>
      <c r="AL488" s="110">
        <f t="shared" si="163"/>
        <v>0</v>
      </c>
      <c r="AM488" s="258">
        <f t="shared" si="164"/>
        <v>0</v>
      </c>
      <c r="AN488" s="110">
        <f t="shared" si="165"/>
        <v>0</v>
      </c>
      <c r="AO488" s="110">
        <f t="shared" si="149"/>
        <v>0</v>
      </c>
      <c r="AP488" s="122"/>
    </row>
    <row r="489" spans="1:56">
      <c r="A489" s="113"/>
      <c r="B489" s="113"/>
      <c r="C489" s="114"/>
      <c r="D489" s="115"/>
      <c r="E489" s="115"/>
      <c r="F489" s="115"/>
      <c r="G489" s="115"/>
      <c r="H489" s="116"/>
      <c r="I489" s="114"/>
      <c r="J489" s="114"/>
      <c r="K489" s="115"/>
      <c r="L489" s="117">
        <f t="shared" si="146"/>
        <v>0</v>
      </c>
      <c r="M489" s="124"/>
      <c r="N489" s="102" t="str">
        <f t="shared" si="150"/>
        <v/>
      </c>
      <c r="O489" s="103" t="str">
        <f t="shared" si="151"/>
        <v/>
      </c>
      <c r="P489" s="104" t="str">
        <f t="shared" si="152"/>
        <v/>
      </c>
      <c r="Q489" s="248" t="str">
        <f t="shared" si="153"/>
        <v/>
      </c>
      <c r="R489" s="245" t="str">
        <f t="shared" si="154"/>
        <v/>
      </c>
      <c r="S489" s="104" t="str">
        <f t="shared" si="155"/>
        <v/>
      </c>
      <c r="T489" s="249" t="str">
        <f t="shared" si="147"/>
        <v/>
      </c>
      <c r="U489" s="118"/>
      <c r="V489" s="118"/>
      <c r="W489" s="118"/>
      <c r="X489" s="119"/>
      <c r="Y489" s="120"/>
      <c r="Z489" s="120"/>
      <c r="AA489" s="108" t="str">
        <f t="shared" si="156"/>
        <v/>
      </c>
      <c r="AB489" s="108" t="str">
        <f t="shared" si="157"/>
        <v/>
      </c>
      <c r="AC489" s="121"/>
      <c r="AD489" s="121"/>
      <c r="AE489" s="250" t="str">
        <f t="shared" si="148"/>
        <v/>
      </c>
      <c r="AF489" s="108" t="str">
        <f t="shared" si="158"/>
        <v/>
      </c>
      <c r="AG489" s="108" t="str">
        <f t="shared" si="159"/>
        <v/>
      </c>
      <c r="AH489" s="110">
        <f t="shared" si="160"/>
        <v>0</v>
      </c>
      <c r="AI489" s="110">
        <f t="shared" si="161"/>
        <v>0</v>
      </c>
      <c r="AJ489" s="114"/>
      <c r="AK489" s="100">
        <f t="shared" si="162"/>
        <v>0</v>
      </c>
      <c r="AL489" s="110">
        <f t="shared" si="163"/>
        <v>0</v>
      </c>
      <c r="AM489" s="258">
        <f t="shared" si="164"/>
        <v>0</v>
      </c>
      <c r="AN489" s="110">
        <f t="shared" si="165"/>
        <v>0</v>
      </c>
      <c r="AO489" s="110">
        <f t="shared" si="149"/>
        <v>0</v>
      </c>
      <c r="AP489" s="122"/>
      <c r="BD489" s="279"/>
    </row>
    <row r="490" spans="1:56">
      <c r="A490" s="113"/>
      <c r="B490" s="113"/>
      <c r="C490" s="114"/>
      <c r="D490" s="115"/>
      <c r="E490" s="115"/>
      <c r="F490" s="115"/>
      <c r="G490" s="115"/>
      <c r="H490" s="116"/>
      <c r="I490" s="114"/>
      <c r="J490" s="114"/>
      <c r="K490" s="115"/>
      <c r="L490" s="117">
        <f t="shared" si="146"/>
        <v>0</v>
      </c>
      <c r="M490" s="124"/>
      <c r="N490" s="102" t="str">
        <f t="shared" si="150"/>
        <v/>
      </c>
      <c r="O490" s="103" t="str">
        <f t="shared" si="151"/>
        <v/>
      </c>
      <c r="P490" s="104" t="str">
        <f t="shared" si="152"/>
        <v/>
      </c>
      <c r="Q490" s="248" t="str">
        <f t="shared" si="153"/>
        <v/>
      </c>
      <c r="R490" s="245" t="str">
        <f t="shared" si="154"/>
        <v/>
      </c>
      <c r="S490" s="104" t="str">
        <f t="shared" si="155"/>
        <v/>
      </c>
      <c r="T490" s="249" t="str">
        <f t="shared" si="147"/>
        <v/>
      </c>
      <c r="U490" s="118"/>
      <c r="V490" s="118"/>
      <c r="W490" s="118"/>
      <c r="X490" s="119"/>
      <c r="Y490" s="120"/>
      <c r="Z490" s="120"/>
      <c r="AA490" s="108" t="str">
        <f t="shared" si="156"/>
        <v/>
      </c>
      <c r="AB490" s="108" t="str">
        <f t="shared" si="157"/>
        <v/>
      </c>
      <c r="AC490" s="121"/>
      <c r="AD490" s="121"/>
      <c r="AE490" s="250" t="str">
        <f t="shared" si="148"/>
        <v/>
      </c>
      <c r="AF490" s="108" t="str">
        <f t="shared" si="158"/>
        <v/>
      </c>
      <c r="AG490" s="108" t="str">
        <f t="shared" si="159"/>
        <v/>
      </c>
      <c r="AH490" s="110">
        <f t="shared" si="160"/>
        <v>0</v>
      </c>
      <c r="AI490" s="110">
        <f t="shared" si="161"/>
        <v>0</v>
      </c>
      <c r="AJ490" s="114"/>
      <c r="AK490" s="100">
        <f t="shared" si="162"/>
        <v>0</v>
      </c>
      <c r="AL490" s="110">
        <f t="shared" si="163"/>
        <v>0</v>
      </c>
      <c r="AM490" s="258">
        <f t="shared" si="164"/>
        <v>0</v>
      </c>
      <c r="AN490" s="110">
        <f t="shared" si="165"/>
        <v>0</v>
      </c>
      <c r="AO490" s="110">
        <f t="shared" si="149"/>
        <v>0</v>
      </c>
      <c r="AP490" s="122"/>
      <c r="AT490" s="279"/>
      <c r="AU490" s="279"/>
      <c r="AV490" s="279"/>
      <c r="AW490" s="279"/>
      <c r="AX490" s="279"/>
      <c r="AY490" s="279"/>
      <c r="AZ490" s="279"/>
      <c r="BA490" s="279"/>
      <c r="BB490" s="279"/>
      <c r="BC490" s="279"/>
    </row>
    <row r="491" spans="1:56">
      <c r="A491" s="113"/>
      <c r="B491" s="113"/>
      <c r="C491" s="114"/>
      <c r="D491" s="115"/>
      <c r="E491" s="115"/>
      <c r="F491" s="115"/>
      <c r="G491" s="115"/>
      <c r="H491" s="116"/>
      <c r="I491" s="114"/>
      <c r="J491" s="114"/>
      <c r="K491" s="115"/>
      <c r="L491" s="117">
        <f t="shared" si="146"/>
        <v>0</v>
      </c>
      <c r="M491" s="124"/>
      <c r="N491" s="102" t="str">
        <f t="shared" si="150"/>
        <v/>
      </c>
      <c r="O491" s="103" t="str">
        <f t="shared" si="151"/>
        <v/>
      </c>
      <c r="P491" s="104" t="str">
        <f t="shared" si="152"/>
        <v/>
      </c>
      <c r="Q491" s="248" t="str">
        <f t="shared" si="153"/>
        <v/>
      </c>
      <c r="R491" s="245" t="str">
        <f t="shared" si="154"/>
        <v/>
      </c>
      <c r="S491" s="104" t="str">
        <f t="shared" si="155"/>
        <v/>
      </c>
      <c r="T491" s="249" t="str">
        <f t="shared" si="147"/>
        <v/>
      </c>
      <c r="U491" s="118"/>
      <c r="V491" s="118"/>
      <c r="W491" s="118"/>
      <c r="X491" s="119"/>
      <c r="Y491" s="120"/>
      <c r="Z491" s="120"/>
      <c r="AA491" s="108" t="str">
        <f t="shared" si="156"/>
        <v/>
      </c>
      <c r="AB491" s="108" t="str">
        <f t="shared" si="157"/>
        <v/>
      </c>
      <c r="AC491" s="121"/>
      <c r="AD491" s="121"/>
      <c r="AE491" s="250" t="str">
        <f t="shared" si="148"/>
        <v/>
      </c>
      <c r="AF491" s="108" t="str">
        <f t="shared" si="158"/>
        <v/>
      </c>
      <c r="AG491" s="108" t="str">
        <f t="shared" si="159"/>
        <v/>
      </c>
      <c r="AH491" s="110">
        <f t="shared" si="160"/>
        <v>0</v>
      </c>
      <c r="AI491" s="110">
        <f t="shared" si="161"/>
        <v>0</v>
      </c>
      <c r="AJ491" s="114"/>
      <c r="AK491" s="100">
        <f t="shared" si="162"/>
        <v>0</v>
      </c>
      <c r="AL491" s="110">
        <f t="shared" si="163"/>
        <v>0</v>
      </c>
      <c r="AM491" s="258">
        <f t="shared" si="164"/>
        <v>0</v>
      </c>
      <c r="AN491" s="110">
        <f t="shared" si="165"/>
        <v>0</v>
      </c>
      <c r="AO491" s="110">
        <f t="shared" si="149"/>
        <v>0</v>
      </c>
      <c r="AP491" s="122"/>
    </row>
    <row r="492" spans="1:56">
      <c r="A492" s="113"/>
      <c r="B492" s="113"/>
      <c r="C492" s="114"/>
      <c r="D492" s="115"/>
      <c r="E492" s="115"/>
      <c r="F492" s="115"/>
      <c r="G492" s="115"/>
      <c r="H492" s="116"/>
      <c r="I492" s="114"/>
      <c r="J492" s="114"/>
      <c r="K492" s="115"/>
      <c r="L492" s="117">
        <f t="shared" si="146"/>
        <v>0</v>
      </c>
      <c r="M492" s="124"/>
      <c r="N492" s="102" t="str">
        <f t="shared" si="150"/>
        <v/>
      </c>
      <c r="O492" s="103" t="str">
        <f t="shared" si="151"/>
        <v/>
      </c>
      <c r="P492" s="104" t="str">
        <f t="shared" si="152"/>
        <v/>
      </c>
      <c r="Q492" s="248" t="str">
        <f t="shared" si="153"/>
        <v/>
      </c>
      <c r="R492" s="245" t="str">
        <f t="shared" si="154"/>
        <v/>
      </c>
      <c r="S492" s="104" t="str">
        <f t="shared" si="155"/>
        <v/>
      </c>
      <c r="T492" s="249" t="str">
        <f t="shared" si="147"/>
        <v/>
      </c>
      <c r="U492" s="118"/>
      <c r="V492" s="118"/>
      <c r="W492" s="118"/>
      <c r="X492" s="119"/>
      <c r="Y492" s="120"/>
      <c r="Z492" s="120"/>
      <c r="AA492" s="108" t="str">
        <f t="shared" si="156"/>
        <v/>
      </c>
      <c r="AB492" s="108" t="str">
        <f t="shared" si="157"/>
        <v/>
      </c>
      <c r="AC492" s="121"/>
      <c r="AD492" s="121"/>
      <c r="AE492" s="250" t="str">
        <f t="shared" si="148"/>
        <v/>
      </c>
      <c r="AF492" s="108" t="str">
        <f t="shared" si="158"/>
        <v/>
      </c>
      <c r="AG492" s="108" t="str">
        <f t="shared" si="159"/>
        <v/>
      </c>
      <c r="AH492" s="110">
        <f t="shared" si="160"/>
        <v>0</v>
      </c>
      <c r="AI492" s="110">
        <f t="shared" si="161"/>
        <v>0</v>
      </c>
      <c r="AJ492" s="114"/>
      <c r="AK492" s="100">
        <f t="shared" si="162"/>
        <v>0</v>
      </c>
      <c r="AL492" s="110">
        <f t="shared" si="163"/>
        <v>0</v>
      </c>
      <c r="AM492" s="258">
        <f t="shared" si="164"/>
        <v>0</v>
      </c>
      <c r="AN492" s="110">
        <f t="shared" si="165"/>
        <v>0</v>
      </c>
      <c r="AO492" s="110">
        <f t="shared" si="149"/>
        <v>0</v>
      </c>
      <c r="AP492" s="122"/>
    </row>
    <row r="493" spans="1:56">
      <c r="A493" s="113"/>
      <c r="B493" s="113"/>
      <c r="C493" s="114"/>
      <c r="D493" s="115"/>
      <c r="E493" s="115"/>
      <c r="F493" s="115"/>
      <c r="G493" s="115"/>
      <c r="H493" s="116"/>
      <c r="I493" s="114"/>
      <c r="J493" s="114"/>
      <c r="K493" s="115"/>
      <c r="L493" s="117">
        <f t="shared" si="146"/>
        <v>0</v>
      </c>
      <c r="M493" s="124"/>
      <c r="N493" s="102" t="str">
        <f t="shared" si="150"/>
        <v/>
      </c>
      <c r="O493" s="103" t="str">
        <f t="shared" si="151"/>
        <v/>
      </c>
      <c r="P493" s="104" t="str">
        <f t="shared" si="152"/>
        <v/>
      </c>
      <c r="Q493" s="248" t="str">
        <f t="shared" si="153"/>
        <v/>
      </c>
      <c r="R493" s="245" t="str">
        <f t="shared" si="154"/>
        <v/>
      </c>
      <c r="S493" s="104" t="str">
        <f t="shared" si="155"/>
        <v/>
      </c>
      <c r="T493" s="249" t="str">
        <f t="shared" si="147"/>
        <v/>
      </c>
      <c r="U493" s="118"/>
      <c r="V493" s="118"/>
      <c r="W493" s="118"/>
      <c r="X493" s="119"/>
      <c r="Y493" s="120"/>
      <c r="Z493" s="120"/>
      <c r="AA493" s="108" t="str">
        <f t="shared" si="156"/>
        <v/>
      </c>
      <c r="AB493" s="108" t="str">
        <f t="shared" si="157"/>
        <v/>
      </c>
      <c r="AC493" s="121"/>
      <c r="AD493" s="121"/>
      <c r="AE493" s="250" t="str">
        <f t="shared" si="148"/>
        <v/>
      </c>
      <c r="AF493" s="108" t="str">
        <f t="shared" si="158"/>
        <v/>
      </c>
      <c r="AG493" s="108" t="str">
        <f t="shared" si="159"/>
        <v/>
      </c>
      <c r="AH493" s="110">
        <f t="shared" si="160"/>
        <v>0</v>
      </c>
      <c r="AI493" s="110">
        <f t="shared" si="161"/>
        <v>0</v>
      </c>
      <c r="AJ493" s="114"/>
      <c r="AK493" s="100">
        <f t="shared" si="162"/>
        <v>0</v>
      </c>
      <c r="AL493" s="110">
        <f t="shared" si="163"/>
        <v>0</v>
      </c>
      <c r="AM493" s="258">
        <f t="shared" si="164"/>
        <v>0</v>
      </c>
      <c r="AN493" s="110">
        <f t="shared" si="165"/>
        <v>0</v>
      </c>
      <c r="AO493" s="110">
        <f t="shared" si="149"/>
        <v>0</v>
      </c>
      <c r="AP493" s="122"/>
    </row>
    <row r="494" spans="1:56">
      <c r="A494" s="113"/>
      <c r="B494" s="113"/>
      <c r="C494" s="114"/>
      <c r="D494" s="115"/>
      <c r="E494" s="115"/>
      <c r="F494" s="115"/>
      <c r="G494" s="115"/>
      <c r="H494" s="116"/>
      <c r="I494" s="114"/>
      <c r="J494" s="114"/>
      <c r="K494" s="115"/>
      <c r="L494" s="117">
        <f t="shared" si="146"/>
        <v>0</v>
      </c>
      <c r="M494" s="124"/>
      <c r="N494" s="102" t="str">
        <f t="shared" si="150"/>
        <v/>
      </c>
      <c r="O494" s="103" t="str">
        <f t="shared" si="151"/>
        <v/>
      </c>
      <c r="P494" s="104" t="str">
        <f t="shared" si="152"/>
        <v/>
      </c>
      <c r="Q494" s="248" t="str">
        <f t="shared" si="153"/>
        <v/>
      </c>
      <c r="R494" s="245" t="str">
        <f t="shared" si="154"/>
        <v/>
      </c>
      <c r="S494" s="104" t="str">
        <f t="shared" si="155"/>
        <v/>
      </c>
      <c r="T494" s="249" t="str">
        <f t="shared" si="147"/>
        <v/>
      </c>
      <c r="U494" s="118"/>
      <c r="V494" s="118"/>
      <c r="W494" s="118"/>
      <c r="X494" s="119"/>
      <c r="Y494" s="120"/>
      <c r="Z494" s="120"/>
      <c r="AA494" s="108" t="str">
        <f t="shared" si="156"/>
        <v/>
      </c>
      <c r="AB494" s="108" t="str">
        <f t="shared" si="157"/>
        <v/>
      </c>
      <c r="AC494" s="121"/>
      <c r="AD494" s="121"/>
      <c r="AE494" s="250" t="str">
        <f t="shared" si="148"/>
        <v/>
      </c>
      <c r="AF494" s="108" t="str">
        <f t="shared" si="158"/>
        <v/>
      </c>
      <c r="AG494" s="108" t="str">
        <f t="shared" si="159"/>
        <v/>
      </c>
      <c r="AH494" s="110">
        <f t="shared" si="160"/>
        <v>0</v>
      </c>
      <c r="AI494" s="110">
        <f t="shared" si="161"/>
        <v>0</v>
      </c>
      <c r="AJ494" s="114"/>
      <c r="AK494" s="100">
        <f t="shared" si="162"/>
        <v>0</v>
      </c>
      <c r="AL494" s="110">
        <f t="shared" si="163"/>
        <v>0</v>
      </c>
      <c r="AM494" s="258">
        <f t="shared" si="164"/>
        <v>0</v>
      </c>
      <c r="AN494" s="110">
        <f t="shared" si="165"/>
        <v>0</v>
      </c>
      <c r="AO494" s="110">
        <f t="shared" si="149"/>
        <v>0</v>
      </c>
      <c r="AP494" s="122"/>
    </row>
    <row r="495" spans="1:56">
      <c r="A495" s="113"/>
      <c r="B495" s="113"/>
      <c r="C495" s="114"/>
      <c r="D495" s="115"/>
      <c r="E495" s="115"/>
      <c r="F495" s="115"/>
      <c r="G495" s="115"/>
      <c r="H495" s="116"/>
      <c r="I495" s="114"/>
      <c r="J495" s="114"/>
      <c r="K495" s="115"/>
      <c r="L495" s="117">
        <f t="shared" si="146"/>
        <v>0</v>
      </c>
      <c r="M495" s="124"/>
      <c r="N495" s="102" t="str">
        <f t="shared" si="150"/>
        <v/>
      </c>
      <c r="O495" s="103" t="str">
        <f t="shared" si="151"/>
        <v/>
      </c>
      <c r="P495" s="104" t="str">
        <f t="shared" si="152"/>
        <v/>
      </c>
      <c r="Q495" s="248" t="str">
        <f t="shared" si="153"/>
        <v/>
      </c>
      <c r="R495" s="245" t="str">
        <f t="shared" si="154"/>
        <v/>
      </c>
      <c r="S495" s="104" t="str">
        <f t="shared" si="155"/>
        <v/>
      </c>
      <c r="T495" s="249" t="str">
        <f t="shared" si="147"/>
        <v/>
      </c>
      <c r="U495" s="118"/>
      <c r="V495" s="118"/>
      <c r="W495" s="118"/>
      <c r="X495" s="119"/>
      <c r="Y495" s="120"/>
      <c r="Z495" s="120"/>
      <c r="AA495" s="108" t="str">
        <f t="shared" si="156"/>
        <v/>
      </c>
      <c r="AB495" s="108" t="str">
        <f t="shared" si="157"/>
        <v/>
      </c>
      <c r="AC495" s="121"/>
      <c r="AD495" s="121"/>
      <c r="AE495" s="250" t="str">
        <f t="shared" si="148"/>
        <v/>
      </c>
      <c r="AF495" s="108" t="str">
        <f t="shared" si="158"/>
        <v/>
      </c>
      <c r="AG495" s="108" t="str">
        <f t="shared" si="159"/>
        <v/>
      </c>
      <c r="AH495" s="110">
        <f t="shared" si="160"/>
        <v>0</v>
      </c>
      <c r="AI495" s="110">
        <f t="shared" si="161"/>
        <v>0</v>
      </c>
      <c r="AJ495" s="114"/>
      <c r="AK495" s="100">
        <f t="shared" si="162"/>
        <v>0</v>
      </c>
      <c r="AL495" s="110">
        <f t="shared" si="163"/>
        <v>0</v>
      </c>
      <c r="AM495" s="258">
        <f t="shared" si="164"/>
        <v>0</v>
      </c>
      <c r="AN495" s="110">
        <f t="shared" si="165"/>
        <v>0</v>
      </c>
      <c r="AO495" s="110">
        <f t="shared" si="149"/>
        <v>0</v>
      </c>
      <c r="AP495" s="122"/>
    </row>
    <row r="496" spans="1:56">
      <c r="A496" s="113"/>
      <c r="B496" s="113"/>
      <c r="C496" s="114"/>
      <c r="D496" s="115"/>
      <c r="E496" s="115"/>
      <c r="F496" s="115"/>
      <c r="G496" s="115"/>
      <c r="H496" s="116"/>
      <c r="I496" s="114"/>
      <c r="J496" s="114"/>
      <c r="K496" s="115"/>
      <c r="L496" s="117">
        <f t="shared" si="146"/>
        <v>0</v>
      </c>
      <c r="M496" s="124"/>
      <c r="N496" s="102" t="str">
        <f t="shared" si="150"/>
        <v/>
      </c>
      <c r="O496" s="103" t="str">
        <f t="shared" si="151"/>
        <v/>
      </c>
      <c r="P496" s="104" t="str">
        <f t="shared" si="152"/>
        <v/>
      </c>
      <c r="Q496" s="248" t="str">
        <f t="shared" si="153"/>
        <v/>
      </c>
      <c r="R496" s="245" t="str">
        <f t="shared" si="154"/>
        <v/>
      </c>
      <c r="S496" s="104" t="str">
        <f t="shared" si="155"/>
        <v/>
      </c>
      <c r="T496" s="249" t="str">
        <f t="shared" si="147"/>
        <v/>
      </c>
      <c r="U496" s="118"/>
      <c r="V496" s="118"/>
      <c r="W496" s="118"/>
      <c r="X496" s="119"/>
      <c r="Y496" s="120"/>
      <c r="Z496" s="120"/>
      <c r="AA496" s="108" t="str">
        <f t="shared" si="156"/>
        <v/>
      </c>
      <c r="AB496" s="108" t="str">
        <f t="shared" si="157"/>
        <v/>
      </c>
      <c r="AC496" s="121"/>
      <c r="AD496" s="121"/>
      <c r="AE496" s="250" t="str">
        <f t="shared" si="148"/>
        <v/>
      </c>
      <c r="AF496" s="108" t="str">
        <f t="shared" si="158"/>
        <v/>
      </c>
      <c r="AG496" s="108" t="str">
        <f t="shared" si="159"/>
        <v/>
      </c>
      <c r="AH496" s="110">
        <f t="shared" si="160"/>
        <v>0</v>
      </c>
      <c r="AI496" s="110">
        <f t="shared" si="161"/>
        <v>0</v>
      </c>
      <c r="AJ496" s="114"/>
      <c r="AK496" s="100">
        <f t="shared" si="162"/>
        <v>0</v>
      </c>
      <c r="AL496" s="110">
        <f t="shared" si="163"/>
        <v>0</v>
      </c>
      <c r="AM496" s="258">
        <f t="shared" si="164"/>
        <v>0</v>
      </c>
      <c r="AN496" s="110">
        <f t="shared" si="165"/>
        <v>0</v>
      </c>
      <c r="AO496" s="110">
        <f t="shared" si="149"/>
        <v>0</v>
      </c>
      <c r="AP496" s="122"/>
    </row>
    <row r="497" spans="1:56">
      <c r="A497" s="113"/>
      <c r="B497" s="113"/>
      <c r="C497" s="114"/>
      <c r="D497" s="115"/>
      <c r="E497" s="115"/>
      <c r="F497" s="115"/>
      <c r="G497" s="115"/>
      <c r="H497" s="116"/>
      <c r="I497" s="114"/>
      <c r="J497" s="114"/>
      <c r="K497" s="115"/>
      <c r="L497" s="117">
        <f t="shared" si="146"/>
        <v>0</v>
      </c>
      <c r="M497" s="124"/>
      <c r="N497" s="102" t="str">
        <f t="shared" si="150"/>
        <v/>
      </c>
      <c r="O497" s="103" t="str">
        <f t="shared" si="151"/>
        <v/>
      </c>
      <c r="P497" s="104" t="str">
        <f t="shared" si="152"/>
        <v/>
      </c>
      <c r="Q497" s="248" t="str">
        <f t="shared" si="153"/>
        <v/>
      </c>
      <c r="R497" s="245" t="str">
        <f t="shared" si="154"/>
        <v/>
      </c>
      <c r="S497" s="104" t="str">
        <f t="shared" si="155"/>
        <v/>
      </c>
      <c r="T497" s="249" t="str">
        <f t="shared" si="147"/>
        <v/>
      </c>
      <c r="U497" s="118"/>
      <c r="V497" s="118"/>
      <c r="W497" s="118"/>
      <c r="X497" s="119"/>
      <c r="Y497" s="120"/>
      <c r="Z497" s="120"/>
      <c r="AA497" s="108" t="str">
        <f t="shared" si="156"/>
        <v/>
      </c>
      <c r="AB497" s="108" t="str">
        <f t="shared" si="157"/>
        <v/>
      </c>
      <c r="AC497" s="121"/>
      <c r="AD497" s="121"/>
      <c r="AE497" s="250" t="str">
        <f t="shared" si="148"/>
        <v/>
      </c>
      <c r="AF497" s="108" t="str">
        <f t="shared" si="158"/>
        <v/>
      </c>
      <c r="AG497" s="108" t="str">
        <f t="shared" si="159"/>
        <v/>
      </c>
      <c r="AH497" s="110">
        <f t="shared" si="160"/>
        <v>0</v>
      </c>
      <c r="AI497" s="110">
        <f t="shared" si="161"/>
        <v>0</v>
      </c>
      <c r="AJ497" s="114"/>
      <c r="AK497" s="100">
        <f t="shared" si="162"/>
        <v>0</v>
      </c>
      <c r="AL497" s="110">
        <f t="shared" si="163"/>
        <v>0</v>
      </c>
      <c r="AM497" s="258">
        <f t="shared" si="164"/>
        <v>0</v>
      </c>
      <c r="AN497" s="110">
        <f t="shared" si="165"/>
        <v>0</v>
      </c>
      <c r="AO497" s="110">
        <f t="shared" si="149"/>
        <v>0</v>
      </c>
      <c r="AP497" s="122"/>
    </row>
    <row r="498" spans="1:56">
      <c r="A498" s="113"/>
      <c r="B498" s="113"/>
      <c r="C498" s="114"/>
      <c r="D498" s="115"/>
      <c r="E498" s="115"/>
      <c r="F498" s="115"/>
      <c r="G498" s="115"/>
      <c r="H498" s="116"/>
      <c r="I498" s="114"/>
      <c r="J498" s="114"/>
      <c r="K498" s="115"/>
      <c r="L498" s="117">
        <f t="shared" si="146"/>
        <v>0</v>
      </c>
      <c r="M498" s="124"/>
      <c r="N498" s="102" t="str">
        <f t="shared" si="150"/>
        <v/>
      </c>
      <c r="O498" s="103" t="str">
        <f t="shared" si="151"/>
        <v/>
      </c>
      <c r="P498" s="104" t="str">
        <f t="shared" si="152"/>
        <v/>
      </c>
      <c r="Q498" s="248" t="str">
        <f t="shared" si="153"/>
        <v/>
      </c>
      <c r="R498" s="245" t="str">
        <f t="shared" si="154"/>
        <v/>
      </c>
      <c r="S498" s="104" t="str">
        <f t="shared" si="155"/>
        <v/>
      </c>
      <c r="T498" s="249" t="str">
        <f t="shared" si="147"/>
        <v/>
      </c>
      <c r="U498" s="118"/>
      <c r="V498" s="118"/>
      <c r="W498" s="118"/>
      <c r="X498" s="119"/>
      <c r="Y498" s="120"/>
      <c r="Z498" s="120"/>
      <c r="AA498" s="108" t="str">
        <f t="shared" si="156"/>
        <v/>
      </c>
      <c r="AB498" s="108" t="str">
        <f t="shared" si="157"/>
        <v/>
      </c>
      <c r="AC498" s="121"/>
      <c r="AD498" s="121"/>
      <c r="AE498" s="250" t="str">
        <f t="shared" si="148"/>
        <v/>
      </c>
      <c r="AF498" s="108" t="str">
        <f t="shared" si="158"/>
        <v/>
      </c>
      <c r="AG498" s="108" t="str">
        <f t="shared" si="159"/>
        <v/>
      </c>
      <c r="AH498" s="110">
        <f t="shared" si="160"/>
        <v>0</v>
      </c>
      <c r="AI498" s="110">
        <f t="shared" si="161"/>
        <v>0</v>
      </c>
      <c r="AJ498" s="114"/>
      <c r="AK498" s="100">
        <f t="shared" si="162"/>
        <v>0</v>
      </c>
      <c r="AL498" s="110">
        <f t="shared" si="163"/>
        <v>0</v>
      </c>
      <c r="AM498" s="258">
        <f t="shared" si="164"/>
        <v>0</v>
      </c>
      <c r="AN498" s="110">
        <f t="shared" si="165"/>
        <v>0</v>
      </c>
      <c r="AO498" s="110">
        <f t="shared" si="149"/>
        <v>0</v>
      </c>
      <c r="AP498" s="122"/>
    </row>
    <row r="499" spans="1:56">
      <c r="A499" s="113"/>
      <c r="B499" s="113"/>
      <c r="C499" s="114"/>
      <c r="D499" s="115"/>
      <c r="E499" s="115"/>
      <c r="F499" s="115"/>
      <c r="G499" s="115"/>
      <c r="H499" s="116"/>
      <c r="I499" s="114"/>
      <c r="J499" s="114"/>
      <c r="K499" s="115"/>
      <c r="L499" s="117">
        <f t="shared" si="146"/>
        <v>0</v>
      </c>
      <c r="M499" s="124"/>
      <c r="N499" s="102" t="str">
        <f t="shared" si="150"/>
        <v/>
      </c>
      <c r="O499" s="103" t="str">
        <f t="shared" si="151"/>
        <v/>
      </c>
      <c r="P499" s="104" t="str">
        <f t="shared" si="152"/>
        <v/>
      </c>
      <c r="Q499" s="248" t="str">
        <f t="shared" si="153"/>
        <v/>
      </c>
      <c r="R499" s="245" t="str">
        <f t="shared" si="154"/>
        <v/>
      </c>
      <c r="S499" s="104" t="str">
        <f t="shared" si="155"/>
        <v/>
      </c>
      <c r="T499" s="249" t="str">
        <f t="shared" si="147"/>
        <v/>
      </c>
      <c r="U499" s="118"/>
      <c r="V499" s="118"/>
      <c r="W499" s="118"/>
      <c r="X499" s="119"/>
      <c r="Y499" s="120"/>
      <c r="Z499" s="120"/>
      <c r="AA499" s="108" t="str">
        <f t="shared" si="156"/>
        <v/>
      </c>
      <c r="AB499" s="108" t="str">
        <f t="shared" si="157"/>
        <v/>
      </c>
      <c r="AC499" s="121"/>
      <c r="AD499" s="121"/>
      <c r="AE499" s="250" t="str">
        <f t="shared" si="148"/>
        <v/>
      </c>
      <c r="AF499" s="108" t="str">
        <f t="shared" si="158"/>
        <v/>
      </c>
      <c r="AG499" s="108" t="str">
        <f t="shared" si="159"/>
        <v/>
      </c>
      <c r="AH499" s="110">
        <f t="shared" si="160"/>
        <v>0</v>
      </c>
      <c r="AI499" s="110">
        <f t="shared" si="161"/>
        <v>0</v>
      </c>
      <c r="AJ499" s="114"/>
      <c r="AK499" s="100">
        <f t="shared" si="162"/>
        <v>0</v>
      </c>
      <c r="AL499" s="110">
        <f t="shared" si="163"/>
        <v>0</v>
      </c>
      <c r="AM499" s="258">
        <f t="shared" si="164"/>
        <v>0</v>
      </c>
      <c r="AN499" s="110">
        <f t="shared" si="165"/>
        <v>0</v>
      </c>
      <c r="AO499" s="110">
        <f t="shared" si="149"/>
        <v>0</v>
      </c>
      <c r="AP499" s="122"/>
    </row>
    <row r="500" spans="1:56">
      <c r="A500" s="113"/>
      <c r="B500" s="113"/>
      <c r="C500" s="114"/>
      <c r="D500" s="115"/>
      <c r="E500" s="115"/>
      <c r="F500" s="115"/>
      <c r="G500" s="115"/>
      <c r="H500" s="116"/>
      <c r="I500" s="114"/>
      <c r="J500" s="114"/>
      <c r="K500" s="115"/>
      <c r="L500" s="117">
        <f t="shared" si="146"/>
        <v>0</v>
      </c>
      <c r="M500" s="124"/>
      <c r="N500" s="102" t="str">
        <f t="shared" si="150"/>
        <v/>
      </c>
      <c r="O500" s="103" t="str">
        <f t="shared" si="151"/>
        <v/>
      </c>
      <c r="P500" s="104" t="str">
        <f t="shared" si="152"/>
        <v/>
      </c>
      <c r="Q500" s="248" t="str">
        <f t="shared" si="153"/>
        <v/>
      </c>
      <c r="R500" s="245" t="str">
        <f t="shared" si="154"/>
        <v/>
      </c>
      <c r="S500" s="104" t="str">
        <f t="shared" si="155"/>
        <v/>
      </c>
      <c r="T500" s="249" t="str">
        <f t="shared" si="147"/>
        <v/>
      </c>
      <c r="U500" s="118"/>
      <c r="V500" s="118"/>
      <c r="W500" s="118"/>
      <c r="X500" s="119"/>
      <c r="Y500" s="120"/>
      <c r="Z500" s="120"/>
      <c r="AA500" s="108" t="str">
        <f t="shared" si="156"/>
        <v/>
      </c>
      <c r="AB500" s="108" t="str">
        <f t="shared" si="157"/>
        <v/>
      </c>
      <c r="AC500" s="121"/>
      <c r="AD500" s="121"/>
      <c r="AE500" s="250" t="str">
        <f t="shared" si="148"/>
        <v/>
      </c>
      <c r="AF500" s="108" t="str">
        <f t="shared" si="158"/>
        <v/>
      </c>
      <c r="AG500" s="108" t="str">
        <f t="shared" si="159"/>
        <v/>
      </c>
      <c r="AH500" s="110">
        <f t="shared" si="160"/>
        <v>0</v>
      </c>
      <c r="AI500" s="110">
        <f t="shared" si="161"/>
        <v>0</v>
      </c>
      <c r="AJ500" s="114"/>
      <c r="AK500" s="100">
        <f t="shared" si="162"/>
        <v>0</v>
      </c>
      <c r="AL500" s="110">
        <f t="shared" si="163"/>
        <v>0</v>
      </c>
      <c r="AM500" s="258">
        <f t="shared" si="164"/>
        <v>0</v>
      </c>
      <c r="AN500" s="110">
        <f t="shared" si="165"/>
        <v>0</v>
      </c>
      <c r="AO500" s="110">
        <f t="shared" si="149"/>
        <v>0</v>
      </c>
      <c r="AP500" s="122"/>
    </row>
    <row r="501" spans="1:56">
      <c r="A501" s="113"/>
      <c r="B501" s="113"/>
      <c r="C501" s="114"/>
      <c r="D501" s="115"/>
      <c r="E501" s="115"/>
      <c r="F501" s="115"/>
      <c r="G501" s="115"/>
      <c r="H501" s="116"/>
      <c r="I501" s="114"/>
      <c r="J501" s="114"/>
      <c r="K501" s="115"/>
      <c r="L501" s="117">
        <f t="shared" si="146"/>
        <v>0</v>
      </c>
      <c r="M501" s="124"/>
      <c r="N501" s="102" t="str">
        <f t="shared" si="150"/>
        <v/>
      </c>
      <c r="O501" s="103" t="str">
        <f t="shared" si="151"/>
        <v/>
      </c>
      <c r="P501" s="104" t="str">
        <f t="shared" si="152"/>
        <v/>
      </c>
      <c r="Q501" s="248" t="str">
        <f t="shared" si="153"/>
        <v/>
      </c>
      <c r="R501" s="245" t="str">
        <f t="shared" si="154"/>
        <v/>
      </c>
      <c r="S501" s="104" t="str">
        <f t="shared" si="155"/>
        <v/>
      </c>
      <c r="T501" s="249" t="str">
        <f t="shared" si="147"/>
        <v/>
      </c>
      <c r="U501" s="118"/>
      <c r="V501" s="118"/>
      <c r="W501" s="118"/>
      <c r="X501" s="119"/>
      <c r="Y501" s="120"/>
      <c r="Z501" s="120"/>
      <c r="AA501" s="108" t="str">
        <f t="shared" si="156"/>
        <v/>
      </c>
      <c r="AB501" s="108" t="str">
        <f t="shared" si="157"/>
        <v/>
      </c>
      <c r="AC501" s="121"/>
      <c r="AD501" s="121"/>
      <c r="AE501" s="250" t="str">
        <f t="shared" si="148"/>
        <v/>
      </c>
      <c r="AF501" s="108" t="str">
        <f t="shared" si="158"/>
        <v/>
      </c>
      <c r="AG501" s="108" t="str">
        <f t="shared" si="159"/>
        <v/>
      </c>
      <c r="AH501" s="110">
        <f t="shared" si="160"/>
        <v>0</v>
      </c>
      <c r="AI501" s="110">
        <f t="shared" si="161"/>
        <v>0</v>
      </c>
      <c r="AJ501" s="114"/>
      <c r="AK501" s="100">
        <f t="shared" si="162"/>
        <v>0</v>
      </c>
      <c r="AL501" s="110">
        <f t="shared" si="163"/>
        <v>0</v>
      </c>
      <c r="AM501" s="258">
        <f t="shared" si="164"/>
        <v>0</v>
      </c>
      <c r="AN501" s="110">
        <f t="shared" si="165"/>
        <v>0</v>
      </c>
      <c r="AO501" s="110">
        <f t="shared" si="149"/>
        <v>0</v>
      </c>
      <c r="AP501" s="122"/>
    </row>
    <row r="502" spans="1:56">
      <c r="A502" s="113"/>
      <c r="B502" s="113"/>
      <c r="C502" s="114"/>
      <c r="D502" s="115"/>
      <c r="E502" s="115"/>
      <c r="F502" s="115"/>
      <c r="G502" s="115"/>
      <c r="H502" s="116"/>
      <c r="I502" s="114"/>
      <c r="J502" s="114"/>
      <c r="K502" s="115"/>
      <c r="L502" s="117">
        <f t="shared" si="146"/>
        <v>0</v>
      </c>
      <c r="M502" s="124"/>
      <c r="N502" s="102" t="str">
        <f t="shared" si="150"/>
        <v/>
      </c>
      <c r="O502" s="103" t="str">
        <f t="shared" si="151"/>
        <v/>
      </c>
      <c r="P502" s="104" t="str">
        <f t="shared" si="152"/>
        <v/>
      </c>
      <c r="Q502" s="248" t="str">
        <f t="shared" si="153"/>
        <v/>
      </c>
      <c r="R502" s="245" t="str">
        <f t="shared" si="154"/>
        <v/>
      </c>
      <c r="S502" s="104" t="str">
        <f t="shared" si="155"/>
        <v/>
      </c>
      <c r="T502" s="249" t="str">
        <f t="shared" si="147"/>
        <v/>
      </c>
      <c r="U502" s="118"/>
      <c r="V502" s="118"/>
      <c r="W502" s="118"/>
      <c r="X502" s="119"/>
      <c r="Y502" s="120"/>
      <c r="Z502" s="120"/>
      <c r="AA502" s="108" t="str">
        <f t="shared" si="156"/>
        <v/>
      </c>
      <c r="AB502" s="108" t="str">
        <f t="shared" si="157"/>
        <v/>
      </c>
      <c r="AC502" s="121"/>
      <c r="AD502" s="121"/>
      <c r="AE502" s="250" t="str">
        <f t="shared" si="148"/>
        <v/>
      </c>
      <c r="AF502" s="108" t="str">
        <f t="shared" si="158"/>
        <v/>
      </c>
      <c r="AG502" s="108" t="str">
        <f t="shared" si="159"/>
        <v/>
      </c>
      <c r="AH502" s="110">
        <f t="shared" si="160"/>
        <v>0</v>
      </c>
      <c r="AI502" s="110">
        <f t="shared" si="161"/>
        <v>0</v>
      </c>
      <c r="AJ502" s="114"/>
      <c r="AK502" s="100">
        <f t="shared" si="162"/>
        <v>0</v>
      </c>
      <c r="AL502" s="110">
        <f t="shared" si="163"/>
        <v>0</v>
      </c>
      <c r="AM502" s="258">
        <f t="shared" si="164"/>
        <v>0</v>
      </c>
      <c r="AN502" s="110">
        <f t="shared" si="165"/>
        <v>0</v>
      </c>
      <c r="AO502" s="110">
        <f t="shared" si="149"/>
        <v>0</v>
      </c>
      <c r="AP502" s="122"/>
    </row>
    <row r="503" spans="1:56">
      <c r="A503" s="113"/>
      <c r="B503" s="113"/>
      <c r="C503" s="114"/>
      <c r="D503" s="115"/>
      <c r="E503" s="115"/>
      <c r="F503" s="115"/>
      <c r="G503" s="115"/>
      <c r="H503" s="116"/>
      <c r="I503" s="114"/>
      <c r="J503" s="114"/>
      <c r="K503" s="115"/>
      <c r="L503" s="117">
        <f t="shared" si="146"/>
        <v>0</v>
      </c>
      <c r="M503" s="124"/>
      <c r="N503" s="102" t="str">
        <f t="shared" si="150"/>
        <v/>
      </c>
      <c r="O503" s="103" t="str">
        <f t="shared" si="151"/>
        <v/>
      </c>
      <c r="P503" s="104" t="str">
        <f t="shared" si="152"/>
        <v/>
      </c>
      <c r="Q503" s="248" t="str">
        <f t="shared" si="153"/>
        <v/>
      </c>
      <c r="R503" s="245" t="str">
        <f t="shared" si="154"/>
        <v/>
      </c>
      <c r="S503" s="104" t="str">
        <f t="shared" si="155"/>
        <v/>
      </c>
      <c r="T503" s="249" t="str">
        <f t="shared" si="147"/>
        <v/>
      </c>
      <c r="U503" s="118"/>
      <c r="V503" s="118"/>
      <c r="W503" s="118"/>
      <c r="X503" s="119"/>
      <c r="Y503" s="120"/>
      <c r="Z503" s="120"/>
      <c r="AA503" s="108" t="str">
        <f t="shared" si="156"/>
        <v/>
      </c>
      <c r="AB503" s="108" t="str">
        <f t="shared" si="157"/>
        <v/>
      </c>
      <c r="AC503" s="121"/>
      <c r="AD503" s="121"/>
      <c r="AE503" s="250" t="str">
        <f t="shared" si="148"/>
        <v/>
      </c>
      <c r="AF503" s="108" t="str">
        <f t="shared" si="158"/>
        <v/>
      </c>
      <c r="AG503" s="108" t="str">
        <f t="shared" si="159"/>
        <v/>
      </c>
      <c r="AH503" s="110">
        <f t="shared" si="160"/>
        <v>0</v>
      </c>
      <c r="AI503" s="110">
        <f t="shared" si="161"/>
        <v>0</v>
      </c>
      <c r="AJ503" s="114"/>
      <c r="AK503" s="100">
        <f t="shared" si="162"/>
        <v>0</v>
      </c>
      <c r="AL503" s="110">
        <f t="shared" si="163"/>
        <v>0</v>
      </c>
      <c r="AM503" s="258">
        <f t="shared" si="164"/>
        <v>0</v>
      </c>
      <c r="AN503" s="110">
        <f t="shared" si="165"/>
        <v>0</v>
      </c>
      <c r="AO503" s="110">
        <f t="shared" si="149"/>
        <v>0</v>
      </c>
      <c r="AP503" s="122"/>
    </row>
    <row r="504" spans="1:56">
      <c r="A504" s="113"/>
      <c r="B504" s="113"/>
      <c r="C504" s="114"/>
      <c r="D504" s="115"/>
      <c r="E504" s="115"/>
      <c r="F504" s="115"/>
      <c r="G504" s="115"/>
      <c r="H504" s="116"/>
      <c r="I504" s="114"/>
      <c r="J504" s="114"/>
      <c r="K504" s="115"/>
      <c r="L504" s="117">
        <f t="shared" si="146"/>
        <v>0</v>
      </c>
      <c r="M504" s="124"/>
      <c r="N504" s="102" t="str">
        <f t="shared" si="150"/>
        <v/>
      </c>
      <c r="O504" s="103" t="str">
        <f t="shared" si="151"/>
        <v/>
      </c>
      <c r="P504" s="104" t="str">
        <f t="shared" si="152"/>
        <v/>
      </c>
      <c r="Q504" s="248" t="str">
        <f t="shared" si="153"/>
        <v/>
      </c>
      <c r="R504" s="245" t="str">
        <f t="shared" si="154"/>
        <v/>
      </c>
      <c r="S504" s="104" t="str">
        <f t="shared" si="155"/>
        <v/>
      </c>
      <c r="T504" s="249" t="str">
        <f t="shared" si="147"/>
        <v/>
      </c>
      <c r="U504" s="118"/>
      <c r="V504" s="118"/>
      <c r="W504" s="118"/>
      <c r="X504" s="119"/>
      <c r="Y504" s="120"/>
      <c r="Z504" s="120"/>
      <c r="AA504" s="108" t="str">
        <f t="shared" si="156"/>
        <v/>
      </c>
      <c r="AB504" s="108" t="str">
        <f t="shared" si="157"/>
        <v/>
      </c>
      <c r="AC504" s="121"/>
      <c r="AD504" s="121"/>
      <c r="AE504" s="250" t="str">
        <f t="shared" si="148"/>
        <v/>
      </c>
      <c r="AF504" s="108" t="str">
        <f t="shared" si="158"/>
        <v/>
      </c>
      <c r="AG504" s="108" t="str">
        <f t="shared" si="159"/>
        <v/>
      </c>
      <c r="AH504" s="110">
        <f t="shared" si="160"/>
        <v>0</v>
      </c>
      <c r="AI504" s="110">
        <f t="shared" si="161"/>
        <v>0</v>
      </c>
      <c r="AJ504" s="114"/>
      <c r="AK504" s="100">
        <f t="shared" si="162"/>
        <v>0</v>
      </c>
      <c r="AL504" s="110">
        <f t="shared" si="163"/>
        <v>0</v>
      </c>
      <c r="AM504" s="258">
        <f t="shared" si="164"/>
        <v>0</v>
      </c>
      <c r="AN504" s="110">
        <f t="shared" si="165"/>
        <v>0</v>
      </c>
      <c r="AO504" s="110">
        <f t="shared" si="149"/>
        <v>0</v>
      </c>
      <c r="AP504" s="122"/>
    </row>
    <row r="505" spans="1:56">
      <c r="A505" s="113"/>
      <c r="B505" s="113"/>
      <c r="C505" s="114"/>
      <c r="D505" s="115"/>
      <c r="E505" s="115"/>
      <c r="F505" s="115"/>
      <c r="G505" s="115"/>
      <c r="H505" s="116"/>
      <c r="I505" s="114"/>
      <c r="J505" s="114"/>
      <c r="K505" s="115"/>
      <c r="L505" s="117">
        <f t="shared" si="146"/>
        <v>0</v>
      </c>
      <c r="M505" s="124"/>
      <c r="N505" s="102" t="str">
        <f t="shared" si="150"/>
        <v/>
      </c>
      <c r="O505" s="103" t="str">
        <f t="shared" si="151"/>
        <v/>
      </c>
      <c r="P505" s="104" t="str">
        <f t="shared" si="152"/>
        <v/>
      </c>
      <c r="Q505" s="248" t="str">
        <f t="shared" si="153"/>
        <v/>
      </c>
      <c r="R505" s="245" t="str">
        <f t="shared" si="154"/>
        <v/>
      </c>
      <c r="S505" s="104" t="str">
        <f t="shared" si="155"/>
        <v/>
      </c>
      <c r="T505" s="249" t="str">
        <f t="shared" si="147"/>
        <v/>
      </c>
      <c r="U505" s="118"/>
      <c r="V505" s="118"/>
      <c r="W505" s="118"/>
      <c r="X505" s="119"/>
      <c r="Y505" s="120"/>
      <c r="Z505" s="120"/>
      <c r="AA505" s="108" t="str">
        <f t="shared" si="156"/>
        <v/>
      </c>
      <c r="AB505" s="108" t="str">
        <f t="shared" si="157"/>
        <v/>
      </c>
      <c r="AC505" s="121"/>
      <c r="AD505" s="121"/>
      <c r="AE505" s="250" t="str">
        <f t="shared" si="148"/>
        <v/>
      </c>
      <c r="AF505" s="108" t="str">
        <f t="shared" si="158"/>
        <v/>
      </c>
      <c r="AG505" s="108" t="str">
        <f t="shared" si="159"/>
        <v/>
      </c>
      <c r="AH505" s="110">
        <f t="shared" si="160"/>
        <v>0</v>
      </c>
      <c r="AI505" s="110">
        <f t="shared" si="161"/>
        <v>0</v>
      </c>
      <c r="AJ505" s="114"/>
      <c r="AK505" s="100">
        <f t="shared" si="162"/>
        <v>0</v>
      </c>
      <c r="AL505" s="110">
        <f t="shared" si="163"/>
        <v>0</v>
      </c>
      <c r="AM505" s="258">
        <f t="shared" si="164"/>
        <v>0</v>
      </c>
      <c r="AN505" s="110">
        <f t="shared" si="165"/>
        <v>0</v>
      </c>
      <c r="AO505" s="110">
        <f t="shared" si="149"/>
        <v>0</v>
      </c>
      <c r="AP505" s="122"/>
    </row>
    <row r="506" spans="1:56">
      <c r="A506" s="113"/>
      <c r="B506" s="113"/>
      <c r="C506" s="114"/>
      <c r="D506" s="115"/>
      <c r="E506" s="115"/>
      <c r="F506" s="115"/>
      <c r="G506" s="115"/>
      <c r="H506" s="116"/>
      <c r="I506" s="114"/>
      <c r="J506" s="114"/>
      <c r="K506" s="115"/>
      <c r="L506" s="117">
        <f t="shared" si="146"/>
        <v>0</v>
      </c>
      <c r="M506" s="124"/>
      <c r="N506" s="102" t="str">
        <f t="shared" si="150"/>
        <v/>
      </c>
      <c r="O506" s="103" t="str">
        <f t="shared" si="151"/>
        <v/>
      </c>
      <c r="P506" s="104" t="str">
        <f t="shared" si="152"/>
        <v/>
      </c>
      <c r="Q506" s="248" t="str">
        <f t="shared" si="153"/>
        <v/>
      </c>
      <c r="R506" s="245" t="str">
        <f t="shared" si="154"/>
        <v/>
      </c>
      <c r="S506" s="104" t="str">
        <f t="shared" si="155"/>
        <v/>
      </c>
      <c r="T506" s="249" t="str">
        <f t="shared" si="147"/>
        <v/>
      </c>
      <c r="U506" s="118"/>
      <c r="V506" s="118"/>
      <c r="W506" s="118"/>
      <c r="X506" s="119"/>
      <c r="Y506" s="120"/>
      <c r="Z506" s="120"/>
      <c r="AA506" s="108" t="str">
        <f t="shared" si="156"/>
        <v/>
      </c>
      <c r="AB506" s="108" t="str">
        <f t="shared" si="157"/>
        <v/>
      </c>
      <c r="AC506" s="121"/>
      <c r="AD506" s="121"/>
      <c r="AE506" s="250" t="str">
        <f t="shared" si="148"/>
        <v/>
      </c>
      <c r="AF506" s="108" t="str">
        <f t="shared" si="158"/>
        <v/>
      </c>
      <c r="AG506" s="108" t="str">
        <f t="shared" si="159"/>
        <v/>
      </c>
      <c r="AH506" s="110">
        <f t="shared" si="160"/>
        <v>0</v>
      </c>
      <c r="AI506" s="110">
        <f t="shared" si="161"/>
        <v>0</v>
      </c>
      <c r="AJ506" s="114"/>
      <c r="AK506" s="100">
        <f t="shared" si="162"/>
        <v>0</v>
      </c>
      <c r="AL506" s="110">
        <f t="shared" si="163"/>
        <v>0</v>
      </c>
      <c r="AM506" s="258">
        <f t="shared" si="164"/>
        <v>0</v>
      </c>
      <c r="AN506" s="110">
        <f t="shared" si="165"/>
        <v>0</v>
      </c>
      <c r="AO506" s="110">
        <f t="shared" si="149"/>
        <v>0</v>
      </c>
      <c r="AP506" s="122"/>
    </row>
    <row r="507" spans="1:56">
      <c r="A507" s="113"/>
      <c r="B507" s="113"/>
      <c r="C507" s="114"/>
      <c r="D507" s="115"/>
      <c r="E507" s="115"/>
      <c r="F507" s="115"/>
      <c r="G507" s="115"/>
      <c r="H507" s="116"/>
      <c r="I507" s="114"/>
      <c r="J507" s="114"/>
      <c r="K507" s="115"/>
      <c r="L507" s="117">
        <f t="shared" si="146"/>
        <v>0</v>
      </c>
      <c r="M507" s="124"/>
      <c r="N507" s="102" t="str">
        <f t="shared" si="150"/>
        <v/>
      </c>
      <c r="O507" s="103" t="str">
        <f t="shared" si="151"/>
        <v/>
      </c>
      <c r="P507" s="104" t="str">
        <f t="shared" si="152"/>
        <v/>
      </c>
      <c r="Q507" s="248" t="str">
        <f t="shared" si="153"/>
        <v/>
      </c>
      <c r="R507" s="245" t="str">
        <f t="shared" si="154"/>
        <v/>
      </c>
      <c r="S507" s="104" t="str">
        <f t="shared" si="155"/>
        <v/>
      </c>
      <c r="T507" s="249" t="str">
        <f t="shared" si="147"/>
        <v/>
      </c>
      <c r="U507" s="118"/>
      <c r="V507" s="118"/>
      <c r="W507" s="118"/>
      <c r="X507" s="119"/>
      <c r="Y507" s="120"/>
      <c r="Z507" s="120"/>
      <c r="AA507" s="108" t="str">
        <f t="shared" si="156"/>
        <v/>
      </c>
      <c r="AB507" s="108" t="str">
        <f t="shared" si="157"/>
        <v/>
      </c>
      <c r="AC507" s="121"/>
      <c r="AD507" s="121"/>
      <c r="AE507" s="250" t="str">
        <f t="shared" si="148"/>
        <v/>
      </c>
      <c r="AF507" s="108" t="str">
        <f t="shared" si="158"/>
        <v/>
      </c>
      <c r="AG507" s="108" t="str">
        <f t="shared" si="159"/>
        <v/>
      </c>
      <c r="AH507" s="110">
        <f t="shared" si="160"/>
        <v>0</v>
      </c>
      <c r="AI507" s="110">
        <f t="shared" si="161"/>
        <v>0</v>
      </c>
      <c r="AJ507" s="114"/>
      <c r="AK507" s="100">
        <f t="shared" si="162"/>
        <v>0</v>
      </c>
      <c r="AL507" s="110">
        <f t="shared" si="163"/>
        <v>0</v>
      </c>
      <c r="AM507" s="258">
        <f t="shared" si="164"/>
        <v>0</v>
      </c>
      <c r="AN507" s="110">
        <f t="shared" si="165"/>
        <v>0</v>
      </c>
      <c r="AO507" s="110">
        <f t="shared" si="149"/>
        <v>0</v>
      </c>
      <c r="AP507" s="122"/>
    </row>
    <row r="508" spans="1:56">
      <c r="A508" s="113"/>
      <c r="B508" s="113"/>
      <c r="C508" s="114"/>
      <c r="D508" s="115"/>
      <c r="E508" s="115"/>
      <c r="F508" s="115"/>
      <c r="G508" s="115"/>
      <c r="H508" s="116"/>
      <c r="I508" s="114"/>
      <c r="J508" s="114"/>
      <c r="K508" s="115"/>
      <c r="L508" s="117">
        <f t="shared" si="146"/>
        <v>0</v>
      </c>
      <c r="M508" s="124"/>
      <c r="N508" s="102" t="str">
        <f t="shared" si="150"/>
        <v/>
      </c>
      <c r="O508" s="103" t="str">
        <f t="shared" si="151"/>
        <v/>
      </c>
      <c r="P508" s="104" t="str">
        <f t="shared" si="152"/>
        <v/>
      </c>
      <c r="Q508" s="248" t="str">
        <f t="shared" si="153"/>
        <v/>
      </c>
      <c r="R508" s="245" t="str">
        <f t="shared" si="154"/>
        <v/>
      </c>
      <c r="S508" s="104" t="str">
        <f t="shared" si="155"/>
        <v/>
      </c>
      <c r="T508" s="249" t="str">
        <f t="shared" si="147"/>
        <v/>
      </c>
      <c r="U508" s="118"/>
      <c r="V508" s="118"/>
      <c r="W508" s="118"/>
      <c r="X508" s="119"/>
      <c r="Y508" s="120"/>
      <c r="Z508" s="120"/>
      <c r="AA508" s="108" t="str">
        <f t="shared" si="156"/>
        <v/>
      </c>
      <c r="AB508" s="108" t="str">
        <f t="shared" si="157"/>
        <v/>
      </c>
      <c r="AC508" s="121"/>
      <c r="AD508" s="121"/>
      <c r="AE508" s="250" t="str">
        <f t="shared" si="148"/>
        <v/>
      </c>
      <c r="AF508" s="108" t="str">
        <f t="shared" si="158"/>
        <v/>
      </c>
      <c r="AG508" s="108" t="str">
        <f t="shared" si="159"/>
        <v/>
      </c>
      <c r="AH508" s="110">
        <f t="shared" si="160"/>
        <v>0</v>
      </c>
      <c r="AI508" s="110">
        <f t="shared" si="161"/>
        <v>0</v>
      </c>
      <c r="AJ508" s="114"/>
      <c r="AK508" s="100">
        <f t="shared" si="162"/>
        <v>0</v>
      </c>
      <c r="AL508" s="110">
        <f t="shared" si="163"/>
        <v>0</v>
      </c>
      <c r="AM508" s="258">
        <f t="shared" si="164"/>
        <v>0</v>
      </c>
      <c r="AN508" s="110">
        <f t="shared" si="165"/>
        <v>0</v>
      </c>
      <c r="AO508" s="110">
        <f t="shared" si="149"/>
        <v>0</v>
      </c>
      <c r="AP508" s="122"/>
    </row>
    <row r="509" spans="1:56">
      <c r="A509" s="113"/>
      <c r="B509" s="113"/>
      <c r="C509" s="114"/>
      <c r="D509" s="115"/>
      <c r="E509" s="115"/>
      <c r="F509" s="115"/>
      <c r="G509" s="115"/>
      <c r="H509" s="116"/>
      <c r="I509" s="114"/>
      <c r="J509" s="114"/>
      <c r="K509" s="115"/>
      <c r="L509" s="117">
        <f t="shared" si="146"/>
        <v>0</v>
      </c>
      <c r="M509" s="124"/>
      <c r="N509" s="102" t="str">
        <f t="shared" si="150"/>
        <v/>
      </c>
      <c r="O509" s="103" t="str">
        <f t="shared" si="151"/>
        <v/>
      </c>
      <c r="P509" s="104" t="str">
        <f t="shared" si="152"/>
        <v/>
      </c>
      <c r="Q509" s="248" t="str">
        <f t="shared" si="153"/>
        <v/>
      </c>
      <c r="R509" s="245" t="str">
        <f t="shared" si="154"/>
        <v/>
      </c>
      <c r="S509" s="104" t="str">
        <f t="shared" si="155"/>
        <v/>
      </c>
      <c r="T509" s="249" t="str">
        <f t="shared" si="147"/>
        <v/>
      </c>
      <c r="U509" s="118"/>
      <c r="V509" s="118"/>
      <c r="W509" s="118"/>
      <c r="X509" s="119"/>
      <c r="Y509" s="120"/>
      <c r="Z509" s="120"/>
      <c r="AA509" s="108" t="str">
        <f t="shared" si="156"/>
        <v/>
      </c>
      <c r="AB509" s="108" t="str">
        <f t="shared" si="157"/>
        <v/>
      </c>
      <c r="AC509" s="121"/>
      <c r="AD509" s="121"/>
      <c r="AE509" s="250" t="str">
        <f t="shared" si="148"/>
        <v/>
      </c>
      <c r="AF509" s="108" t="str">
        <f t="shared" si="158"/>
        <v/>
      </c>
      <c r="AG509" s="108" t="str">
        <f t="shared" si="159"/>
        <v/>
      </c>
      <c r="AH509" s="110">
        <f t="shared" si="160"/>
        <v>0</v>
      </c>
      <c r="AI509" s="110">
        <f t="shared" si="161"/>
        <v>0</v>
      </c>
      <c r="AJ509" s="114"/>
      <c r="AK509" s="100">
        <f t="shared" si="162"/>
        <v>0</v>
      </c>
      <c r="AL509" s="110">
        <f t="shared" si="163"/>
        <v>0</v>
      </c>
      <c r="AM509" s="258">
        <f t="shared" si="164"/>
        <v>0</v>
      </c>
      <c r="AN509" s="110">
        <f t="shared" si="165"/>
        <v>0</v>
      </c>
      <c r="AO509" s="110">
        <f t="shared" si="149"/>
        <v>0</v>
      </c>
      <c r="AP509" s="122"/>
    </row>
    <row r="510" spans="1:56" s="279" customFormat="1">
      <c r="A510" s="113"/>
      <c r="B510" s="113"/>
      <c r="C510" s="114"/>
      <c r="D510" s="115"/>
      <c r="E510" s="115"/>
      <c r="F510" s="115"/>
      <c r="G510" s="115"/>
      <c r="H510" s="116"/>
      <c r="I510" s="114"/>
      <c r="J510" s="114"/>
      <c r="K510" s="115"/>
      <c r="L510" s="117">
        <f t="shared" si="146"/>
        <v>0</v>
      </c>
      <c r="M510" s="124"/>
      <c r="N510" s="102" t="str">
        <f t="shared" si="150"/>
        <v/>
      </c>
      <c r="O510" s="103" t="str">
        <f t="shared" si="151"/>
        <v/>
      </c>
      <c r="P510" s="104" t="str">
        <f t="shared" si="152"/>
        <v/>
      </c>
      <c r="Q510" s="248" t="str">
        <f t="shared" si="153"/>
        <v/>
      </c>
      <c r="R510" s="245" t="str">
        <f t="shared" si="154"/>
        <v/>
      </c>
      <c r="S510" s="104" t="str">
        <f t="shared" si="155"/>
        <v/>
      </c>
      <c r="T510" s="249" t="str">
        <f t="shared" si="147"/>
        <v/>
      </c>
      <c r="U510" s="118"/>
      <c r="V510" s="118"/>
      <c r="W510" s="118"/>
      <c r="X510" s="119"/>
      <c r="Y510" s="120"/>
      <c r="Z510" s="120"/>
      <c r="AA510" s="108" t="str">
        <f t="shared" si="156"/>
        <v/>
      </c>
      <c r="AB510" s="108" t="str">
        <f t="shared" si="157"/>
        <v/>
      </c>
      <c r="AC510" s="121"/>
      <c r="AD510" s="121"/>
      <c r="AE510" s="250" t="str">
        <f t="shared" si="148"/>
        <v/>
      </c>
      <c r="AF510" s="108" t="str">
        <f t="shared" si="158"/>
        <v/>
      </c>
      <c r="AG510" s="108" t="str">
        <f t="shared" si="159"/>
        <v/>
      </c>
      <c r="AH510" s="110">
        <f t="shared" si="160"/>
        <v>0</v>
      </c>
      <c r="AI510" s="110">
        <f t="shared" si="161"/>
        <v>0</v>
      </c>
      <c r="AJ510" s="114"/>
      <c r="AK510" s="100">
        <f t="shared" si="162"/>
        <v>0</v>
      </c>
      <c r="AL510" s="110">
        <f t="shared" si="163"/>
        <v>0</v>
      </c>
      <c r="AM510" s="258">
        <f t="shared" si="164"/>
        <v>0</v>
      </c>
      <c r="AN510" s="110">
        <f t="shared" si="165"/>
        <v>0</v>
      </c>
      <c r="AO510" s="110">
        <f t="shared" si="149"/>
        <v>0</v>
      </c>
      <c r="AP510" s="122"/>
      <c r="AQ510" s="277"/>
      <c r="AR510" s="269"/>
      <c r="AT510" s="65"/>
      <c r="AU510" s="65"/>
      <c r="AV510" s="65"/>
      <c r="AW510" s="65"/>
      <c r="AX510" s="65"/>
      <c r="AY510" s="65"/>
      <c r="AZ510" s="65"/>
      <c r="BA510" s="65"/>
      <c r="BB510" s="65"/>
      <c r="BC510" s="65"/>
      <c r="BD510" s="65"/>
    </row>
    <row r="511" spans="1:56">
      <c r="A511" s="113"/>
      <c r="B511" s="113"/>
      <c r="C511" s="114"/>
      <c r="D511" s="115"/>
      <c r="E511" s="115"/>
      <c r="F511" s="115"/>
      <c r="G511" s="115"/>
      <c r="H511" s="116"/>
      <c r="I511" s="114"/>
      <c r="J511" s="114"/>
      <c r="K511" s="115"/>
      <c r="L511" s="117">
        <f t="shared" si="146"/>
        <v>0</v>
      </c>
      <c r="M511" s="124"/>
      <c r="N511" s="102" t="str">
        <f t="shared" si="150"/>
        <v/>
      </c>
      <c r="O511" s="103" t="str">
        <f t="shared" si="151"/>
        <v/>
      </c>
      <c r="P511" s="104" t="str">
        <f t="shared" si="152"/>
        <v/>
      </c>
      <c r="Q511" s="248" t="str">
        <f t="shared" si="153"/>
        <v/>
      </c>
      <c r="R511" s="245" t="str">
        <f t="shared" si="154"/>
        <v/>
      </c>
      <c r="S511" s="104" t="str">
        <f t="shared" si="155"/>
        <v/>
      </c>
      <c r="T511" s="249" t="str">
        <f t="shared" si="147"/>
        <v/>
      </c>
      <c r="U511" s="118"/>
      <c r="V511" s="118"/>
      <c r="W511" s="118"/>
      <c r="X511" s="119"/>
      <c r="Y511" s="120"/>
      <c r="Z511" s="120"/>
      <c r="AA511" s="108" t="str">
        <f t="shared" si="156"/>
        <v/>
      </c>
      <c r="AB511" s="108" t="str">
        <f t="shared" si="157"/>
        <v/>
      </c>
      <c r="AC511" s="121"/>
      <c r="AD511" s="121"/>
      <c r="AE511" s="250" t="str">
        <f t="shared" si="148"/>
        <v/>
      </c>
      <c r="AF511" s="108" t="str">
        <f t="shared" si="158"/>
        <v/>
      </c>
      <c r="AG511" s="108" t="str">
        <f t="shared" si="159"/>
        <v/>
      </c>
      <c r="AH511" s="110">
        <f t="shared" si="160"/>
        <v>0</v>
      </c>
      <c r="AI511" s="110">
        <f t="shared" si="161"/>
        <v>0</v>
      </c>
      <c r="AJ511" s="114"/>
      <c r="AK511" s="100">
        <f t="shared" si="162"/>
        <v>0</v>
      </c>
      <c r="AL511" s="110">
        <f t="shared" si="163"/>
        <v>0</v>
      </c>
      <c r="AM511" s="258">
        <f t="shared" si="164"/>
        <v>0</v>
      </c>
      <c r="AN511" s="110">
        <f t="shared" si="165"/>
        <v>0</v>
      </c>
      <c r="AO511" s="110">
        <f t="shared" si="149"/>
        <v>0</v>
      </c>
      <c r="AP511" s="122"/>
    </row>
    <row r="512" spans="1:56">
      <c r="A512" s="113"/>
      <c r="B512" s="113"/>
      <c r="C512" s="114"/>
      <c r="D512" s="115"/>
      <c r="E512" s="115"/>
      <c r="F512" s="115"/>
      <c r="G512" s="115"/>
      <c r="H512" s="116"/>
      <c r="I512" s="114"/>
      <c r="J512" s="114"/>
      <c r="K512" s="115"/>
      <c r="L512" s="117">
        <f t="shared" si="146"/>
        <v>0</v>
      </c>
      <c r="M512" s="124"/>
      <c r="N512" s="102" t="str">
        <f t="shared" si="150"/>
        <v/>
      </c>
      <c r="O512" s="103" t="str">
        <f t="shared" si="151"/>
        <v/>
      </c>
      <c r="P512" s="104" t="str">
        <f t="shared" si="152"/>
        <v/>
      </c>
      <c r="Q512" s="248" t="str">
        <f t="shared" si="153"/>
        <v/>
      </c>
      <c r="R512" s="245" t="str">
        <f t="shared" si="154"/>
        <v/>
      </c>
      <c r="S512" s="104" t="str">
        <f t="shared" si="155"/>
        <v/>
      </c>
      <c r="T512" s="249" t="str">
        <f t="shared" si="147"/>
        <v/>
      </c>
      <c r="U512" s="118"/>
      <c r="V512" s="118"/>
      <c r="W512" s="118"/>
      <c r="X512" s="119"/>
      <c r="Y512" s="120"/>
      <c r="Z512" s="120"/>
      <c r="AA512" s="108" t="str">
        <f t="shared" si="156"/>
        <v/>
      </c>
      <c r="AB512" s="108" t="str">
        <f t="shared" si="157"/>
        <v/>
      </c>
      <c r="AC512" s="121"/>
      <c r="AD512" s="121"/>
      <c r="AE512" s="250" t="str">
        <f t="shared" si="148"/>
        <v/>
      </c>
      <c r="AF512" s="108" t="str">
        <f t="shared" si="158"/>
        <v/>
      </c>
      <c r="AG512" s="108" t="str">
        <f t="shared" si="159"/>
        <v/>
      </c>
      <c r="AH512" s="110">
        <f t="shared" si="160"/>
        <v>0</v>
      </c>
      <c r="AI512" s="110">
        <f t="shared" si="161"/>
        <v>0</v>
      </c>
      <c r="AJ512" s="114"/>
      <c r="AK512" s="100">
        <f t="shared" si="162"/>
        <v>0</v>
      </c>
      <c r="AL512" s="110">
        <f t="shared" si="163"/>
        <v>0</v>
      </c>
      <c r="AM512" s="258">
        <f t="shared" si="164"/>
        <v>0</v>
      </c>
      <c r="AN512" s="110">
        <f t="shared" si="165"/>
        <v>0</v>
      </c>
      <c r="AO512" s="110">
        <f t="shared" si="149"/>
        <v>0</v>
      </c>
      <c r="AP512" s="122"/>
    </row>
    <row r="513" spans="1:56">
      <c r="A513" s="113"/>
      <c r="B513" s="113"/>
      <c r="C513" s="114"/>
      <c r="D513" s="115"/>
      <c r="E513" s="115"/>
      <c r="F513" s="115"/>
      <c r="G513" s="115"/>
      <c r="H513" s="116"/>
      <c r="I513" s="114"/>
      <c r="J513" s="114"/>
      <c r="K513" s="115"/>
      <c r="L513" s="117">
        <f t="shared" si="146"/>
        <v>0</v>
      </c>
      <c r="M513" s="124"/>
      <c r="N513" s="102" t="str">
        <f t="shared" si="150"/>
        <v/>
      </c>
      <c r="O513" s="103" t="str">
        <f t="shared" si="151"/>
        <v/>
      </c>
      <c r="P513" s="104" t="str">
        <f t="shared" si="152"/>
        <v/>
      </c>
      <c r="Q513" s="248" t="str">
        <f t="shared" si="153"/>
        <v/>
      </c>
      <c r="R513" s="245" t="str">
        <f t="shared" si="154"/>
        <v/>
      </c>
      <c r="S513" s="104" t="str">
        <f t="shared" si="155"/>
        <v/>
      </c>
      <c r="T513" s="249" t="str">
        <f t="shared" si="147"/>
        <v/>
      </c>
      <c r="U513" s="118"/>
      <c r="V513" s="118"/>
      <c r="W513" s="118"/>
      <c r="X513" s="119"/>
      <c r="Y513" s="120"/>
      <c r="Z513" s="120"/>
      <c r="AA513" s="108" t="str">
        <f t="shared" si="156"/>
        <v/>
      </c>
      <c r="AB513" s="108" t="str">
        <f t="shared" si="157"/>
        <v/>
      </c>
      <c r="AC513" s="121"/>
      <c r="AD513" s="121"/>
      <c r="AE513" s="250" t="str">
        <f t="shared" si="148"/>
        <v/>
      </c>
      <c r="AF513" s="108" t="str">
        <f t="shared" si="158"/>
        <v/>
      </c>
      <c r="AG513" s="108" t="str">
        <f t="shared" si="159"/>
        <v/>
      </c>
      <c r="AH513" s="110">
        <f t="shared" si="160"/>
        <v>0</v>
      </c>
      <c r="AI513" s="110">
        <f t="shared" si="161"/>
        <v>0</v>
      </c>
      <c r="AJ513" s="114"/>
      <c r="AK513" s="100">
        <f t="shared" si="162"/>
        <v>0</v>
      </c>
      <c r="AL513" s="110">
        <f t="shared" si="163"/>
        <v>0</v>
      </c>
      <c r="AM513" s="258">
        <f t="shared" si="164"/>
        <v>0</v>
      </c>
      <c r="AN513" s="110">
        <f t="shared" si="165"/>
        <v>0</v>
      </c>
      <c r="AO513" s="110">
        <f t="shared" si="149"/>
        <v>0</v>
      </c>
      <c r="AP513" s="122"/>
      <c r="BD513" s="279"/>
    </row>
    <row r="514" spans="1:56">
      <c r="A514" s="113"/>
      <c r="B514" s="113"/>
      <c r="C514" s="114"/>
      <c r="D514" s="115"/>
      <c r="E514" s="115"/>
      <c r="F514" s="115"/>
      <c r="G514" s="115"/>
      <c r="H514" s="116"/>
      <c r="I514" s="114"/>
      <c r="J514" s="114"/>
      <c r="K514" s="115"/>
      <c r="L514" s="117">
        <f t="shared" si="146"/>
        <v>0</v>
      </c>
      <c r="M514" s="124"/>
      <c r="N514" s="102" t="str">
        <f t="shared" si="150"/>
        <v/>
      </c>
      <c r="O514" s="103" t="str">
        <f t="shared" si="151"/>
        <v/>
      </c>
      <c r="P514" s="104" t="str">
        <f t="shared" si="152"/>
        <v/>
      </c>
      <c r="Q514" s="248" t="str">
        <f t="shared" si="153"/>
        <v/>
      </c>
      <c r="R514" s="245" t="str">
        <f t="shared" si="154"/>
        <v/>
      </c>
      <c r="S514" s="104" t="str">
        <f t="shared" si="155"/>
        <v/>
      </c>
      <c r="T514" s="249" t="str">
        <f t="shared" si="147"/>
        <v/>
      </c>
      <c r="U514" s="118"/>
      <c r="V514" s="118"/>
      <c r="W514" s="118"/>
      <c r="X514" s="119"/>
      <c r="Y514" s="120"/>
      <c r="Z514" s="120"/>
      <c r="AA514" s="108" t="str">
        <f t="shared" si="156"/>
        <v/>
      </c>
      <c r="AB514" s="108" t="str">
        <f t="shared" si="157"/>
        <v/>
      </c>
      <c r="AC514" s="121"/>
      <c r="AD514" s="121"/>
      <c r="AE514" s="250" t="str">
        <f t="shared" si="148"/>
        <v/>
      </c>
      <c r="AF514" s="108" t="str">
        <f t="shared" si="158"/>
        <v/>
      </c>
      <c r="AG514" s="108" t="str">
        <f t="shared" si="159"/>
        <v/>
      </c>
      <c r="AH514" s="110">
        <f t="shared" si="160"/>
        <v>0</v>
      </c>
      <c r="AI514" s="110">
        <f t="shared" si="161"/>
        <v>0</v>
      </c>
      <c r="AJ514" s="114"/>
      <c r="AK514" s="100">
        <f t="shared" si="162"/>
        <v>0</v>
      </c>
      <c r="AL514" s="110">
        <f t="shared" si="163"/>
        <v>0</v>
      </c>
      <c r="AM514" s="258">
        <f t="shared" si="164"/>
        <v>0</v>
      </c>
      <c r="AN514" s="110">
        <f t="shared" si="165"/>
        <v>0</v>
      </c>
      <c r="AO514" s="110">
        <f t="shared" si="149"/>
        <v>0</v>
      </c>
      <c r="AP514" s="122"/>
      <c r="AT514" s="279"/>
      <c r="AU514" s="279"/>
      <c r="AV514" s="279"/>
      <c r="AW514" s="279"/>
      <c r="AX514" s="279"/>
      <c r="AY514" s="279"/>
      <c r="AZ514" s="279"/>
      <c r="BA514" s="279"/>
      <c r="BB514" s="279"/>
      <c r="BC514" s="279"/>
    </row>
    <row r="515" spans="1:56">
      <c r="A515" s="113"/>
      <c r="B515" s="113"/>
      <c r="C515" s="114"/>
      <c r="D515" s="115"/>
      <c r="E515" s="115"/>
      <c r="F515" s="115"/>
      <c r="G515" s="115"/>
      <c r="H515" s="116"/>
      <c r="I515" s="114"/>
      <c r="J515" s="114"/>
      <c r="K515" s="115"/>
      <c r="L515" s="117">
        <f t="shared" si="146"/>
        <v>0</v>
      </c>
      <c r="M515" s="124"/>
      <c r="N515" s="102" t="str">
        <f t="shared" si="150"/>
        <v/>
      </c>
      <c r="O515" s="103" t="str">
        <f t="shared" si="151"/>
        <v/>
      </c>
      <c r="P515" s="104" t="str">
        <f t="shared" si="152"/>
        <v/>
      </c>
      <c r="Q515" s="248" t="str">
        <f t="shared" si="153"/>
        <v/>
      </c>
      <c r="R515" s="245" t="str">
        <f t="shared" si="154"/>
        <v/>
      </c>
      <c r="S515" s="104" t="str">
        <f t="shared" si="155"/>
        <v/>
      </c>
      <c r="T515" s="249" t="str">
        <f t="shared" si="147"/>
        <v/>
      </c>
      <c r="U515" s="118"/>
      <c r="V515" s="118"/>
      <c r="W515" s="118"/>
      <c r="X515" s="119"/>
      <c r="Y515" s="120"/>
      <c r="Z515" s="120"/>
      <c r="AA515" s="108" t="str">
        <f t="shared" si="156"/>
        <v/>
      </c>
      <c r="AB515" s="108" t="str">
        <f t="shared" si="157"/>
        <v/>
      </c>
      <c r="AC515" s="121"/>
      <c r="AD515" s="121"/>
      <c r="AE515" s="250" t="str">
        <f t="shared" si="148"/>
        <v/>
      </c>
      <c r="AF515" s="108" t="str">
        <f t="shared" si="158"/>
        <v/>
      </c>
      <c r="AG515" s="108" t="str">
        <f t="shared" si="159"/>
        <v/>
      </c>
      <c r="AH515" s="110">
        <f t="shared" si="160"/>
        <v>0</v>
      </c>
      <c r="AI515" s="110">
        <f t="shared" si="161"/>
        <v>0</v>
      </c>
      <c r="AJ515" s="114"/>
      <c r="AK515" s="100">
        <f t="shared" si="162"/>
        <v>0</v>
      </c>
      <c r="AL515" s="110">
        <f t="shared" si="163"/>
        <v>0</v>
      </c>
      <c r="AM515" s="258">
        <f t="shared" si="164"/>
        <v>0</v>
      </c>
      <c r="AN515" s="110">
        <f t="shared" si="165"/>
        <v>0</v>
      </c>
      <c r="AO515" s="110">
        <f t="shared" si="149"/>
        <v>0</v>
      </c>
      <c r="AP515" s="122"/>
    </row>
    <row r="516" spans="1:56">
      <c r="A516" s="113"/>
      <c r="B516" s="113"/>
      <c r="C516" s="114"/>
      <c r="D516" s="115"/>
      <c r="E516" s="115"/>
      <c r="F516" s="115"/>
      <c r="G516" s="115"/>
      <c r="H516" s="116"/>
      <c r="I516" s="114"/>
      <c r="J516" s="114"/>
      <c r="K516" s="115"/>
      <c r="L516" s="117">
        <f t="shared" si="146"/>
        <v>0</v>
      </c>
      <c r="M516" s="124"/>
      <c r="N516" s="102" t="str">
        <f t="shared" si="150"/>
        <v/>
      </c>
      <c r="O516" s="103" t="str">
        <f t="shared" si="151"/>
        <v/>
      </c>
      <c r="P516" s="104" t="str">
        <f t="shared" si="152"/>
        <v/>
      </c>
      <c r="Q516" s="248" t="str">
        <f t="shared" si="153"/>
        <v/>
      </c>
      <c r="R516" s="245" t="str">
        <f t="shared" si="154"/>
        <v/>
      </c>
      <c r="S516" s="104" t="str">
        <f t="shared" si="155"/>
        <v/>
      </c>
      <c r="T516" s="249" t="str">
        <f t="shared" si="147"/>
        <v/>
      </c>
      <c r="U516" s="118"/>
      <c r="V516" s="118"/>
      <c r="W516" s="118"/>
      <c r="X516" s="119"/>
      <c r="Y516" s="120"/>
      <c r="Z516" s="120"/>
      <c r="AA516" s="108" t="str">
        <f t="shared" si="156"/>
        <v/>
      </c>
      <c r="AB516" s="108" t="str">
        <f t="shared" si="157"/>
        <v/>
      </c>
      <c r="AC516" s="121"/>
      <c r="AD516" s="121"/>
      <c r="AE516" s="250" t="str">
        <f t="shared" si="148"/>
        <v/>
      </c>
      <c r="AF516" s="108" t="str">
        <f t="shared" si="158"/>
        <v/>
      </c>
      <c r="AG516" s="108" t="str">
        <f t="shared" si="159"/>
        <v/>
      </c>
      <c r="AH516" s="110">
        <f t="shared" si="160"/>
        <v>0</v>
      </c>
      <c r="AI516" s="110">
        <f t="shared" si="161"/>
        <v>0</v>
      </c>
      <c r="AJ516" s="114"/>
      <c r="AK516" s="100">
        <f t="shared" si="162"/>
        <v>0</v>
      </c>
      <c r="AL516" s="110">
        <f t="shared" si="163"/>
        <v>0</v>
      </c>
      <c r="AM516" s="258">
        <f t="shared" si="164"/>
        <v>0</v>
      </c>
      <c r="AN516" s="110">
        <f t="shared" si="165"/>
        <v>0</v>
      </c>
      <c r="AO516" s="110">
        <f t="shared" si="149"/>
        <v>0</v>
      </c>
      <c r="AP516" s="122"/>
    </row>
    <row r="517" spans="1:56">
      <c r="A517" s="113"/>
      <c r="B517" s="113"/>
      <c r="C517" s="114"/>
      <c r="D517" s="115"/>
      <c r="E517" s="115"/>
      <c r="F517" s="115"/>
      <c r="G517" s="115"/>
      <c r="H517" s="116"/>
      <c r="I517" s="114"/>
      <c r="J517" s="114"/>
      <c r="K517" s="115"/>
      <c r="L517" s="117">
        <f t="shared" si="146"/>
        <v>0</v>
      </c>
      <c r="M517" s="124"/>
      <c r="N517" s="102" t="str">
        <f t="shared" si="150"/>
        <v/>
      </c>
      <c r="O517" s="103" t="str">
        <f t="shared" si="151"/>
        <v/>
      </c>
      <c r="P517" s="104" t="str">
        <f t="shared" si="152"/>
        <v/>
      </c>
      <c r="Q517" s="248" t="str">
        <f t="shared" si="153"/>
        <v/>
      </c>
      <c r="R517" s="245" t="str">
        <f t="shared" si="154"/>
        <v/>
      </c>
      <c r="S517" s="104" t="str">
        <f t="shared" si="155"/>
        <v/>
      </c>
      <c r="T517" s="249" t="str">
        <f t="shared" si="147"/>
        <v/>
      </c>
      <c r="U517" s="118"/>
      <c r="V517" s="118"/>
      <c r="W517" s="118"/>
      <c r="X517" s="119"/>
      <c r="Y517" s="120"/>
      <c r="Z517" s="120"/>
      <c r="AA517" s="108" t="str">
        <f t="shared" si="156"/>
        <v/>
      </c>
      <c r="AB517" s="108" t="str">
        <f t="shared" si="157"/>
        <v/>
      </c>
      <c r="AC517" s="121"/>
      <c r="AD517" s="121"/>
      <c r="AE517" s="250" t="str">
        <f t="shared" si="148"/>
        <v/>
      </c>
      <c r="AF517" s="108" t="str">
        <f t="shared" si="158"/>
        <v/>
      </c>
      <c r="AG517" s="108" t="str">
        <f t="shared" si="159"/>
        <v/>
      </c>
      <c r="AH517" s="110">
        <f t="shared" si="160"/>
        <v>0</v>
      </c>
      <c r="AI517" s="110">
        <f t="shared" si="161"/>
        <v>0</v>
      </c>
      <c r="AJ517" s="114"/>
      <c r="AK517" s="100">
        <f t="shared" si="162"/>
        <v>0</v>
      </c>
      <c r="AL517" s="110">
        <f t="shared" si="163"/>
        <v>0</v>
      </c>
      <c r="AM517" s="258">
        <f t="shared" si="164"/>
        <v>0</v>
      </c>
      <c r="AN517" s="110">
        <f t="shared" si="165"/>
        <v>0</v>
      </c>
      <c r="AO517" s="110">
        <f t="shared" si="149"/>
        <v>0</v>
      </c>
      <c r="AP517" s="122"/>
    </row>
    <row r="518" spans="1:56">
      <c r="A518" s="113"/>
      <c r="B518" s="113"/>
      <c r="C518" s="114"/>
      <c r="D518" s="115"/>
      <c r="E518" s="115"/>
      <c r="F518" s="115"/>
      <c r="G518" s="115"/>
      <c r="H518" s="116"/>
      <c r="I518" s="114"/>
      <c r="J518" s="114"/>
      <c r="K518" s="115"/>
      <c r="L518" s="117">
        <f t="shared" si="146"/>
        <v>0</v>
      </c>
      <c r="M518" s="124"/>
      <c r="N518" s="102" t="str">
        <f t="shared" si="150"/>
        <v/>
      </c>
      <c r="O518" s="103" t="str">
        <f t="shared" si="151"/>
        <v/>
      </c>
      <c r="P518" s="104" t="str">
        <f t="shared" si="152"/>
        <v/>
      </c>
      <c r="Q518" s="248" t="str">
        <f t="shared" si="153"/>
        <v/>
      </c>
      <c r="R518" s="245" t="str">
        <f t="shared" si="154"/>
        <v/>
      </c>
      <c r="S518" s="104" t="str">
        <f t="shared" si="155"/>
        <v/>
      </c>
      <c r="T518" s="249" t="str">
        <f t="shared" si="147"/>
        <v/>
      </c>
      <c r="U518" s="118"/>
      <c r="V518" s="118"/>
      <c r="W518" s="118"/>
      <c r="X518" s="119"/>
      <c r="Y518" s="120"/>
      <c r="Z518" s="120"/>
      <c r="AA518" s="108" t="str">
        <f t="shared" si="156"/>
        <v/>
      </c>
      <c r="AB518" s="108" t="str">
        <f t="shared" si="157"/>
        <v/>
      </c>
      <c r="AC518" s="121"/>
      <c r="AD518" s="121"/>
      <c r="AE518" s="250" t="str">
        <f t="shared" si="148"/>
        <v/>
      </c>
      <c r="AF518" s="108" t="str">
        <f t="shared" si="158"/>
        <v/>
      </c>
      <c r="AG518" s="108" t="str">
        <f t="shared" si="159"/>
        <v/>
      </c>
      <c r="AH518" s="110">
        <f t="shared" si="160"/>
        <v>0</v>
      </c>
      <c r="AI518" s="110">
        <f t="shared" si="161"/>
        <v>0</v>
      </c>
      <c r="AJ518" s="114"/>
      <c r="AK518" s="100">
        <f t="shared" si="162"/>
        <v>0</v>
      </c>
      <c r="AL518" s="110">
        <f t="shared" si="163"/>
        <v>0</v>
      </c>
      <c r="AM518" s="258">
        <f t="shared" si="164"/>
        <v>0</v>
      </c>
      <c r="AN518" s="110">
        <f t="shared" si="165"/>
        <v>0</v>
      </c>
      <c r="AO518" s="110">
        <f t="shared" si="149"/>
        <v>0</v>
      </c>
      <c r="AP518" s="122"/>
    </row>
    <row r="519" spans="1:56">
      <c r="A519" s="113"/>
      <c r="B519" s="113"/>
      <c r="C519" s="114"/>
      <c r="D519" s="115"/>
      <c r="E519" s="115"/>
      <c r="F519" s="115"/>
      <c r="G519" s="115"/>
      <c r="H519" s="116"/>
      <c r="I519" s="114"/>
      <c r="J519" s="114"/>
      <c r="K519" s="115"/>
      <c r="L519" s="117">
        <f t="shared" si="146"/>
        <v>0</v>
      </c>
      <c r="M519" s="124"/>
      <c r="N519" s="102" t="str">
        <f t="shared" si="150"/>
        <v/>
      </c>
      <c r="O519" s="103" t="str">
        <f t="shared" si="151"/>
        <v/>
      </c>
      <c r="P519" s="104" t="str">
        <f t="shared" si="152"/>
        <v/>
      </c>
      <c r="Q519" s="248" t="str">
        <f t="shared" si="153"/>
        <v/>
      </c>
      <c r="R519" s="245" t="str">
        <f t="shared" si="154"/>
        <v/>
      </c>
      <c r="S519" s="104" t="str">
        <f t="shared" si="155"/>
        <v/>
      </c>
      <c r="T519" s="249" t="str">
        <f t="shared" si="147"/>
        <v/>
      </c>
      <c r="U519" s="118"/>
      <c r="V519" s="118"/>
      <c r="W519" s="118"/>
      <c r="X519" s="119"/>
      <c r="Y519" s="120"/>
      <c r="Z519" s="120"/>
      <c r="AA519" s="108" t="str">
        <f t="shared" si="156"/>
        <v/>
      </c>
      <c r="AB519" s="108" t="str">
        <f t="shared" si="157"/>
        <v/>
      </c>
      <c r="AC519" s="121"/>
      <c r="AD519" s="121"/>
      <c r="AE519" s="250" t="str">
        <f t="shared" si="148"/>
        <v/>
      </c>
      <c r="AF519" s="108" t="str">
        <f t="shared" si="158"/>
        <v/>
      </c>
      <c r="AG519" s="108" t="str">
        <f t="shared" si="159"/>
        <v/>
      </c>
      <c r="AH519" s="110">
        <f t="shared" si="160"/>
        <v>0</v>
      </c>
      <c r="AI519" s="110">
        <f t="shared" si="161"/>
        <v>0</v>
      </c>
      <c r="AJ519" s="114"/>
      <c r="AK519" s="100">
        <f t="shared" si="162"/>
        <v>0</v>
      </c>
      <c r="AL519" s="110">
        <f t="shared" si="163"/>
        <v>0</v>
      </c>
      <c r="AM519" s="258">
        <f t="shared" si="164"/>
        <v>0</v>
      </c>
      <c r="AN519" s="110">
        <f t="shared" si="165"/>
        <v>0</v>
      </c>
      <c r="AO519" s="110">
        <f t="shared" si="149"/>
        <v>0</v>
      </c>
      <c r="AP519" s="122"/>
    </row>
    <row r="520" spans="1:56">
      <c r="A520" s="113"/>
      <c r="B520" s="113"/>
      <c r="C520" s="114"/>
      <c r="D520" s="115"/>
      <c r="E520" s="115"/>
      <c r="F520" s="115"/>
      <c r="G520" s="115"/>
      <c r="H520" s="116"/>
      <c r="I520" s="114"/>
      <c r="J520" s="114"/>
      <c r="K520" s="115"/>
      <c r="L520" s="117">
        <f t="shared" si="146"/>
        <v>0</v>
      </c>
      <c r="M520" s="124"/>
      <c r="N520" s="102" t="str">
        <f t="shared" si="150"/>
        <v/>
      </c>
      <c r="O520" s="103" t="str">
        <f t="shared" si="151"/>
        <v/>
      </c>
      <c r="P520" s="104" t="str">
        <f t="shared" si="152"/>
        <v/>
      </c>
      <c r="Q520" s="248" t="str">
        <f t="shared" si="153"/>
        <v/>
      </c>
      <c r="R520" s="245" t="str">
        <f t="shared" si="154"/>
        <v/>
      </c>
      <c r="S520" s="104" t="str">
        <f t="shared" si="155"/>
        <v/>
      </c>
      <c r="T520" s="249" t="str">
        <f t="shared" si="147"/>
        <v/>
      </c>
      <c r="U520" s="118"/>
      <c r="V520" s="118"/>
      <c r="W520" s="118"/>
      <c r="X520" s="119"/>
      <c r="Y520" s="120"/>
      <c r="Z520" s="120"/>
      <c r="AA520" s="108" t="str">
        <f t="shared" si="156"/>
        <v/>
      </c>
      <c r="AB520" s="108" t="str">
        <f t="shared" si="157"/>
        <v/>
      </c>
      <c r="AC520" s="121"/>
      <c r="AD520" s="121"/>
      <c r="AE520" s="250" t="str">
        <f t="shared" si="148"/>
        <v/>
      </c>
      <c r="AF520" s="108" t="str">
        <f t="shared" si="158"/>
        <v/>
      </c>
      <c r="AG520" s="108" t="str">
        <f t="shared" si="159"/>
        <v/>
      </c>
      <c r="AH520" s="110">
        <f t="shared" si="160"/>
        <v>0</v>
      </c>
      <c r="AI520" s="110">
        <f t="shared" si="161"/>
        <v>0</v>
      </c>
      <c r="AJ520" s="114"/>
      <c r="AK520" s="100">
        <f t="shared" si="162"/>
        <v>0</v>
      </c>
      <c r="AL520" s="110">
        <f t="shared" si="163"/>
        <v>0</v>
      </c>
      <c r="AM520" s="258">
        <f t="shared" si="164"/>
        <v>0</v>
      </c>
      <c r="AN520" s="110">
        <f t="shared" si="165"/>
        <v>0</v>
      </c>
      <c r="AO520" s="110">
        <f t="shared" si="149"/>
        <v>0</v>
      </c>
      <c r="AP520" s="122"/>
    </row>
    <row r="524" spans="1:56">
      <c r="C524" s="125" t="s">
        <v>50</v>
      </c>
      <c r="D524" s="126"/>
    </row>
    <row r="525" spans="1:56">
      <c r="C525" s="128" t="s">
        <v>51</v>
      </c>
      <c r="D525" s="129"/>
    </row>
  </sheetData>
  <mergeCells count="48">
    <mergeCell ref="AP15:AP16"/>
    <mergeCell ref="U17:AL17"/>
    <mergeCell ref="A19:AP19"/>
    <mergeCell ref="W15:W16"/>
    <mergeCell ref="Y15:Y16"/>
    <mergeCell ref="Z15:Z16"/>
    <mergeCell ref="AA15:AA16"/>
    <mergeCell ref="AB15:AB16"/>
    <mergeCell ref="AJ15:AK15"/>
    <mergeCell ref="N15:N16"/>
    <mergeCell ref="O15:O16"/>
    <mergeCell ref="Q15:Q16"/>
    <mergeCell ref="R15:R16"/>
    <mergeCell ref="U15:U16"/>
    <mergeCell ref="V15:V16"/>
    <mergeCell ref="F15:F16"/>
    <mergeCell ref="G15:G16"/>
    <mergeCell ref="L15:L16"/>
    <mergeCell ref="M15:M16"/>
    <mergeCell ref="AM15:AN15"/>
    <mergeCell ref="A15:A16"/>
    <mergeCell ref="B15:B16"/>
    <mergeCell ref="C15:C16"/>
    <mergeCell ref="D15:D16"/>
    <mergeCell ref="E15:E16"/>
    <mergeCell ref="X13:AD13"/>
    <mergeCell ref="AE13:AG13"/>
    <mergeCell ref="AH13:AL13"/>
    <mergeCell ref="AM13:AO13"/>
    <mergeCell ref="A14:E14"/>
    <mergeCell ref="H14:T14"/>
    <mergeCell ref="U14:W14"/>
    <mergeCell ref="X14:AD14"/>
    <mergeCell ref="AE14:AG14"/>
    <mergeCell ref="AH14:AL14"/>
    <mergeCell ref="AM14:AO14"/>
    <mergeCell ref="AQ7:AR7"/>
    <mergeCell ref="A1:AO1"/>
    <mergeCell ref="A2:AO2"/>
    <mergeCell ref="A3:D3"/>
    <mergeCell ref="E3:H3"/>
    <mergeCell ref="A4:D4"/>
    <mergeCell ref="E4:J4"/>
    <mergeCell ref="A5:D5"/>
    <mergeCell ref="E5:I5"/>
    <mergeCell ref="A6:D6"/>
    <mergeCell ref="E6:I6"/>
    <mergeCell ref="L6:M6"/>
  </mergeCells>
  <dataValidations count="12">
    <dataValidation type="list" showInputMessage="1" showErrorMessage="1" sqref="M20">
      <formula1>"Spark Ignition, Compression Ignition"</formula1>
    </dataValidation>
    <dataValidation type="list" allowBlank="1" showInputMessage="1" showErrorMessage="1" sqref="M21:M29">
      <formula1>"Spark Ignition, Compression Ignition"</formula1>
    </dataValidation>
    <dataValidation type="list" allowBlank="1" showInputMessage="1" showErrorMessage="1" sqref="E6:I6">
      <formula1>"No Voluntary Compliance, 535.5(a)(2) Alternative 1, 535.5(a)(2) Alternative 2"</formula1>
    </dataValidation>
    <dataValidation type="list" allowBlank="1" showInputMessage="1" showErrorMessage="1" sqref="E5:G5">
      <formula1>"1037.150(b) Table 1, 1037.150(b) Table 2"</formula1>
    </dataValidation>
    <dataValidation type="list" allowBlank="1" showInputMessage="1" showErrorMessage="1" errorTitle="Invalid Selection!!!" error="Must be a value from the list!!!" sqref="I30:I520">
      <formula1>"R134a,R152a,R1234yf,CO2"</formula1>
    </dataValidation>
    <dataValidation type="list" showInputMessage="1" showErrorMessage="1" errorTitle="Invalid Year" error="Must be from 2012 to 2016!!!" sqref="D12">
      <formula1>"2012,2013,2014,2015,2016"</formula1>
    </dataValidation>
    <dataValidation type="list" showInputMessage="1" showErrorMessage="1" errorTitle="Invalid Year" error="Must be from 2012 to 2016!!!" sqref="E3:H3">
      <formula1>"2013,2014,2015,2016,2017,2018, 2019 and later"</formula1>
    </dataValidation>
    <dataValidation type="list" allowBlank="1" showInputMessage="1" showErrorMessage="1" sqref="C20:C520">
      <formula1>"2wd,4wd"</formula1>
    </dataValidation>
    <dataValidation type="whole" allowBlank="1" showInputMessage="1" showErrorMessage="1" errorTitle="Invalid Value !!!" error="Must be whole number from 0 to 2,000,000 !!!" sqref="U20:W520">
      <formula1>0</formula1>
      <formula2>2000000</formula2>
    </dataValidation>
    <dataValidation type="whole" allowBlank="1" showInputMessage="1" showErrorMessage="1" errorTitle="Invalid Value !!!" error="Must be whole number from 0 to 1,500 !!!" sqref="X20:X520 Y30:Y520 Z31:Z520">
      <formula1>0</formula1>
      <formula2>1500</formula2>
    </dataValidation>
    <dataValidation type="list" allowBlank="1" showInputMessage="1" showErrorMessage="1" errorTitle="Invalid Value !!!" error="Must be whole number from 0 to 1,500 !!!" sqref="Y20:Y29">
      <formula1>"Yes,No"</formula1>
    </dataValidation>
    <dataValidation allowBlank="1" showInputMessage="1" showErrorMessage="1" errorTitle="Invalid Value !!!" error="Must be whole number from 0 to 1,500 !!!" sqref="Z20:Z30"/>
  </dataValidation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dimension ref="A1:L11"/>
  <sheetViews>
    <sheetView topLeftCell="C1" workbookViewId="0">
      <selection activeCell="J2" sqref="J2"/>
    </sheetView>
  </sheetViews>
  <sheetFormatPr defaultRowHeight="15"/>
  <cols>
    <col min="1" max="1" width="21.7109375" customWidth="1"/>
    <col min="3" max="3" width="12.7109375" customWidth="1"/>
    <col min="4" max="4" width="16.140625" customWidth="1"/>
    <col min="5" max="5" width="16" customWidth="1"/>
    <col min="6" max="6" width="13.28515625" customWidth="1"/>
    <col min="7" max="7" width="12.5703125" customWidth="1"/>
    <col min="8" max="8" width="13" customWidth="1"/>
    <col min="9" max="9" width="17.42578125" customWidth="1"/>
    <col min="10" max="10" width="15" customWidth="1"/>
    <col min="11" max="11" width="18.42578125" customWidth="1"/>
    <col min="12" max="12" width="17.7109375" customWidth="1"/>
    <col min="13" max="13" width="16.85546875" customWidth="1"/>
    <col min="14" max="14" width="15.28515625" customWidth="1"/>
    <col min="15" max="15" width="24" customWidth="1"/>
  </cols>
  <sheetData>
    <row r="1" spans="1:12" ht="18.75">
      <c r="A1" s="359" t="s">
        <v>230</v>
      </c>
      <c r="F1" s="228"/>
      <c r="G1" s="228"/>
      <c r="H1" s="228"/>
      <c r="J1" s="14" t="s">
        <v>234</v>
      </c>
      <c r="K1" s="357"/>
    </row>
    <row r="2" spans="1:12" ht="19.5" thickBot="1">
      <c r="A2" s="359" t="s">
        <v>229</v>
      </c>
      <c r="F2" s="228"/>
      <c r="G2" s="228"/>
      <c r="H2" s="228"/>
      <c r="J2" s="29" t="s">
        <v>6</v>
      </c>
      <c r="K2" s="358"/>
    </row>
    <row r="3" spans="1:12" ht="75">
      <c r="A3" s="360" t="s">
        <v>212</v>
      </c>
      <c r="B3" s="360" t="s">
        <v>165</v>
      </c>
      <c r="C3" s="360" t="s">
        <v>215</v>
      </c>
      <c r="D3" s="360" t="s">
        <v>218</v>
      </c>
      <c r="E3" s="360" t="s">
        <v>209</v>
      </c>
      <c r="F3" s="360" t="s">
        <v>228</v>
      </c>
      <c r="G3" s="360" t="s">
        <v>223</v>
      </c>
      <c r="H3" s="360" t="s">
        <v>222</v>
      </c>
      <c r="I3" s="360" t="s">
        <v>221</v>
      </c>
      <c r="J3" s="360" t="s">
        <v>227</v>
      </c>
      <c r="K3" s="360" t="s">
        <v>210</v>
      </c>
      <c r="L3" s="360" t="s">
        <v>211</v>
      </c>
    </row>
    <row r="4" spans="1:12" s="366" customFormat="1">
      <c r="A4" s="365" t="s">
        <v>213</v>
      </c>
      <c r="B4" s="364">
        <v>2014</v>
      </c>
      <c r="C4" s="368">
        <f>'Conventional Fleet MY Report'!AA9</f>
        <v>586.9</v>
      </c>
      <c r="D4" s="368">
        <f>'Conventional Fleet MY Report'!Z9</f>
        <v>587</v>
      </c>
      <c r="E4" s="369">
        <f>'Conventional Fleet MY Report'!Y9</f>
        <v>108500</v>
      </c>
      <c r="F4" s="368">
        <f>'Conventional Fleet MY Report'!AB9</f>
        <v>-1302</v>
      </c>
      <c r="G4" s="368">
        <f>'Conventional Fleet MY Report'!AH18</f>
        <v>-7151.9999999999964</v>
      </c>
      <c r="H4" s="368">
        <f>'Conventional Fleet MY Report'!AI18</f>
        <v>-599.99999999999977</v>
      </c>
      <c r="I4" s="368">
        <f>'Conventional Fleet MY Report'!AK18</f>
        <v>0</v>
      </c>
      <c r="J4" s="368">
        <f>F4+G4+H4+I4</f>
        <v>-9053.9999999999964</v>
      </c>
      <c r="K4" s="362">
        <v>42004</v>
      </c>
      <c r="L4" s="363"/>
    </row>
    <row r="5" spans="1:12" s="366" customFormat="1">
      <c r="A5" s="365" t="s">
        <v>214</v>
      </c>
      <c r="B5" s="361">
        <v>2014</v>
      </c>
      <c r="C5" s="368">
        <f>'Adv Technology Fleet MY Report'!AA9</f>
        <v>586.18059701492541</v>
      </c>
      <c r="D5" s="368">
        <f>'Adv Technology Fleet MY Report'!Z9</f>
        <v>542.5059701492537</v>
      </c>
      <c r="E5" s="369">
        <f>'Adv Technology Fleet MY Report'!Y9</f>
        <v>33500</v>
      </c>
      <c r="F5" s="368">
        <f>'Adv Technology Fleet MY Report'!AB9</f>
        <v>263358</v>
      </c>
      <c r="G5" s="368">
        <f>'Adv Technology Fleet MY Report'!AH18</f>
        <v>0</v>
      </c>
      <c r="H5" s="368">
        <f>'Adv Technology Fleet MY Report'!AI18</f>
        <v>0</v>
      </c>
      <c r="I5" s="368">
        <f>'Adv Technology Fleet MY Report'!AK18</f>
        <v>0</v>
      </c>
      <c r="J5" s="368">
        <f>F5+G5+H5+I5</f>
        <v>263358</v>
      </c>
      <c r="K5" s="362">
        <v>42004</v>
      </c>
      <c r="L5" s="363"/>
    </row>
    <row r="6" spans="1:12" s="366" customFormat="1"/>
    <row r="7" spans="1:12" s="366" customFormat="1"/>
    <row r="8" spans="1:12" s="366" customFormat="1" ht="18.75">
      <c r="A8" s="359" t="s">
        <v>225</v>
      </c>
    </row>
    <row r="9" spans="1:12" s="366" customFormat="1" ht="60">
      <c r="A9" s="367" t="s">
        <v>212</v>
      </c>
      <c r="B9" s="367" t="s">
        <v>165</v>
      </c>
      <c r="C9" s="367" t="s">
        <v>216</v>
      </c>
      <c r="D9" s="367" t="s">
        <v>217</v>
      </c>
      <c r="E9" s="367" t="s">
        <v>209</v>
      </c>
      <c r="F9" s="367" t="s">
        <v>220</v>
      </c>
      <c r="G9" s="367" t="s">
        <v>219</v>
      </c>
      <c r="H9" s="367" t="s">
        <v>226</v>
      </c>
      <c r="I9" s="367" t="s">
        <v>210</v>
      </c>
      <c r="J9" s="367" t="s">
        <v>211</v>
      </c>
    </row>
    <row r="10" spans="1:12" s="366" customFormat="1">
      <c r="A10" s="365" t="s">
        <v>213</v>
      </c>
      <c r="B10" s="364">
        <v>2014</v>
      </c>
      <c r="C10" s="370">
        <f>'Conventional Fleet MY Report'!AF9</f>
        <v>6.3930414746543782</v>
      </c>
      <c r="D10" s="371">
        <f>'Conventional Fleet MY Report'!AE9</f>
        <v>6.4005529953917053</v>
      </c>
      <c r="E10" s="369">
        <f>'Conventional Fleet MY Report'!Y9</f>
        <v>108500</v>
      </c>
      <c r="F10" s="368">
        <f>'Conventional Fleet MY Report'!AG9</f>
        <v>-978000</v>
      </c>
      <c r="G10" s="368">
        <f>'Conventional Fleet MY Report'!AN18</f>
        <v>0</v>
      </c>
      <c r="H10" s="368">
        <f>F10+G10</f>
        <v>-978000</v>
      </c>
      <c r="I10" s="362">
        <v>42004</v>
      </c>
      <c r="J10" s="363"/>
    </row>
    <row r="11" spans="1:12" s="366" customFormat="1">
      <c r="A11" s="365" t="s">
        <v>214</v>
      </c>
      <c r="B11" s="361">
        <v>2014</v>
      </c>
      <c r="C11" s="370">
        <f>'Adv Technology Fleet MY Report'!AF9</f>
        <v>6.294776119402985</v>
      </c>
      <c r="D11" s="371">
        <f>'Adv Technology Fleet MY Report'!AE9</f>
        <v>5.8264179104477609</v>
      </c>
      <c r="E11" s="369">
        <f>'Adv Technology Fleet MY Report'!Y9</f>
        <v>33500</v>
      </c>
      <c r="F11" s="368">
        <f>'Adv Technology Fleet MY Report'!AG9</f>
        <v>28242000</v>
      </c>
      <c r="G11" s="368">
        <f>'Adv Technology Fleet MY Report'!AN18</f>
        <v>0</v>
      </c>
      <c r="H11" s="368">
        <f>F11+G11</f>
        <v>28242000</v>
      </c>
      <c r="I11" s="362">
        <v>42004</v>
      </c>
      <c r="J11" s="36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Z465"/>
  <sheetViews>
    <sheetView topLeftCell="H1" workbookViewId="0">
      <selection activeCell="K3" sqref="K3"/>
    </sheetView>
  </sheetViews>
  <sheetFormatPr defaultRowHeight="15"/>
  <cols>
    <col min="1" max="1" width="1.7109375" style="286" customWidth="1"/>
    <col min="2" max="2" width="2.140625" style="352" customWidth="1"/>
    <col min="3" max="3" width="35.5703125" style="352" customWidth="1"/>
    <col min="4" max="4" width="12.140625" style="352" customWidth="1"/>
    <col min="5" max="5" width="12" style="352" customWidth="1"/>
    <col min="6" max="6" width="12.140625" style="352" customWidth="1"/>
    <col min="7" max="7" width="13" style="352" customWidth="1"/>
    <col min="8" max="9" width="13.5703125" style="352" customWidth="1"/>
    <col min="10" max="10" width="13.28515625" style="352" customWidth="1"/>
    <col min="11" max="11" width="15.28515625" style="352" customWidth="1"/>
    <col min="12" max="12" width="13" style="352" customWidth="1"/>
    <col min="13" max="13" width="17.140625" style="352" customWidth="1"/>
    <col min="14" max="14" width="2" style="286" customWidth="1"/>
    <col min="15" max="15" width="1.85546875" style="286" customWidth="1"/>
    <col min="16" max="17" width="9.140625" style="286"/>
    <col min="18" max="18" width="12.85546875" style="286" customWidth="1"/>
    <col min="19" max="52" width="9.140625" style="286"/>
    <col min="53" max="16384" width="9.140625" style="352"/>
  </cols>
  <sheetData>
    <row r="1" spans="1:36" s="286" customFormat="1" ht="24" thickBot="1">
      <c r="A1" s="281"/>
      <c r="B1" s="282" t="s">
        <v>155</v>
      </c>
      <c r="C1" s="283"/>
      <c r="D1" s="283"/>
      <c r="E1" s="284"/>
      <c r="F1" s="283"/>
      <c r="G1" s="283"/>
      <c r="H1" s="283"/>
      <c r="I1" s="283"/>
      <c r="J1" s="283"/>
      <c r="K1" s="283"/>
      <c r="L1" s="283"/>
      <c r="M1" s="283"/>
      <c r="N1" s="283"/>
      <c r="O1" s="285"/>
    </row>
    <row r="2" spans="1:36" s="286" customFormat="1" ht="18" customHeight="1">
      <c r="A2" s="287"/>
      <c r="B2" s="475">
        <f ca="1">TODAY()</f>
        <v>40942</v>
      </c>
      <c r="C2" s="475"/>
      <c r="D2" s="288"/>
      <c r="E2" s="289"/>
      <c r="F2" s="288"/>
      <c r="G2" s="288"/>
      <c r="H2" s="288"/>
      <c r="I2" s="288"/>
      <c r="J2" s="288"/>
      <c r="K2" s="373" t="s">
        <v>234</v>
      </c>
      <c r="L2" s="374"/>
      <c r="M2" s="288"/>
      <c r="N2" s="288"/>
      <c r="O2" s="290"/>
    </row>
    <row r="3" spans="1:36" s="286" customFormat="1" ht="13.5" customHeight="1" thickBot="1">
      <c r="A3" s="287"/>
      <c r="B3" s="288"/>
      <c r="C3" s="288"/>
      <c r="D3" s="288"/>
      <c r="E3" s="288"/>
      <c r="F3" s="288"/>
      <c r="G3" s="288"/>
      <c r="H3" s="288"/>
      <c r="I3" s="288"/>
      <c r="J3" s="288"/>
      <c r="K3" s="375" t="s">
        <v>6</v>
      </c>
      <c r="L3" s="376"/>
      <c r="M3" s="288"/>
      <c r="N3" s="288"/>
      <c r="O3" s="290"/>
      <c r="P3" s="288"/>
      <c r="Q3" s="288"/>
      <c r="R3" s="288"/>
      <c r="S3" s="288"/>
      <c r="T3" s="288"/>
      <c r="AH3" s="291"/>
      <c r="AI3" s="286" t="s">
        <v>156</v>
      </c>
      <c r="AJ3" s="286" t="s">
        <v>157</v>
      </c>
    </row>
    <row r="4" spans="1:36" s="286" customFormat="1" ht="18.75" customHeight="1">
      <c r="A4" s="287"/>
      <c r="B4" s="292" t="s">
        <v>158</v>
      </c>
      <c r="C4" s="288"/>
      <c r="D4" s="293"/>
      <c r="E4" s="289"/>
      <c r="F4" s="288"/>
      <c r="G4" s="288"/>
      <c r="H4" s="288"/>
      <c r="I4" s="288"/>
      <c r="J4" s="288"/>
      <c r="K4" s="288"/>
      <c r="L4" s="288"/>
      <c r="M4" s="288"/>
      <c r="N4" s="288"/>
      <c r="O4" s="290"/>
      <c r="P4" s="288"/>
      <c r="Q4" s="288"/>
      <c r="R4" s="288"/>
      <c r="S4" s="288"/>
      <c r="T4" s="288"/>
    </row>
    <row r="5" spans="1:36" s="286" customFormat="1" ht="6" customHeight="1" thickBot="1">
      <c r="A5" s="287"/>
      <c r="B5" s="288"/>
      <c r="C5" s="294"/>
      <c r="D5" s="293"/>
      <c r="E5" s="289"/>
      <c r="F5" s="288"/>
      <c r="G5" s="288"/>
      <c r="H5" s="288"/>
      <c r="I5" s="288"/>
      <c r="J5" s="288"/>
      <c r="K5" s="288"/>
      <c r="L5" s="288"/>
      <c r="M5" s="288"/>
      <c r="N5" s="288"/>
      <c r="O5" s="290"/>
    </row>
    <row r="6" spans="1:36" s="286" customFormat="1" ht="7.5" customHeight="1" thickBot="1">
      <c r="A6" s="287"/>
      <c r="B6" s="295"/>
      <c r="C6" s="296"/>
      <c r="D6" s="296"/>
      <c r="E6" s="296"/>
      <c r="F6" s="296"/>
      <c r="G6" s="296"/>
      <c r="H6" s="296"/>
      <c r="I6" s="296"/>
      <c r="J6" s="296"/>
      <c r="K6" s="296"/>
      <c r="L6" s="296"/>
      <c r="M6" s="296"/>
      <c r="N6" s="297"/>
      <c r="O6" s="290"/>
      <c r="AI6" s="286" t="s">
        <v>159</v>
      </c>
    </row>
    <row r="7" spans="1:36" s="286" customFormat="1" ht="15.75" thickBot="1">
      <c r="A7" s="287"/>
      <c r="B7" s="298"/>
      <c r="C7" s="299" t="s">
        <v>160</v>
      </c>
      <c r="D7" s="476">
        <f>'[1]General Family Info'!E9</f>
        <v>0</v>
      </c>
      <c r="E7" s="477"/>
      <c r="F7" s="478"/>
      <c r="G7" s="300"/>
      <c r="H7" s="300"/>
      <c r="I7" s="301" t="s">
        <v>161</v>
      </c>
      <c r="J7" s="302"/>
      <c r="K7" s="479">
        <f>'[1]General Family Info'!E12</f>
        <v>0</v>
      </c>
      <c r="L7" s="480"/>
      <c r="M7" s="302"/>
      <c r="N7" s="303"/>
      <c r="O7" s="290"/>
      <c r="AH7" s="304" t="s">
        <v>162</v>
      </c>
      <c r="AI7" s="286">
        <v>2.85</v>
      </c>
      <c r="AJ7" s="286">
        <v>110000</v>
      </c>
    </row>
    <row r="8" spans="1:36" s="286" customFormat="1" ht="4.5" customHeight="1" thickBot="1">
      <c r="A8" s="287"/>
      <c r="B8" s="298"/>
      <c r="C8" s="299"/>
      <c r="D8" s="299"/>
      <c r="E8" s="299"/>
      <c r="F8" s="299"/>
      <c r="G8" s="299"/>
      <c r="H8" s="299"/>
      <c r="I8" s="299"/>
      <c r="J8" s="299"/>
      <c r="K8" s="299"/>
      <c r="L8" s="305"/>
      <c r="M8" s="302"/>
      <c r="N8" s="303"/>
      <c r="O8" s="306"/>
      <c r="P8" s="291"/>
      <c r="Q8" s="291"/>
      <c r="AH8" s="304" t="s">
        <v>163</v>
      </c>
      <c r="AI8" s="286">
        <v>5.6</v>
      </c>
      <c r="AJ8" s="286">
        <v>185000</v>
      </c>
    </row>
    <row r="9" spans="1:36" s="286" customFormat="1" ht="15.75" thickBot="1">
      <c r="A9" s="287"/>
      <c r="B9" s="298"/>
      <c r="C9" s="299" t="s">
        <v>164</v>
      </c>
      <c r="D9" s="479">
        <f>'[1]General Family Info'!E11</f>
        <v>0</v>
      </c>
      <c r="E9" s="480"/>
      <c r="F9" s="301"/>
      <c r="G9" s="301"/>
      <c r="H9" s="301"/>
      <c r="I9" s="301" t="s">
        <v>165</v>
      </c>
      <c r="J9" s="302"/>
      <c r="K9" s="479">
        <f>'[1]General Family Info'!E10</f>
        <v>0</v>
      </c>
      <c r="L9" s="480"/>
      <c r="M9" s="302"/>
      <c r="N9" s="303"/>
      <c r="O9" s="306"/>
      <c r="P9" s="291"/>
      <c r="AH9" s="304" t="s">
        <v>46</v>
      </c>
      <c r="AI9" s="286">
        <v>7.5</v>
      </c>
      <c r="AJ9" s="286">
        <v>435000</v>
      </c>
    </row>
    <row r="10" spans="1:36" s="286" customFormat="1" ht="5.25" customHeight="1" thickBot="1">
      <c r="A10" s="287"/>
      <c r="B10" s="298"/>
      <c r="C10" s="307"/>
      <c r="D10" s="307"/>
      <c r="E10" s="307"/>
      <c r="F10" s="302"/>
      <c r="G10" s="302"/>
      <c r="H10" s="302"/>
      <c r="I10" s="302"/>
      <c r="J10" s="302"/>
      <c r="K10" s="302"/>
      <c r="L10" s="302"/>
      <c r="M10" s="302"/>
      <c r="N10" s="303"/>
      <c r="O10" s="290"/>
      <c r="AH10" s="304"/>
      <c r="AI10" s="286" t="s">
        <v>166</v>
      </c>
    </row>
    <row r="11" spans="1:36" s="286" customFormat="1" ht="15.75" customHeight="1" thickBot="1">
      <c r="A11" s="287"/>
      <c r="B11" s="298"/>
      <c r="C11" s="302" t="s">
        <v>167</v>
      </c>
      <c r="D11" s="459">
        <f>'[1]General Family Info'!E15</f>
        <v>0</v>
      </c>
      <c r="E11" s="461"/>
      <c r="F11" s="308" t="str">
        <f>IF(D11="Tractor", "Class","")</f>
        <v/>
      </c>
      <c r="G11" s="309" t="str">
        <f>IF(D11="tractor",'[1]General Family Info'!I18,"")</f>
        <v/>
      </c>
      <c r="H11" s="302"/>
      <c r="I11" s="307" t="s">
        <v>168</v>
      </c>
      <c r="J11" s="302"/>
      <c r="K11" s="473">
        <f>'[1]General Family Info'!J12</f>
        <v>0</v>
      </c>
      <c r="L11" s="474"/>
      <c r="M11" s="302"/>
      <c r="N11" s="303"/>
      <c r="O11" s="290"/>
      <c r="AH11" s="304">
        <v>7</v>
      </c>
      <c r="AI11" s="286">
        <v>12.5</v>
      </c>
      <c r="AJ11" s="286">
        <v>185000</v>
      </c>
    </row>
    <row r="12" spans="1:36" s="286" customFormat="1" ht="4.5" customHeight="1" thickBot="1">
      <c r="A12" s="287"/>
      <c r="B12" s="298"/>
      <c r="C12" s="307"/>
      <c r="D12" s="307"/>
      <c r="E12" s="308"/>
      <c r="F12" s="302"/>
      <c r="G12" s="302"/>
      <c r="H12" s="302"/>
      <c r="I12" s="302"/>
      <c r="J12" s="302"/>
      <c r="K12" s="302"/>
      <c r="L12" s="302"/>
      <c r="M12" s="302"/>
      <c r="N12" s="303"/>
      <c r="O12" s="290"/>
      <c r="AH12" s="304"/>
    </row>
    <row r="13" spans="1:36" s="286" customFormat="1" ht="15.75" thickBot="1">
      <c r="A13" s="287"/>
      <c r="B13" s="298"/>
      <c r="C13" s="307" t="s">
        <v>169</v>
      </c>
      <c r="D13" s="459">
        <f>'[1]General Family Info'!E16</f>
        <v>0</v>
      </c>
      <c r="E13" s="460"/>
      <c r="F13" s="460"/>
      <c r="G13" s="461"/>
      <c r="H13" s="302"/>
      <c r="I13" s="302"/>
      <c r="J13" s="302"/>
      <c r="K13" s="302"/>
      <c r="L13" s="302"/>
      <c r="M13" s="302"/>
      <c r="N13" s="303"/>
      <c r="O13" s="290"/>
      <c r="AH13" s="304">
        <v>8</v>
      </c>
      <c r="AI13" s="286">
        <v>19</v>
      </c>
      <c r="AJ13" s="286">
        <v>435000</v>
      </c>
    </row>
    <row r="14" spans="1:36" s="286" customFormat="1" ht="8.25" customHeight="1" thickBot="1">
      <c r="A14" s="287"/>
      <c r="B14" s="310"/>
      <c r="C14" s="311"/>
      <c r="D14" s="311"/>
      <c r="E14" s="311"/>
      <c r="F14" s="311"/>
      <c r="G14" s="311"/>
      <c r="H14" s="311"/>
      <c r="I14" s="311"/>
      <c r="J14" s="311"/>
      <c r="K14" s="311"/>
      <c r="L14" s="311"/>
      <c r="M14" s="311"/>
      <c r="N14" s="312"/>
      <c r="O14" s="290"/>
    </row>
    <row r="15" spans="1:36" s="286" customFormat="1" ht="6.75" customHeight="1" thickBot="1">
      <c r="A15" s="287"/>
      <c r="B15" s="288"/>
      <c r="C15" s="288"/>
      <c r="D15" s="288"/>
      <c r="E15" s="288"/>
      <c r="F15" s="288"/>
      <c r="G15" s="288"/>
      <c r="H15" s="288"/>
      <c r="I15" s="288"/>
      <c r="J15" s="288"/>
      <c r="K15" s="288"/>
      <c r="L15" s="288"/>
      <c r="M15" s="288"/>
      <c r="N15" s="288"/>
      <c r="O15" s="290"/>
    </row>
    <row r="16" spans="1:36" s="286" customFormat="1" ht="2.25" customHeight="1">
      <c r="A16" s="287"/>
      <c r="B16" s="295"/>
      <c r="C16" s="296"/>
      <c r="D16" s="296"/>
      <c r="E16" s="296"/>
      <c r="F16" s="296"/>
      <c r="G16" s="296"/>
      <c r="H16" s="296"/>
      <c r="I16" s="296"/>
      <c r="J16" s="296"/>
      <c r="K16" s="296"/>
      <c r="L16" s="296"/>
      <c r="M16" s="296"/>
      <c r="N16" s="297"/>
      <c r="O16" s="290"/>
    </row>
    <row r="17" spans="1:15" s="286" customFormat="1" ht="15.75" thickBot="1">
      <c r="A17" s="287"/>
      <c r="B17" s="298"/>
      <c r="C17" s="313" t="s">
        <v>170</v>
      </c>
      <c r="D17" s="311"/>
      <c r="E17" s="311"/>
      <c r="F17" s="311"/>
      <c r="G17" s="311"/>
      <c r="H17" s="311"/>
      <c r="I17" s="311"/>
      <c r="J17" s="311"/>
      <c r="K17" s="311"/>
      <c r="L17" s="311"/>
      <c r="M17" s="311"/>
      <c r="N17" s="303"/>
      <c r="O17" s="290"/>
    </row>
    <row r="18" spans="1:15" s="286" customFormat="1">
      <c r="A18" s="287"/>
      <c r="B18" s="298"/>
      <c r="C18" s="462" t="s">
        <v>171</v>
      </c>
      <c r="D18" s="463"/>
      <c r="E18" s="463"/>
      <c r="F18" s="463"/>
      <c r="G18" s="464"/>
      <c r="H18" s="465" t="s">
        <v>172</v>
      </c>
      <c r="I18" s="466"/>
      <c r="J18" s="466"/>
      <c r="K18" s="467"/>
      <c r="L18" s="468" t="s">
        <v>173</v>
      </c>
      <c r="M18" s="469"/>
      <c r="N18" s="303"/>
      <c r="O18" s="290"/>
    </row>
    <row r="19" spans="1:15" s="286" customFormat="1" ht="75">
      <c r="A19" s="287"/>
      <c r="B19" s="298"/>
      <c r="C19" s="314" t="s">
        <v>174</v>
      </c>
      <c r="D19" s="315" t="s">
        <v>175</v>
      </c>
      <c r="E19" s="315" t="s">
        <v>176</v>
      </c>
      <c r="F19" s="315" t="s">
        <v>177</v>
      </c>
      <c r="G19" s="316" t="s">
        <v>55</v>
      </c>
      <c r="H19" s="317" t="s">
        <v>178</v>
      </c>
      <c r="I19" s="318" t="s">
        <v>52</v>
      </c>
      <c r="J19" s="318" t="s">
        <v>53</v>
      </c>
      <c r="K19" s="319" t="s">
        <v>54</v>
      </c>
      <c r="L19" s="320" t="s">
        <v>179</v>
      </c>
      <c r="M19" s="321" t="s">
        <v>180</v>
      </c>
      <c r="N19" s="303"/>
      <c r="O19" s="290"/>
    </row>
    <row r="20" spans="1:15" s="286" customFormat="1">
      <c r="A20" s="287"/>
      <c r="B20" s="298"/>
      <c r="C20" s="322"/>
      <c r="D20" s="280"/>
      <c r="E20" s="280"/>
      <c r="F20" s="280"/>
      <c r="G20" s="323"/>
      <c r="H20" s="324"/>
      <c r="I20" s="325"/>
      <c r="J20" s="325"/>
      <c r="K20" s="326"/>
      <c r="L20" s="327"/>
      <c r="M20" s="328"/>
      <c r="N20" s="303"/>
      <c r="O20" s="290"/>
    </row>
    <row r="21" spans="1:15" s="286" customFormat="1">
      <c r="A21" s="287"/>
      <c r="B21" s="298"/>
      <c r="C21" s="322"/>
      <c r="D21" s="280"/>
      <c r="E21" s="280"/>
      <c r="F21" s="280"/>
      <c r="G21" s="323"/>
      <c r="H21" s="324"/>
      <c r="I21" s="325"/>
      <c r="J21" s="325"/>
      <c r="K21" s="326"/>
      <c r="L21" s="327"/>
      <c r="M21" s="329"/>
      <c r="N21" s="303"/>
      <c r="O21" s="290"/>
    </row>
    <row r="22" spans="1:15" s="286" customFormat="1">
      <c r="A22" s="287"/>
      <c r="B22" s="298"/>
      <c r="C22" s="322"/>
      <c r="D22" s="280"/>
      <c r="E22" s="280"/>
      <c r="F22" s="280"/>
      <c r="G22" s="323"/>
      <c r="H22" s="324"/>
      <c r="I22" s="325"/>
      <c r="J22" s="325"/>
      <c r="K22" s="326"/>
      <c r="L22" s="327"/>
      <c r="M22" s="329"/>
      <c r="N22" s="303"/>
      <c r="O22" s="290"/>
    </row>
    <row r="23" spans="1:15" s="286" customFormat="1">
      <c r="A23" s="287"/>
      <c r="B23" s="298"/>
      <c r="C23" s="322"/>
      <c r="D23" s="280"/>
      <c r="E23" s="280"/>
      <c r="F23" s="280"/>
      <c r="G23" s="323"/>
      <c r="H23" s="324"/>
      <c r="I23" s="325"/>
      <c r="J23" s="325"/>
      <c r="K23" s="326"/>
      <c r="L23" s="327"/>
      <c r="M23" s="329"/>
      <c r="N23" s="303"/>
      <c r="O23" s="290"/>
    </row>
    <row r="24" spans="1:15" s="286" customFormat="1">
      <c r="A24" s="287"/>
      <c r="B24" s="298"/>
      <c r="C24" s="322"/>
      <c r="D24" s="280"/>
      <c r="E24" s="280"/>
      <c r="F24" s="280"/>
      <c r="G24" s="323"/>
      <c r="H24" s="324"/>
      <c r="I24" s="325"/>
      <c r="J24" s="325"/>
      <c r="K24" s="319"/>
      <c r="L24" s="327"/>
      <c r="M24" s="329"/>
      <c r="N24" s="303"/>
      <c r="O24" s="290"/>
    </row>
    <row r="25" spans="1:15" s="286" customFormat="1">
      <c r="A25" s="287"/>
      <c r="B25" s="298"/>
      <c r="C25" s="322"/>
      <c r="D25" s="280"/>
      <c r="E25" s="280"/>
      <c r="F25" s="280"/>
      <c r="G25" s="323"/>
      <c r="H25" s="324"/>
      <c r="I25" s="325"/>
      <c r="J25" s="325"/>
      <c r="K25" s="326"/>
      <c r="L25" s="327"/>
      <c r="M25" s="329"/>
      <c r="N25" s="303"/>
      <c r="O25" s="290"/>
    </row>
    <row r="26" spans="1:15" s="286" customFormat="1">
      <c r="A26" s="287"/>
      <c r="B26" s="298"/>
      <c r="C26" s="322"/>
      <c r="D26" s="280"/>
      <c r="E26" s="280"/>
      <c r="F26" s="280"/>
      <c r="G26" s="323"/>
      <c r="H26" s="324"/>
      <c r="I26" s="325"/>
      <c r="J26" s="325"/>
      <c r="K26" s="326"/>
      <c r="L26" s="327"/>
      <c r="M26" s="329"/>
      <c r="N26" s="303"/>
      <c r="O26" s="290"/>
    </row>
    <row r="27" spans="1:15" s="286" customFormat="1">
      <c r="A27" s="287"/>
      <c r="B27" s="298"/>
      <c r="C27" s="322"/>
      <c r="D27" s="280"/>
      <c r="E27" s="280"/>
      <c r="F27" s="280"/>
      <c r="G27" s="323"/>
      <c r="H27" s="324"/>
      <c r="I27" s="325"/>
      <c r="J27" s="325"/>
      <c r="K27" s="326"/>
      <c r="L27" s="327"/>
      <c r="M27" s="329"/>
      <c r="N27" s="303"/>
      <c r="O27" s="290"/>
    </row>
    <row r="28" spans="1:15" s="286" customFormat="1">
      <c r="A28" s="287"/>
      <c r="B28" s="298"/>
      <c r="C28" s="322"/>
      <c r="D28" s="330"/>
      <c r="E28" s="330"/>
      <c r="F28" s="330"/>
      <c r="G28" s="323"/>
      <c r="H28" s="324"/>
      <c r="I28" s="325"/>
      <c r="J28" s="325"/>
      <c r="K28" s="326"/>
      <c r="L28" s="327"/>
      <c r="M28" s="329"/>
      <c r="N28" s="303"/>
      <c r="O28" s="290"/>
    </row>
    <row r="29" spans="1:15" s="286" customFormat="1">
      <c r="A29" s="287"/>
      <c r="B29" s="298"/>
      <c r="C29" s="322"/>
      <c r="D29" s="280"/>
      <c r="E29" s="280"/>
      <c r="F29" s="280"/>
      <c r="G29" s="323"/>
      <c r="H29" s="324"/>
      <c r="I29" s="325"/>
      <c r="J29" s="325"/>
      <c r="K29" s="326"/>
      <c r="L29" s="327"/>
      <c r="M29" s="329"/>
      <c r="N29" s="303"/>
      <c r="O29" s="290"/>
    </row>
    <row r="30" spans="1:15" s="286" customFormat="1">
      <c r="A30" s="287"/>
      <c r="B30" s="298"/>
      <c r="C30" s="322"/>
      <c r="D30" s="280"/>
      <c r="E30" s="280"/>
      <c r="F30" s="280"/>
      <c r="G30" s="323"/>
      <c r="H30" s="324"/>
      <c r="I30" s="325"/>
      <c r="J30" s="325"/>
      <c r="K30" s="326"/>
      <c r="L30" s="327"/>
      <c r="M30" s="329"/>
      <c r="N30" s="303"/>
      <c r="O30" s="290"/>
    </row>
    <row r="31" spans="1:15" s="286" customFormat="1">
      <c r="A31" s="287"/>
      <c r="B31" s="298"/>
      <c r="C31" s="322"/>
      <c r="D31" s="280"/>
      <c r="E31" s="280"/>
      <c r="F31" s="280"/>
      <c r="G31" s="323"/>
      <c r="H31" s="324"/>
      <c r="I31" s="325"/>
      <c r="J31" s="325"/>
      <c r="K31" s="326"/>
      <c r="L31" s="327"/>
      <c r="M31" s="329"/>
      <c r="N31" s="303"/>
      <c r="O31" s="290"/>
    </row>
    <row r="32" spans="1:15" s="286" customFormat="1">
      <c r="A32" s="287"/>
      <c r="B32" s="298"/>
      <c r="C32" s="322"/>
      <c r="D32" s="280"/>
      <c r="E32" s="280"/>
      <c r="F32" s="280"/>
      <c r="G32" s="323"/>
      <c r="H32" s="324"/>
      <c r="I32" s="325"/>
      <c r="J32" s="325"/>
      <c r="K32" s="326"/>
      <c r="L32" s="327"/>
      <c r="M32" s="329"/>
      <c r="N32" s="303"/>
      <c r="O32" s="290"/>
    </row>
    <row r="33" spans="1:15" s="286" customFormat="1">
      <c r="A33" s="287"/>
      <c r="B33" s="298"/>
      <c r="C33" s="322"/>
      <c r="D33" s="280"/>
      <c r="E33" s="280"/>
      <c r="F33" s="280"/>
      <c r="G33" s="323"/>
      <c r="H33" s="324"/>
      <c r="I33" s="325"/>
      <c r="J33" s="325"/>
      <c r="K33" s="326"/>
      <c r="L33" s="327"/>
      <c r="M33" s="329"/>
      <c r="N33" s="303"/>
      <c r="O33" s="290"/>
    </row>
    <row r="34" spans="1:15" s="286" customFormat="1">
      <c r="A34" s="287"/>
      <c r="B34" s="298"/>
      <c r="C34" s="322"/>
      <c r="D34" s="280"/>
      <c r="E34" s="280"/>
      <c r="F34" s="280"/>
      <c r="G34" s="323"/>
      <c r="H34" s="324"/>
      <c r="I34" s="325"/>
      <c r="J34" s="325"/>
      <c r="K34" s="326"/>
      <c r="L34" s="327"/>
      <c r="M34" s="329"/>
      <c r="N34" s="303"/>
      <c r="O34" s="290"/>
    </row>
    <row r="35" spans="1:15" s="286" customFormat="1">
      <c r="A35" s="287"/>
      <c r="B35" s="298"/>
      <c r="C35" s="322"/>
      <c r="D35" s="280"/>
      <c r="E35" s="280"/>
      <c r="F35" s="280"/>
      <c r="G35" s="323"/>
      <c r="H35" s="324"/>
      <c r="I35" s="325"/>
      <c r="J35" s="325"/>
      <c r="K35" s="326"/>
      <c r="L35" s="327"/>
      <c r="M35" s="329"/>
      <c r="N35" s="303"/>
      <c r="O35" s="290"/>
    </row>
    <row r="36" spans="1:15" s="286" customFormat="1">
      <c r="A36" s="287"/>
      <c r="B36" s="298"/>
      <c r="C36" s="322"/>
      <c r="D36" s="280"/>
      <c r="E36" s="280"/>
      <c r="F36" s="280"/>
      <c r="G36" s="323"/>
      <c r="H36" s="324"/>
      <c r="I36" s="325"/>
      <c r="J36" s="325"/>
      <c r="K36" s="326"/>
      <c r="L36" s="327"/>
      <c r="M36" s="329"/>
      <c r="N36" s="303"/>
      <c r="O36" s="290"/>
    </row>
    <row r="37" spans="1:15" s="286" customFormat="1">
      <c r="A37" s="287"/>
      <c r="B37" s="298"/>
      <c r="C37" s="322"/>
      <c r="D37" s="330"/>
      <c r="E37" s="330"/>
      <c r="F37" s="330"/>
      <c r="G37" s="323"/>
      <c r="H37" s="324"/>
      <c r="I37" s="325"/>
      <c r="J37" s="325"/>
      <c r="K37" s="326"/>
      <c r="L37" s="327"/>
      <c r="M37" s="329"/>
      <c r="N37" s="303"/>
      <c r="O37" s="290"/>
    </row>
    <row r="38" spans="1:15" s="286" customFormat="1">
      <c r="A38" s="287"/>
      <c r="B38" s="298"/>
      <c r="C38" s="331"/>
      <c r="D38" s="332"/>
      <c r="E38" s="332"/>
      <c r="F38" s="332"/>
      <c r="G38" s="333"/>
      <c r="H38" s="334"/>
      <c r="I38" s="335"/>
      <c r="J38" s="335"/>
      <c r="K38" s="336"/>
      <c r="L38" s="337"/>
      <c r="M38" s="338"/>
      <c r="N38" s="303"/>
      <c r="O38" s="290"/>
    </row>
    <row r="39" spans="1:15" s="286" customFormat="1" ht="15.75" thickBot="1">
      <c r="A39" s="287"/>
      <c r="B39" s="298"/>
      <c r="C39" s="339"/>
      <c r="D39" s="340"/>
      <c r="E39" s="340"/>
      <c r="F39" s="340"/>
      <c r="G39" s="341"/>
      <c r="H39" s="342"/>
      <c r="I39" s="343"/>
      <c r="J39" s="343"/>
      <c r="K39" s="344"/>
      <c r="L39" s="345"/>
      <c r="M39" s="346"/>
      <c r="N39" s="303"/>
      <c r="O39" s="290"/>
    </row>
    <row r="40" spans="1:15" s="286" customFormat="1" ht="15.75" thickBot="1">
      <c r="A40" s="287"/>
      <c r="B40" s="310"/>
      <c r="C40" s="311"/>
      <c r="D40" s="311"/>
      <c r="E40" s="311"/>
      <c r="F40" s="311"/>
      <c r="G40" s="311"/>
      <c r="H40" s="311"/>
      <c r="I40" s="311"/>
      <c r="J40" s="311"/>
      <c r="K40" s="311"/>
      <c r="L40" s="311"/>
      <c r="M40" s="311"/>
      <c r="N40" s="312"/>
      <c r="O40" s="290"/>
    </row>
    <row r="41" spans="1:15" s="286" customFormat="1" ht="15.75" thickBot="1">
      <c r="A41" s="287"/>
      <c r="B41" s="288"/>
      <c r="C41" s="288"/>
      <c r="D41" s="288"/>
      <c r="E41" s="288"/>
      <c r="F41" s="288"/>
      <c r="G41" s="288"/>
      <c r="H41" s="288"/>
      <c r="I41" s="288"/>
      <c r="J41" s="288"/>
      <c r="K41" s="288"/>
      <c r="L41" s="288"/>
      <c r="M41" s="288"/>
      <c r="N41" s="288"/>
      <c r="O41" s="290"/>
    </row>
    <row r="42" spans="1:15" s="286" customFormat="1">
      <c r="A42" s="287"/>
      <c r="B42" s="295"/>
      <c r="C42" s="296"/>
      <c r="D42" s="296"/>
      <c r="E42" s="296"/>
      <c r="F42" s="296"/>
      <c r="G42" s="296"/>
      <c r="H42" s="296"/>
      <c r="I42" s="296"/>
      <c r="J42" s="296"/>
      <c r="K42" s="296"/>
      <c r="L42" s="296"/>
      <c r="M42" s="296"/>
      <c r="N42" s="297"/>
      <c r="O42" s="290"/>
    </row>
    <row r="43" spans="1:15" s="286" customFormat="1">
      <c r="A43" s="287"/>
      <c r="B43" s="298"/>
      <c r="C43" s="347" t="s">
        <v>181</v>
      </c>
      <c r="D43" s="302"/>
      <c r="E43" s="302"/>
      <c r="F43" s="302"/>
      <c r="G43" s="302"/>
      <c r="H43" s="302"/>
      <c r="I43" s="302"/>
      <c r="J43" s="302"/>
      <c r="K43" s="302"/>
      <c r="L43" s="302"/>
      <c r="M43" s="302"/>
      <c r="N43" s="303"/>
      <c r="O43" s="290"/>
    </row>
    <row r="44" spans="1:15" s="286" customFormat="1">
      <c r="A44" s="287"/>
      <c r="B44" s="298"/>
      <c r="C44" s="348" t="s">
        <v>182</v>
      </c>
      <c r="D44" s="348"/>
      <c r="E44" s="348"/>
      <c r="F44" s="348"/>
      <c r="G44" s="348"/>
      <c r="H44" s="348"/>
      <c r="I44" s="302"/>
      <c r="J44" s="302"/>
      <c r="K44" s="302"/>
      <c r="L44" s="302"/>
      <c r="M44" s="302"/>
      <c r="N44" s="303"/>
      <c r="O44" s="290"/>
    </row>
    <row r="45" spans="1:15" s="286" customFormat="1" ht="15.75" thickBot="1">
      <c r="A45" s="287"/>
      <c r="B45" s="298"/>
      <c r="C45" s="348" t="s">
        <v>183</v>
      </c>
      <c r="D45" s="348"/>
      <c r="E45" s="348" t="s">
        <v>184</v>
      </c>
      <c r="F45" s="348"/>
      <c r="G45" s="348"/>
      <c r="H45" s="348" t="s">
        <v>184</v>
      </c>
      <c r="I45" s="348"/>
      <c r="J45" s="302"/>
      <c r="K45" s="348" t="s">
        <v>184</v>
      </c>
      <c r="L45" s="348"/>
      <c r="M45" s="302"/>
      <c r="N45" s="303"/>
      <c r="O45" s="290"/>
    </row>
    <row r="46" spans="1:15" s="286" customFormat="1">
      <c r="A46" s="287"/>
      <c r="B46" s="298"/>
      <c r="C46" s="470"/>
      <c r="D46" s="471"/>
      <c r="E46" s="471"/>
      <c r="F46" s="471"/>
      <c r="G46" s="471"/>
      <c r="H46" s="471"/>
      <c r="I46" s="471"/>
      <c r="J46" s="471"/>
      <c r="K46" s="471"/>
      <c r="L46" s="471"/>
      <c r="M46" s="472"/>
      <c r="N46" s="303"/>
      <c r="O46" s="290"/>
    </row>
    <row r="47" spans="1:15" s="286" customFormat="1">
      <c r="A47" s="287"/>
      <c r="B47" s="298"/>
      <c r="C47" s="456"/>
      <c r="D47" s="457"/>
      <c r="E47" s="457"/>
      <c r="F47" s="457"/>
      <c r="G47" s="457"/>
      <c r="H47" s="457"/>
      <c r="I47" s="457"/>
      <c r="J47" s="457"/>
      <c r="K47" s="457"/>
      <c r="L47" s="457"/>
      <c r="M47" s="458"/>
      <c r="N47" s="303"/>
      <c r="O47" s="290"/>
    </row>
    <row r="48" spans="1:15" s="286" customFormat="1">
      <c r="A48" s="287"/>
      <c r="B48" s="298"/>
      <c r="C48" s="456"/>
      <c r="D48" s="457"/>
      <c r="E48" s="457"/>
      <c r="F48" s="457"/>
      <c r="G48" s="457"/>
      <c r="H48" s="457"/>
      <c r="I48" s="457"/>
      <c r="J48" s="457"/>
      <c r="K48" s="457"/>
      <c r="L48" s="457"/>
      <c r="M48" s="458"/>
      <c r="N48" s="303"/>
      <c r="O48" s="290"/>
    </row>
    <row r="49" spans="1:15" s="286" customFormat="1">
      <c r="A49" s="287"/>
      <c r="B49" s="298"/>
      <c r="C49" s="456"/>
      <c r="D49" s="457"/>
      <c r="E49" s="457"/>
      <c r="F49" s="457"/>
      <c r="G49" s="457"/>
      <c r="H49" s="457"/>
      <c r="I49" s="457"/>
      <c r="J49" s="457"/>
      <c r="K49" s="457"/>
      <c r="L49" s="457"/>
      <c r="M49" s="458"/>
      <c r="N49" s="303"/>
      <c r="O49" s="290"/>
    </row>
    <row r="50" spans="1:15" s="286" customFormat="1">
      <c r="A50" s="287"/>
      <c r="B50" s="298"/>
      <c r="C50" s="456"/>
      <c r="D50" s="457"/>
      <c r="E50" s="457"/>
      <c r="F50" s="457"/>
      <c r="G50" s="457"/>
      <c r="H50" s="457"/>
      <c r="I50" s="457"/>
      <c r="J50" s="457"/>
      <c r="K50" s="457"/>
      <c r="L50" s="457"/>
      <c r="M50" s="458"/>
      <c r="N50" s="303"/>
      <c r="O50" s="290"/>
    </row>
    <row r="51" spans="1:15" s="286" customFormat="1">
      <c r="A51" s="287"/>
      <c r="B51" s="298"/>
      <c r="C51" s="456"/>
      <c r="D51" s="457"/>
      <c r="E51" s="457"/>
      <c r="F51" s="457"/>
      <c r="G51" s="457"/>
      <c r="H51" s="457"/>
      <c r="I51" s="457"/>
      <c r="J51" s="457"/>
      <c r="K51" s="457"/>
      <c r="L51" s="457"/>
      <c r="M51" s="458"/>
      <c r="N51" s="303"/>
      <c r="O51" s="290"/>
    </row>
    <row r="52" spans="1:15" s="286" customFormat="1">
      <c r="A52" s="287"/>
      <c r="B52" s="298"/>
      <c r="C52" s="456"/>
      <c r="D52" s="457"/>
      <c r="E52" s="457"/>
      <c r="F52" s="457"/>
      <c r="G52" s="457"/>
      <c r="H52" s="457"/>
      <c r="I52" s="457"/>
      <c r="J52" s="457"/>
      <c r="K52" s="457"/>
      <c r="L52" s="457"/>
      <c r="M52" s="458"/>
      <c r="N52" s="303"/>
      <c r="O52" s="290"/>
    </row>
    <row r="53" spans="1:15" s="286" customFormat="1" ht="15.75" thickBot="1">
      <c r="A53" s="287"/>
      <c r="B53" s="298"/>
      <c r="C53" s="453"/>
      <c r="D53" s="454"/>
      <c r="E53" s="454"/>
      <c r="F53" s="454"/>
      <c r="G53" s="454"/>
      <c r="H53" s="454"/>
      <c r="I53" s="454"/>
      <c r="J53" s="454"/>
      <c r="K53" s="454"/>
      <c r="L53" s="454"/>
      <c r="M53" s="455"/>
      <c r="N53" s="303"/>
      <c r="O53" s="290"/>
    </row>
    <row r="54" spans="1:15" s="286" customFormat="1" ht="15.75" thickBot="1">
      <c r="A54" s="287"/>
      <c r="B54" s="310"/>
      <c r="C54" s="311"/>
      <c r="D54" s="311"/>
      <c r="E54" s="311"/>
      <c r="F54" s="311"/>
      <c r="G54" s="311"/>
      <c r="H54" s="311"/>
      <c r="I54" s="311"/>
      <c r="J54" s="311"/>
      <c r="K54" s="311"/>
      <c r="L54" s="311"/>
      <c r="M54" s="311"/>
      <c r="N54" s="312"/>
      <c r="O54" s="290"/>
    </row>
    <row r="55" spans="1:15" s="286" customFormat="1" ht="15.75" thickBot="1">
      <c r="A55" s="349"/>
      <c r="B55" s="350"/>
      <c r="C55" s="350"/>
      <c r="D55" s="350"/>
      <c r="E55" s="350"/>
      <c r="F55" s="350"/>
      <c r="G55" s="350"/>
      <c r="H55" s="350"/>
      <c r="I55" s="350"/>
      <c r="J55" s="350"/>
      <c r="K55" s="350"/>
      <c r="L55" s="350"/>
      <c r="M55" s="350"/>
      <c r="N55" s="350"/>
      <c r="O55" s="351"/>
    </row>
    <row r="56" spans="1:15" s="286" customFormat="1"/>
    <row r="57" spans="1:15" s="286" customFormat="1"/>
    <row r="58" spans="1:15" s="286" customFormat="1"/>
    <row r="59" spans="1:15" s="286" customFormat="1"/>
    <row r="60" spans="1:15" s="286" customFormat="1"/>
    <row r="61" spans="1:15" s="286" customFormat="1"/>
    <row r="62" spans="1:15" s="286" customFormat="1"/>
    <row r="63" spans="1:15" s="286" customFormat="1"/>
    <row r="64" spans="1:15" s="286" customFormat="1"/>
    <row r="65" s="286" customFormat="1"/>
    <row r="66" s="286" customFormat="1"/>
    <row r="67" s="286" customFormat="1"/>
    <row r="68" s="286" customFormat="1"/>
    <row r="69" s="286" customFormat="1"/>
    <row r="70" s="286" customFormat="1"/>
    <row r="71" s="286" customFormat="1"/>
    <row r="72" s="286" customFormat="1"/>
    <row r="73" s="286" customFormat="1"/>
    <row r="74" s="286" customFormat="1"/>
    <row r="75" s="286" customFormat="1"/>
    <row r="76" s="286" customFormat="1"/>
    <row r="77" s="286" customFormat="1"/>
    <row r="78" s="286" customFormat="1"/>
    <row r="79" s="286" customFormat="1"/>
    <row r="80" s="286" customFormat="1"/>
    <row r="81" s="286" customFormat="1"/>
    <row r="82" s="286" customFormat="1"/>
    <row r="83" s="286" customFormat="1"/>
    <row r="84" s="286" customFormat="1"/>
    <row r="85" s="286" customFormat="1"/>
    <row r="86" s="286" customFormat="1"/>
    <row r="87" s="286" customFormat="1"/>
    <row r="88" s="286" customFormat="1"/>
    <row r="89" s="286" customFormat="1"/>
    <row r="90" s="286" customFormat="1"/>
    <row r="91" s="286" customFormat="1"/>
    <row r="92" s="286" customFormat="1"/>
    <row r="93" s="286" customFormat="1"/>
    <row r="94" s="286" customFormat="1"/>
    <row r="95" s="286" customFormat="1"/>
    <row r="96" s="286" customFormat="1"/>
    <row r="97" s="286" customFormat="1"/>
    <row r="98" s="286" customFormat="1"/>
    <row r="99" s="286" customFormat="1"/>
    <row r="100" s="286" customFormat="1"/>
    <row r="101" s="286" customFormat="1"/>
    <row r="102" s="286" customFormat="1"/>
    <row r="103" s="286" customFormat="1"/>
    <row r="104" s="286" customFormat="1"/>
    <row r="105" s="286" customFormat="1"/>
    <row r="106" s="286" customFormat="1"/>
    <row r="107" s="286" customFormat="1"/>
    <row r="108" s="286" customFormat="1"/>
    <row r="109" s="286" customFormat="1"/>
    <row r="110" s="286" customFormat="1"/>
    <row r="111" s="286" customFormat="1"/>
    <row r="112" s="286" customFormat="1"/>
    <row r="113" s="286" customFormat="1"/>
    <row r="114" s="286" customFormat="1"/>
    <row r="115" s="286" customFormat="1"/>
    <row r="116" s="286" customFormat="1"/>
    <row r="117" s="286" customFormat="1"/>
    <row r="118" s="286" customFormat="1"/>
    <row r="119" s="286" customFormat="1"/>
    <row r="120" s="286" customFormat="1"/>
    <row r="121" s="286" customFormat="1"/>
    <row r="122" s="286" customFormat="1"/>
    <row r="123" s="286" customFormat="1"/>
    <row r="124" s="286" customFormat="1"/>
    <row r="125" s="286" customFormat="1"/>
    <row r="126" s="286" customFormat="1"/>
    <row r="127" s="286" customFormat="1"/>
    <row r="128" s="286" customFormat="1"/>
    <row r="129" s="286" customFormat="1"/>
    <row r="130" s="286" customFormat="1"/>
    <row r="131" s="286" customFormat="1"/>
    <row r="132" s="286" customFormat="1"/>
    <row r="133" s="286" customFormat="1"/>
    <row r="134" s="286" customFormat="1"/>
    <row r="135" s="286" customFormat="1"/>
    <row r="136" s="286" customFormat="1"/>
    <row r="137" s="286" customFormat="1"/>
    <row r="138" s="286" customFormat="1"/>
    <row r="139" s="286" customFormat="1"/>
    <row r="140" s="286" customFormat="1"/>
    <row r="141" s="286" customFormat="1"/>
    <row r="142" s="286" customFormat="1"/>
    <row r="143" s="286" customFormat="1"/>
    <row r="144" s="286" customFormat="1"/>
    <row r="145" s="286" customFormat="1"/>
    <row r="146" s="286" customFormat="1"/>
    <row r="147" s="286" customFormat="1"/>
    <row r="148" s="286" customFormat="1"/>
    <row r="149" s="286" customFormat="1"/>
    <row r="150" s="286" customFormat="1"/>
    <row r="151" s="286" customFormat="1"/>
    <row r="152" s="286" customFormat="1"/>
    <row r="153" s="286" customFormat="1"/>
    <row r="154" s="286" customFormat="1"/>
    <row r="155" s="286" customFormat="1"/>
    <row r="156" s="286" customFormat="1"/>
    <row r="157" s="286" customFormat="1"/>
    <row r="158" s="286" customFormat="1"/>
    <row r="159" s="286" customFormat="1"/>
    <row r="160" s="286" customFormat="1"/>
    <row r="161" s="286" customFormat="1"/>
    <row r="162" s="286" customFormat="1"/>
    <row r="163" s="286" customFormat="1"/>
    <row r="164" s="286" customFormat="1"/>
    <row r="165" s="286" customFormat="1"/>
    <row r="166" s="286" customFormat="1"/>
    <row r="167" s="286" customFormat="1"/>
    <row r="168" s="286" customFormat="1"/>
    <row r="169" s="286" customFormat="1"/>
    <row r="170" s="286" customFormat="1"/>
    <row r="171" s="286" customFormat="1"/>
    <row r="172" s="286" customFormat="1"/>
    <row r="173" s="286" customFormat="1"/>
    <row r="174" s="286" customFormat="1"/>
    <row r="175" s="286" customFormat="1"/>
    <row r="176" s="286" customFormat="1"/>
    <row r="177" s="286" customFormat="1"/>
    <row r="178" s="286" customFormat="1"/>
    <row r="179" s="286" customFormat="1"/>
    <row r="180" s="286" customFormat="1"/>
    <row r="181" s="286" customFormat="1"/>
    <row r="182" s="286" customFormat="1"/>
    <row r="183" s="286" customFormat="1"/>
    <row r="184" s="286" customFormat="1"/>
    <row r="185" s="286" customFormat="1"/>
    <row r="186" s="286" customFormat="1"/>
    <row r="187" s="286" customFormat="1"/>
    <row r="188" s="286" customFormat="1"/>
    <row r="189" s="286" customFormat="1"/>
    <row r="190" s="286" customFormat="1"/>
    <row r="191" s="286" customFormat="1"/>
    <row r="192" s="286" customFormat="1"/>
    <row r="193" s="286" customFormat="1"/>
    <row r="194" s="286" customFormat="1"/>
    <row r="195" s="286" customFormat="1"/>
    <row r="196" s="286" customFormat="1"/>
    <row r="197" s="286" customFormat="1"/>
    <row r="198" s="286" customFormat="1"/>
    <row r="199" s="286" customFormat="1"/>
    <row r="200" s="286" customFormat="1"/>
    <row r="201" s="286" customFormat="1"/>
    <row r="202" s="286" customFormat="1"/>
    <row r="203" s="286" customFormat="1"/>
    <row r="204" s="286" customFormat="1"/>
    <row r="205" s="286" customFormat="1"/>
    <row r="206" s="286" customFormat="1"/>
    <row r="207" s="286" customFormat="1"/>
    <row r="208" s="286" customFormat="1"/>
    <row r="209" s="286" customFormat="1"/>
    <row r="210" s="286" customFormat="1"/>
    <row r="211" s="286" customFormat="1"/>
    <row r="212" s="286" customFormat="1"/>
    <row r="213" s="286" customFormat="1"/>
    <row r="214" s="286" customFormat="1"/>
    <row r="215" s="286" customFormat="1"/>
    <row r="216" s="286" customFormat="1"/>
    <row r="217" s="286" customFormat="1"/>
    <row r="218" s="286" customFormat="1"/>
    <row r="219" s="286" customFormat="1"/>
    <row r="220" s="286" customFormat="1"/>
    <row r="221" s="286" customFormat="1"/>
    <row r="222" s="286" customFormat="1"/>
    <row r="223" s="286" customFormat="1"/>
    <row r="224" s="286" customFormat="1"/>
    <row r="225" s="286" customFormat="1"/>
    <row r="226" s="286" customFormat="1"/>
    <row r="227" s="286" customFormat="1"/>
    <row r="228" s="286" customFormat="1"/>
    <row r="229" s="286" customFormat="1"/>
    <row r="230" s="286" customFormat="1"/>
    <row r="231" s="286" customFormat="1"/>
    <row r="232" s="286" customFormat="1"/>
    <row r="233" s="286" customFormat="1"/>
    <row r="234" s="286" customFormat="1"/>
    <row r="235" s="286" customFormat="1"/>
    <row r="236" s="286" customFormat="1"/>
    <row r="237" s="286" customFormat="1"/>
    <row r="238" s="286" customFormat="1"/>
    <row r="239" s="286" customFormat="1"/>
    <row r="240" s="286" customFormat="1"/>
    <row r="241" s="286" customFormat="1"/>
    <row r="242" s="286" customFormat="1"/>
    <row r="243" s="286" customFormat="1"/>
    <row r="244" s="286" customFormat="1"/>
    <row r="245" s="286" customFormat="1"/>
    <row r="246" s="286" customFormat="1"/>
    <row r="247" s="286" customFormat="1"/>
    <row r="248" s="286" customFormat="1"/>
    <row r="249" s="286" customFormat="1"/>
    <row r="250" s="286" customFormat="1"/>
    <row r="251" s="286" customFormat="1"/>
    <row r="252" s="286" customFormat="1"/>
    <row r="253" s="286" customFormat="1"/>
    <row r="254" s="286" customFormat="1"/>
    <row r="255" s="286" customFormat="1"/>
    <row r="256" s="286" customFormat="1"/>
    <row r="257" s="286" customFormat="1"/>
    <row r="258" s="286" customFormat="1"/>
    <row r="259" s="286" customFormat="1"/>
    <row r="260" s="286" customFormat="1"/>
    <row r="261" s="286" customFormat="1"/>
    <row r="262" s="286" customFormat="1"/>
    <row r="263" s="286" customFormat="1"/>
    <row r="264" s="286" customFormat="1"/>
    <row r="265" s="286" customFormat="1"/>
    <row r="266" s="286" customFormat="1"/>
    <row r="267" s="286" customFormat="1"/>
    <row r="268" s="286" customFormat="1"/>
    <row r="269" s="286" customFormat="1"/>
    <row r="270" s="286" customFormat="1"/>
    <row r="271" s="286" customFormat="1"/>
    <row r="272" s="286" customFormat="1"/>
    <row r="273" s="286" customFormat="1"/>
    <row r="274" s="286" customFormat="1"/>
    <row r="275" s="286" customFormat="1"/>
    <row r="276" s="286" customFormat="1"/>
    <row r="277" s="286" customFormat="1"/>
    <row r="278" s="286" customFormat="1"/>
    <row r="279" s="286" customFormat="1"/>
    <row r="280" s="286" customFormat="1"/>
    <row r="281" s="286" customFormat="1"/>
    <row r="282" s="286" customFormat="1"/>
    <row r="283" s="286" customFormat="1"/>
    <row r="284" s="286" customFormat="1"/>
    <row r="285" s="286" customFormat="1"/>
    <row r="286" s="286" customFormat="1"/>
    <row r="287" s="286" customFormat="1"/>
    <row r="288" s="286" customFormat="1"/>
    <row r="289" s="286" customFormat="1"/>
    <row r="290" s="286" customFormat="1"/>
    <row r="291" s="286" customFormat="1"/>
    <row r="292" s="286" customFormat="1"/>
    <row r="293" s="286" customFormat="1"/>
    <row r="294" s="286" customFormat="1"/>
    <row r="295" s="286" customFormat="1"/>
    <row r="296" s="286" customFormat="1"/>
    <row r="297" s="286" customFormat="1"/>
    <row r="298" s="286" customFormat="1"/>
    <row r="299" s="286" customFormat="1"/>
    <row r="300" s="286" customFormat="1"/>
    <row r="301" s="286" customFormat="1"/>
    <row r="302" s="286" customFormat="1"/>
    <row r="303" s="286" customFormat="1"/>
    <row r="304" s="286" customFormat="1"/>
    <row r="305" s="286" customFormat="1"/>
    <row r="306" s="286" customFormat="1"/>
    <row r="307" s="286" customFormat="1"/>
    <row r="308" s="286" customFormat="1"/>
    <row r="309" s="286" customFormat="1"/>
    <row r="310" s="286" customFormat="1"/>
    <row r="311" s="286" customFormat="1"/>
    <row r="312" s="286" customFormat="1"/>
    <row r="313" s="286" customFormat="1"/>
    <row r="314" s="286" customFormat="1"/>
    <row r="315" s="286" customFormat="1"/>
    <row r="316" s="286" customFormat="1"/>
    <row r="317" s="286" customFormat="1"/>
    <row r="318" s="286" customFormat="1"/>
    <row r="319" s="286" customFormat="1"/>
    <row r="320" s="286" customFormat="1"/>
    <row r="321" s="286" customFormat="1"/>
    <row r="322" s="286" customFormat="1"/>
    <row r="323" s="286" customFormat="1"/>
    <row r="324" s="286" customFormat="1"/>
    <row r="325" s="286" customFormat="1"/>
    <row r="326" s="286" customFormat="1"/>
    <row r="327" s="286" customFormat="1"/>
    <row r="328" s="286" customFormat="1"/>
    <row r="329" s="286" customFormat="1"/>
    <row r="330" s="286" customFormat="1"/>
    <row r="331" s="286" customFormat="1"/>
    <row r="332" s="286" customFormat="1"/>
    <row r="333" s="286" customFormat="1"/>
    <row r="334" s="286" customFormat="1"/>
    <row r="335" s="286" customFormat="1"/>
    <row r="336" s="286" customFormat="1"/>
    <row r="337" s="286" customFormat="1"/>
    <row r="338" s="286" customFormat="1"/>
    <row r="339" s="286" customFormat="1"/>
    <row r="340" s="286" customFormat="1"/>
    <row r="341" s="286" customFormat="1"/>
    <row r="342" s="286" customFormat="1"/>
    <row r="343" s="286" customFormat="1"/>
    <row r="344" s="286" customFormat="1"/>
    <row r="345" s="286" customFormat="1"/>
    <row r="346" s="286" customFormat="1"/>
    <row r="347" s="286" customFormat="1"/>
    <row r="348" s="286" customFormat="1"/>
    <row r="349" s="286" customFormat="1"/>
    <row r="350" s="286" customFormat="1"/>
    <row r="351" s="286" customFormat="1"/>
    <row r="352" s="286" customFormat="1"/>
    <row r="353" s="286" customFormat="1"/>
    <row r="354" s="286" customFormat="1"/>
    <row r="355" s="286" customFormat="1"/>
    <row r="356" s="286" customFormat="1"/>
    <row r="357" s="286" customFormat="1"/>
    <row r="358" s="286" customFormat="1"/>
    <row r="359" s="286" customFormat="1"/>
    <row r="360" s="286" customFormat="1"/>
    <row r="361" s="286" customFormat="1"/>
    <row r="362" s="286" customFormat="1"/>
    <row r="363" s="286" customFormat="1"/>
    <row r="364" s="286" customFormat="1"/>
    <row r="365" s="286" customFormat="1"/>
    <row r="366" s="286" customFormat="1"/>
    <row r="367" s="286" customFormat="1"/>
    <row r="368" s="286" customFormat="1"/>
    <row r="369" s="286" customFormat="1"/>
    <row r="370" s="286" customFormat="1"/>
    <row r="371" s="286" customFormat="1"/>
    <row r="372" s="286" customFormat="1"/>
    <row r="373" s="286" customFormat="1"/>
    <row r="374" s="286" customFormat="1"/>
    <row r="375" s="286" customFormat="1"/>
    <row r="376" s="286" customFormat="1"/>
    <row r="377" s="286" customFormat="1"/>
    <row r="378" s="286" customFormat="1"/>
    <row r="379" s="286" customFormat="1"/>
    <row r="380" s="286" customFormat="1"/>
    <row r="381" s="286" customFormat="1"/>
    <row r="382" s="286" customFormat="1"/>
    <row r="383" s="286" customFormat="1"/>
    <row r="384" s="286" customFormat="1"/>
    <row r="385" s="286" customFormat="1"/>
    <row r="386" s="286" customFormat="1"/>
    <row r="387" s="286" customFormat="1"/>
    <row r="388" s="286" customFormat="1"/>
    <row r="389" s="286" customFormat="1"/>
    <row r="390" s="286" customFormat="1"/>
    <row r="391" s="286" customFormat="1"/>
    <row r="392" s="286" customFormat="1"/>
    <row r="393" s="286" customFormat="1"/>
    <row r="394" s="286" customFormat="1"/>
    <row r="395" s="286" customFormat="1"/>
    <row r="396" s="286" customFormat="1"/>
    <row r="397" s="286" customFormat="1"/>
    <row r="398" s="286" customFormat="1"/>
    <row r="399" s="286" customFormat="1"/>
    <row r="400" s="286" customFormat="1"/>
    <row r="401" s="286" customFormat="1"/>
    <row r="402" s="286" customFormat="1"/>
    <row r="403" s="286" customFormat="1"/>
    <row r="404" s="286" customFormat="1"/>
    <row r="405" s="286" customFormat="1"/>
    <row r="406" s="286" customFormat="1"/>
    <row r="407" s="286" customFormat="1"/>
    <row r="408" s="286" customFormat="1"/>
    <row r="409" s="286" customFormat="1"/>
    <row r="410" s="286" customFormat="1"/>
    <row r="411" s="286" customFormat="1"/>
    <row r="412" s="286" customFormat="1"/>
    <row r="413" s="286" customFormat="1"/>
    <row r="414" s="286" customFormat="1"/>
    <row r="415" s="286" customFormat="1"/>
    <row r="416" s="286" customFormat="1"/>
    <row r="417" s="286" customFormat="1"/>
    <row r="418" s="286" customFormat="1"/>
    <row r="419" s="286" customFormat="1"/>
    <row r="420" s="286" customFormat="1"/>
    <row r="421" s="286" customFormat="1"/>
    <row r="422" s="286" customFormat="1"/>
    <row r="423" s="286" customFormat="1"/>
    <row r="424" s="286" customFormat="1"/>
    <row r="425" s="286" customFormat="1"/>
    <row r="426" s="286" customFormat="1"/>
    <row r="427" s="286" customFormat="1"/>
    <row r="428" s="286" customFormat="1"/>
    <row r="429" s="286" customFormat="1"/>
    <row r="430" s="286" customFormat="1"/>
    <row r="431" s="286" customFormat="1"/>
    <row r="432" s="286" customFormat="1"/>
    <row r="433" s="286" customFormat="1"/>
    <row r="434" s="286" customFormat="1"/>
    <row r="435" s="286" customFormat="1"/>
    <row r="436" s="286" customFormat="1"/>
    <row r="437" s="286" customFormat="1"/>
    <row r="438" s="286" customFormat="1"/>
    <row r="439" s="286" customFormat="1"/>
    <row r="440" s="286" customFormat="1"/>
    <row r="441" s="286" customFormat="1"/>
    <row r="442" s="286" customFormat="1"/>
    <row r="443" s="286" customFormat="1"/>
    <row r="444" s="286" customFormat="1"/>
    <row r="445" s="286" customFormat="1"/>
    <row r="446" s="286" customFormat="1"/>
    <row r="447" s="286" customFormat="1"/>
    <row r="448" s="286" customFormat="1"/>
    <row r="449" s="286" customFormat="1"/>
    <row r="450" s="286" customFormat="1"/>
    <row r="451" s="286" customFormat="1"/>
    <row r="452" s="286" customFormat="1"/>
    <row r="453" s="286" customFormat="1"/>
    <row r="454" s="286" customFormat="1"/>
    <row r="455" s="286" customFormat="1"/>
    <row r="456" s="286" customFormat="1"/>
    <row r="457" s="286" customFormat="1"/>
    <row r="458" s="286" customFormat="1"/>
    <row r="459" s="286" customFormat="1"/>
    <row r="460" s="286" customFormat="1"/>
    <row r="461" s="286" customFormat="1"/>
    <row r="462" s="286" customFormat="1"/>
    <row r="463" s="286" customFormat="1"/>
    <row r="464" s="286" customFormat="1"/>
    <row r="465" s="286" customFormat="1"/>
  </sheetData>
  <mergeCells count="43">
    <mergeCell ref="D11:E11"/>
    <mergeCell ref="K11:L11"/>
    <mergeCell ref="B2:C2"/>
    <mergeCell ref="D7:F7"/>
    <mergeCell ref="K7:L7"/>
    <mergeCell ref="D9:E9"/>
    <mergeCell ref="K9:L9"/>
    <mergeCell ref="D13:G13"/>
    <mergeCell ref="C18:G18"/>
    <mergeCell ref="H18:K18"/>
    <mergeCell ref="L18:M18"/>
    <mergeCell ref="C46:D46"/>
    <mergeCell ref="E46:G46"/>
    <mergeCell ref="H46:J46"/>
    <mergeCell ref="K46:M46"/>
    <mergeCell ref="C47:D47"/>
    <mergeCell ref="E47:G47"/>
    <mergeCell ref="H47:J47"/>
    <mergeCell ref="K47:M47"/>
    <mergeCell ref="C48:D48"/>
    <mergeCell ref="E48:G48"/>
    <mergeCell ref="H48:J48"/>
    <mergeCell ref="K48:M48"/>
    <mergeCell ref="C49:D49"/>
    <mergeCell ref="E49:G49"/>
    <mergeCell ref="H49:J49"/>
    <mergeCell ref="K49:M49"/>
    <mergeCell ref="C50:D50"/>
    <mergeCell ref="E50:G50"/>
    <mergeCell ref="H50:J50"/>
    <mergeCell ref="K50:M50"/>
    <mergeCell ref="C53:D53"/>
    <mergeCell ref="E53:G53"/>
    <mergeCell ref="H53:J53"/>
    <mergeCell ref="K53:M53"/>
    <mergeCell ref="C51:D51"/>
    <mergeCell ref="E51:G51"/>
    <mergeCell ref="H51:J51"/>
    <mergeCell ref="K51:M51"/>
    <mergeCell ref="C52:D52"/>
    <mergeCell ref="E52:G52"/>
    <mergeCell ref="H52:J52"/>
    <mergeCell ref="K52:M52"/>
  </mergeCells>
  <conditionalFormatting sqref="B15:N54">
    <cfRule type="expression" dxfId="1" priority="1">
      <formula>$D$11="vocational vehicle"</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R38"/>
  <sheetViews>
    <sheetView tabSelected="1" topLeftCell="K1" workbookViewId="0">
      <selection activeCell="N4" sqref="N4"/>
    </sheetView>
  </sheetViews>
  <sheetFormatPr defaultRowHeight="15"/>
  <cols>
    <col min="1" max="1" width="11.7109375" style="65" customWidth="1"/>
    <col min="2" max="2" width="7.85546875" style="65" customWidth="1"/>
    <col min="3" max="3" width="12" style="65" customWidth="1"/>
    <col min="4" max="4" width="8.85546875" style="65" customWidth="1"/>
    <col min="5" max="5" width="53.7109375" style="65" customWidth="1"/>
    <col min="6" max="6" width="11.7109375" style="65" customWidth="1"/>
    <col min="7" max="7" width="10.7109375" style="65" customWidth="1"/>
    <col min="8" max="8" width="13" style="65" customWidth="1"/>
    <col min="9" max="9" width="14" style="65" customWidth="1"/>
    <col min="10" max="10" width="14.5703125" style="65" customWidth="1"/>
    <col min="11" max="11" width="16.42578125" style="127" customWidth="1"/>
    <col min="12" max="12" width="17.140625" style="65" customWidth="1"/>
    <col min="13" max="13" width="26.42578125" style="65" customWidth="1"/>
    <col min="14" max="14" width="15.42578125" style="65" customWidth="1"/>
    <col min="15" max="15" width="20.42578125" style="175" customWidth="1"/>
    <col min="16" max="16" width="17.7109375" style="65" customWidth="1"/>
    <col min="17" max="18" width="15.42578125" style="65" customWidth="1"/>
    <col min="19" max="16384" width="9.140625" style="65"/>
  </cols>
  <sheetData>
    <row r="1" spans="1:18" s="1" customFormat="1" ht="43.5" customHeight="1">
      <c r="A1" s="500" t="s">
        <v>86</v>
      </c>
      <c r="B1" s="500"/>
      <c r="C1" s="500"/>
      <c r="D1" s="500"/>
      <c r="E1" s="500"/>
      <c r="F1" s="500"/>
      <c r="G1" s="500"/>
      <c r="H1" s="500"/>
      <c r="I1" s="500"/>
      <c r="J1" s="500"/>
      <c r="K1" s="500"/>
      <c r="L1" s="500"/>
      <c r="M1" s="501"/>
      <c r="N1" s="130"/>
      <c r="O1" s="131"/>
      <c r="P1" s="130"/>
      <c r="Q1" s="130"/>
      <c r="R1" s="130"/>
    </row>
    <row r="2" spans="1:18" s="1" customFormat="1" ht="32.25" customHeight="1" thickBot="1">
      <c r="A2" s="502" t="s">
        <v>56</v>
      </c>
      <c r="B2" s="503"/>
      <c r="C2" s="503"/>
      <c r="D2" s="503"/>
      <c r="E2" s="503"/>
      <c r="F2" s="503"/>
      <c r="G2" s="503"/>
      <c r="H2" s="503"/>
      <c r="I2" s="503"/>
      <c r="J2" s="503"/>
      <c r="K2" s="503"/>
      <c r="L2" s="503"/>
      <c r="M2" s="504"/>
      <c r="O2" s="132"/>
      <c r="P2" s="66"/>
      <c r="Q2" s="66"/>
      <c r="R2" s="66"/>
    </row>
    <row r="3" spans="1:18" s="61" customFormat="1" ht="16.5" customHeight="1" thickBot="1">
      <c r="A3" s="133"/>
      <c r="B3" s="134"/>
      <c r="C3" s="134"/>
      <c r="D3" s="134"/>
      <c r="E3" s="134"/>
      <c r="F3" s="134"/>
      <c r="G3" s="505" t="s">
        <v>57</v>
      </c>
      <c r="H3" s="506"/>
      <c r="I3" s="507"/>
      <c r="J3" s="134"/>
      <c r="K3" s="134"/>
      <c r="L3" s="134"/>
      <c r="M3" s="135"/>
      <c r="N3" s="125" t="s">
        <v>234</v>
      </c>
      <c r="O3" s="136"/>
      <c r="Q3" s="137"/>
      <c r="R3" s="137"/>
    </row>
    <row r="4" spans="1:18" s="61" customFormat="1" ht="19.5" customHeight="1" thickBot="1">
      <c r="A4" s="133"/>
      <c r="B4" s="508" t="s">
        <v>2</v>
      </c>
      <c r="C4" s="509"/>
      <c r="D4" s="510"/>
      <c r="E4" s="138">
        <v>2014</v>
      </c>
      <c r="F4" s="139"/>
      <c r="I4" s="134"/>
      <c r="J4" s="511" t="s">
        <v>58</v>
      </c>
      <c r="K4" s="134"/>
      <c r="L4" s="514" t="s">
        <v>59</v>
      </c>
      <c r="M4" s="135"/>
      <c r="N4" s="128" t="s">
        <v>6</v>
      </c>
      <c r="O4" s="140"/>
      <c r="Q4" s="137"/>
      <c r="R4" s="137"/>
    </row>
    <row r="5" spans="1:18" s="61" customFormat="1" ht="18.75" customHeight="1">
      <c r="B5" s="508" t="s">
        <v>60</v>
      </c>
      <c r="C5" s="515"/>
      <c r="D5" s="516"/>
      <c r="E5" s="177" t="s">
        <v>4</v>
      </c>
      <c r="F5" s="141"/>
      <c r="G5" s="142"/>
      <c r="I5" s="134"/>
      <c r="J5" s="512"/>
      <c r="K5" s="134"/>
      <c r="L5" s="512"/>
      <c r="M5" s="135"/>
      <c r="N5" s="64"/>
      <c r="O5" s="17"/>
      <c r="P5" s="137"/>
      <c r="Q5" s="137"/>
      <c r="R5" s="137"/>
    </row>
    <row r="6" spans="1:18" s="61" customFormat="1" ht="19.5" customHeight="1">
      <c r="B6" s="517"/>
      <c r="C6" s="518"/>
      <c r="D6" s="518"/>
      <c r="E6" s="178"/>
      <c r="F6" s="141"/>
      <c r="J6" s="512"/>
      <c r="K6" s="134"/>
      <c r="L6" s="512"/>
      <c r="M6" s="135"/>
      <c r="N6" s="64"/>
      <c r="O6" s="17"/>
      <c r="P6" s="137"/>
      <c r="Q6" s="137"/>
      <c r="R6" s="137"/>
    </row>
    <row r="7" spans="1:18" s="61" customFormat="1" ht="19.5" customHeight="1">
      <c r="B7" s="517"/>
      <c r="C7" s="518"/>
      <c r="D7" s="518"/>
      <c r="E7" s="178"/>
      <c r="F7" s="141"/>
      <c r="J7" s="512"/>
      <c r="K7" s="134"/>
      <c r="L7" s="512"/>
      <c r="M7" s="135"/>
      <c r="N7" s="64"/>
      <c r="O7" s="17"/>
      <c r="P7" s="137"/>
      <c r="Q7" s="137"/>
      <c r="R7" s="137"/>
    </row>
    <row r="8" spans="1:18" s="61" customFormat="1" ht="19.5" customHeight="1" thickBot="1">
      <c r="B8" s="133"/>
      <c r="C8" s="134"/>
      <c r="D8" s="134"/>
      <c r="E8" s="134"/>
      <c r="F8" s="134"/>
      <c r="G8" s="134"/>
      <c r="H8" s="139"/>
      <c r="I8" s="134"/>
      <c r="J8" s="513"/>
      <c r="K8" s="134"/>
      <c r="L8" s="513"/>
      <c r="M8" s="135"/>
      <c r="N8" s="64"/>
      <c r="O8" s="17"/>
      <c r="P8" s="137"/>
      <c r="Q8" s="137"/>
      <c r="R8" s="137"/>
    </row>
    <row r="9" spans="1:18" s="61" customFormat="1" ht="20.25" customHeight="1" thickBot="1">
      <c r="A9" s="493" t="s">
        <v>8</v>
      </c>
      <c r="B9" s="494"/>
      <c r="D9" s="143" t="s">
        <v>61</v>
      </c>
      <c r="G9" s="495" t="s">
        <v>85</v>
      </c>
      <c r="H9" s="496"/>
      <c r="I9" s="497"/>
      <c r="J9" s="144">
        <f>SUM(J16:J31)</f>
        <v>15000</v>
      </c>
      <c r="K9" s="134"/>
      <c r="L9" s="145">
        <f>SUM(L16:L31)</f>
        <v>6480</v>
      </c>
      <c r="M9" s="135"/>
      <c r="N9" s="64"/>
      <c r="O9" s="175"/>
      <c r="P9" s="137"/>
      <c r="Q9" s="137"/>
      <c r="R9" s="137"/>
    </row>
    <row r="10" spans="1:18" s="61" customFormat="1" ht="20.25" customHeight="1">
      <c r="E10" s="24" t="str">
        <f>IF($E$5="Pre-Model Year Report", "****CONFIDENTIAL****", " ")</f>
        <v>****CONFIDENTIAL****</v>
      </c>
      <c r="G10" s="498"/>
      <c r="H10" s="499"/>
      <c r="I10" s="499"/>
      <c r="J10" s="54"/>
      <c r="K10" s="134"/>
      <c r="L10" s="54"/>
      <c r="M10" s="135"/>
      <c r="N10" s="64"/>
      <c r="O10" s="175"/>
      <c r="P10" s="137"/>
      <c r="Q10" s="137"/>
      <c r="R10" s="137"/>
    </row>
    <row r="11" spans="1:18" s="61" customFormat="1" ht="20.25" customHeight="1">
      <c r="G11" s="146"/>
      <c r="H11" s="4"/>
      <c r="I11" s="4"/>
      <c r="J11" s="147"/>
      <c r="K11" s="148"/>
      <c r="L11" s="54"/>
      <c r="M11" s="135"/>
      <c r="N11" s="64"/>
      <c r="O11" s="175"/>
      <c r="P11" s="137"/>
      <c r="Q11" s="137"/>
      <c r="R11" s="137"/>
    </row>
    <row r="12" spans="1:18" ht="16.5" customHeight="1" thickBot="1">
      <c r="A12" s="206"/>
      <c r="L12" s="149"/>
      <c r="M12" s="149"/>
      <c r="N12" s="150"/>
      <c r="P12" s="150"/>
      <c r="Q12" s="150"/>
      <c r="R12" s="150"/>
    </row>
    <row r="13" spans="1:18" ht="23.25" customHeight="1" thickBot="1">
      <c r="A13" s="396" t="s">
        <v>62</v>
      </c>
      <c r="B13" s="397"/>
      <c r="C13" s="397"/>
      <c r="D13" s="398"/>
      <c r="E13" s="396" t="s">
        <v>63</v>
      </c>
      <c r="F13" s="397"/>
      <c r="G13" s="397"/>
      <c r="H13" s="397"/>
      <c r="I13" s="397"/>
      <c r="J13" s="151" t="s">
        <v>64</v>
      </c>
      <c r="K13" s="396" t="s">
        <v>65</v>
      </c>
      <c r="L13" s="398"/>
      <c r="M13" s="394" t="s">
        <v>66</v>
      </c>
      <c r="N13" s="152"/>
      <c r="P13" s="152"/>
      <c r="Q13" s="152"/>
      <c r="R13" s="152"/>
    </row>
    <row r="14" spans="1:18" ht="90" customHeight="1" thickBot="1">
      <c r="A14" s="485" t="s">
        <v>82</v>
      </c>
      <c r="B14" s="435" t="s">
        <v>67</v>
      </c>
      <c r="C14" s="435" t="s">
        <v>17</v>
      </c>
      <c r="D14" s="402" t="s">
        <v>18</v>
      </c>
      <c r="E14" s="490" t="s">
        <v>68</v>
      </c>
      <c r="F14" s="433" t="s">
        <v>69</v>
      </c>
      <c r="G14" s="433" t="s">
        <v>70</v>
      </c>
      <c r="H14" s="433" t="s">
        <v>80</v>
      </c>
      <c r="I14" s="433" t="s">
        <v>71</v>
      </c>
      <c r="J14" s="154" t="s">
        <v>72</v>
      </c>
      <c r="K14" s="155" t="s">
        <v>79</v>
      </c>
      <c r="L14" s="76" t="s">
        <v>81</v>
      </c>
      <c r="M14" s="483"/>
      <c r="N14" s="156"/>
      <c r="P14" s="156"/>
      <c r="Q14" s="156"/>
      <c r="R14" s="156"/>
    </row>
    <row r="15" spans="1:18" ht="20.25" customHeight="1" thickBot="1">
      <c r="A15" s="486"/>
      <c r="B15" s="487"/>
      <c r="C15" s="488"/>
      <c r="D15" s="489"/>
      <c r="E15" s="491"/>
      <c r="F15" s="492"/>
      <c r="G15" s="492"/>
      <c r="H15" s="492"/>
      <c r="I15" s="492"/>
      <c r="J15" s="157" t="s">
        <v>73</v>
      </c>
      <c r="K15" s="158" t="s">
        <v>28</v>
      </c>
      <c r="L15" s="159" t="s">
        <v>29</v>
      </c>
      <c r="M15" s="484"/>
      <c r="N15" s="156"/>
      <c r="P15" s="156"/>
      <c r="Q15" s="156"/>
      <c r="R15" s="156"/>
    </row>
    <row r="16" spans="1:18" s="27" customFormat="1" ht="15.75" thickBot="1">
      <c r="A16" s="115" t="s">
        <v>34</v>
      </c>
      <c r="B16" s="115" t="s">
        <v>35</v>
      </c>
      <c r="C16" s="115" t="s">
        <v>36</v>
      </c>
      <c r="D16" s="115" t="s">
        <v>37</v>
      </c>
      <c r="E16" s="180" t="s">
        <v>78</v>
      </c>
      <c r="F16" s="181" t="s">
        <v>84</v>
      </c>
      <c r="G16" s="182">
        <v>40550</v>
      </c>
      <c r="H16" s="183">
        <v>40669</v>
      </c>
      <c r="I16" s="184" t="s">
        <v>74</v>
      </c>
      <c r="J16" s="207">
        <v>10000</v>
      </c>
      <c r="K16" s="208">
        <v>3.6</v>
      </c>
      <c r="L16" s="179">
        <f>J16*K16*120000/1000000</f>
        <v>4320</v>
      </c>
      <c r="M16" s="215" t="s">
        <v>75</v>
      </c>
      <c r="N16" s="160"/>
      <c r="O16" s="175"/>
      <c r="P16" s="153"/>
      <c r="Q16" s="153"/>
      <c r="R16" s="153"/>
    </row>
    <row r="17" spans="1:18" s="27" customFormat="1" ht="15.75" thickBot="1">
      <c r="A17" s="115" t="s">
        <v>39</v>
      </c>
      <c r="B17" s="115" t="s">
        <v>35</v>
      </c>
      <c r="C17" s="115" t="s">
        <v>36</v>
      </c>
      <c r="D17" s="115" t="s">
        <v>40</v>
      </c>
      <c r="E17" s="185" t="s">
        <v>76</v>
      </c>
      <c r="F17" s="186" t="s">
        <v>84</v>
      </c>
      <c r="G17" s="187">
        <v>40550</v>
      </c>
      <c r="H17" s="188">
        <v>40669</v>
      </c>
      <c r="I17" s="189" t="s">
        <v>74</v>
      </c>
      <c r="J17" s="209">
        <v>5000</v>
      </c>
      <c r="K17" s="210">
        <v>3.6</v>
      </c>
      <c r="L17" s="179">
        <f t="shared" ref="L17:L31" si="0">J17*K17*120000/1000000</f>
        <v>2160</v>
      </c>
      <c r="M17" s="216" t="s">
        <v>75</v>
      </c>
      <c r="N17" s="160"/>
      <c r="O17" s="175"/>
      <c r="P17" s="160"/>
      <c r="Q17" s="160"/>
      <c r="R17" s="160"/>
    </row>
    <row r="18" spans="1:18" s="27" customFormat="1" ht="15.75" thickBot="1">
      <c r="A18" s="190"/>
      <c r="B18" s="115"/>
      <c r="C18" s="115"/>
      <c r="D18" s="191"/>
      <c r="E18" s="192"/>
      <c r="F18" s="193"/>
      <c r="G18" s="194"/>
      <c r="H18" s="195"/>
      <c r="I18" s="196"/>
      <c r="J18" s="211"/>
      <c r="K18" s="212"/>
      <c r="L18" s="179">
        <f t="shared" si="0"/>
        <v>0</v>
      </c>
      <c r="M18" s="217"/>
      <c r="N18" s="160"/>
      <c r="O18" s="175"/>
      <c r="P18" s="160"/>
      <c r="Q18" s="160"/>
      <c r="R18" s="160"/>
    </row>
    <row r="19" spans="1:18" s="27" customFormat="1" ht="15.75" thickBot="1">
      <c r="A19" s="197"/>
      <c r="B19" s="115"/>
      <c r="C19" s="115"/>
      <c r="D19" s="191"/>
      <c r="E19" s="192"/>
      <c r="F19" s="193"/>
      <c r="G19" s="194"/>
      <c r="H19" s="195"/>
      <c r="I19" s="196"/>
      <c r="J19" s="211"/>
      <c r="K19" s="212"/>
      <c r="L19" s="179">
        <f t="shared" si="0"/>
        <v>0</v>
      </c>
      <c r="M19" s="217"/>
      <c r="N19" s="160"/>
      <c r="O19" s="175"/>
      <c r="P19" s="160"/>
      <c r="Q19" s="160"/>
      <c r="R19" s="160"/>
    </row>
    <row r="20" spans="1:18" s="27" customFormat="1" ht="15.75" thickBot="1">
      <c r="A20" s="197"/>
      <c r="B20" s="115"/>
      <c r="C20" s="115"/>
      <c r="D20" s="191"/>
      <c r="E20" s="192"/>
      <c r="F20" s="193"/>
      <c r="G20" s="194"/>
      <c r="H20" s="195"/>
      <c r="I20" s="196"/>
      <c r="J20" s="211"/>
      <c r="K20" s="212"/>
      <c r="L20" s="179">
        <f t="shared" si="0"/>
        <v>0</v>
      </c>
      <c r="M20" s="217"/>
      <c r="N20" s="160"/>
      <c r="O20" s="175"/>
      <c r="P20" s="160"/>
      <c r="Q20" s="160"/>
      <c r="R20" s="160"/>
    </row>
    <row r="21" spans="1:18" s="27" customFormat="1" ht="15.75" thickBot="1">
      <c r="A21" s="197"/>
      <c r="B21" s="115"/>
      <c r="C21" s="115"/>
      <c r="D21" s="191"/>
      <c r="E21" s="192"/>
      <c r="F21" s="193"/>
      <c r="G21" s="194"/>
      <c r="H21" s="195"/>
      <c r="I21" s="196"/>
      <c r="J21" s="211"/>
      <c r="K21" s="212"/>
      <c r="L21" s="179">
        <f t="shared" si="0"/>
        <v>0</v>
      </c>
      <c r="M21" s="217"/>
      <c r="N21" s="160"/>
      <c r="O21" s="175"/>
      <c r="P21" s="160"/>
      <c r="Q21" s="160"/>
      <c r="R21" s="160"/>
    </row>
    <row r="22" spans="1:18" s="27" customFormat="1" ht="15.75" thickBot="1">
      <c r="A22" s="197"/>
      <c r="B22" s="115"/>
      <c r="C22" s="115"/>
      <c r="D22" s="191"/>
      <c r="E22" s="192"/>
      <c r="F22" s="193"/>
      <c r="G22" s="194"/>
      <c r="H22" s="195"/>
      <c r="I22" s="196"/>
      <c r="J22" s="211"/>
      <c r="K22" s="212"/>
      <c r="L22" s="179">
        <f t="shared" si="0"/>
        <v>0</v>
      </c>
      <c r="M22" s="217"/>
      <c r="N22" s="160"/>
      <c r="O22" s="175"/>
      <c r="P22" s="160"/>
      <c r="Q22" s="160"/>
      <c r="R22" s="160"/>
    </row>
    <row r="23" spans="1:18" s="27" customFormat="1" ht="15.75" thickBot="1">
      <c r="A23" s="197"/>
      <c r="B23" s="115"/>
      <c r="C23" s="115"/>
      <c r="D23" s="191"/>
      <c r="E23" s="192"/>
      <c r="F23" s="193"/>
      <c r="G23" s="194"/>
      <c r="H23" s="195"/>
      <c r="I23" s="196"/>
      <c r="J23" s="211"/>
      <c r="K23" s="212"/>
      <c r="L23" s="179">
        <f t="shared" si="0"/>
        <v>0</v>
      </c>
      <c r="M23" s="217"/>
      <c r="N23" s="160"/>
      <c r="O23" s="175"/>
      <c r="P23" s="160"/>
      <c r="Q23" s="160"/>
      <c r="R23" s="160"/>
    </row>
    <row r="24" spans="1:18" s="27" customFormat="1" ht="15.75" thickBot="1">
      <c r="A24" s="197"/>
      <c r="B24" s="115"/>
      <c r="C24" s="115"/>
      <c r="D24" s="191"/>
      <c r="E24" s="192"/>
      <c r="F24" s="193"/>
      <c r="G24" s="194"/>
      <c r="H24" s="195"/>
      <c r="I24" s="196"/>
      <c r="J24" s="211"/>
      <c r="K24" s="212"/>
      <c r="L24" s="179">
        <f t="shared" si="0"/>
        <v>0</v>
      </c>
      <c r="M24" s="217"/>
      <c r="N24" s="160"/>
      <c r="O24" s="175"/>
      <c r="P24" s="160"/>
      <c r="Q24" s="160"/>
      <c r="R24" s="160"/>
    </row>
    <row r="25" spans="1:18" s="27" customFormat="1" ht="15.75" thickBot="1">
      <c r="A25" s="197"/>
      <c r="B25" s="115"/>
      <c r="C25" s="115"/>
      <c r="D25" s="191"/>
      <c r="E25" s="192"/>
      <c r="F25" s="193"/>
      <c r="G25" s="194"/>
      <c r="H25" s="195"/>
      <c r="I25" s="196"/>
      <c r="J25" s="211"/>
      <c r="K25" s="212"/>
      <c r="L25" s="179">
        <f t="shared" si="0"/>
        <v>0</v>
      </c>
      <c r="M25" s="217"/>
      <c r="N25" s="160"/>
      <c r="O25" s="175"/>
      <c r="P25" s="160"/>
      <c r="Q25" s="160"/>
      <c r="R25" s="160"/>
    </row>
    <row r="26" spans="1:18" s="27" customFormat="1" ht="15.75" thickBot="1">
      <c r="A26" s="197"/>
      <c r="B26" s="115"/>
      <c r="C26" s="115"/>
      <c r="D26" s="191"/>
      <c r="E26" s="192"/>
      <c r="F26" s="193"/>
      <c r="G26" s="194"/>
      <c r="H26" s="195"/>
      <c r="I26" s="196"/>
      <c r="J26" s="211"/>
      <c r="K26" s="212"/>
      <c r="L26" s="179">
        <f t="shared" si="0"/>
        <v>0</v>
      </c>
      <c r="M26" s="217"/>
      <c r="N26" s="160"/>
      <c r="O26" s="175"/>
      <c r="P26" s="160"/>
      <c r="Q26" s="160"/>
      <c r="R26" s="160"/>
    </row>
    <row r="27" spans="1:18" s="27" customFormat="1" ht="15.75" thickBot="1">
      <c r="A27" s="197"/>
      <c r="B27" s="115"/>
      <c r="C27" s="115"/>
      <c r="D27" s="191"/>
      <c r="E27" s="192"/>
      <c r="F27" s="193"/>
      <c r="G27" s="194"/>
      <c r="H27" s="195"/>
      <c r="I27" s="196"/>
      <c r="J27" s="211"/>
      <c r="K27" s="212"/>
      <c r="L27" s="179">
        <f t="shared" si="0"/>
        <v>0</v>
      </c>
      <c r="M27" s="217"/>
      <c r="N27" s="160"/>
      <c r="O27" s="175"/>
      <c r="P27" s="160"/>
      <c r="Q27" s="160"/>
      <c r="R27" s="160"/>
    </row>
    <row r="28" spans="1:18" s="27" customFormat="1" ht="15.75" thickBot="1">
      <c r="A28" s="197"/>
      <c r="B28" s="115"/>
      <c r="C28" s="115"/>
      <c r="D28" s="191"/>
      <c r="E28" s="192"/>
      <c r="F28" s="193"/>
      <c r="G28" s="194"/>
      <c r="H28" s="195"/>
      <c r="I28" s="196"/>
      <c r="J28" s="211"/>
      <c r="K28" s="212"/>
      <c r="L28" s="179">
        <f t="shared" si="0"/>
        <v>0</v>
      </c>
      <c r="M28" s="217"/>
      <c r="N28" s="160"/>
      <c r="O28" s="175"/>
      <c r="P28" s="160"/>
      <c r="Q28" s="160"/>
      <c r="R28" s="160"/>
    </row>
    <row r="29" spans="1:18" s="27" customFormat="1" ht="15.75" thickBot="1">
      <c r="A29" s="197"/>
      <c r="B29" s="115"/>
      <c r="C29" s="115"/>
      <c r="D29" s="191"/>
      <c r="E29" s="192"/>
      <c r="F29" s="193"/>
      <c r="G29" s="194"/>
      <c r="H29" s="195"/>
      <c r="I29" s="196"/>
      <c r="J29" s="211"/>
      <c r="K29" s="212"/>
      <c r="L29" s="179">
        <f t="shared" si="0"/>
        <v>0</v>
      </c>
      <c r="M29" s="217"/>
      <c r="N29" s="160"/>
      <c r="O29" s="175"/>
      <c r="P29" s="160"/>
      <c r="Q29" s="160"/>
      <c r="R29" s="160"/>
    </row>
    <row r="30" spans="1:18" s="27" customFormat="1" ht="15.75" thickBot="1">
      <c r="A30" s="197"/>
      <c r="B30" s="115"/>
      <c r="C30" s="115"/>
      <c r="D30" s="191"/>
      <c r="E30" s="192"/>
      <c r="F30" s="193"/>
      <c r="G30" s="194"/>
      <c r="H30" s="195"/>
      <c r="I30" s="196"/>
      <c r="J30" s="211"/>
      <c r="K30" s="212"/>
      <c r="L30" s="179">
        <f t="shared" si="0"/>
        <v>0</v>
      </c>
      <c r="M30" s="217"/>
      <c r="N30" s="160"/>
      <c r="O30" s="175"/>
      <c r="P30" s="160"/>
      <c r="Q30" s="160"/>
      <c r="R30" s="160"/>
    </row>
    <row r="31" spans="1:18" s="27" customFormat="1" ht="15.75" thickBot="1">
      <c r="A31" s="198"/>
      <c r="B31" s="199"/>
      <c r="C31" s="199"/>
      <c r="D31" s="200"/>
      <c r="E31" s="201"/>
      <c r="F31" s="202"/>
      <c r="G31" s="203"/>
      <c r="H31" s="204"/>
      <c r="I31" s="205"/>
      <c r="J31" s="213"/>
      <c r="K31" s="214"/>
      <c r="L31" s="179">
        <f t="shared" si="0"/>
        <v>0</v>
      </c>
      <c r="M31" s="218"/>
      <c r="N31" s="160"/>
      <c r="O31" s="175"/>
      <c r="P31" s="160"/>
      <c r="Q31" s="160"/>
      <c r="R31" s="160"/>
    </row>
    <row r="32" spans="1:18" s="27" customFormat="1">
      <c r="A32" s="161"/>
      <c r="B32" s="95"/>
      <c r="C32" s="95"/>
      <c r="D32" s="95"/>
      <c r="E32" s="162"/>
      <c r="F32" s="95"/>
      <c r="G32" s="163"/>
      <c r="H32" s="164"/>
      <c r="I32" s="165"/>
      <c r="J32" s="45"/>
      <c r="K32" s="166"/>
      <c r="L32" s="54"/>
      <c r="M32" s="167"/>
      <c r="N32" s="160"/>
      <c r="O32" s="175"/>
      <c r="P32" s="160"/>
      <c r="Q32" s="160"/>
      <c r="R32" s="160"/>
    </row>
    <row r="33" spans="1:18" ht="15.75">
      <c r="A33" s="169" t="s">
        <v>77</v>
      </c>
      <c r="B33" s="3"/>
      <c r="C33" s="3"/>
      <c r="D33" s="3"/>
      <c r="E33" s="3"/>
      <c r="F33" s="3"/>
      <c r="G33" s="3"/>
      <c r="H33" s="3"/>
      <c r="I33" s="3"/>
      <c r="J33" s="3"/>
      <c r="K33" s="168"/>
      <c r="L33" s="3"/>
      <c r="M33" s="3"/>
      <c r="N33" s="170"/>
      <c r="P33" s="56"/>
      <c r="Q33" s="56"/>
      <c r="R33" s="56"/>
    </row>
    <row r="34" spans="1:18" ht="64.5" customHeight="1">
      <c r="A34" s="481" t="s">
        <v>83</v>
      </c>
      <c r="B34" s="482"/>
      <c r="C34" s="482"/>
      <c r="D34" s="482"/>
      <c r="E34" s="482"/>
      <c r="F34" s="482"/>
      <c r="G34" s="482"/>
      <c r="H34" s="482"/>
      <c r="I34" s="482"/>
      <c r="J34" s="171"/>
      <c r="K34" s="172"/>
      <c r="L34" s="94"/>
      <c r="M34" s="94"/>
      <c r="N34" s="173"/>
      <c r="P34" s="173"/>
      <c r="Q34" s="173"/>
      <c r="R34" s="173"/>
    </row>
    <row r="35" spans="1:18">
      <c r="J35" s="127"/>
      <c r="L35" s="127"/>
      <c r="M35" s="127"/>
    </row>
    <row r="36" spans="1:18">
      <c r="J36" s="127"/>
      <c r="L36" s="127"/>
      <c r="M36" s="127"/>
    </row>
    <row r="37" spans="1:18">
      <c r="B37" s="125" t="s">
        <v>50</v>
      </c>
      <c r="C37" s="174"/>
    </row>
    <row r="38" spans="1:18">
      <c r="B38" s="128" t="s">
        <v>206</v>
      </c>
      <c r="C38" s="176"/>
    </row>
  </sheetData>
  <mergeCells count="26">
    <mergeCell ref="A1:M1"/>
    <mergeCell ref="A2:M2"/>
    <mergeCell ref="G3:I3"/>
    <mergeCell ref="B4:D4"/>
    <mergeCell ref="J4:J8"/>
    <mergeCell ref="L4:L8"/>
    <mergeCell ref="B5:D5"/>
    <mergeCell ref="B6:D6"/>
    <mergeCell ref="B7:D7"/>
    <mergeCell ref="A9:B9"/>
    <mergeCell ref="G9:I9"/>
    <mergeCell ref="G10:I10"/>
    <mergeCell ref="A13:D13"/>
    <mergeCell ref="E13:I13"/>
    <mergeCell ref="A34:I34"/>
    <mergeCell ref="M13:M15"/>
    <mergeCell ref="A14:A15"/>
    <mergeCell ref="B14:B15"/>
    <mergeCell ref="C14:C15"/>
    <mergeCell ref="D14:D15"/>
    <mergeCell ref="E14:E15"/>
    <mergeCell ref="F14:F15"/>
    <mergeCell ref="G14:G15"/>
    <mergeCell ref="H14:H15"/>
    <mergeCell ref="I14:I15"/>
    <mergeCell ref="K13:L13"/>
  </mergeCells>
  <conditionalFormatting sqref="K16:K32">
    <cfRule type="expression" dxfId="0" priority="1" stopIfTrue="1">
      <formula>K16*10&lt;&gt;INT(K16*10)</formula>
    </cfRule>
  </conditionalFormatting>
  <dataValidations count="6">
    <dataValidation type="list" allowBlank="1" showInputMessage="1" showErrorMessage="1" errorTitle="Invalid Value !!!" error="This template is designed to be used for passenger cars, only." sqref="E7">
      <formula1>"Cars,Trucks,Cars &amp; Trucks"</formula1>
    </dataValidation>
    <dataValidation type="list" allowBlank="1" showInputMessage="1" showErrorMessage="1" errorTitle="Invalid Selection!!" error="Must be Primary (non-TLAAS) or TLAAS, only !!!" sqref="E6">
      <formula1>"Primary (non-TLAAS),TLAAS (2012-2016 only)"</formula1>
    </dataValidation>
    <dataValidation type="list" allowBlank="1" showInputMessage="1" showErrorMessage="1" errorTitle="Invalid Selection!!" error="Must be Early Credit Report, Pre-Model Year Report or Final Model Year Report, only." sqref="E5 G5">
      <formula1>"Early Credit Report,Pre-Model Year Report, Final Model Year Report"</formula1>
    </dataValidation>
    <dataValidation type="list" showInputMessage="1" showErrorMessage="1" errorTitle="Invalid Year" error="Must be from 2009 to 2016!!!" sqref="E4">
      <formula1>"2009,2010,2011,2012,2013,2014,2015,2016"</formula1>
    </dataValidation>
    <dataValidation type="whole" allowBlank="1" showInputMessage="1" showErrorMessage="1" errorTitle="Invalid Value !!!" error="Must be a whole number from 0 to 2,000,000 !!!" sqref="J16:J32">
      <formula1>0</formula1>
      <formula2>2000000</formula2>
    </dataValidation>
    <dataValidation type="list" allowBlank="1" showInputMessage="1" showErrorMessage="1" sqref="B16:B17">
      <formula1>"2wd,4wd"</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Certification Statements</vt:lpstr>
      <vt:lpstr>Conventional Fleet MY Report</vt:lpstr>
      <vt:lpstr>Adv Technology Fleet MY Report</vt:lpstr>
      <vt:lpstr>Credit Summary</vt:lpstr>
      <vt:lpstr>HFC Emissions</vt:lpstr>
      <vt:lpstr>Innovative Credits</vt:lpstr>
    </vt:vector>
  </TitlesOfParts>
  <Company>US-EPA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Cullen</dc:creator>
  <cp:lastModifiedBy>Angela Cullen</cp:lastModifiedBy>
  <cp:lastPrinted>2011-11-01T16:49:53Z</cp:lastPrinted>
  <dcterms:created xsi:type="dcterms:W3CDTF">2011-10-27T16:25:01Z</dcterms:created>
  <dcterms:modified xsi:type="dcterms:W3CDTF">2012-02-03T16:29:22Z</dcterms:modified>
</cp:coreProperties>
</file>