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58 Papaya from Colombia 2012\2015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/>
  <c r="I14" i="2" s="1"/>
  <c r="J14" i="2" s="1"/>
  <c r="E15" i="2"/>
  <c r="H15" i="2" s="1"/>
  <c r="I15" i="2" s="1"/>
  <c r="J15" i="2" s="1"/>
  <c r="E16" i="2"/>
  <c r="H16" i="2" s="1"/>
  <c r="E6" i="2"/>
  <c r="H6" i="2" s="1"/>
  <c r="I6" i="2" s="1"/>
  <c r="J6" i="2" s="1"/>
  <c r="E34" i="2"/>
  <c r="H34" i="2" s="1"/>
  <c r="E33" i="2"/>
  <c r="H33" i="2" s="1"/>
  <c r="E31" i="2"/>
  <c r="H31" i="2" s="1"/>
  <c r="I31" i="2" s="1"/>
  <c r="J31" i="2" s="1"/>
  <c r="E17" i="2"/>
  <c r="H17" i="2" s="1"/>
  <c r="J9" i="2"/>
  <c r="H8" i="2"/>
  <c r="H11" i="2"/>
  <c r="H10" i="2"/>
  <c r="E30" i="2"/>
  <c r="H30" i="2" s="1"/>
  <c r="E13" i="2"/>
  <c r="H13" i="2" s="1"/>
  <c r="E7" i="2"/>
  <c r="H7" i="2" s="1"/>
  <c r="E12" i="2"/>
  <c r="H12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2" i="2"/>
  <c r="H32" i="2" s="1"/>
  <c r="E28" i="2"/>
  <c r="H28" i="2" s="1"/>
  <c r="E29" i="2"/>
  <c r="H29" i="2" s="1"/>
  <c r="E18" i="2"/>
  <c r="H18" i="2" s="1"/>
  <c r="E19" i="2"/>
  <c r="H19" i="2" s="1"/>
  <c r="E20" i="2"/>
  <c r="H20" i="2" s="1"/>
  <c r="E27" i="2"/>
  <c r="H27" i="2" s="1"/>
  <c r="I28" i="2" l="1"/>
  <c r="J28" i="2" s="1"/>
  <c r="I18" i="2"/>
  <c r="J18" i="2" s="1"/>
  <c r="I32" i="2"/>
  <c r="J32" i="2" s="1"/>
  <c r="I24" i="2"/>
  <c r="J24" i="2" s="1"/>
  <c r="I12" i="2"/>
  <c r="J12" i="2" s="1"/>
  <c r="I33" i="2"/>
  <c r="J33" i="2" s="1"/>
  <c r="I16" i="2"/>
  <c r="J16" i="2" s="1"/>
  <c r="I19" i="2"/>
  <c r="J19" i="2" s="1"/>
  <c r="I20" i="2"/>
  <c r="J20" i="2"/>
  <c r="I29" i="2"/>
  <c r="J29" i="2" s="1"/>
  <c r="I23" i="2"/>
  <c r="J23" i="2" s="1"/>
  <c r="I26" i="2"/>
  <c r="J26" i="2" s="1"/>
  <c r="I22" i="2"/>
  <c r="J22" i="2" s="1"/>
  <c r="I27" i="2"/>
  <c r="J27" i="2" s="1"/>
  <c r="I25" i="2"/>
  <c r="J25" i="2" s="1"/>
  <c r="I21" i="2"/>
  <c r="J21" i="2" s="1"/>
  <c r="E35" i="2"/>
  <c r="I13" i="2"/>
  <c r="J13" i="2" s="1"/>
  <c r="I30" i="2"/>
  <c r="J30" i="2" s="1"/>
  <c r="I10" i="2"/>
  <c r="J10" i="2" s="1"/>
  <c r="I11" i="2"/>
  <c r="J11" i="2" s="1"/>
  <c r="I8" i="2"/>
  <c r="J8" i="2" s="1"/>
  <c r="I17" i="2"/>
  <c r="J17" i="2" s="1"/>
  <c r="I34" i="2"/>
  <c r="J34" i="2" s="1"/>
  <c r="H35" i="2"/>
  <c r="I7" i="2"/>
  <c r="I35" i="2" l="1"/>
  <c r="J7" i="2"/>
  <c r="J35" i="2" s="1"/>
</calcChain>
</file>

<file path=xl/sharedStrings.xml><?xml version="1.0" encoding="utf-8"?>
<sst xmlns="http://schemas.openxmlformats.org/spreadsheetml/2006/main" count="34" uniqueCount="33">
  <si>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</si>
  <si>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</si>
  <si>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</si>
  <si>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</si>
  <si>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</si>
  <si>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</si>
  <si>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</si>
  <si>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</si>
  <si>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</si>
  <si>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</si>
  <si>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</si>
  <si>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</si>
  <si>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</si>
  <si>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</si>
  <si>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</si>
  <si>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</si>
  <si>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</si>
  <si>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</si>
  <si>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</si>
  <si>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</si>
  <si>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</si>
  <si>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</si>
  <si>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</si>
  <si>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</si>
  <si>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</si>
  <si>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</si>
  <si>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</si>
  <si>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</si>
  <si>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</si>
  <si>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</t>
  </si>
  <si>
    <t>GS-11</t>
  </si>
  <si>
    <t>Recordkeeping</t>
  </si>
  <si>
    <t>OMB Control No.
0579-0358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</si>
</sst>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3" workbookViewId="0">
      <selection activeCell="J35" sqref="J3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32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300</v>
      </c>
      <c r="D7" s="29">
        <v>0.25</v>
      </c>
      <c r="E7" s="5">
        <f t="shared" si="0"/>
        <v>75</v>
      </c>
      <c r="F7" s="21" t="s">
        <v>30</v>
      </c>
      <c r="G7" s="25">
        <v>33.590000000000003</v>
      </c>
      <c r="H7" s="26">
        <f t="shared" si="1"/>
        <v>2519.2500000000005</v>
      </c>
      <c r="I7" s="26">
        <f t="shared" si="2"/>
        <v>350.17575000000011</v>
      </c>
      <c r="J7" s="26">
        <f t="shared" si="3"/>
        <v>2869.4257500000003</v>
      </c>
      <c r="K7" s="2"/>
    </row>
    <row r="8" spans="1:11" s="31" customFormat="1" x14ac:dyDescent="0.2">
      <c r="A8" s="30"/>
      <c r="B8" s="30" t="s">
        <v>31</v>
      </c>
      <c r="C8" s="32">
        <v>2</v>
      </c>
      <c r="D8" s="33">
        <v>8.3000000000000004E-2</v>
      </c>
      <c r="E8" s="32">
        <v>2</v>
      </c>
      <c r="F8" s="34" t="s">
        <v>30</v>
      </c>
      <c r="G8" s="35">
        <v>33.590000000000003</v>
      </c>
      <c r="H8" s="36">
        <f t="shared" si="1"/>
        <v>67.180000000000007</v>
      </c>
      <c r="I8" s="36">
        <f t="shared" si="2"/>
        <v>9.338020000000002</v>
      </c>
      <c r="J8" s="36">
        <f t="shared" si="3"/>
        <v>76.518020000000007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/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/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7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ref="E28:E34" si="8">+C28*D28</f>
        <v>0</v>
      </c>
      <c r="F28" s="34"/>
      <c r="G28" s="35"/>
      <c r="H28" s="36">
        <f t="shared" ref="H28:H34" si="9">+E28*G28</f>
        <v>0</v>
      </c>
      <c r="I28" s="36">
        <f t="shared" ref="I28:I34" si="10">+H28*0.139</f>
        <v>0</v>
      </c>
      <c r="J28" s="36">
        <f t="shared" ref="J28:J34" si="11">+H28+I28</f>
        <v>0</v>
      </c>
      <c r="K28" s="30"/>
    </row>
    <row r="29" spans="1:11" x14ac:dyDescent="0.2">
      <c r="A29" s="30"/>
      <c r="B29" s="30"/>
      <c r="C29" s="32"/>
      <c r="D29" s="33"/>
      <c r="E29" s="32">
        <f t="shared" si="8"/>
        <v>0</v>
      </c>
      <c r="F29" s="34"/>
      <c r="G29" s="35"/>
      <c r="H29" s="36">
        <f t="shared" si="9"/>
        <v>0</v>
      </c>
      <c r="I29" s="36">
        <f t="shared" si="10"/>
        <v>0</v>
      </c>
      <c r="J29" s="36">
        <f t="shared" si="11"/>
        <v>0</v>
      </c>
      <c r="K29" s="30"/>
    </row>
    <row r="30" spans="1:11" x14ac:dyDescent="0.2">
      <c r="A30" s="30"/>
      <c r="B30" s="30"/>
      <c r="C30" s="37"/>
      <c r="D30" s="38"/>
      <c r="E30" s="37">
        <f t="shared" si="8"/>
        <v>0</v>
      </c>
      <c r="F30" s="39"/>
      <c r="G30" s="35"/>
      <c r="H30" s="40">
        <f t="shared" si="9"/>
        <v>0</v>
      </c>
      <c r="I30" s="40">
        <f t="shared" si="10"/>
        <v>0</v>
      </c>
      <c r="J30" s="40">
        <f t="shared" si="11"/>
        <v>0</v>
      </c>
      <c r="K30" s="30"/>
    </row>
    <row r="31" spans="1:11" x14ac:dyDescent="0.2">
      <c r="A31" s="30"/>
      <c r="B31" s="41"/>
      <c r="C31" s="32"/>
      <c r="D31" s="33"/>
      <c r="E31" s="32">
        <f t="shared" si="8"/>
        <v>0</v>
      </c>
      <c r="F31" s="34"/>
      <c r="G31" s="35"/>
      <c r="H31" s="36">
        <f t="shared" si="9"/>
        <v>0</v>
      </c>
      <c r="I31" s="36">
        <f t="shared" si="10"/>
        <v>0</v>
      </c>
      <c r="J31" s="36">
        <f t="shared" si="11"/>
        <v>0</v>
      </c>
      <c r="K31" s="30"/>
    </row>
    <row r="32" spans="1:11" s="31" customFormat="1" x14ac:dyDescent="0.2">
      <c r="A32" s="30"/>
      <c r="B32" s="30"/>
      <c r="C32" s="32"/>
      <c r="D32" s="33"/>
      <c r="E32" s="32">
        <f t="shared" si="8"/>
        <v>0</v>
      </c>
      <c r="F32" s="34"/>
      <c r="G32" s="35"/>
      <c r="H32" s="36">
        <f t="shared" si="9"/>
        <v>0</v>
      </c>
      <c r="I32" s="36">
        <f t="shared" si="10"/>
        <v>0</v>
      </c>
      <c r="J32" s="36">
        <f t="shared" si="11"/>
        <v>0</v>
      </c>
      <c r="K32" s="30"/>
    </row>
    <row r="33" spans="1:11" x14ac:dyDescent="0.2">
      <c r="A33" s="30"/>
      <c r="B33" s="30"/>
      <c r="C33" s="32"/>
      <c r="D33" s="33"/>
      <c r="E33" s="32">
        <f t="shared" si="8"/>
        <v>0</v>
      </c>
      <c r="F33" s="34"/>
      <c r="G33" s="35"/>
      <c r="H33" s="36">
        <f t="shared" si="9"/>
        <v>0</v>
      </c>
      <c r="I33" s="36">
        <f t="shared" si="10"/>
        <v>0</v>
      </c>
      <c r="J33" s="36">
        <f t="shared" si="11"/>
        <v>0</v>
      </c>
      <c r="K33" s="30"/>
    </row>
    <row r="34" spans="1:11" s="31" customFormat="1" x14ac:dyDescent="0.2">
      <c r="A34" s="30"/>
      <c r="B34" s="30"/>
      <c r="C34" s="32"/>
      <c r="D34" s="33"/>
      <c r="E34" s="32">
        <f t="shared" si="8"/>
        <v>0</v>
      </c>
      <c r="F34" s="34"/>
      <c r="G34" s="35"/>
      <c r="H34" s="36">
        <f t="shared" si="9"/>
        <v>0</v>
      </c>
      <c r="I34" s="36">
        <f t="shared" si="10"/>
        <v>0</v>
      </c>
      <c r="J34" s="36">
        <f t="shared" si="11"/>
        <v>0</v>
      </c>
      <c r="K34" s="30"/>
    </row>
    <row r="35" spans="1:11" s="31" customFormat="1" x14ac:dyDescent="0.2">
      <c r="A35" s="28" t="s">
        <v>25</v>
      </c>
      <c r="B35" s="2"/>
      <c r="C35" s="5"/>
      <c r="D35" s="24"/>
      <c r="E35" s="5">
        <f>SUM(E6:E34)</f>
        <v>77</v>
      </c>
      <c r="F35" s="27"/>
      <c r="G35" s="25"/>
      <c r="H35" s="26">
        <f>SUM(H6:H34)</f>
        <v>2586.4300000000003</v>
      </c>
      <c r="I35" s="26">
        <f>SUM(I6:I34)</f>
        <v>359.51377000000014</v>
      </c>
      <c r="J35" s="26">
        <f>SUM(J6:J34)</f>
        <v>2945.9437700000003</v>
      </c>
      <c r="K35" s="2"/>
    </row>
    <row r="36" spans="1:11" s="31" customFormat="1" x14ac:dyDescent="0.2">
      <c r="A36" s="1" t="s">
        <v>28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1" customFormat="1" x14ac:dyDescent="0.2">
      <c r="A37" s="1" t="s">
        <v>27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50" spans="1:11" s="1" customFormat="1" x14ac:dyDescent="0.2">
      <c r="A50"/>
      <c r="B50"/>
      <c r="C50"/>
      <c r="D50" s="9"/>
      <c r="E50" s="7"/>
      <c r="F50" s="12"/>
      <c r="G50" s="4"/>
      <c r="H50" s="7"/>
      <c r="I50" s="15"/>
      <c r="J50" s="15"/>
      <c r="K50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Imports- Q56 and Q37</Prject_x0020_Type>
    <Content_x0020_Type xmlns="64E31D74-685E-46CD-AE51-A264634057B8">Renewal</Content_x0020_Type>
    <APHIS_x0020_docket_x0020__x0023_ xmlns="64E31D74-685E-46CD-AE51-A264634057B8" xsi:nil="true"/>
    <OMB_x0020_control_x0020__x0023_ xmlns="64E31D74-685E-46CD-AE51-A264634057B8">0579-0358</OMB_x0020_control_x0020__x0023_>
    <Project_x0020_Name xmlns="64E31D74-685E-46CD-AE51-A264634057B8">Colombia &amp; Ecuador Papaya</Project_x0020_Name>
    <_dlc_DocId xmlns="ed6d8045-9bce-45b8-96e9-ffa15b628daa">A7UXA6N55WET-2455-220</_dlc_DocId>
    <_dlc_DocIdUrl xmlns="ed6d8045-9bce-45b8-96e9-ffa15b628daa">
      <Url>http://sp.we.aphis.gov/PPQ/policy/php/rpm/Paperwork%20Burden/_layouts/DocIdRedir.aspx?ID=A7UXA6N55WET-2455-220</Url>
      <Description>A7UXA6N55WET-2455-220</Description>
    </_dlc_DocIdUrl>
  </documentManagement>
</p:properties>
</file>

<file path=customXml/itemProps1.xml><?xml version="1.0" encoding="utf-8"?>
<ds:datastoreItem xmlns:ds="http://schemas.openxmlformats.org/officeDocument/2006/customXml" ds:itemID="{68129A71-4C69-4572-AE1A-2475E25FB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0A835-1A4B-4B9F-BC18-435BDD2DB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A2428-F01F-4966-B51C-8B0FE4BCB86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49FF5D7-E5B2-436D-AD32-8ADAFAE47710}">
  <ds:schemaRefs>
    <ds:schemaRef ds:uri="http://schemas.microsoft.com/office/2006/documentManagement/types"/>
    <ds:schemaRef ds:uri="http://schemas.microsoft.com/office/infopath/2007/PartnerControls"/>
    <ds:schemaRef ds:uri="ed6d8045-9bce-45b8-96e9-ffa15b628daa"/>
    <ds:schemaRef ds:uri="64E31D74-685E-46CD-AE51-A264634057B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2016-10-14T17:19:31Z</cp:lastPrinted>
  <dcterms:created xsi:type="dcterms:W3CDTF">2001-05-15T11:23:39Z</dcterms:created>
  <dcterms:modified xsi:type="dcterms:W3CDTF">2016-10-14T17:25:42Z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edf36410-f1c7-46c5-ad64-cccba51423b3</vt:lpwstr>
  </property>
  <property fmtid="{D5CDD505-2E9C-101B-9397-08002B2CF9AE}" pid="4" name="source_item_id">
    <vt:i4>229</vt:i4>
  </property>
</Properties>
</file>