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2" windowWidth="11340" windowHeight="65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43" i="3" l="1"/>
  <c r="F43" i="3" s="1"/>
  <c r="C33" i="3"/>
  <c r="E32" i="3"/>
  <c r="G32" i="3" s="1"/>
  <c r="E31" i="3"/>
  <c r="G31" i="3" s="1"/>
  <c r="E29" i="3"/>
  <c r="G29" i="3" s="1"/>
  <c r="E28" i="3"/>
  <c r="G28" i="3" s="1"/>
  <c r="E27" i="3"/>
  <c r="G27" i="3" s="1"/>
  <c r="E26" i="3"/>
  <c r="G21" i="3"/>
  <c r="G20" i="3"/>
  <c r="G19" i="3"/>
  <c r="C15" i="3"/>
  <c r="E11" i="3"/>
  <c r="G11" i="3" s="1"/>
  <c r="E10" i="3"/>
  <c r="G10" i="3" s="1"/>
  <c r="E9" i="3"/>
  <c r="D39" i="1"/>
  <c r="D21" i="1"/>
  <c r="C35" i="3" l="1"/>
  <c r="E33" i="3"/>
  <c r="D33" i="3" s="1"/>
  <c r="D47" i="3"/>
  <c r="E15" i="3"/>
  <c r="E35" i="3" s="1"/>
  <c r="D35" i="3" s="1"/>
  <c r="G9" i="3"/>
  <c r="G15" i="3" s="1"/>
  <c r="G26" i="3"/>
  <c r="G33" i="3" s="1"/>
  <c r="F33" i="3" s="1"/>
  <c r="F17" i="1"/>
  <c r="H17" i="1" s="1"/>
  <c r="F16" i="1"/>
  <c r="H16" i="1" s="1"/>
  <c r="F15" i="1"/>
  <c r="H15" i="1" s="1"/>
  <c r="H21" i="1" s="1"/>
  <c r="H25" i="1"/>
  <c r="F21" i="1" l="1"/>
  <c r="E21" i="1" s="1"/>
  <c r="D15" i="3"/>
  <c r="G35" i="3"/>
  <c r="F35" i="3" s="1"/>
  <c r="F47" i="3" s="1"/>
  <c r="E47" i="3" s="1"/>
  <c r="F15" i="3"/>
  <c r="F38" i="1"/>
  <c r="H38" i="1" s="1"/>
  <c r="K37" i="1"/>
  <c r="M37" i="1" s="1"/>
  <c r="M41" i="1" s="1"/>
  <c r="F37" i="1"/>
  <c r="H37" i="1" s="1"/>
  <c r="F35" i="1"/>
  <c r="H35" i="1" s="1"/>
  <c r="F34" i="1"/>
  <c r="H34" i="1" s="1"/>
  <c r="F33" i="1"/>
  <c r="H33" i="1" s="1"/>
  <c r="F32" i="1"/>
  <c r="H27" i="1"/>
  <c r="H26" i="1"/>
  <c r="G21" i="1" l="1"/>
  <c r="F39" i="1"/>
  <c r="E39" i="1" s="1"/>
  <c r="H32" i="1"/>
  <c r="H39" i="1" s="1"/>
  <c r="G39" i="1" s="1"/>
  <c r="K41" i="1"/>
  <c r="L41" i="1" s="1"/>
  <c r="F41" i="1" l="1"/>
  <c r="C47" i="1" s="1"/>
  <c r="H41" i="1"/>
  <c r="C49" i="1" s="1"/>
  <c r="C51" i="1" s="1"/>
  <c r="C48" i="1" l="1"/>
  <c r="G41" i="1"/>
  <c r="D41" i="1"/>
  <c r="E41" i="1" s="1"/>
  <c r="C46" i="1" l="1"/>
</calcChain>
</file>

<file path=xl/sharedStrings.xml><?xml version="1.0" encoding="utf-8"?>
<sst xmlns="http://schemas.openxmlformats.org/spreadsheetml/2006/main" count="255" uniqueCount="111">
  <si>
    <t xml:space="preserve">                                                                    USDA - RUS</t>
  </si>
  <si>
    <t>Title  of  Information  Document</t>
  </si>
  <si>
    <t>OMB  No.</t>
  </si>
  <si>
    <t xml:space="preserve"> </t>
  </si>
  <si>
    <t xml:space="preserve">         IDENTIFICATION  OF  REPORTING  AND  RECORDKEEPPING  REQUIREMENTS</t>
  </si>
  <si>
    <t>ANNUAL  BURDEN</t>
  </si>
  <si>
    <t>FORM</t>
  </si>
  <si>
    <t>RECORDS</t>
  </si>
  <si>
    <t>NO(s)</t>
  </si>
  <si>
    <t>NO.  OF</t>
  </si>
  <si>
    <t>TOTAL</t>
  </si>
  <si>
    <t>HOURS</t>
  </si>
  <si>
    <t>ANNUAL</t>
  </si>
  <si>
    <t>(If  "none"</t>
  </si>
  <si>
    <t>RESPON-</t>
  </si>
  <si>
    <t>RESPONSES</t>
  </si>
  <si>
    <t>PER</t>
  </si>
  <si>
    <t>RECORD-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</si>
  <si>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</si>
  <si>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</si>
  <si>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</si>
  <si>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</si>
  <si>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</si>
  <si>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</si>
  <si>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</si>
  <si>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</si>
  <si>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</si>
  <si>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</si>
  <si>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</si>
  <si>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</si>
  <si>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</si>
  <si>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</si>
  <si>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</si>
  <si>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</si>
  <si>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</si>
  <si>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</si>
  <si>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</si>
  <si>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</si>
  <si>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</si>
  <si>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Page __1__  of __1__</t>
  </si>
  <si>
    <t xml:space="preserve">  </t>
  </si>
  <si>
    <t xml:space="preserve">PER </t>
  </si>
  <si>
    <t>RECORD</t>
  </si>
  <si>
    <t>(l)</t>
  </si>
  <si>
    <t>(m)</t>
  </si>
  <si>
    <t>OF REG</t>
  </si>
  <si>
    <t>SECTION</t>
  </si>
  <si>
    <t xml:space="preserve">RECORD </t>
  </si>
  <si>
    <t>TOTAL NO. RESPONDENTS</t>
  </si>
  <si>
    <t>TOTAL ANNUAL RESPONSES</t>
  </si>
  <si>
    <t>AVERAGE HOURS PER RESPONSE</t>
  </si>
  <si>
    <t>AVERAGE NO. OF RESPONSES PER RESPONDENT</t>
  </si>
  <si>
    <t>TOTAL ANNUAL BURDEN (Annual Hours Requested)</t>
  </si>
  <si>
    <t>CURRENT OMB INVENTORY</t>
  </si>
  <si>
    <t>83-I 13 (b)</t>
  </si>
  <si>
    <t>83-I 13(a)</t>
  </si>
  <si>
    <t>83-I 13(d)</t>
  </si>
  <si>
    <t>DIFFERENCE</t>
  </si>
  <si>
    <t>83-I 13(e)</t>
  </si>
  <si>
    <t>83-I 13(c )</t>
  </si>
  <si>
    <t>on OMB 83-I</t>
  </si>
  <si>
    <t xml:space="preserve">Line Item </t>
  </si>
  <si>
    <t>SUMMERY OF BURDEN</t>
  </si>
  <si>
    <t>Month/Year</t>
  </si>
  <si>
    <t xml:space="preserve">  Total (f)/Total (d) = Total (e)</t>
  </si>
  <si>
    <t xml:space="preserve">  Total (f) + total (k) = Sum</t>
  </si>
  <si>
    <t xml:space="preserve">  Total (h)/Total (f) = Total (g)</t>
  </si>
  <si>
    <t xml:space="preserve"> Total (h) + Total (m) = Sum</t>
  </si>
  <si>
    <t xml:space="preserve">  Total (d) - Respondent is only counted once</t>
  </si>
  <si>
    <t>Determining</t>
  </si>
  <si>
    <t>Range</t>
  </si>
  <si>
    <t>REPORTING</t>
  </si>
  <si>
    <t>RECORDKEEPING</t>
  </si>
  <si>
    <t>A. Due-Process Notice Requirements</t>
  </si>
  <si>
    <t>Certification Letter</t>
  </si>
  <si>
    <t>C. TOP Automated Data Processing</t>
  </si>
  <si>
    <t>System Compatibility File</t>
  </si>
  <si>
    <t>Weekly Files</t>
  </si>
  <si>
    <t xml:space="preserve">   Summary of Information Collections</t>
  </si>
  <si>
    <t xml:space="preserve">   </t>
  </si>
  <si>
    <t xml:space="preserve">   Federal Collection Methods for Food Stamp Program Recipient</t>
  </si>
  <si>
    <t>0584-0446</t>
  </si>
  <si>
    <t>Weekly Files - Post TOP Data</t>
  </si>
  <si>
    <t>State Agency Profile</t>
  </si>
  <si>
    <t>Address File</t>
  </si>
  <si>
    <t>Collections File</t>
  </si>
  <si>
    <t xml:space="preserve">  (237014/Debtor + 53/SA = 237067 Respondents)</t>
  </si>
  <si>
    <t>State Agency</t>
  </si>
  <si>
    <t>Household</t>
  </si>
  <si>
    <t>State Agencies</t>
  </si>
  <si>
    <t>Totals</t>
  </si>
  <si>
    <t>Overall Totals</t>
  </si>
  <si>
    <t>B. State Agency Reporting</t>
  </si>
  <si>
    <t>Testing New System</t>
  </si>
  <si>
    <t>Reading FNS issued letter to Federal employees</t>
  </si>
  <si>
    <t>Phone Inquires and informal appeals for FNS letter</t>
  </si>
  <si>
    <t>Formal appeals to FNS</t>
  </si>
  <si>
    <t>Reading State Issued Notice</t>
  </si>
  <si>
    <t>Informal Inquiries to State</t>
  </si>
  <si>
    <t>Providing documents for formal appeals to FNS</t>
  </si>
  <si>
    <t>State Notice Production</t>
  </si>
  <si>
    <t>Responding to State Phone/informal Inquires</t>
  </si>
  <si>
    <t>Responding to State Formal Appeals</t>
  </si>
  <si>
    <t xml:space="preserve">Formal Appeals to State </t>
  </si>
  <si>
    <t>n/a</t>
  </si>
  <si>
    <t>Households (Debtors)</t>
  </si>
  <si>
    <t>SECTION OF REG</t>
  </si>
  <si>
    <t>NO.  OF RESPONDENTS</t>
  </si>
  <si>
    <t>TOTAL ANNUAL BURDEN HOURS</t>
  </si>
  <si>
    <t>HOURS PER RESPONSE</t>
  </si>
  <si>
    <t>NO.  OF RESPONSES PER RESPONDENT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</si>
</sst>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/dd/yy_)"/>
    <numFmt numFmtId="165" formatCode="[$-409]mmm\-yy;@"/>
    <numFmt numFmtId="166" formatCode="#,##0.00000"/>
  </numFmts>
  <fonts count="25" x14ac:knownFonts="1">
    <font>
      <sz val="10"/>
      <name val="Arial"/>
    </font>
    <font>
      <sz val="10"/>
      <name val="Arial"/>
      <family val="2"/>
    </font>
    <font>
      <sz val="7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i/>
      <sz val="7"/>
      <color indexed="8"/>
      <name val="Calibri"/>
      <family val="2"/>
      <scheme val="minor"/>
    </font>
    <font>
      <i/>
      <sz val="8"/>
      <color indexed="8"/>
      <name val="Calibri"/>
      <family val="2"/>
      <scheme val="minor"/>
    </font>
    <font>
      <b/>
      <sz val="10"/>
      <name val="Calibri"/>
      <family val="2"/>
      <scheme val="minor"/>
    </font>
    <font>
      <i/>
      <sz val="12"/>
      <name val="Calibri"/>
      <family val="2"/>
      <scheme val="minor"/>
    </font>
    <font>
      <i/>
      <sz val="9"/>
      <color indexed="8"/>
      <name val="Calibri"/>
      <family val="2"/>
      <scheme val="minor"/>
    </font>
    <font>
      <i/>
      <sz val="10"/>
      <color indexed="8"/>
      <name val="Calibri"/>
      <family val="2"/>
      <scheme val="minor"/>
    </font>
    <font>
      <i/>
      <sz val="9"/>
      <name val="Calibri"/>
      <family val="2"/>
      <scheme val="minor"/>
    </font>
    <font>
      <i/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gray125">
        <fgColor indexed="8"/>
        <bgColor theme="6" tint="0.39997558519241921"/>
      </patternFill>
    </fill>
  </fills>
  <borders count="6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8">
    <xf numFmtId="0" fontId="0" fillId="0" borderId="0" xfId="0"/>
    <xf numFmtId="37" fontId="2" fillId="0" borderId="2" xfId="0" applyNumberFormat="1" applyFont="1" applyBorder="1" applyProtection="1"/>
    <xf numFmtId="37" fontId="2" fillId="0" borderId="1" xfId="0" applyNumberFormat="1" applyFont="1" applyBorder="1" applyProtection="1"/>
    <xf numFmtId="37" fontId="3" fillId="0" borderId="2" xfId="0" applyNumberFormat="1" applyFont="1" applyBorder="1" applyProtection="1"/>
    <xf numFmtId="37" fontId="4" fillId="0" borderId="1" xfId="0" applyNumberFormat="1" applyFont="1" applyBorder="1" applyProtection="1"/>
    <xf numFmtId="37" fontId="3" fillId="0" borderId="1" xfId="0" applyNumberFormat="1" applyFont="1" applyBorder="1" applyProtection="1"/>
    <xf numFmtId="37" fontId="4" fillId="0" borderId="3" xfId="0" applyNumberFormat="1" applyFont="1" applyBorder="1" applyProtection="1"/>
    <xf numFmtId="0" fontId="5" fillId="0" borderId="0" xfId="0" applyFont="1"/>
    <xf numFmtId="37" fontId="4" fillId="0" borderId="6" xfId="0" applyNumberFormat="1" applyFont="1" applyBorder="1" applyProtection="1"/>
    <xf numFmtId="37" fontId="4" fillId="0" borderId="0" xfId="0" applyNumberFormat="1" applyFont="1" applyProtection="1"/>
    <xf numFmtId="37" fontId="6" fillId="0" borderId="6" xfId="0" applyNumberFormat="1" applyFont="1" applyBorder="1" applyProtection="1"/>
    <xf numFmtId="37" fontId="3" fillId="0" borderId="4" xfId="0" applyNumberFormat="1" applyFont="1" applyBorder="1" applyProtection="1"/>
    <xf numFmtId="0" fontId="5" fillId="0" borderId="16" xfId="0" applyFont="1" applyBorder="1"/>
    <xf numFmtId="0" fontId="7" fillId="0" borderId="16" xfId="0" applyFont="1" applyBorder="1"/>
    <xf numFmtId="37" fontId="4" fillId="0" borderId="5" xfId="0" applyNumberFormat="1" applyFont="1" applyBorder="1" applyProtection="1"/>
    <xf numFmtId="0" fontId="8" fillId="0" borderId="33" xfId="0" applyFont="1" applyBorder="1"/>
    <xf numFmtId="37" fontId="6" fillId="0" borderId="0" xfId="0" applyNumberFormat="1" applyFont="1" applyProtection="1"/>
    <xf numFmtId="164" fontId="3" fillId="0" borderId="6" xfId="0" applyNumberFormat="1" applyFont="1" applyBorder="1" applyProtection="1"/>
    <xf numFmtId="164" fontId="3" fillId="0" borderId="0" xfId="0" applyNumberFormat="1" applyFont="1" applyBorder="1" applyProtection="1"/>
    <xf numFmtId="164" fontId="4" fillId="0" borderId="0" xfId="0" applyNumberFormat="1" applyFont="1" applyProtection="1"/>
    <xf numFmtId="164" fontId="4" fillId="0" borderId="7" xfId="0" applyNumberFormat="1" applyFont="1" applyBorder="1" applyProtection="1"/>
    <xf numFmtId="37" fontId="4" fillId="0" borderId="4" xfId="0" applyNumberFormat="1" applyFont="1" applyBorder="1" applyProtection="1"/>
    <xf numFmtId="37" fontId="9" fillId="0" borderId="8" xfId="0" applyNumberFormat="1" applyFont="1" applyBorder="1" applyProtection="1"/>
    <xf numFmtId="37" fontId="6" fillId="0" borderId="4" xfId="0" applyNumberFormat="1" applyFont="1" applyBorder="1" applyProtection="1"/>
    <xf numFmtId="37" fontId="6" fillId="0" borderId="8" xfId="0" applyNumberFormat="1" applyFont="1" applyBorder="1" applyProtection="1"/>
    <xf numFmtId="164" fontId="3" fillId="0" borderId="4" xfId="0" applyNumberFormat="1" applyFont="1" applyBorder="1" applyProtection="1"/>
    <xf numFmtId="164" fontId="3" fillId="0" borderId="8" xfId="0" applyNumberFormat="1" applyFont="1" applyBorder="1" applyAlignment="1" applyProtection="1">
      <alignment horizontal="right"/>
    </xf>
    <xf numFmtId="165" fontId="9" fillId="0" borderId="8" xfId="0" applyNumberFormat="1" applyFont="1" applyBorder="1" applyAlignment="1" applyProtection="1">
      <alignment horizontal="center"/>
    </xf>
    <xf numFmtId="164" fontId="4" fillId="0" borderId="5" xfId="0" applyNumberFormat="1" applyFont="1" applyBorder="1" applyProtection="1"/>
    <xf numFmtId="37" fontId="2" fillId="0" borderId="4" xfId="0" applyNumberFormat="1" applyFont="1" applyBorder="1" applyProtection="1"/>
    <xf numFmtId="37" fontId="4" fillId="0" borderId="8" xfId="0" applyNumberFormat="1" applyFont="1" applyBorder="1" applyProtection="1"/>
    <xf numFmtId="37" fontId="4" fillId="0" borderId="9" xfId="0" applyNumberFormat="1" applyFont="1" applyBorder="1" applyProtection="1"/>
    <xf numFmtId="0" fontId="5" fillId="0" borderId="15" xfId="0" applyFont="1" applyBorder="1"/>
    <xf numFmtId="37" fontId="10" fillId="0" borderId="8" xfId="0" applyNumberFormat="1" applyFont="1" applyBorder="1" applyProtection="1"/>
    <xf numFmtId="37" fontId="3" fillId="0" borderId="9" xfId="0" applyNumberFormat="1" applyFont="1" applyBorder="1" applyProtection="1"/>
    <xf numFmtId="37" fontId="3" fillId="0" borderId="10" xfId="0" applyNumberFormat="1" applyFont="1" applyBorder="1" applyProtection="1"/>
    <xf numFmtId="37" fontId="3" fillId="0" borderId="17" xfId="0" applyNumberFormat="1" applyFont="1" applyBorder="1" applyAlignment="1" applyProtection="1">
      <alignment horizontal="center"/>
    </xf>
    <xf numFmtId="37" fontId="3" fillId="0" borderId="8" xfId="0" applyNumberFormat="1" applyFont="1" applyBorder="1" applyProtection="1"/>
    <xf numFmtId="37" fontId="11" fillId="0" borderId="8" xfId="0" applyNumberFormat="1" applyFont="1" applyBorder="1" applyAlignment="1" applyProtection="1">
      <alignment horizontal="center"/>
    </xf>
    <xf numFmtId="37" fontId="3" fillId="0" borderId="13" xfId="0" applyNumberFormat="1" applyFont="1" applyFill="1" applyBorder="1" applyProtection="1"/>
    <xf numFmtId="37" fontId="3" fillId="0" borderId="8" xfId="0" applyNumberFormat="1" applyFont="1" applyFill="1" applyBorder="1" applyProtection="1"/>
    <xf numFmtId="37" fontId="11" fillId="0" borderId="8" xfId="0" applyNumberFormat="1" applyFont="1" applyFill="1" applyBorder="1" applyAlignment="1" applyProtection="1">
      <alignment horizontal="center"/>
    </xf>
    <xf numFmtId="37" fontId="3" fillId="0" borderId="8" xfId="0" applyNumberFormat="1" applyFont="1" applyFill="1" applyBorder="1" applyAlignment="1" applyProtection="1">
      <alignment horizontal="center"/>
    </xf>
    <xf numFmtId="37" fontId="3" fillId="0" borderId="5" xfId="0" applyNumberFormat="1" applyFont="1" applyFill="1" applyBorder="1" applyProtection="1"/>
    <xf numFmtId="37" fontId="3" fillId="0" borderId="10" xfId="0" applyNumberFormat="1" applyFont="1" applyBorder="1" applyAlignment="1" applyProtection="1">
      <alignment horizontal="center"/>
    </xf>
    <xf numFmtId="37" fontId="2" fillId="0" borderId="10" xfId="0" applyNumberFormat="1" applyFont="1" applyBorder="1" applyAlignment="1" applyProtection="1">
      <alignment horizontal="center"/>
    </xf>
    <xf numFmtId="37" fontId="2" fillId="0" borderId="0" xfId="0" applyNumberFormat="1" applyFont="1" applyAlignment="1" applyProtection="1">
      <alignment horizontal="center"/>
    </xf>
    <xf numFmtId="37" fontId="2" fillId="0" borderId="14" xfId="0" applyNumberFormat="1" applyFont="1" applyFill="1" applyBorder="1" applyAlignment="1" applyProtection="1">
      <alignment horizontal="center"/>
    </xf>
    <xf numFmtId="37" fontId="2" fillId="0" borderId="10" xfId="0" applyNumberFormat="1" applyFont="1" applyFill="1" applyBorder="1" applyAlignment="1" applyProtection="1">
      <alignment horizontal="center"/>
    </xf>
    <xf numFmtId="37" fontId="2" fillId="0" borderId="0" xfId="0" applyNumberFormat="1" applyFont="1" applyFill="1" applyBorder="1" applyAlignment="1" applyProtection="1">
      <alignment horizontal="center"/>
    </xf>
    <xf numFmtId="37" fontId="2" fillId="0" borderId="11" xfId="0" applyNumberFormat="1" applyFont="1" applyFill="1" applyBorder="1" applyAlignment="1" applyProtection="1">
      <alignment horizontal="center"/>
    </xf>
    <xf numFmtId="37" fontId="3" fillId="0" borderId="9" xfId="0" applyNumberFormat="1" applyFont="1" applyBorder="1" applyAlignment="1" applyProtection="1">
      <alignment horizontal="center"/>
    </xf>
    <xf numFmtId="37" fontId="12" fillId="0" borderId="10" xfId="0" applyNumberFormat="1" applyFont="1" applyBorder="1" applyAlignment="1" applyProtection="1">
      <alignment horizontal="center"/>
    </xf>
    <xf numFmtId="37" fontId="2" fillId="0" borderId="12" xfId="0" applyNumberFormat="1" applyFont="1" applyFill="1" applyBorder="1" applyAlignment="1" applyProtection="1">
      <alignment horizontal="center"/>
    </xf>
    <xf numFmtId="37" fontId="12" fillId="0" borderId="0" xfId="0" applyNumberFormat="1" applyFont="1" applyAlignment="1" applyProtection="1">
      <alignment horizontal="center"/>
    </xf>
    <xf numFmtId="37" fontId="2" fillId="0" borderId="10" xfId="0" applyNumberFormat="1" applyFont="1" applyBorder="1" applyProtection="1"/>
    <xf numFmtId="37" fontId="3" fillId="0" borderId="10" xfId="0" applyNumberFormat="1" applyFont="1" applyFill="1" applyBorder="1" applyAlignment="1" applyProtection="1">
      <alignment horizontal="center"/>
    </xf>
    <xf numFmtId="37" fontId="3" fillId="0" borderId="0" xfId="0" applyNumberFormat="1" applyFont="1" applyFill="1" applyBorder="1" applyProtection="1"/>
    <xf numFmtId="0" fontId="5" fillId="0" borderId="0" xfId="0" applyFont="1" applyFill="1" applyBorder="1"/>
    <xf numFmtId="37" fontId="4" fillId="0" borderId="0" xfId="0" applyNumberFormat="1" applyFont="1" applyFill="1" applyBorder="1" applyAlignment="1" applyProtection="1">
      <alignment horizontal="right"/>
    </xf>
    <xf numFmtId="39" fontId="4" fillId="0" borderId="0" xfId="0" applyNumberFormat="1" applyFont="1" applyFill="1" applyBorder="1" applyAlignment="1" applyProtection="1">
      <alignment horizontal="right"/>
    </xf>
    <xf numFmtId="0" fontId="15" fillId="0" borderId="0" xfId="0" applyFont="1"/>
    <xf numFmtId="39" fontId="4" fillId="0" borderId="0" xfId="0" applyNumberFormat="1" applyFont="1" applyFill="1" applyBorder="1" applyProtection="1"/>
    <xf numFmtId="37" fontId="4" fillId="0" borderId="0" xfId="0" applyNumberFormat="1" applyFont="1" applyFill="1" applyBorder="1" applyProtection="1"/>
    <xf numFmtId="37" fontId="10" fillId="0" borderId="0" xfId="0" applyNumberFormat="1" applyFont="1" applyAlignment="1" applyProtection="1">
      <alignment horizontal="center"/>
    </xf>
    <xf numFmtId="37" fontId="16" fillId="0" borderId="19" xfId="0" applyNumberFormat="1" applyFont="1" applyBorder="1" applyAlignment="1" applyProtection="1">
      <alignment horizontal="center"/>
    </xf>
    <xf numFmtId="37" fontId="16" fillId="0" borderId="26" xfId="0" applyNumberFormat="1" applyFont="1" applyBorder="1" applyAlignment="1" applyProtection="1">
      <alignment horizontal="center"/>
    </xf>
    <xf numFmtId="37" fontId="17" fillId="0" borderId="30" xfId="0" applyNumberFormat="1" applyFont="1" applyBorder="1" applyAlignment="1" applyProtection="1">
      <alignment horizontal="center"/>
    </xf>
    <xf numFmtId="37" fontId="13" fillId="0" borderId="27" xfId="0" applyNumberFormat="1" applyFont="1" applyBorder="1" applyAlignment="1" applyProtection="1">
      <alignment horizontal="center"/>
    </xf>
    <xf numFmtId="37" fontId="13" fillId="0" borderId="0" xfId="0" applyNumberFormat="1" applyFont="1" applyBorder="1" applyAlignment="1" applyProtection="1">
      <alignment horizontal="center"/>
    </xf>
    <xf numFmtId="0" fontId="5" fillId="0" borderId="0" xfId="0" applyFont="1" applyBorder="1"/>
    <xf numFmtId="0" fontId="14" fillId="0" borderId="16" xfId="0" applyFont="1" applyBorder="1"/>
    <xf numFmtId="0" fontId="18" fillId="0" borderId="23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5" fillId="0" borderId="29" xfId="0" applyFont="1" applyBorder="1"/>
    <xf numFmtId="37" fontId="3" fillId="0" borderId="18" xfId="0" applyNumberFormat="1" applyFont="1" applyBorder="1" applyAlignment="1" applyProtection="1">
      <alignment horizontal="right"/>
    </xf>
    <xf numFmtId="3" fontId="20" fillId="0" borderId="18" xfId="0" applyNumberFormat="1" applyFont="1" applyBorder="1" applyAlignment="1"/>
    <xf numFmtId="0" fontId="19" fillId="0" borderId="22" xfId="0" applyFont="1" applyBorder="1" applyAlignment="1">
      <alignment horizontal="right"/>
    </xf>
    <xf numFmtId="0" fontId="5" fillId="3" borderId="21" xfId="0" applyFont="1" applyFill="1" applyBorder="1"/>
    <xf numFmtId="0" fontId="5" fillId="3" borderId="31" xfId="0" applyFont="1" applyFill="1" applyBorder="1"/>
    <xf numFmtId="0" fontId="5" fillId="3" borderId="20" xfId="0" applyFont="1" applyFill="1" applyBorder="1"/>
    <xf numFmtId="0" fontId="19" fillId="0" borderId="0" xfId="0" applyFont="1" applyFill="1" applyBorder="1"/>
    <xf numFmtId="39" fontId="21" fillId="0" borderId="18" xfId="0" applyNumberFormat="1" applyFont="1" applyBorder="1" applyAlignment="1" applyProtection="1">
      <alignment horizontal="right"/>
    </xf>
    <xf numFmtId="0" fontId="19" fillId="2" borderId="18" xfId="0" applyFont="1" applyFill="1" applyBorder="1" applyAlignment="1">
      <alignment horizontal="right"/>
    </xf>
    <xf numFmtId="0" fontId="5" fillId="3" borderId="21" xfId="0" applyFont="1" applyFill="1" applyBorder="1" applyAlignment="1">
      <alignment horizontal="left"/>
    </xf>
    <xf numFmtId="0" fontId="19" fillId="0" borderId="18" xfId="0" applyFont="1" applyBorder="1" applyAlignment="1">
      <alignment horizontal="right"/>
    </xf>
    <xf numFmtId="4" fontId="20" fillId="0" borderId="19" xfId="0" applyNumberFormat="1" applyFont="1" applyBorder="1" applyAlignment="1"/>
    <xf numFmtId="37" fontId="11" fillId="0" borderId="21" xfId="0" applyNumberFormat="1" applyFont="1" applyBorder="1" applyAlignment="1" applyProtection="1">
      <alignment horizontal="right"/>
    </xf>
    <xf numFmtId="3" fontId="22" fillId="0" borderId="32" xfId="0" applyNumberFormat="1" applyFont="1" applyBorder="1" applyAlignment="1"/>
    <xf numFmtId="0" fontId="19" fillId="0" borderId="20" xfId="0" applyFont="1" applyBorder="1" applyAlignment="1">
      <alignment horizontal="right"/>
    </xf>
    <xf numFmtId="3" fontId="20" fillId="0" borderId="22" xfId="0" applyNumberFormat="1" applyFont="1" applyFill="1" applyBorder="1" applyAlignment="1"/>
    <xf numFmtId="4" fontId="5" fillId="0" borderId="0" xfId="0" applyNumberFormat="1" applyFont="1" applyFill="1" applyBorder="1"/>
    <xf numFmtId="0" fontId="1" fillId="0" borderId="0" xfId="0" applyFont="1"/>
    <xf numFmtId="4" fontId="5" fillId="0" borderId="0" xfId="0" applyNumberFormat="1" applyFont="1"/>
    <xf numFmtId="37" fontId="13" fillId="0" borderId="10" xfId="0" applyNumberFormat="1" applyFont="1" applyBorder="1" applyAlignment="1" applyProtection="1">
      <alignment horizontal="center"/>
    </xf>
    <xf numFmtId="37" fontId="13" fillId="0" borderId="10" xfId="0" applyNumberFormat="1" applyFont="1" applyFill="1" applyBorder="1" applyAlignment="1" applyProtection="1">
      <alignment horizontal="center"/>
    </xf>
    <xf numFmtId="37" fontId="13" fillId="0" borderId="0" xfId="0" applyNumberFormat="1" applyFont="1" applyFill="1" applyBorder="1" applyAlignment="1" applyProtection="1">
      <alignment horizontal="center"/>
    </xf>
    <xf numFmtId="0" fontId="14" fillId="7" borderId="0" xfId="0" applyFont="1" applyFill="1" applyBorder="1" applyAlignment="1"/>
    <xf numFmtId="37" fontId="10" fillId="8" borderId="34" xfId="0" applyNumberFormat="1" applyFont="1" applyFill="1" applyBorder="1" applyProtection="1"/>
    <xf numFmtId="37" fontId="10" fillId="8" borderId="35" xfId="0" applyNumberFormat="1" applyFont="1" applyFill="1" applyBorder="1" applyAlignment="1" applyProtection="1">
      <alignment horizontal="center"/>
    </xf>
    <xf numFmtId="37" fontId="10" fillId="9" borderId="35" xfId="0" applyNumberFormat="1" applyFont="1" applyFill="1" applyBorder="1" applyProtection="1"/>
    <xf numFmtId="37" fontId="10" fillId="8" borderId="35" xfId="0" applyNumberFormat="1" applyFont="1" applyFill="1" applyBorder="1" applyProtection="1"/>
    <xf numFmtId="39" fontId="10" fillId="8" borderId="35" xfId="0" applyNumberFormat="1" applyFont="1" applyFill="1" applyBorder="1" applyProtection="1"/>
    <xf numFmtId="37" fontId="10" fillId="8" borderId="36" xfId="0" applyNumberFormat="1" applyFont="1" applyFill="1" applyBorder="1" applyProtection="1"/>
    <xf numFmtId="37" fontId="10" fillId="8" borderId="37" xfId="0" applyNumberFormat="1" applyFont="1" applyFill="1" applyBorder="1" applyProtection="1"/>
    <xf numFmtId="3" fontId="10" fillId="8" borderId="35" xfId="0" applyNumberFormat="1" applyFont="1" applyFill="1" applyBorder="1" applyAlignment="1" applyProtection="1">
      <alignment horizontal="center"/>
    </xf>
    <xf numFmtId="2" fontId="10" fillId="8" borderId="35" xfId="0" applyNumberFormat="1" applyFont="1" applyFill="1" applyBorder="1" applyAlignment="1" applyProtection="1">
      <alignment horizontal="center"/>
    </xf>
    <xf numFmtId="37" fontId="10" fillId="8" borderId="38" xfId="0" applyNumberFormat="1" applyFont="1" applyFill="1" applyBorder="1" applyAlignment="1" applyProtection="1">
      <alignment horizontal="center"/>
    </xf>
    <xf numFmtId="0" fontId="14" fillId="0" borderId="0" xfId="0" applyFont="1"/>
    <xf numFmtId="37" fontId="3" fillId="0" borderId="39" xfId="0" applyNumberFormat="1" applyFont="1" applyBorder="1" applyProtection="1"/>
    <xf numFmtId="37" fontId="3" fillId="0" borderId="40" xfId="0" applyNumberFormat="1" applyFont="1" applyBorder="1" applyAlignment="1" applyProtection="1">
      <alignment horizontal="center"/>
    </xf>
    <xf numFmtId="37" fontId="3" fillId="0" borderId="40" xfId="0" applyNumberFormat="1" applyFont="1" applyBorder="1" applyProtection="1"/>
    <xf numFmtId="37" fontId="2" fillId="0" borderId="40" xfId="0" applyNumberFormat="1" applyFont="1" applyBorder="1" applyProtection="1"/>
    <xf numFmtId="37" fontId="2" fillId="0" borderId="40" xfId="0" applyNumberFormat="1" applyFont="1" applyBorder="1" applyAlignment="1" applyProtection="1">
      <alignment horizontal="center"/>
    </xf>
    <xf numFmtId="37" fontId="12" fillId="0" borderId="40" xfId="0" applyNumberFormat="1" applyFont="1" applyBorder="1" applyAlignment="1" applyProtection="1">
      <alignment horizontal="center"/>
    </xf>
    <xf numFmtId="37" fontId="3" fillId="0" borderId="41" xfId="0" applyNumberFormat="1" applyFont="1" applyBorder="1" applyProtection="1"/>
    <xf numFmtId="37" fontId="2" fillId="0" borderId="40" xfId="0" applyNumberFormat="1" applyFont="1" applyFill="1" applyBorder="1" applyAlignment="1" applyProtection="1">
      <alignment horizontal="center"/>
    </xf>
    <xf numFmtId="37" fontId="2" fillId="0" borderId="41" xfId="0" applyNumberFormat="1" applyFont="1" applyFill="1" applyBorder="1" applyAlignment="1" applyProtection="1">
      <alignment horizontal="center"/>
    </xf>
    <xf numFmtId="37" fontId="2" fillId="0" borderId="42" xfId="0" applyNumberFormat="1" applyFont="1" applyFill="1" applyBorder="1" applyAlignment="1" applyProtection="1">
      <alignment horizontal="center"/>
    </xf>
    <xf numFmtId="37" fontId="3" fillId="0" borderId="43" xfId="0" applyNumberFormat="1" applyFont="1" applyBorder="1" applyProtection="1"/>
    <xf numFmtId="37" fontId="3" fillId="0" borderId="0" xfId="0" applyNumberFormat="1" applyFont="1" applyBorder="1" applyProtection="1"/>
    <xf numFmtId="37" fontId="12" fillId="0" borderId="44" xfId="0" applyNumberFormat="1" applyFont="1" applyFill="1" applyBorder="1" applyAlignment="1" applyProtection="1">
      <alignment horizontal="center"/>
    </xf>
    <xf numFmtId="37" fontId="13" fillId="0" borderId="44" xfId="0" applyNumberFormat="1" applyFont="1" applyFill="1" applyBorder="1" applyAlignment="1" applyProtection="1">
      <alignment horizontal="center"/>
    </xf>
    <xf numFmtId="0" fontId="5" fillId="4" borderId="0" xfId="0" applyFont="1" applyFill="1" applyBorder="1"/>
    <xf numFmtId="0" fontId="5" fillId="6" borderId="0" xfId="0" applyFont="1" applyFill="1" applyBorder="1"/>
    <xf numFmtId="37" fontId="2" fillId="0" borderId="39" xfId="0" applyNumberFormat="1" applyFont="1" applyFill="1" applyBorder="1" applyProtection="1"/>
    <xf numFmtId="37" fontId="3" fillId="0" borderId="43" xfId="0" applyNumberFormat="1" applyFont="1" applyFill="1" applyBorder="1" applyProtection="1"/>
    <xf numFmtId="37" fontId="13" fillId="0" borderId="43" xfId="0" applyNumberFormat="1" applyFont="1" applyFill="1" applyBorder="1" applyAlignment="1" applyProtection="1">
      <alignment horizontal="center"/>
    </xf>
    <xf numFmtId="3" fontId="5" fillId="0" borderId="46" xfId="0" applyNumberFormat="1" applyFont="1" applyFill="1" applyBorder="1"/>
    <xf numFmtId="37" fontId="10" fillId="8" borderId="34" xfId="0" applyNumberFormat="1" applyFont="1" applyFill="1" applyBorder="1" applyAlignment="1" applyProtection="1">
      <alignment horizontal="center"/>
    </xf>
    <xf numFmtId="0" fontId="14" fillId="7" borderId="45" xfId="0" applyFont="1" applyFill="1" applyBorder="1" applyAlignment="1"/>
    <xf numFmtId="0" fontId="14" fillId="5" borderId="18" xfId="0" applyFont="1" applyFill="1" applyBorder="1"/>
    <xf numFmtId="3" fontId="14" fillId="5" borderId="18" xfId="0" applyNumberFormat="1" applyFont="1" applyFill="1" applyBorder="1"/>
    <xf numFmtId="4" fontId="14" fillId="5" borderId="18" xfId="0" applyNumberFormat="1" applyFont="1" applyFill="1" applyBorder="1"/>
    <xf numFmtId="37" fontId="10" fillId="0" borderId="0" xfId="0" applyNumberFormat="1" applyFont="1" applyFill="1" applyBorder="1" applyProtection="1"/>
    <xf numFmtId="4" fontId="5" fillId="0" borderId="0" xfId="0" applyNumberFormat="1" applyFont="1" applyBorder="1"/>
    <xf numFmtId="3" fontId="5" fillId="0" borderId="0" xfId="0" applyNumberFormat="1" applyFont="1" applyFill="1" applyBorder="1"/>
    <xf numFmtId="0" fontId="14" fillId="6" borderId="45" xfId="0" applyFont="1" applyFill="1" applyBorder="1"/>
    <xf numFmtId="37" fontId="4" fillId="0" borderId="24" xfId="0" applyNumberFormat="1" applyFont="1" applyBorder="1" applyProtection="1"/>
    <xf numFmtId="3" fontId="5" fillId="0" borderId="24" xfId="0" applyNumberFormat="1" applyFont="1" applyFill="1" applyBorder="1"/>
    <xf numFmtId="3" fontId="5" fillId="0" borderId="24" xfId="0" applyNumberFormat="1" applyFont="1" applyBorder="1"/>
    <xf numFmtId="0" fontId="4" fillId="0" borderId="45" xfId="0" applyNumberFormat="1" applyFont="1" applyBorder="1" applyAlignment="1" applyProtection="1">
      <alignment horizontal="center"/>
    </xf>
    <xf numFmtId="37" fontId="4" fillId="0" borderId="18" xfId="0" applyNumberFormat="1" applyFont="1" applyBorder="1" applyProtection="1"/>
    <xf numFmtId="37" fontId="4" fillId="0" borderId="18" xfId="0" applyNumberFormat="1" applyFont="1" applyBorder="1" applyAlignment="1" applyProtection="1">
      <alignment horizontal="center"/>
    </xf>
    <xf numFmtId="3" fontId="5" fillId="0" borderId="18" xfId="0" applyNumberFormat="1" applyFont="1" applyFill="1" applyBorder="1"/>
    <xf numFmtId="4" fontId="5" fillId="0" borderId="18" xfId="0" applyNumberFormat="1" applyFont="1" applyFill="1" applyBorder="1"/>
    <xf numFmtId="3" fontId="5" fillId="0" borderId="18" xfId="0" applyNumberFormat="1" applyFont="1" applyBorder="1"/>
    <xf numFmtId="2" fontId="5" fillId="0" borderId="18" xfId="0" applyNumberFormat="1" applyFont="1" applyFill="1" applyBorder="1"/>
    <xf numFmtId="0" fontId="5" fillId="0" borderId="18" xfId="0" applyFont="1" applyBorder="1" applyAlignment="1">
      <alignment vertical="center" wrapText="1"/>
    </xf>
    <xf numFmtId="3" fontId="5" fillId="0" borderId="18" xfId="0" applyNumberFormat="1" applyFont="1" applyBorder="1" applyAlignment="1">
      <alignment vertical="center" wrapText="1"/>
    </xf>
    <xf numFmtId="0" fontId="14" fillId="0" borderId="45" xfId="0" applyFont="1" applyBorder="1" applyAlignment="1">
      <alignment horizontal="center"/>
    </xf>
    <xf numFmtId="37" fontId="4" fillId="0" borderId="45" xfId="0" applyNumberFormat="1" applyFont="1" applyBorder="1" applyAlignment="1" applyProtection="1">
      <alignment horizontal="center"/>
    </xf>
    <xf numFmtId="3" fontId="4" fillId="0" borderId="18" xfId="0" applyNumberFormat="1" applyFont="1" applyFill="1" applyBorder="1" applyProtection="1"/>
    <xf numFmtId="4" fontId="4" fillId="0" borderId="18" xfId="0" applyNumberFormat="1" applyFont="1" applyFill="1" applyBorder="1" applyProtection="1"/>
    <xf numFmtId="37" fontId="4" fillId="0" borderId="18" xfId="0" applyNumberFormat="1" applyFont="1" applyBorder="1" applyAlignment="1" applyProtection="1">
      <alignment horizontal="left"/>
    </xf>
    <xf numFmtId="3" fontId="4" fillId="0" borderId="18" xfId="0" applyNumberFormat="1" applyFont="1" applyBorder="1" applyProtection="1"/>
    <xf numFmtId="4" fontId="4" fillId="0" borderId="18" xfId="0" applyNumberFormat="1" applyFont="1" applyBorder="1" applyProtection="1"/>
    <xf numFmtId="4" fontId="5" fillId="0" borderId="21" xfId="0" applyNumberFormat="1" applyFont="1" applyBorder="1"/>
    <xf numFmtId="0" fontId="5" fillId="0" borderId="21" xfId="0" applyFont="1" applyBorder="1" applyAlignment="1">
      <alignment vertical="center" wrapText="1"/>
    </xf>
    <xf numFmtId="4" fontId="4" fillId="0" borderId="21" xfId="0" applyNumberFormat="1" applyFont="1" applyFill="1" applyBorder="1" applyAlignment="1" applyProtection="1">
      <alignment horizontal="right"/>
    </xf>
    <xf numFmtId="4" fontId="4" fillId="0" borderId="21" xfId="0" applyNumberFormat="1" applyFont="1" applyBorder="1" applyAlignment="1" applyProtection="1">
      <alignment horizontal="right"/>
    </xf>
    <xf numFmtId="0" fontId="5" fillId="0" borderId="25" xfId="0" applyFont="1" applyFill="1" applyBorder="1"/>
    <xf numFmtId="3" fontId="14" fillId="0" borderId="0" xfId="0" applyNumberFormat="1" applyFont="1" applyFill="1" applyBorder="1"/>
    <xf numFmtId="3" fontId="14" fillId="0" borderId="24" xfId="0" applyNumberFormat="1" applyFont="1" applyFill="1" applyBorder="1"/>
    <xf numFmtId="3" fontId="4" fillId="0" borderId="24" xfId="0" applyNumberFormat="1" applyFont="1" applyFill="1" applyBorder="1" applyAlignment="1" applyProtection="1">
      <alignment horizontal="right"/>
    </xf>
    <xf numFmtId="3" fontId="4" fillId="0" borderId="24" xfId="0" applyNumberFormat="1" applyFont="1" applyFill="1" applyBorder="1" applyProtection="1"/>
    <xf numFmtId="3" fontId="10" fillId="0" borderId="24" xfId="0" applyNumberFormat="1" applyFont="1" applyFill="1" applyBorder="1" applyProtection="1"/>
    <xf numFmtId="3" fontId="4" fillId="0" borderId="22" xfId="0" applyNumberFormat="1" applyFont="1" applyFill="1" applyBorder="1" applyProtection="1"/>
    <xf numFmtId="0" fontId="14" fillId="0" borderId="0" xfId="0" applyFont="1" applyFill="1" applyBorder="1"/>
    <xf numFmtId="4" fontId="5" fillId="0" borderId="24" xfId="0" applyNumberFormat="1" applyFont="1" applyFill="1" applyBorder="1"/>
    <xf numFmtId="0" fontId="14" fillId="0" borderId="25" xfId="0" applyFont="1" applyFill="1" applyBorder="1"/>
    <xf numFmtId="37" fontId="4" fillId="0" borderId="25" xfId="0" applyNumberFormat="1" applyFont="1" applyFill="1" applyBorder="1" applyAlignment="1" applyProtection="1">
      <alignment horizontal="right"/>
    </xf>
    <xf numFmtId="37" fontId="4" fillId="0" borderId="25" xfId="0" applyNumberFormat="1" applyFont="1" applyFill="1" applyBorder="1" applyProtection="1"/>
    <xf numFmtId="37" fontId="13" fillId="0" borderId="43" xfId="0" applyNumberFormat="1" applyFont="1" applyBorder="1" applyAlignment="1" applyProtection="1">
      <alignment horizontal="center"/>
    </xf>
    <xf numFmtId="37" fontId="10" fillId="5" borderId="47" xfId="0" applyNumberFormat="1" applyFont="1" applyFill="1" applyBorder="1" applyAlignment="1" applyProtection="1"/>
    <xf numFmtId="37" fontId="10" fillId="5" borderId="41" xfId="0" applyNumberFormat="1" applyFont="1" applyFill="1" applyBorder="1" applyAlignment="1" applyProtection="1"/>
    <xf numFmtId="37" fontId="4" fillId="0" borderId="49" xfId="0" applyNumberFormat="1" applyFont="1" applyBorder="1" applyProtection="1"/>
    <xf numFmtId="37" fontId="4" fillId="0" borderId="50" xfId="0" applyNumberFormat="1" applyFont="1" applyBorder="1" applyAlignment="1" applyProtection="1">
      <alignment horizontal="left"/>
    </xf>
    <xf numFmtId="37" fontId="4" fillId="0" borderId="50" xfId="0" applyNumberFormat="1" applyFont="1" applyBorder="1" applyAlignment="1" applyProtection="1">
      <alignment horizontal="center"/>
    </xf>
    <xf numFmtId="3" fontId="4" fillId="0" borderId="50" xfId="0" applyNumberFormat="1" applyFont="1" applyBorder="1" applyProtection="1"/>
    <xf numFmtId="4" fontId="4" fillId="0" borderId="50" xfId="0" applyNumberFormat="1" applyFont="1" applyBorder="1" applyProtection="1"/>
    <xf numFmtId="37" fontId="13" fillId="0" borderId="51" xfId="0" applyNumberFormat="1" applyFont="1" applyFill="1" applyBorder="1" applyAlignment="1" applyProtection="1">
      <alignment horizontal="center"/>
    </xf>
    <xf numFmtId="37" fontId="13" fillId="0" borderId="41" xfId="0" applyNumberFormat="1" applyFont="1" applyFill="1" applyBorder="1" applyAlignment="1" applyProtection="1">
      <alignment horizontal="center"/>
    </xf>
    <xf numFmtId="37" fontId="13" fillId="0" borderId="52" xfId="0" applyNumberFormat="1" applyFont="1" applyFill="1" applyBorder="1" applyAlignment="1" applyProtection="1">
      <alignment horizontal="center"/>
    </xf>
    <xf numFmtId="37" fontId="13" fillId="0" borderId="53" xfId="0" applyNumberFormat="1" applyFont="1" applyFill="1" applyBorder="1" applyAlignment="1" applyProtection="1">
      <alignment horizontal="center"/>
    </xf>
    <xf numFmtId="0" fontId="5" fillId="0" borderId="46" xfId="0" applyFont="1" applyFill="1" applyBorder="1"/>
    <xf numFmtId="4" fontId="5" fillId="0" borderId="54" xfId="0" applyNumberFormat="1" applyFont="1" applyFill="1" applyBorder="1"/>
    <xf numFmtId="4" fontId="14" fillId="0" borderId="54" xfId="0" applyNumberFormat="1" applyFont="1" applyFill="1" applyBorder="1"/>
    <xf numFmtId="37" fontId="4" fillId="0" borderId="54" xfId="0" applyNumberFormat="1" applyFont="1" applyFill="1" applyBorder="1" applyAlignment="1" applyProtection="1">
      <alignment horizontal="right"/>
    </xf>
    <xf numFmtId="37" fontId="4" fillId="0" borderId="46" xfId="0" applyNumberFormat="1" applyFont="1" applyFill="1" applyBorder="1" applyProtection="1"/>
    <xf numFmtId="37" fontId="4" fillId="0" borderId="54" xfId="0" applyNumberFormat="1" applyFont="1" applyFill="1" applyBorder="1" applyProtection="1"/>
    <xf numFmtId="37" fontId="10" fillId="0" borderId="46" xfId="0" applyNumberFormat="1" applyFont="1" applyFill="1" applyBorder="1" applyProtection="1"/>
    <xf numFmtId="37" fontId="10" fillId="0" borderId="54" xfId="0" applyNumberFormat="1" applyFont="1" applyFill="1" applyBorder="1" applyProtection="1"/>
    <xf numFmtId="0" fontId="5" fillId="0" borderId="22" xfId="0" applyFont="1" applyBorder="1"/>
    <xf numFmtId="0" fontId="5" fillId="0" borderId="22" xfId="0" applyFont="1" applyBorder="1" applyAlignment="1">
      <alignment horizontal="center"/>
    </xf>
    <xf numFmtId="3" fontId="5" fillId="0" borderId="22" xfId="0" applyNumberFormat="1" applyFont="1" applyBorder="1"/>
    <xf numFmtId="4" fontId="5" fillId="0" borderId="22" xfId="0" applyNumberFormat="1" applyFont="1" applyBorder="1"/>
    <xf numFmtId="2" fontId="5" fillId="0" borderId="22" xfId="0" applyNumberFormat="1" applyFont="1" applyBorder="1"/>
    <xf numFmtId="0" fontId="5" fillId="0" borderId="19" xfId="0" applyFont="1" applyBorder="1" applyAlignment="1">
      <alignment vertical="center" wrapText="1"/>
    </xf>
    <xf numFmtId="37" fontId="4" fillId="0" borderId="22" xfId="0" applyNumberFormat="1" applyFont="1" applyBorder="1" applyProtection="1"/>
    <xf numFmtId="37" fontId="4" fillId="0" borderId="22" xfId="0" applyNumberFormat="1" applyFont="1" applyBorder="1" applyAlignment="1" applyProtection="1">
      <alignment horizontal="center"/>
    </xf>
    <xf numFmtId="3" fontId="5" fillId="0" borderId="22" xfId="0" applyNumberFormat="1" applyFont="1" applyFill="1" applyBorder="1"/>
    <xf numFmtId="4" fontId="5" fillId="0" borderId="22" xfId="0" applyNumberFormat="1" applyFont="1" applyFill="1" applyBorder="1"/>
    <xf numFmtId="2" fontId="5" fillId="0" borderId="22" xfId="0" applyNumberFormat="1" applyFont="1" applyFill="1" applyBorder="1"/>
    <xf numFmtId="37" fontId="4" fillId="0" borderId="24" xfId="0" applyNumberFormat="1" applyFont="1" applyBorder="1" applyAlignment="1" applyProtection="1">
      <alignment horizontal="center"/>
    </xf>
    <xf numFmtId="2" fontId="5" fillId="0" borderId="24" xfId="0" applyNumberFormat="1" applyFont="1" applyFill="1" applyBorder="1"/>
    <xf numFmtId="4" fontId="4" fillId="0" borderId="22" xfId="0" applyNumberFormat="1" applyFont="1" applyFill="1" applyBorder="1" applyProtection="1"/>
    <xf numFmtId="0" fontId="14" fillId="4" borderId="45" xfId="0" applyFont="1" applyFill="1" applyBorder="1"/>
    <xf numFmtId="37" fontId="10" fillId="7" borderId="55" xfId="0" applyNumberFormat="1" applyFont="1" applyFill="1" applyBorder="1" applyProtection="1"/>
    <xf numFmtId="37" fontId="10" fillId="7" borderId="56" xfId="0" applyNumberFormat="1" applyFont="1" applyFill="1" applyBorder="1" applyAlignment="1" applyProtection="1">
      <alignment horizontal="left"/>
    </xf>
    <xf numFmtId="37" fontId="10" fillId="7" borderId="56" xfId="0" applyNumberFormat="1" applyFont="1" applyFill="1" applyBorder="1" applyAlignment="1" applyProtection="1">
      <alignment horizontal="center"/>
    </xf>
    <xf numFmtId="3" fontId="10" fillId="7" borderId="56" xfId="0" applyNumberFormat="1" applyFont="1" applyFill="1" applyBorder="1" applyProtection="1"/>
    <xf numFmtId="4" fontId="10" fillId="7" borderId="56" xfId="0" applyNumberFormat="1" applyFont="1" applyFill="1" applyBorder="1" applyProtection="1"/>
    <xf numFmtId="37" fontId="4" fillId="0" borderId="31" xfId="0" applyNumberFormat="1" applyFont="1" applyFill="1" applyBorder="1" applyProtection="1"/>
    <xf numFmtId="39" fontId="4" fillId="0" borderId="31" xfId="0" applyNumberFormat="1" applyFont="1" applyFill="1" applyBorder="1" applyProtection="1"/>
    <xf numFmtId="4" fontId="5" fillId="0" borderId="28" xfId="0" applyNumberFormat="1" applyFont="1" applyBorder="1"/>
    <xf numFmtId="0" fontId="5" fillId="0" borderId="26" xfId="0" applyFont="1" applyBorder="1" applyAlignment="1">
      <alignment vertical="center" wrapText="1"/>
    </xf>
    <xf numFmtId="4" fontId="5" fillId="0" borderId="33" xfId="0" applyNumberFormat="1" applyFont="1" applyBorder="1"/>
    <xf numFmtId="4" fontId="4" fillId="0" borderId="28" xfId="0" applyNumberFormat="1" applyFont="1" applyFill="1" applyBorder="1" applyAlignment="1" applyProtection="1">
      <alignment horizontal="right"/>
    </xf>
    <xf numFmtId="4" fontId="10" fillId="7" borderId="57" xfId="0" applyNumberFormat="1" applyFont="1" applyFill="1" applyBorder="1" applyAlignment="1" applyProtection="1">
      <alignment horizontal="right"/>
    </xf>
    <xf numFmtId="4" fontId="4" fillId="0" borderId="50" xfId="0" applyNumberFormat="1" applyFont="1" applyBorder="1" applyAlignment="1" applyProtection="1">
      <alignment horizontal="right"/>
    </xf>
    <xf numFmtId="37" fontId="4" fillId="0" borderId="58" xfId="0" applyNumberFormat="1" applyFont="1" applyFill="1" applyBorder="1" applyProtection="1"/>
    <xf numFmtId="4" fontId="5" fillId="0" borderId="48" xfId="0" applyNumberFormat="1" applyFont="1" applyFill="1" applyBorder="1"/>
    <xf numFmtId="37" fontId="4" fillId="0" borderId="19" xfId="0" applyNumberFormat="1" applyFont="1" applyBorder="1" applyAlignment="1" applyProtection="1">
      <alignment horizontal="center"/>
    </xf>
    <xf numFmtId="0" fontId="5" fillId="0" borderId="24" xfId="0" applyFont="1" applyBorder="1" applyAlignment="1">
      <alignment horizontal="center"/>
    </xf>
    <xf numFmtId="0" fontId="10" fillId="4" borderId="21" xfId="0" applyNumberFormat="1" applyFont="1" applyFill="1" applyBorder="1" applyAlignment="1" applyProtection="1">
      <alignment horizontal="left"/>
    </xf>
    <xf numFmtId="0" fontId="5" fillId="4" borderId="31" xfId="0" applyFont="1" applyFill="1" applyBorder="1"/>
    <xf numFmtId="37" fontId="4" fillId="4" borderId="31" xfId="0" applyNumberFormat="1" applyFont="1" applyFill="1" applyBorder="1" applyAlignment="1" applyProtection="1">
      <alignment horizontal="center"/>
    </xf>
    <xf numFmtId="3" fontId="5" fillId="4" borderId="31" xfId="0" applyNumberFormat="1" applyFont="1" applyFill="1" applyBorder="1"/>
    <xf numFmtId="4" fontId="5" fillId="4" borderId="31" xfId="0" applyNumberFormat="1" applyFont="1" applyFill="1" applyBorder="1"/>
    <xf numFmtId="2" fontId="5" fillId="4" borderId="31" xfId="0" applyNumberFormat="1" applyFont="1" applyFill="1" applyBorder="1"/>
    <xf numFmtId="4" fontId="5" fillId="4" borderId="20" xfId="0" applyNumberFormat="1" applyFont="1" applyFill="1" applyBorder="1"/>
    <xf numFmtId="37" fontId="10" fillId="4" borderId="21" xfId="0" applyNumberFormat="1" applyFont="1" applyFill="1" applyBorder="1" applyAlignment="1" applyProtection="1">
      <alignment horizontal="left"/>
    </xf>
    <xf numFmtId="37" fontId="4" fillId="4" borderId="31" xfId="0" applyNumberFormat="1" applyFont="1" applyFill="1" applyBorder="1" applyProtection="1"/>
    <xf numFmtId="3" fontId="4" fillId="4" borderId="31" xfId="0" applyNumberFormat="1" applyFont="1" applyFill="1" applyBorder="1" applyProtection="1"/>
    <xf numFmtId="4" fontId="4" fillId="4" borderId="31" xfId="0" applyNumberFormat="1" applyFont="1" applyFill="1" applyBorder="1" applyProtection="1"/>
    <xf numFmtId="4" fontId="4" fillId="4" borderId="20" xfId="0" applyNumberFormat="1" applyFont="1" applyFill="1" applyBorder="1" applyAlignment="1" applyProtection="1">
      <alignment horizontal="right"/>
    </xf>
    <xf numFmtId="0" fontId="14" fillId="4" borderId="21" xfId="0" applyFont="1" applyFill="1" applyBorder="1"/>
    <xf numFmtId="0" fontId="5" fillId="4" borderId="20" xfId="0" applyFont="1" applyFill="1" applyBorder="1"/>
    <xf numFmtId="2" fontId="5" fillId="0" borderId="18" xfId="0" applyNumberFormat="1" applyFont="1" applyBorder="1" applyAlignment="1">
      <alignment vertical="center" wrapText="1"/>
    </xf>
    <xf numFmtId="2" fontId="5" fillId="0" borderId="19" xfId="0" applyNumberFormat="1" applyFont="1" applyBorder="1" applyAlignment="1">
      <alignment vertical="center" wrapText="1"/>
    </xf>
    <xf numFmtId="3" fontId="23" fillId="5" borderId="18" xfId="0" applyNumberFormat="1" applyFont="1" applyFill="1" applyBorder="1"/>
    <xf numFmtId="3" fontId="24" fillId="0" borderId="18" xfId="0" applyNumberFormat="1" applyFont="1" applyFill="1" applyBorder="1"/>
    <xf numFmtId="166" fontId="24" fillId="0" borderId="18" xfId="0" applyNumberFormat="1" applyFont="1" applyFill="1" applyBorder="1"/>
    <xf numFmtId="37" fontId="4" fillId="0" borderId="18" xfId="0" applyNumberFormat="1" applyFont="1" applyBorder="1" applyAlignment="1" applyProtection="1">
      <alignment wrapText="1"/>
    </xf>
    <xf numFmtId="0" fontId="14" fillId="5" borderId="21" xfId="0" applyFont="1" applyFill="1" applyBorder="1"/>
    <xf numFmtId="37" fontId="10" fillId="8" borderId="59" xfId="0" applyNumberFormat="1" applyFont="1" applyFill="1" applyBorder="1" applyProtection="1"/>
    <xf numFmtId="37" fontId="10" fillId="5" borderId="18" xfId="0" applyNumberFormat="1" applyFont="1" applyFill="1" applyBorder="1" applyAlignment="1" applyProtection="1"/>
    <xf numFmtId="0" fontId="5" fillId="4" borderId="18" xfId="0" applyFont="1" applyFill="1" applyBorder="1"/>
    <xf numFmtId="4" fontId="5" fillId="0" borderId="18" xfId="0" applyNumberFormat="1" applyFont="1" applyBorder="1"/>
    <xf numFmtId="0" fontId="5" fillId="6" borderId="18" xfId="0" applyFont="1" applyFill="1" applyBorder="1"/>
    <xf numFmtId="0" fontId="14" fillId="7" borderId="18" xfId="0" applyFont="1" applyFill="1" applyBorder="1" applyAlignment="1"/>
    <xf numFmtId="2" fontId="5" fillId="0" borderId="18" xfId="0" applyNumberFormat="1" applyFont="1" applyBorder="1"/>
    <xf numFmtId="3" fontId="5" fillId="4" borderId="18" xfId="0" applyNumberFormat="1" applyFont="1" applyFill="1" applyBorder="1"/>
    <xf numFmtId="4" fontId="5" fillId="4" borderId="18" xfId="0" applyNumberFormat="1" applyFont="1" applyFill="1" applyBorder="1"/>
    <xf numFmtId="2" fontId="5" fillId="4" borderId="18" xfId="0" applyNumberFormat="1" applyFont="1" applyFill="1" applyBorder="1"/>
    <xf numFmtId="37" fontId="4" fillId="4" borderId="18" xfId="0" applyNumberFormat="1" applyFont="1" applyFill="1" applyBorder="1" applyProtection="1"/>
    <xf numFmtId="3" fontId="4" fillId="4" borderId="18" xfId="0" applyNumberFormat="1" applyFont="1" applyFill="1" applyBorder="1" applyProtection="1"/>
    <xf numFmtId="4" fontId="4" fillId="4" borderId="18" xfId="0" applyNumberFormat="1" applyFont="1" applyFill="1" applyBorder="1" applyProtection="1"/>
    <xf numFmtId="4" fontId="4" fillId="4" borderId="18" xfId="0" applyNumberFormat="1" applyFont="1" applyFill="1" applyBorder="1" applyAlignment="1" applyProtection="1">
      <alignment horizontal="right"/>
    </xf>
    <xf numFmtId="4" fontId="4" fillId="0" borderId="18" xfId="0" applyNumberFormat="1" applyFont="1" applyFill="1" applyBorder="1" applyAlignment="1" applyProtection="1">
      <alignment horizontal="right"/>
    </xf>
    <xf numFmtId="4" fontId="4" fillId="0" borderId="18" xfId="0" applyNumberFormat="1" applyFont="1" applyBorder="1" applyAlignment="1" applyProtection="1">
      <alignment horizontal="right"/>
    </xf>
    <xf numFmtId="37" fontId="10" fillId="7" borderId="18" xfId="0" applyNumberFormat="1" applyFont="1" applyFill="1" applyBorder="1" applyAlignment="1" applyProtection="1">
      <alignment horizontal="left"/>
    </xf>
    <xf numFmtId="3" fontId="10" fillId="7" borderId="18" xfId="0" applyNumberFormat="1" applyFont="1" applyFill="1" applyBorder="1" applyProtection="1"/>
    <xf numFmtId="4" fontId="10" fillId="7" borderId="18" xfId="0" applyNumberFormat="1" applyFont="1" applyFill="1" applyBorder="1" applyProtection="1"/>
    <xf numFmtId="4" fontId="10" fillId="7" borderId="18" xfId="0" applyNumberFormat="1" applyFont="1" applyFill="1" applyBorder="1" applyAlignment="1" applyProtection="1">
      <alignment horizontal="right"/>
    </xf>
    <xf numFmtId="37" fontId="10" fillId="8" borderId="18" xfId="0" applyNumberFormat="1" applyFont="1" applyFill="1" applyBorder="1" applyAlignment="1" applyProtection="1">
      <alignment horizontal="center"/>
    </xf>
    <xf numFmtId="37" fontId="10" fillId="8" borderId="18" xfId="0" applyNumberFormat="1" applyFont="1" applyFill="1" applyBorder="1" applyProtection="1"/>
    <xf numFmtId="39" fontId="10" fillId="8" borderId="18" xfId="0" applyNumberFormat="1" applyFont="1" applyFill="1" applyBorder="1" applyProtection="1"/>
    <xf numFmtId="0" fontId="5" fillId="0" borderId="18" xfId="0" applyFont="1" applyBorder="1" applyAlignment="1">
      <alignment wrapText="1"/>
    </xf>
    <xf numFmtId="37" fontId="4" fillId="0" borderId="18" xfId="0" applyNumberFormat="1" applyFont="1" applyBorder="1" applyAlignment="1" applyProtection="1">
      <alignment horizontal="left" wrapText="1"/>
    </xf>
    <xf numFmtId="37" fontId="3" fillId="0" borderId="62" xfId="0" applyNumberFormat="1" applyFont="1" applyFill="1" applyBorder="1" applyProtection="1"/>
    <xf numFmtId="37" fontId="11" fillId="0" borderId="0" xfId="0" applyNumberFormat="1" applyFont="1" applyFill="1" applyBorder="1" applyAlignment="1" applyProtection="1">
      <alignment horizontal="center"/>
    </xf>
    <xf numFmtId="37" fontId="3" fillId="0" borderId="0" xfId="0" applyNumberFormat="1" applyFont="1" applyFill="1" applyBorder="1" applyAlignment="1" applyProtection="1">
      <alignment horizontal="center"/>
    </xf>
    <xf numFmtId="37" fontId="3" fillId="0" borderId="7" xfId="0" applyNumberFormat="1" applyFont="1" applyFill="1" applyBorder="1" applyProtection="1"/>
    <xf numFmtId="37" fontId="4" fillId="0" borderId="63" xfId="0" applyNumberFormat="1" applyFont="1" applyFill="1" applyBorder="1" applyProtection="1"/>
    <xf numFmtId="37" fontId="4" fillId="0" borderId="16" xfId="0" applyNumberFormat="1" applyFont="1" applyFill="1" applyBorder="1" applyProtection="1"/>
    <xf numFmtId="39" fontId="4" fillId="0" borderId="16" xfId="0" applyNumberFormat="1" applyFont="1" applyFill="1" applyBorder="1" applyProtection="1"/>
    <xf numFmtId="4" fontId="5" fillId="0" borderId="64" xfId="0" applyNumberFormat="1" applyFont="1" applyFill="1" applyBorder="1"/>
    <xf numFmtId="37" fontId="2" fillId="0" borderId="39" xfId="0" applyNumberFormat="1" applyFont="1" applyFill="1" applyBorder="1" applyAlignment="1" applyProtection="1">
      <alignment horizontal="center"/>
    </xf>
    <xf numFmtId="37" fontId="2" fillId="0" borderId="43" xfId="0" applyNumberFormat="1" applyFont="1" applyFill="1" applyBorder="1" applyAlignment="1" applyProtection="1">
      <alignment horizontal="center"/>
    </xf>
    <xf numFmtId="37" fontId="2" fillId="0" borderId="44" xfId="0" applyNumberFormat="1" applyFont="1" applyFill="1" applyBorder="1" applyAlignment="1" applyProtection="1">
      <alignment horizontal="center"/>
    </xf>
    <xf numFmtId="0" fontId="0" fillId="0" borderId="49" xfId="0" applyBorder="1"/>
    <xf numFmtId="0" fontId="0" fillId="0" borderId="50" xfId="0" applyBorder="1"/>
    <xf numFmtId="0" fontId="0" fillId="0" borderId="65" xfId="0" applyBorder="1"/>
    <xf numFmtId="37" fontId="3" fillId="0" borderId="60" xfId="0" applyNumberFormat="1" applyFont="1" applyBorder="1" applyAlignment="1" applyProtection="1">
      <alignment horizontal="center" wrapText="1"/>
    </xf>
    <xf numFmtId="37" fontId="3" fillId="0" borderId="25" xfId="0" applyNumberFormat="1" applyFont="1" applyBorder="1" applyAlignment="1" applyProtection="1">
      <alignment horizontal="center" wrapText="1"/>
    </xf>
    <xf numFmtId="37" fontId="3" fillId="0" borderId="61" xfId="0" applyNumberFormat="1" applyFont="1" applyBorder="1" applyAlignment="1" applyProtection="1">
      <alignment horizontal="center" wrapText="1"/>
    </xf>
    <xf numFmtId="37" fontId="3" fillId="0" borderId="19" xfId="0" applyNumberFormat="1" applyFont="1" applyBorder="1" applyAlignment="1" applyProtection="1">
      <alignment horizontal="center"/>
    </xf>
    <xf numFmtId="37" fontId="3" fillId="0" borderId="24" xfId="0" applyNumberFormat="1" applyFont="1" applyBorder="1" applyAlignment="1" applyProtection="1">
      <alignment horizontal="center"/>
    </xf>
    <xf numFmtId="37" fontId="3" fillId="0" borderId="22" xfId="0" applyNumberFormat="1" applyFont="1" applyBorder="1" applyAlignment="1" applyProtection="1">
      <alignment horizontal="center"/>
    </xf>
    <xf numFmtId="37" fontId="2" fillId="0" borderId="19" xfId="0" applyNumberFormat="1" applyFont="1" applyBorder="1" applyAlignment="1" applyProtection="1">
      <alignment horizontal="center" wrapText="1"/>
    </xf>
    <xf numFmtId="37" fontId="2" fillId="0" borderId="24" xfId="0" applyNumberFormat="1" applyFont="1" applyBorder="1" applyAlignment="1" applyProtection="1">
      <alignment horizontal="center" wrapText="1"/>
    </xf>
    <xf numFmtId="37" fontId="2" fillId="0" borderId="22" xfId="0" applyNumberFormat="1" applyFont="1" applyBorder="1" applyAlignment="1" applyProtection="1">
      <alignment horizontal="center" wrapText="1"/>
    </xf>
    <xf numFmtId="37" fontId="11" fillId="0" borderId="19" xfId="0" applyNumberFormat="1" applyFont="1" applyBorder="1" applyAlignment="1" applyProtection="1">
      <alignment horizontal="center" wrapText="1"/>
    </xf>
    <xf numFmtId="37" fontId="11" fillId="0" borderId="24" xfId="0" applyNumberFormat="1" applyFont="1" applyBorder="1" applyAlignment="1" applyProtection="1">
      <alignment horizontal="center" wrapText="1"/>
    </xf>
    <xf numFmtId="37" fontId="11" fillId="0" borderId="22" xfId="0" applyNumberFormat="1" applyFont="1" applyBorder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BF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topLeftCell="B25" zoomScale="112" zoomScaleNormal="112" workbookViewId="0">
      <selection activeCell="E40" sqref="E40"/>
    </sheetView>
  </sheetViews>
  <sheetFormatPr defaultColWidth="8.88671875" defaultRowHeight="13.8" x14ac:dyDescent="0.3"/>
  <cols>
    <col min="1" max="1" width="15.33203125" style="7" customWidth="1"/>
    <col min="2" max="2" width="42.5546875" style="7" customWidth="1"/>
    <col min="3" max="3" width="12.109375" style="7" customWidth="1"/>
    <col min="4" max="4" width="9.88671875" style="7" customWidth="1"/>
    <col min="5" max="5" width="10" style="7" customWidth="1"/>
    <col min="6" max="6" width="11.5546875" style="7" customWidth="1"/>
    <col min="7" max="7" width="12.109375" style="7" customWidth="1"/>
    <col min="8" max="8" width="11.5546875" style="7" customWidth="1"/>
    <col min="9" max="9" width="9.88671875" style="7" bestFit="1" customWidth="1"/>
    <col min="10" max="10" width="9.33203125" style="7" bestFit="1" customWidth="1"/>
    <col min="11" max="11" width="9.5546875" style="7" customWidth="1"/>
    <col min="12" max="12" width="9.33203125" style="7" bestFit="1" customWidth="1"/>
    <col min="13" max="13" width="11.44140625" style="7" customWidth="1"/>
    <col min="14" max="16384" width="8.88671875" style="7"/>
  </cols>
  <sheetData>
    <row r="1" spans="1:15" x14ac:dyDescent="0.3">
      <c r="A1" s="1" t="s">
        <v>0</v>
      </c>
      <c r="B1" s="2" t="s">
        <v>3</v>
      </c>
      <c r="C1" s="3" t="s">
        <v>1</v>
      </c>
      <c r="D1" s="4"/>
      <c r="E1" s="4"/>
      <c r="F1" s="4"/>
      <c r="G1" s="4"/>
      <c r="H1" s="4"/>
      <c r="I1" s="3" t="s">
        <v>2</v>
      </c>
      <c r="J1" s="5"/>
      <c r="K1" s="4"/>
      <c r="L1" s="4"/>
      <c r="M1" s="6"/>
    </row>
    <row r="2" spans="1:15" ht="15.6" x14ac:dyDescent="0.3">
      <c r="A2" s="8"/>
      <c r="B2" s="9"/>
      <c r="C2" s="10" t="s">
        <v>79</v>
      </c>
      <c r="D2" s="9"/>
      <c r="E2" s="9"/>
      <c r="F2" s="9"/>
      <c r="G2" s="9"/>
      <c r="H2" s="9"/>
      <c r="I2" s="11" t="s">
        <v>81</v>
      </c>
      <c r="J2" s="12"/>
      <c r="K2" s="13" t="s">
        <v>81</v>
      </c>
      <c r="L2" s="12"/>
      <c r="M2" s="14"/>
    </row>
    <row r="3" spans="1:15" ht="15.6" x14ac:dyDescent="0.3">
      <c r="A3" s="10" t="s">
        <v>78</v>
      </c>
      <c r="B3" s="9"/>
      <c r="C3" s="15" t="s">
        <v>80</v>
      </c>
      <c r="D3" s="16"/>
      <c r="E3" s="16"/>
      <c r="F3" s="16"/>
      <c r="G3" s="16"/>
      <c r="H3" s="16"/>
      <c r="I3" s="17" t="s">
        <v>63</v>
      </c>
      <c r="J3" s="18"/>
      <c r="K3" s="19"/>
      <c r="L3" s="19"/>
      <c r="M3" s="20"/>
    </row>
    <row r="4" spans="1:15" ht="15.6" x14ac:dyDescent="0.3">
      <c r="A4" s="21"/>
      <c r="B4" s="22"/>
      <c r="C4" s="23"/>
      <c r="D4" s="24" t="s">
        <v>3</v>
      </c>
      <c r="E4" s="24"/>
      <c r="F4" s="24"/>
      <c r="G4" s="24"/>
      <c r="H4" s="24"/>
      <c r="I4" s="25"/>
      <c r="J4" s="26" t="s">
        <v>3</v>
      </c>
      <c r="K4" s="27">
        <v>42296</v>
      </c>
      <c r="L4" s="27"/>
      <c r="M4" s="28"/>
    </row>
    <row r="5" spans="1:15" x14ac:dyDescent="0.3">
      <c r="A5" s="29" t="s">
        <v>4</v>
      </c>
      <c r="B5" s="30"/>
      <c r="C5" s="31"/>
      <c r="D5" s="30"/>
      <c r="E5" s="30"/>
      <c r="F5" s="30"/>
      <c r="G5" s="32"/>
      <c r="H5" s="33" t="s">
        <v>5</v>
      </c>
      <c r="I5" s="30"/>
      <c r="J5" s="30"/>
      <c r="K5" s="30"/>
      <c r="L5" s="30"/>
      <c r="M5" s="14"/>
    </row>
    <row r="6" spans="1:15" x14ac:dyDescent="0.3">
      <c r="A6" s="34"/>
      <c r="B6" s="35"/>
      <c r="C6" s="36" t="s">
        <v>6</v>
      </c>
      <c r="D6" s="37"/>
      <c r="E6" s="37"/>
      <c r="F6" s="38" t="s">
        <v>71</v>
      </c>
      <c r="G6" s="37"/>
      <c r="H6" s="37"/>
      <c r="I6" s="39"/>
      <c r="J6" s="40"/>
      <c r="K6" s="41" t="s">
        <v>72</v>
      </c>
      <c r="L6" s="42"/>
      <c r="M6" s="43"/>
    </row>
    <row r="7" spans="1:15" ht="15.6" x14ac:dyDescent="0.3">
      <c r="A7" s="34"/>
      <c r="B7" s="35"/>
      <c r="C7" s="44" t="s">
        <v>8</v>
      </c>
      <c r="D7" s="45" t="s">
        <v>9</v>
      </c>
      <c r="E7" s="45" t="s">
        <v>9</v>
      </c>
      <c r="F7" s="45" t="s">
        <v>10</v>
      </c>
      <c r="G7" s="45" t="s">
        <v>11</v>
      </c>
      <c r="H7" s="46" t="s">
        <v>10</v>
      </c>
      <c r="I7" s="47" t="s">
        <v>9</v>
      </c>
      <c r="J7" s="48" t="s">
        <v>12</v>
      </c>
      <c r="K7" s="48" t="s">
        <v>10</v>
      </c>
      <c r="L7" s="49" t="s">
        <v>11</v>
      </c>
      <c r="M7" s="50" t="s">
        <v>10</v>
      </c>
      <c r="O7" s="61"/>
    </row>
    <row r="8" spans="1:15" ht="15.6" x14ac:dyDescent="0.3">
      <c r="A8" s="51" t="s">
        <v>46</v>
      </c>
      <c r="B8" s="35"/>
      <c r="C8" s="52" t="s">
        <v>13</v>
      </c>
      <c r="D8" s="45" t="s">
        <v>14</v>
      </c>
      <c r="E8" s="45" t="s">
        <v>15</v>
      </c>
      <c r="F8" s="45" t="s">
        <v>12</v>
      </c>
      <c r="G8" s="45" t="s">
        <v>16</v>
      </c>
      <c r="H8" s="46" t="s">
        <v>11</v>
      </c>
      <c r="I8" s="47" t="s">
        <v>17</v>
      </c>
      <c r="J8" s="48" t="s">
        <v>7</v>
      </c>
      <c r="K8" s="48" t="s">
        <v>7</v>
      </c>
      <c r="L8" s="49" t="s">
        <v>41</v>
      </c>
      <c r="M8" s="53" t="s">
        <v>17</v>
      </c>
      <c r="O8" s="61"/>
    </row>
    <row r="9" spans="1:15" ht="16.2" thickBot="1" x14ac:dyDescent="0.35">
      <c r="A9" s="51" t="s">
        <v>45</v>
      </c>
      <c r="B9" s="44" t="s">
        <v>18</v>
      </c>
      <c r="C9" s="52" t="s">
        <v>19</v>
      </c>
      <c r="D9" s="45" t="s">
        <v>20</v>
      </c>
      <c r="E9" s="45" t="s">
        <v>16</v>
      </c>
      <c r="F9" s="45" t="s">
        <v>15</v>
      </c>
      <c r="G9" s="45" t="s">
        <v>21</v>
      </c>
      <c r="H9" s="54" t="s">
        <v>22</v>
      </c>
      <c r="I9" s="47" t="s">
        <v>23</v>
      </c>
      <c r="J9" s="48" t="s">
        <v>41</v>
      </c>
      <c r="K9" s="48" t="s">
        <v>16</v>
      </c>
      <c r="L9" s="49" t="s">
        <v>42</v>
      </c>
      <c r="M9" s="53" t="s">
        <v>24</v>
      </c>
      <c r="O9" s="61"/>
    </row>
    <row r="10" spans="1:15" ht="15.6" hidden="1" x14ac:dyDescent="0.3">
      <c r="A10" s="110"/>
      <c r="B10" s="111"/>
      <c r="C10" s="112"/>
      <c r="D10" s="113"/>
      <c r="E10" s="114" t="s">
        <v>14</v>
      </c>
      <c r="F10" s="115" t="s">
        <v>25</v>
      </c>
      <c r="G10" s="112"/>
      <c r="H10" s="116"/>
      <c r="I10" s="126"/>
      <c r="J10" s="117" t="s">
        <v>17</v>
      </c>
      <c r="K10" s="117" t="s">
        <v>47</v>
      </c>
      <c r="L10" s="118"/>
      <c r="M10" s="119" t="s">
        <v>11</v>
      </c>
      <c r="O10" s="61"/>
    </row>
    <row r="11" spans="1:15" ht="15.6" hidden="1" x14ac:dyDescent="0.3">
      <c r="A11" s="120"/>
      <c r="B11" s="44"/>
      <c r="C11" s="35"/>
      <c r="D11" s="55"/>
      <c r="E11" s="45" t="s">
        <v>27</v>
      </c>
      <c r="F11" s="35"/>
      <c r="G11" s="35"/>
      <c r="H11" s="121"/>
      <c r="I11" s="127"/>
      <c r="J11" s="56" t="s">
        <v>26</v>
      </c>
      <c r="K11" s="56" t="s">
        <v>26</v>
      </c>
      <c r="L11" s="57"/>
      <c r="M11" s="122" t="s">
        <v>3</v>
      </c>
      <c r="O11" s="61"/>
    </row>
    <row r="12" spans="1:15" ht="16.2" hidden="1" thickBot="1" x14ac:dyDescent="0.35">
      <c r="A12" s="174" t="s">
        <v>28</v>
      </c>
      <c r="B12" s="95" t="s">
        <v>29</v>
      </c>
      <c r="C12" s="95" t="s">
        <v>30</v>
      </c>
      <c r="D12" s="95" t="s">
        <v>31</v>
      </c>
      <c r="E12" s="95" t="s">
        <v>32</v>
      </c>
      <c r="F12" s="95" t="s">
        <v>33</v>
      </c>
      <c r="G12" s="95" t="s">
        <v>34</v>
      </c>
      <c r="H12" s="69" t="s">
        <v>35</v>
      </c>
      <c r="I12" s="128" t="s">
        <v>36</v>
      </c>
      <c r="J12" s="96" t="s">
        <v>37</v>
      </c>
      <c r="K12" s="96" t="s">
        <v>38</v>
      </c>
      <c r="L12" s="97" t="s">
        <v>43</v>
      </c>
      <c r="M12" s="123" t="s">
        <v>44</v>
      </c>
      <c r="O12" s="61"/>
    </row>
    <row r="13" spans="1:15" ht="15.6" x14ac:dyDescent="0.3">
      <c r="A13" s="175" t="s">
        <v>105</v>
      </c>
      <c r="B13" s="176"/>
      <c r="C13" s="176"/>
      <c r="D13" s="176"/>
      <c r="E13" s="176"/>
      <c r="F13" s="176"/>
      <c r="G13" s="176"/>
      <c r="H13" s="176"/>
      <c r="I13" s="182"/>
      <c r="J13" s="183"/>
      <c r="K13" s="184"/>
      <c r="L13" s="183"/>
      <c r="M13" s="185"/>
      <c r="O13" s="61"/>
    </row>
    <row r="14" spans="1:15" x14ac:dyDescent="0.3">
      <c r="A14" s="238" t="s">
        <v>73</v>
      </c>
      <c r="B14" s="227"/>
      <c r="C14" s="227"/>
      <c r="D14" s="227"/>
      <c r="E14" s="227"/>
      <c r="F14" s="227"/>
      <c r="G14" s="227"/>
      <c r="H14" s="239"/>
      <c r="I14" s="162" t="s">
        <v>3</v>
      </c>
      <c r="J14" s="137" t="s">
        <v>3</v>
      </c>
      <c r="K14" s="140" t="s">
        <v>3</v>
      </c>
      <c r="L14" s="58" t="s">
        <v>3</v>
      </c>
      <c r="M14" s="187" t="s">
        <v>3</v>
      </c>
    </row>
    <row r="15" spans="1:15" x14ac:dyDescent="0.3">
      <c r="A15" s="138"/>
      <c r="B15" s="200" t="s">
        <v>97</v>
      </c>
      <c r="C15" s="201" t="s">
        <v>104</v>
      </c>
      <c r="D15" s="202">
        <v>237014</v>
      </c>
      <c r="E15" s="203">
        <v>1</v>
      </c>
      <c r="F15" s="196">
        <f>SUM(D15*E15)</f>
        <v>237014</v>
      </c>
      <c r="G15" s="204">
        <v>8.3500000000000005E-2</v>
      </c>
      <c r="H15" s="216">
        <f>SUM(F15*G15)</f>
        <v>19790.669000000002</v>
      </c>
      <c r="I15" s="186"/>
      <c r="J15" s="137"/>
      <c r="K15" s="140"/>
      <c r="L15" s="58"/>
      <c r="M15" s="187"/>
    </row>
    <row r="16" spans="1:15" x14ac:dyDescent="0.3">
      <c r="A16" s="138"/>
      <c r="B16" s="143" t="s">
        <v>98</v>
      </c>
      <c r="C16" s="144" t="s">
        <v>104</v>
      </c>
      <c r="D16" s="145">
        <v>16591</v>
      </c>
      <c r="E16" s="146">
        <v>1</v>
      </c>
      <c r="F16" s="147">
        <f>SUM(D16*E16)</f>
        <v>16591</v>
      </c>
      <c r="G16" s="148">
        <v>0.25</v>
      </c>
      <c r="H16" s="158">
        <f>SUM(F16*G16)</f>
        <v>4147.75</v>
      </c>
      <c r="I16" s="186"/>
      <c r="J16" s="137"/>
      <c r="K16" s="140"/>
      <c r="L16" s="58"/>
      <c r="M16" s="187"/>
    </row>
    <row r="17" spans="1:15" x14ac:dyDescent="0.3">
      <c r="A17" s="138"/>
      <c r="B17" s="143" t="s">
        <v>103</v>
      </c>
      <c r="C17" s="144" t="s">
        <v>104</v>
      </c>
      <c r="D17" s="145">
        <v>1421</v>
      </c>
      <c r="E17" s="146">
        <v>1</v>
      </c>
      <c r="F17" s="147">
        <f>SUM(D17*E17)</f>
        <v>1421</v>
      </c>
      <c r="G17" s="148">
        <v>0.5</v>
      </c>
      <c r="H17" s="158">
        <f>SUM(F17*G17)</f>
        <v>710.5</v>
      </c>
      <c r="I17" s="186"/>
      <c r="J17" s="137"/>
      <c r="K17" s="140"/>
      <c r="L17" s="58"/>
      <c r="M17" s="187"/>
    </row>
    <row r="18" spans="1:15" s="70" customFormat="1" x14ac:dyDescent="0.3">
      <c r="A18" s="138"/>
      <c r="B18" s="149" t="s">
        <v>94</v>
      </c>
      <c r="C18" s="144" t="s">
        <v>104</v>
      </c>
      <c r="D18" s="150">
        <v>3000</v>
      </c>
      <c r="E18" s="240">
        <v>1</v>
      </c>
      <c r="F18" s="150">
        <v>3000</v>
      </c>
      <c r="G18" s="149">
        <v>8.3500000000000005E-2</v>
      </c>
      <c r="H18" s="159">
        <v>250.5</v>
      </c>
      <c r="I18" s="186"/>
      <c r="J18" s="137"/>
      <c r="K18" s="140"/>
      <c r="L18" s="58"/>
      <c r="M18" s="187"/>
    </row>
    <row r="19" spans="1:15" s="70" customFormat="1" x14ac:dyDescent="0.3">
      <c r="A19" s="138"/>
      <c r="B19" s="149" t="s">
        <v>95</v>
      </c>
      <c r="C19" s="144" t="s">
        <v>104</v>
      </c>
      <c r="D19" s="149">
        <v>900</v>
      </c>
      <c r="E19" s="240">
        <v>1</v>
      </c>
      <c r="F19" s="149">
        <v>900</v>
      </c>
      <c r="G19" s="149">
        <v>0.25</v>
      </c>
      <c r="H19" s="159">
        <v>225</v>
      </c>
      <c r="I19" s="186"/>
      <c r="J19" s="137"/>
      <c r="K19" s="140"/>
      <c r="L19" s="58"/>
      <c r="M19" s="187"/>
    </row>
    <row r="20" spans="1:15" s="70" customFormat="1" x14ac:dyDescent="0.3">
      <c r="A20" s="138"/>
      <c r="B20" s="199" t="s">
        <v>96</v>
      </c>
      <c r="C20" s="224" t="s">
        <v>104</v>
      </c>
      <c r="D20" s="199">
        <v>20</v>
      </c>
      <c r="E20" s="241">
        <v>1</v>
      </c>
      <c r="F20" s="199">
        <v>20</v>
      </c>
      <c r="G20" s="199">
        <v>0.5</v>
      </c>
      <c r="H20" s="217">
        <v>10</v>
      </c>
      <c r="I20" s="186"/>
      <c r="J20" s="137"/>
      <c r="K20" s="140"/>
      <c r="L20" s="58"/>
      <c r="M20" s="187"/>
    </row>
    <row r="21" spans="1:15" s="109" customFormat="1" x14ac:dyDescent="0.3">
      <c r="A21" s="132" t="s">
        <v>90</v>
      </c>
      <c r="B21" s="132"/>
      <c r="C21" s="132"/>
      <c r="D21" s="242">
        <f>SUM(D15)</f>
        <v>237014</v>
      </c>
      <c r="E21" s="134">
        <f>SUM(F21/D21)</f>
        <v>1.0925346182082072</v>
      </c>
      <c r="F21" s="133">
        <f>SUM(F15:F20)</f>
        <v>258946</v>
      </c>
      <c r="G21" s="132">
        <f>SUM(H21/F21)</f>
        <v>9.7064326152943095E-2</v>
      </c>
      <c r="H21" s="134">
        <f>SUM(H15:H20)</f>
        <v>25134.419000000002</v>
      </c>
      <c r="I21" s="171"/>
      <c r="J21" s="163"/>
      <c r="K21" s="164"/>
      <c r="L21" s="169"/>
      <c r="M21" s="188"/>
    </row>
    <row r="22" spans="1:15" x14ac:dyDescent="0.3">
      <c r="A22" s="138"/>
      <c r="B22" s="125"/>
      <c r="C22" s="125"/>
      <c r="D22" s="125"/>
      <c r="E22" s="125"/>
      <c r="F22" s="125"/>
      <c r="G22" s="125"/>
      <c r="H22" s="125"/>
      <c r="I22" s="186"/>
      <c r="J22" s="137"/>
      <c r="K22" s="140"/>
      <c r="L22" s="58"/>
      <c r="M22" s="187"/>
    </row>
    <row r="23" spans="1:15" x14ac:dyDescent="0.3">
      <c r="A23" s="131" t="s">
        <v>89</v>
      </c>
      <c r="B23" s="98"/>
      <c r="C23" s="98"/>
      <c r="D23" s="98"/>
      <c r="E23" s="98"/>
      <c r="F23" s="98"/>
      <c r="G23" s="98"/>
      <c r="H23" s="98"/>
      <c r="I23" s="186"/>
      <c r="J23" s="137"/>
      <c r="K23" s="140"/>
      <c r="L23" s="58"/>
      <c r="M23" s="187"/>
    </row>
    <row r="24" spans="1:15" x14ac:dyDescent="0.3">
      <c r="A24" s="208" t="s">
        <v>73</v>
      </c>
      <c r="B24" s="124"/>
      <c r="C24" s="124"/>
      <c r="D24" s="124"/>
      <c r="E24" s="124"/>
      <c r="F24" s="124"/>
      <c r="G24" s="124"/>
      <c r="H24" s="124"/>
      <c r="I24" s="186" t="s">
        <v>3</v>
      </c>
      <c r="J24" s="137" t="s">
        <v>3</v>
      </c>
      <c r="K24" s="140" t="s">
        <v>3</v>
      </c>
      <c r="L24" s="58" t="s">
        <v>3</v>
      </c>
      <c r="M24" s="187" t="s">
        <v>3</v>
      </c>
    </row>
    <row r="25" spans="1:15" x14ac:dyDescent="0.3">
      <c r="A25" s="151"/>
      <c r="B25" s="194" t="s">
        <v>100</v>
      </c>
      <c r="C25" s="195" t="s">
        <v>104</v>
      </c>
      <c r="D25" s="196">
        <v>53</v>
      </c>
      <c r="E25" s="197">
        <v>4471.96</v>
      </c>
      <c r="F25" s="196">
        <v>237014</v>
      </c>
      <c r="G25" s="198">
        <v>1.67E-2</v>
      </c>
      <c r="H25" s="216">
        <f t="shared" ref="H25:H27" si="0">SUM(F25*G25)</f>
        <v>3958.1338000000001</v>
      </c>
      <c r="I25" s="186"/>
      <c r="J25" s="137"/>
      <c r="K25" s="140"/>
      <c r="L25" s="58"/>
      <c r="M25" s="187"/>
    </row>
    <row r="26" spans="1:15" x14ac:dyDescent="0.3">
      <c r="A26" s="142" t="s">
        <v>3</v>
      </c>
      <c r="B26" s="143" t="s">
        <v>101</v>
      </c>
      <c r="C26" s="195" t="s">
        <v>104</v>
      </c>
      <c r="D26" s="145">
        <v>53</v>
      </c>
      <c r="E26" s="146">
        <v>313.04000000000002</v>
      </c>
      <c r="F26" s="147">
        <v>16591</v>
      </c>
      <c r="G26" s="148">
        <v>0.25</v>
      </c>
      <c r="H26" s="158">
        <f t="shared" si="0"/>
        <v>4147.75</v>
      </c>
      <c r="I26" s="129" t="s">
        <v>3</v>
      </c>
      <c r="J26" s="58" t="s">
        <v>3</v>
      </c>
      <c r="K26" s="140" t="s">
        <v>3</v>
      </c>
      <c r="L26" s="58" t="s">
        <v>3</v>
      </c>
      <c r="M26" s="187" t="s">
        <v>3</v>
      </c>
    </row>
    <row r="27" spans="1:15" x14ac:dyDescent="0.3">
      <c r="A27" s="142" t="s">
        <v>3</v>
      </c>
      <c r="B27" s="143" t="s">
        <v>102</v>
      </c>
      <c r="C27" s="195" t="s">
        <v>104</v>
      </c>
      <c r="D27" s="243">
        <v>53</v>
      </c>
      <c r="E27" s="244">
        <v>26.811319999999998</v>
      </c>
      <c r="F27" s="147">
        <v>1421</v>
      </c>
      <c r="G27" s="148">
        <v>0.5</v>
      </c>
      <c r="H27" s="158">
        <f t="shared" si="0"/>
        <v>710.5</v>
      </c>
      <c r="I27" s="129" t="s">
        <v>3</v>
      </c>
      <c r="J27" s="58" t="s">
        <v>3</v>
      </c>
      <c r="K27" s="165" t="s">
        <v>3</v>
      </c>
      <c r="L27" s="58" t="s">
        <v>3</v>
      </c>
      <c r="M27" s="189" t="s">
        <v>3</v>
      </c>
    </row>
    <row r="28" spans="1:15" x14ac:dyDescent="0.3">
      <c r="A28" s="142"/>
      <c r="B28" s="199" t="s">
        <v>99</v>
      </c>
      <c r="C28" s="225" t="s">
        <v>104</v>
      </c>
      <c r="D28" s="199">
        <v>53</v>
      </c>
      <c r="E28" s="199">
        <v>0.37735839999999998</v>
      </c>
      <c r="F28" s="199">
        <v>20</v>
      </c>
      <c r="G28" s="199">
        <v>0.5</v>
      </c>
      <c r="H28" s="217">
        <v>10</v>
      </c>
      <c r="I28" s="129"/>
      <c r="J28" s="58"/>
      <c r="K28" s="165"/>
      <c r="L28" s="58"/>
      <c r="M28" s="189"/>
    </row>
    <row r="29" spans="1:15" x14ac:dyDescent="0.3">
      <c r="A29" s="226" t="s">
        <v>92</v>
      </c>
      <c r="B29" s="227"/>
      <c r="C29" s="228" t="s">
        <v>3</v>
      </c>
      <c r="D29" s="229"/>
      <c r="E29" s="230" t="s">
        <v>3</v>
      </c>
      <c r="F29" s="229"/>
      <c r="G29" s="231" t="s">
        <v>3</v>
      </c>
      <c r="H29" s="232"/>
      <c r="I29" s="172" t="s">
        <v>3</v>
      </c>
      <c r="J29" s="59" t="s">
        <v>3</v>
      </c>
      <c r="K29" s="165" t="s">
        <v>3</v>
      </c>
      <c r="L29" s="60" t="s">
        <v>3</v>
      </c>
      <c r="M29" s="189" t="s">
        <v>3</v>
      </c>
    </row>
    <row r="30" spans="1:15" ht="15.6" x14ac:dyDescent="0.3">
      <c r="A30" s="142" t="s">
        <v>3</v>
      </c>
      <c r="B30" s="139" t="s">
        <v>74</v>
      </c>
      <c r="C30" s="205" t="s">
        <v>104</v>
      </c>
      <c r="D30" s="140">
        <v>53</v>
      </c>
      <c r="E30" s="170">
        <v>1</v>
      </c>
      <c r="F30" s="141">
        <v>53</v>
      </c>
      <c r="G30" s="206">
        <v>0.5</v>
      </c>
      <c r="H30" s="218">
        <v>26.5</v>
      </c>
      <c r="I30" s="129" t="s">
        <v>3</v>
      </c>
      <c r="J30" s="58" t="s">
        <v>3</v>
      </c>
      <c r="K30" s="165" t="s">
        <v>3</v>
      </c>
      <c r="L30" s="58" t="s">
        <v>3</v>
      </c>
      <c r="M30" s="189" t="s">
        <v>40</v>
      </c>
      <c r="O30" s="61"/>
    </row>
    <row r="31" spans="1:15" ht="15.6" x14ac:dyDescent="0.3">
      <c r="A31" s="233" t="s">
        <v>75</v>
      </c>
      <c r="B31" s="234"/>
      <c r="C31" s="228"/>
      <c r="D31" s="235"/>
      <c r="E31" s="236"/>
      <c r="F31" s="235"/>
      <c r="G31" s="236"/>
      <c r="H31" s="237"/>
      <c r="I31" s="173"/>
      <c r="J31" s="63"/>
      <c r="K31" s="165"/>
      <c r="L31" s="62"/>
      <c r="M31" s="189"/>
      <c r="O31" s="61"/>
    </row>
    <row r="32" spans="1:15" ht="15.6" x14ac:dyDescent="0.3">
      <c r="A32" s="152"/>
      <c r="B32" s="200" t="s">
        <v>76</v>
      </c>
      <c r="C32" s="201" t="s">
        <v>104</v>
      </c>
      <c r="D32" s="168">
        <v>53</v>
      </c>
      <c r="E32" s="207">
        <v>1</v>
      </c>
      <c r="F32" s="168">
        <f t="shared" ref="F32:F38" si="1">SUM(D32*E32)</f>
        <v>53</v>
      </c>
      <c r="G32" s="207">
        <v>11.5</v>
      </c>
      <c r="H32" s="219">
        <f t="shared" ref="H32:H38" si="2">SUM(F32*G32)</f>
        <v>609.5</v>
      </c>
      <c r="I32" s="190"/>
      <c r="J32" s="63"/>
      <c r="K32" s="165"/>
      <c r="L32" s="62"/>
      <c r="M32" s="189"/>
      <c r="O32" s="61"/>
    </row>
    <row r="33" spans="1:15" x14ac:dyDescent="0.3">
      <c r="A33" s="152"/>
      <c r="B33" s="143" t="s">
        <v>84</v>
      </c>
      <c r="C33" s="201" t="s">
        <v>104</v>
      </c>
      <c r="D33" s="153">
        <v>53</v>
      </c>
      <c r="E33" s="154">
        <v>8</v>
      </c>
      <c r="F33" s="153">
        <f t="shared" si="1"/>
        <v>424</v>
      </c>
      <c r="G33" s="154">
        <v>1.6346000000000001</v>
      </c>
      <c r="H33" s="160">
        <f t="shared" si="2"/>
        <v>693.07040000000006</v>
      </c>
      <c r="I33" s="190"/>
      <c r="J33" s="63"/>
      <c r="K33" s="165"/>
      <c r="L33" s="62"/>
      <c r="M33" s="189"/>
    </row>
    <row r="34" spans="1:15" x14ac:dyDescent="0.3">
      <c r="A34" s="152"/>
      <c r="B34" s="155" t="s">
        <v>85</v>
      </c>
      <c r="C34" s="201" t="s">
        <v>104</v>
      </c>
      <c r="D34" s="156">
        <v>53</v>
      </c>
      <c r="E34" s="157">
        <v>8</v>
      </c>
      <c r="F34" s="156">
        <f t="shared" si="1"/>
        <v>424</v>
      </c>
      <c r="G34" s="157">
        <v>6.5</v>
      </c>
      <c r="H34" s="161">
        <f t="shared" si="2"/>
        <v>2756</v>
      </c>
      <c r="I34" s="190"/>
      <c r="J34" s="63"/>
      <c r="K34" s="166"/>
      <c r="L34" s="63"/>
      <c r="M34" s="191"/>
    </row>
    <row r="35" spans="1:15" x14ac:dyDescent="0.3">
      <c r="A35" s="152"/>
      <c r="B35" s="155" t="s">
        <v>83</v>
      </c>
      <c r="C35" s="201" t="s">
        <v>104</v>
      </c>
      <c r="D35" s="156">
        <v>53</v>
      </c>
      <c r="E35" s="157">
        <v>1</v>
      </c>
      <c r="F35" s="156">
        <f t="shared" si="1"/>
        <v>53</v>
      </c>
      <c r="G35" s="157">
        <v>0.25</v>
      </c>
      <c r="H35" s="161">
        <f t="shared" si="2"/>
        <v>13.25</v>
      </c>
      <c r="I35" s="190"/>
      <c r="J35" s="63"/>
      <c r="K35" s="140"/>
      <c r="L35" s="63"/>
      <c r="M35" s="187"/>
    </row>
    <row r="36" spans="1:15" x14ac:dyDescent="0.3">
      <c r="A36" s="152"/>
      <c r="B36" s="155" t="s">
        <v>93</v>
      </c>
      <c r="C36" s="201" t="s">
        <v>104</v>
      </c>
      <c r="D36" s="156">
        <v>5</v>
      </c>
      <c r="E36" s="157">
        <v>1</v>
      </c>
      <c r="F36" s="156">
        <v>5</v>
      </c>
      <c r="G36" s="157">
        <v>7</v>
      </c>
      <c r="H36" s="161">
        <v>35</v>
      </c>
      <c r="I36" s="190"/>
      <c r="J36" s="63"/>
      <c r="K36" s="140"/>
      <c r="L36" s="63"/>
      <c r="M36" s="187"/>
    </row>
    <row r="37" spans="1:15" x14ac:dyDescent="0.3">
      <c r="A37" s="152"/>
      <c r="B37" s="155" t="s">
        <v>77</v>
      </c>
      <c r="C37" s="201" t="s">
        <v>104</v>
      </c>
      <c r="D37" s="156">
        <v>53</v>
      </c>
      <c r="E37" s="157">
        <v>52</v>
      </c>
      <c r="F37" s="156">
        <f t="shared" si="1"/>
        <v>2756</v>
      </c>
      <c r="G37" s="157">
        <v>1.5</v>
      </c>
      <c r="H37" s="161">
        <f t="shared" si="2"/>
        <v>4134</v>
      </c>
      <c r="I37" s="222">
        <v>53</v>
      </c>
      <c r="J37" s="214">
        <v>52</v>
      </c>
      <c r="K37" s="145">
        <f>SUM(I37*J37)</f>
        <v>2756</v>
      </c>
      <c r="L37" s="215">
        <v>0.25</v>
      </c>
      <c r="M37" s="223">
        <f>SUM(K37*L37)</f>
        <v>689</v>
      </c>
      <c r="O37" s="94"/>
    </row>
    <row r="38" spans="1:15" x14ac:dyDescent="0.3">
      <c r="A38" s="152"/>
      <c r="B38" s="155" t="s">
        <v>82</v>
      </c>
      <c r="C38" s="201" t="s">
        <v>104</v>
      </c>
      <c r="D38" s="156">
        <v>53</v>
      </c>
      <c r="E38" s="157">
        <v>52</v>
      </c>
      <c r="F38" s="156">
        <f t="shared" si="1"/>
        <v>2756</v>
      </c>
      <c r="G38" s="157">
        <v>1.5</v>
      </c>
      <c r="H38" s="161">
        <f t="shared" si="2"/>
        <v>4134</v>
      </c>
      <c r="I38" s="190"/>
      <c r="J38" s="63"/>
      <c r="K38" s="140"/>
      <c r="L38" s="63"/>
      <c r="M38" s="187"/>
    </row>
    <row r="39" spans="1:15" s="109" customFormat="1" ht="14.4" thickBot="1" x14ac:dyDescent="0.35">
      <c r="A39" s="209" t="s">
        <v>90</v>
      </c>
      <c r="B39" s="210"/>
      <c r="C39" s="211"/>
      <c r="D39" s="212">
        <f>SUM(D25)</f>
        <v>53</v>
      </c>
      <c r="E39" s="213">
        <f>SUM(F39/D39)</f>
        <v>4935.2830188679245</v>
      </c>
      <c r="F39" s="212">
        <f>SUM(F25:F38)</f>
        <v>261570</v>
      </c>
      <c r="G39" s="213">
        <f>SUM(H39/F39)</f>
        <v>8.1154965018924191E-2</v>
      </c>
      <c r="H39" s="220">
        <f>SUM(H25:H38)</f>
        <v>21227.7042</v>
      </c>
      <c r="I39" s="192"/>
      <c r="J39" s="135"/>
      <c r="K39" s="167"/>
      <c r="L39" s="135"/>
      <c r="M39" s="193"/>
    </row>
    <row r="40" spans="1:15" s="70" customFormat="1" ht="14.4" thickBot="1" x14ac:dyDescent="0.35">
      <c r="A40" s="177"/>
      <c r="B40" s="178"/>
      <c r="C40" s="179"/>
      <c r="D40" s="180"/>
      <c r="E40" s="181"/>
      <c r="F40" s="180"/>
      <c r="G40" s="181"/>
      <c r="H40" s="221"/>
      <c r="I40" s="190"/>
      <c r="J40" s="63"/>
      <c r="K40" s="166"/>
      <c r="L40" s="63"/>
      <c r="M40" s="191"/>
      <c r="O40" s="136"/>
    </row>
    <row r="41" spans="1:15" s="109" customFormat="1" ht="14.4" thickBot="1" x14ac:dyDescent="0.35">
      <c r="A41" s="99" t="s">
        <v>91</v>
      </c>
      <c r="B41" s="100"/>
      <c r="C41" s="101"/>
      <c r="D41" s="102">
        <f>SUM(D21,D39)</f>
        <v>237067</v>
      </c>
      <c r="E41" s="103">
        <f>SUM(F41/D41)</f>
        <v>2.1956493312017278</v>
      </c>
      <c r="F41" s="104">
        <f>SUM(F21,F39)</f>
        <v>520516</v>
      </c>
      <c r="G41" s="103">
        <f>SUM(H41/F41)</f>
        <v>8.9069544836277853E-2</v>
      </c>
      <c r="H41" s="105">
        <f>SUM(H21,H39)</f>
        <v>46362.123200000002</v>
      </c>
      <c r="I41" s="130" t="s">
        <v>3</v>
      </c>
      <c r="J41" s="100"/>
      <c r="K41" s="106">
        <f>SUM(K24:K39)</f>
        <v>2756</v>
      </c>
      <c r="L41" s="107">
        <f>SUM(M41/K41)</f>
        <v>0.25</v>
      </c>
      <c r="M41" s="108">
        <f>SUM(M24:M39)</f>
        <v>689</v>
      </c>
    </row>
    <row r="42" spans="1:15" x14ac:dyDescent="0.3">
      <c r="A42" s="9" t="s">
        <v>3</v>
      </c>
      <c r="B42" s="9"/>
      <c r="C42" s="64" t="s">
        <v>3</v>
      </c>
      <c r="D42" s="64" t="s">
        <v>3</v>
      </c>
      <c r="E42" s="64" t="s">
        <v>3</v>
      </c>
      <c r="F42" s="64" t="s">
        <v>3</v>
      </c>
      <c r="G42" s="64" t="s">
        <v>3</v>
      </c>
      <c r="H42" s="64" t="s">
        <v>3</v>
      </c>
      <c r="I42" s="9"/>
      <c r="J42" s="9"/>
      <c r="K42" s="9" t="s">
        <v>39</v>
      </c>
      <c r="L42" s="9"/>
      <c r="M42" s="9"/>
    </row>
    <row r="43" spans="1:15" hidden="1" x14ac:dyDescent="0.3">
      <c r="D43" s="65" t="s">
        <v>61</v>
      </c>
      <c r="E43" s="66" t="s">
        <v>3</v>
      </c>
      <c r="F43" s="67" t="s">
        <v>69</v>
      </c>
      <c r="G43" s="68"/>
      <c r="H43" s="69"/>
      <c r="I43" s="70"/>
    </row>
    <row r="44" spans="1:15" ht="14.4" hidden="1" thickBot="1" x14ac:dyDescent="0.35">
      <c r="B44" s="71" t="s">
        <v>62</v>
      </c>
      <c r="C44" s="12"/>
      <c r="D44" s="72" t="s">
        <v>60</v>
      </c>
      <c r="E44" s="73" t="s">
        <v>3</v>
      </c>
      <c r="F44" s="74" t="s">
        <v>70</v>
      </c>
      <c r="G44" s="75" t="s">
        <v>3</v>
      </c>
      <c r="H44" s="70"/>
      <c r="I44" s="70"/>
    </row>
    <row r="45" spans="1:15" ht="15.9" customHeight="1" x14ac:dyDescent="0.3">
      <c r="B45" s="76" t="s">
        <v>48</v>
      </c>
      <c r="C45" s="77">
        <v>237067</v>
      </c>
      <c r="D45" s="78" t="s">
        <v>55</v>
      </c>
      <c r="E45" s="79" t="s">
        <v>68</v>
      </c>
      <c r="F45" s="80"/>
      <c r="G45" s="81"/>
      <c r="H45" s="82" t="s">
        <v>86</v>
      </c>
    </row>
    <row r="46" spans="1:15" ht="15.9" customHeight="1" x14ac:dyDescent="0.3">
      <c r="B46" s="76" t="s">
        <v>51</v>
      </c>
      <c r="C46" s="83">
        <f>SUM(F41/D41)</f>
        <v>2.1956493312017278</v>
      </c>
      <c r="D46" s="84"/>
      <c r="E46" s="85" t="s">
        <v>64</v>
      </c>
      <c r="F46" s="80"/>
      <c r="G46" s="81"/>
      <c r="H46" s="58" t="s">
        <v>3</v>
      </c>
      <c r="I46" s="58"/>
    </row>
    <row r="47" spans="1:15" ht="15.9" customHeight="1" x14ac:dyDescent="0.3">
      <c r="B47" s="76" t="s">
        <v>49</v>
      </c>
      <c r="C47" s="77">
        <f>SUM(F41,M41)</f>
        <v>521205</v>
      </c>
      <c r="D47" s="86" t="s">
        <v>54</v>
      </c>
      <c r="E47" s="79" t="s">
        <v>65</v>
      </c>
      <c r="F47" s="80"/>
      <c r="G47" s="81"/>
      <c r="H47" s="58" t="s">
        <v>3</v>
      </c>
      <c r="I47" s="58"/>
    </row>
    <row r="48" spans="1:15" ht="15.9" customHeight="1" thickBot="1" x14ac:dyDescent="0.35">
      <c r="B48" s="76" t="s">
        <v>50</v>
      </c>
      <c r="C48" s="87">
        <f>SUM(H41/F41)</f>
        <v>8.9069544836277853E-2</v>
      </c>
      <c r="D48" s="84"/>
      <c r="E48" s="79" t="s">
        <v>66</v>
      </c>
      <c r="F48" s="80"/>
      <c r="G48" s="81"/>
      <c r="H48" s="58" t="s">
        <v>3</v>
      </c>
      <c r="I48" s="58"/>
    </row>
    <row r="49" spans="2:9" ht="15.9" customHeight="1" thickBot="1" x14ac:dyDescent="0.35">
      <c r="B49" s="88" t="s">
        <v>52</v>
      </c>
      <c r="C49" s="89">
        <f>SUM(H41+M41)</f>
        <v>47051.123200000002</v>
      </c>
      <c r="D49" s="90" t="s">
        <v>59</v>
      </c>
      <c r="E49" s="85" t="s">
        <v>67</v>
      </c>
      <c r="F49" s="80"/>
      <c r="G49" s="81"/>
      <c r="H49" s="58" t="s">
        <v>3</v>
      </c>
      <c r="I49" s="58"/>
    </row>
    <row r="50" spans="2:9" ht="15.9" customHeight="1" x14ac:dyDescent="0.3">
      <c r="B50" s="76" t="s">
        <v>53</v>
      </c>
      <c r="C50" s="91">
        <v>47601</v>
      </c>
      <c r="D50" s="86" t="s">
        <v>56</v>
      </c>
      <c r="G50" s="58"/>
      <c r="H50" s="58" t="s">
        <v>3</v>
      </c>
      <c r="I50" s="92"/>
    </row>
    <row r="51" spans="2:9" ht="15.9" customHeight="1" x14ac:dyDescent="0.3">
      <c r="B51" s="76" t="s">
        <v>57</v>
      </c>
      <c r="C51" s="77">
        <f>SUM(C49-C50)</f>
        <v>-549.87679999999818</v>
      </c>
      <c r="D51" s="86" t="s">
        <v>58</v>
      </c>
    </row>
    <row r="53" spans="2:9" x14ac:dyDescent="0.3">
      <c r="B53" s="7" t="s">
        <v>3</v>
      </c>
    </row>
  </sheetData>
  <phoneticPr fontId="0" type="noConversion"/>
  <pageMargins left="0.35" right="0.5" top="0.5" bottom="0.25" header="0.5" footer="0.5"/>
  <pageSetup scale="75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3.2" x14ac:dyDescent="0.25"/>
  <sheetData>
    <row r="1" spans="1:1" x14ac:dyDescent="0.25">
      <c r="A1" s="93" t="s">
        <v>87</v>
      </c>
    </row>
    <row r="3" spans="1:1" x14ac:dyDescent="0.25">
      <c r="A3" s="93" t="s">
        <v>88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D43" sqref="D43"/>
    </sheetView>
  </sheetViews>
  <sheetFormatPr defaultRowHeight="13.2" x14ac:dyDescent="0.25"/>
  <cols>
    <col min="1" max="1" width="10.5546875" customWidth="1"/>
    <col min="2" max="2" width="24.6640625" customWidth="1"/>
    <col min="3" max="3" width="11.109375" customWidth="1"/>
    <col min="7" max="7" width="20.33203125" customWidth="1"/>
  </cols>
  <sheetData>
    <row r="1" spans="1:7" x14ac:dyDescent="0.25">
      <c r="A1" s="286" t="s">
        <v>106</v>
      </c>
      <c r="B1" s="289" t="s">
        <v>18</v>
      </c>
      <c r="C1" s="292" t="s">
        <v>107</v>
      </c>
      <c r="D1" s="292" t="s">
        <v>110</v>
      </c>
      <c r="E1" s="295" t="s">
        <v>49</v>
      </c>
      <c r="F1" s="292" t="s">
        <v>109</v>
      </c>
      <c r="G1" s="292" t="s">
        <v>108</v>
      </c>
    </row>
    <row r="2" spans="1:7" x14ac:dyDescent="0.25">
      <c r="A2" s="287"/>
      <c r="B2" s="290"/>
      <c r="C2" s="293"/>
      <c r="D2" s="293"/>
      <c r="E2" s="296"/>
      <c r="F2" s="293"/>
      <c r="G2" s="293"/>
    </row>
    <row r="3" spans="1:7" x14ac:dyDescent="0.25">
      <c r="A3" s="287"/>
      <c r="B3" s="290"/>
      <c r="C3" s="293"/>
      <c r="D3" s="293"/>
      <c r="E3" s="296"/>
      <c r="F3" s="293"/>
      <c r="G3" s="293"/>
    </row>
    <row r="4" spans="1:7" x14ac:dyDescent="0.25">
      <c r="A4" s="287"/>
      <c r="B4" s="290"/>
      <c r="C4" s="293"/>
      <c r="D4" s="293"/>
      <c r="E4" s="296"/>
      <c r="F4" s="293"/>
      <c r="G4" s="293"/>
    </row>
    <row r="5" spans="1:7" x14ac:dyDescent="0.25">
      <c r="A5" s="287"/>
      <c r="B5" s="290"/>
      <c r="C5" s="293"/>
      <c r="D5" s="293"/>
      <c r="E5" s="296"/>
      <c r="F5" s="293"/>
      <c r="G5" s="293"/>
    </row>
    <row r="6" spans="1:7" ht="13.8" thickBot="1" x14ac:dyDescent="0.3">
      <c r="A6" s="288"/>
      <c r="B6" s="291"/>
      <c r="C6" s="294"/>
      <c r="D6" s="294"/>
      <c r="E6" s="297"/>
      <c r="F6" s="294"/>
      <c r="G6" s="294"/>
    </row>
    <row r="7" spans="1:7" ht="13.8" x14ac:dyDescent="0.3">
      <c r="A7" s="175" t="s">
        <v>105</v>
      </c>
      <c r="B7" s="248"/>
      <c r="C7" s="248"/>
      <c r="D7" s="248"/>
      <c r="E7" s="248"/>
      <c r="F7" s="248"/>
      <c r="G7" s="248"/>
    </row>
    <row r="8" spans="1:7" ht="13.8" x14ac:dyDescent="0.3">
      <c r="A8" s="238" t="s">
        <v>73</v>
      </c>
      <c r="B8" s="249"/>
      <c r="C8" s="249"/>
      <c r="D8" s="249"/>
      <c r="E8" s="249"/>
      <c r="F8" s="249"/>
      <c r="G8" s="249"/>
    </row>
    <row r="9" spans="1:7" ht="13.8" x14ac:dyDescent="0.3">
      <c r="A9" s="138"/>
      <c r="B9" s="245" t="s">
        <v>97</v>
      </c>
      <c r="C9" s="145">
        <v>237014</v>
      </c>
      <c r="D9" s="146">
        <v>1</v>
      </c>
      <c r="E9" s="147">
        <f>SUM(C9*D9)</f>
        <v>237014</v>
      </c>
      <c r="F9" s="148">
        <v>8.3500000000000005E-2</v>
      </c>
      <c r="G9" s="250">
        <f>SUM(E9*F9)</f>
        <v>19790.669000000002</v>
      </c>
    </row>
    <row r="10" spans="1:7" ht="13.8" x14ac:dyDescent="0.3">
      <c r="A10" s="138"/>
      <c r="B10" s="245" t="s">
        <v>98</v>
      </c>
      <c r="C10" s="145">
        <v>16591</v>
      </c>
      <c r="D10" s="146">
        <v>1</v>
      </c>
      <c r="E10" s="147">
        <f>SUM(C10*D10)</f>
        <v>16591</v>
      </c>
      <c r="F10" s="148">
        <v>0.25</v>
      </c>
      <c r="G10" s="250">
        <f>SUM(E10*F10)</f>
        <v>4147.75</v>
      </c>
    </row>
    <row r="11" spans="1:7" ht="13.8" x14ac:dyDescent="0.3">
      <c r="A11" s="138"/>
      <c r="B11" s="245" t="s">
        <v>103</v>
      </c>
      <c r="C11" s="145">
        <v>1421</v>
      </c>
      <c r="D11" s="146">
        <v>1</v>
      </c>
      <c r="E11" s="147">
        <f>SUM(C11*D11)</f>
        <v>1421</v>
      </c>
      <c r="F11" s="148">
        <v>0.5</v>
      </c>
      <c r="G11" s="250">
        <f>SUM(E11*F11)</f>
        <v>710.5</v>
      </c>
    </row>
    <row r="12" spans="1:7" ht="27.6" x14ac:dyDescent="0.3">
      <c r="A12" s="138"/>
      <c r="B12" s="149" t="s">
        <v>94</v>
      </c>
      <c r="C12" s="150">
        <v>3000</v>
      </c>
      <c r="D12" s="240">
        <v>1</v>
      </c>
      <c r="E12" s="150">
        <v>3000</v>
      </c>
      <c r="F12" s="149">
        <v>8.3500000000000005E-2</v>
      </c>
      <c r="G12" s="149">
        <v>250.5</v>
      </c>
    </row>
    <row r="13" spans="1:7" ht="27.6" x14ac:dyDescent="0.3">
      <c r="A13" s="138"/>
      <c r="B13" s="149" t="s">
        <v>95</v>
      </c>
      <c r="C13" s="149">
        <v>900</v>
      </c>
      <c r="D13" s="240">
        <v>1</v>
      </c>
      <c r="E13" s="149">
        <v>900</v>
      </c>
      <c r="F13" s="149">
        <v>0.25</v>
      </c>
      <c r="G13" s="149">
        <v>225</v>
      </c>
    </row>
    <row r="14" spans="1:7" ht="13.8" x14ac:dyDescent="0.3">
      <c r="A14" s="138"/>
      <c r="B14" s="149" t="s">
        <v>96</v>
      </c>
      <c r="C14" s="149">
        <v>20</v>
      </c>
      <c r="D14" s="240">
        <v>1</v>
      </c>
      <c r="E14" s="149">
        <v>20</v>
      </c>
      <c r="F14" s="149">
        <v>0.5</v>
      </c>
      <c r="G14" s="149">
        <v>10</v>
      </c>
    </row>
    <row r="15" spans="1:7" ht="13.8" x14ac:dyDescent="0.3">
      <c r="A15" s="246" t="s">
        <v>90</v>
      </c>
      <c r="B15" s="132"/>
      <c r="C15" s="242">
        <f>SUM(C9)</f>
        <v>237014</v>
      </c>
      <c r="D15" s="134">
        <f>SUM(E15/C15)</f>
        <v>1.0925346182082072</v>
      </c>
      <c r="E15" s="133">
        <f>SUM(E9:E14)</f>
        <v>258946</v>
      </c>
      <c r="F15" s="132">
        <f>SUM(G15/E15)</f>
        <v>9.7064326152943095E-2</v>
      </c>
      <c r="G15" s="134">
        <f>SUM(G9:G14)</f>
        <v>25134.419000000002</v>
      </c>
    </row>
    <row r="16" spans="1:7" ht="13.8" x14ac:dyDescent="0.3">
      <c r="A16" s="138"/>
      <c r="B16" s="251"/>
      <c r="C16" s="251"/>
      <c r="D16" s="251"/>
      <c r="E16" s="251"/>
      <c r="F16" s="251"/>
      <c r="G16" s="251"/>
    </row>
    <row r="17" spans="1:7" ht="13.8" x14ac:dyDescent="0.3">
      <c r="A17" s="131" t="s">
        <v>89</v>
      </c>
      <c r="B17" s="252"/>
      <c r="C17" s="252"/>
      <c r="D17" s="252"/>
      <c r="E17" s="252"/>
      <c r="F17" s="252"/>
      <c r="G17" s="252"/>
    </row>
    <row r="18" spans="1:7" ht="13.8" x14ac:dyDescent="0.3">
      <c r="A18" s="208" t="s">
        <v>73</v>
      </c>
      <c r="B18" s="249"/>
      <c r="C18" s="249"/>
      <c r="D18" s="249"/>
      <c r="E18" s="249"/>
      <c r="F18" s="249"/>
      <c r="G18" s="249"/>
    </row>
    <row r="19" spans="1:7" ht="13.8" x14ac:dyDescent="0.3">
      <c r="A19" s="151"/>
      <c r="B19" s="270" t="s">
        <v>100</v>
      </c>
      <c r="C19" s="147">
        <v>53</v>
      </c>
      <c r="D19" s="250">
        <v>4471.96</v>
      </c>
      <c r="E19" s="147">
        <v>237014</v>
      </c>
      <c r="F19" s="253">
        <v>1.67E-2</v>
      </c>
      <c r="G19" s="250">
        <f t="shared" ref="G19:G21" si="0">SUM(E19*F19)</f>
        <v>3958.1338000000001</v>
      </c>
    </row>
    <row r="20" spans="1:7" ht="27.6" x14ac:dyDescent="0.3">
      <c r="A20" s="142" t="s">
        <v>3</v>
      </c>
      <c r="B20" s="245" t="s">
        <v>101</v>
      </c>
      <c r="C20" s="145">
        <v>53</v>
      </c>
      <c r="D20" s="146">
        <v>313.04000000000002</v>
      </c>
      <c r="E20" s="147">
        <v>16591</v>
      </c>
      <c r="F20" s="148">
        <v>0.25</v>
      </c>
      <c r="G20" s="250">
        <f t="shared" si="0"/>
        <v>4147.75</v>
      </c>
    </row>
    <row r="21" spans="1:7" ht="27.6" x14ac:dyDescent="0.3">
      <c r="A21" s="142" t="s">
        <v>3</v>
      </c>
      <c r="B21" s="245" t="s">
        <v>102</v>
      </c>
      <c r="C21" s="243">
        <v>53</v>
      </c>
      <c r="D21" s="244">
        <v>26.811319999999998</v>
      </c>
      <c r="E21" s="147">
        <v>1421</v>
      </c>
      <c r="F21" s="148">
        <v>0.5</v>
      </c>
      <c r="G21" s="250">
        <f t="shared" si="0"/>
        <v>710.5</v>
      </c>
    </row>
    <row r="22" spans="1:7" ht="27.6" x14ac:dyDescent="0.3">
      <c r="A22" s="142"/>
      <c r="B22" s="149" t="s">
        <v>99</v>
      </c>
      <c r="C22" s="149">
        <v>53</v>
      </c>
      <c r="D22" s="149">
        <v>0.37735839999999998</v>
      </c>
      <c r="E22" s="149">
        <v>20</v>
      </c>
      <c r="F22" s="149">
        <v>0.5</v>
      </c>
      <c r="G22" s="149">
        <v>10</v>
      </c>
    </row>
    <row r="23" spans="1:7" ht="13.8" x14ac:dyDescent="0.3">
      <c r="A23" s="226" t="s">
        <v>92</v>
      </c>
      <c r="B23" s="249"/>
      <c r="C23" s="254"/>
      <c r="D23" s="255" t="s">
        <v>3</v>
      </c>
      <c r="E23" s="254"/>
      <c r="F23" s="256" t="s">
        <v>3</v>
      </c>
      <c r="G23" s="255"/>
    </row>
    <row r="24" spans="1:7" ht="13.8" x14ac:dyDescent="0.3">
      <c r="A24" s="142" t="s">
        <v>3</v>
      </c>
      <c r="B24" s="143" t="s">
        <v>74</v>
      </c>
      <c r="C24" s="145">
        <v>53</v>
      </c>
      <c r="D24" s="146">
        <v>1</v>
      </c>
      <c r="E24" s="147">
        <v>53</v>
      </c>
      <c r="F24" s="148">
        <v>0.5</v>
      </c>
      <c r="G24" s="250">
        <v>26.5</v>
      </c>
    </row>
    <row r="25" spans="1:7" ht="13.8" x14ac:dyDescent="0.3">
      <c r="A25" s="233" t="s">
        <v>75</v>
      </c>
      <c r="B25" s="257"/>
      <c r="C25" s="258"/>
      <c r="D25" s="259"/>
      <c r="E25" s="258"/>
      <c r="F25" s="259"/>
      <c r="G25" s="260"/>
    </row>
    <row r="26" spans="1:7" ht="13.8" x14ac:dyDescent="0.3">
      <c r="A26" s="152"/>
      <c r="B26" s="245" t="s">
        <v>76</v>
      </c>
      <c r="C26" s="153">
        <v>53</v>
      </c>
      <c r="D26" s="154">
        <v>1</v>
      </c>
      <c r="E26" s="153">
        <f t="shared" ref="E26:E32" si="1">SUM(C26*D26)</f>
        <v>53</v>
      </c>
      <c r="F26" s="154">
        <v>11.5</v>
      </c>
      <c r="G26" s="261">
        <f t="shared" ref="G26:G32" si="2">SUM(E26*F26)</f>
        <v>609.5</v>
      </c>
    </row>
    <row r="27" spans="1:7" ht="13.8" x14ac:dyDescent="0.3">
      <c r="A27" s="152"/>
      <c r="B27" s="143" t="s">
        <v>84</v>
      </c>
      <c r="C27" s="153">
        <v>53</v>
      </c>
      <c r="D27" s="154">
        <v>8</v>
      </c>
      <c r="E27" s="153">
        <f t="shared" si="1"/>
        <v>424</v>
      </c>
      <c r="F27" s="154">
        <v>1.6346000000000001</v>
      </c>
      <c r="G27" s="261">
        <f t="shared" si="2"/>
        <v>693.07040000000006</v>
      </c>
    </row>
    <row r="28" spans="1:7" ht="13.8" x14ac:dyDescent="0.3">
      <c r="A28" s="152"/>
      <c r="B28" s="155" t="s">
        <v>85</v>
      </c>
      <c r="C28" s="156">
        <v>53</v>
      </c>
      <c r="D28" s="157">
        <v>8</v>
      </c>
      <c r="E28" s="156">
        <f t="shared" si="1"/>
        <v>424</v>
      </c>
      <c r="F28" s="157">
        <v>6.5</v>
      </c>
      <c r="G28" s="262">
        <f t="shared" si="2"/>
        <v>2756</v>
      </c>
    </row>
    <row r="29" spans="1:7" ht="13.8" x14ac:dyDescent="0.3">
      <c r="A29" s="152"/>
      <c r="B29" s="155" t="s">
        <v>83</v>
      </c>
      <c r="C29" s="156">
        <v>53</v>
      </c>
      <c r="D29" s="157">
        <v>1</v>
      </c>
      <c r="E29" s="156">
        <f t="shared" si="1"/>
        <v>53</v>
      </c>
      <c r="F29" s="157">
        <v>0.25</v>
      </c>
      <c r="G29" s="262">
        <f t="shared" si="2"/>
        <v>13.25</v>
      </c>
    </row>
    <row r="30" spans="1:7" ht="13.8" x14ac:dyDescent="0.3">
      <c r="A30" s="152"/>
      <c r="B30" s="155" t="s">
        <v>93</v>
      </c>
      <c r="C30" s="156">
        <v>5</v>
      </c>
      <c r="D30" s="157">
        <v>1</v>
      </c>
      <c r="E30" s="156">
        <v>5</v>
      </c>
      <c r="F30" s="157">
        <v>7</v>
      </c>
      <c r="G30" s="262">
        <v>35</v>
      </c>
    </row>
    <row r="31" spans="1:7" ht="13.8" x14ac:dyDescent="0.3">
      <c r="A31" s="152"/>
      <c r="B31" s="155" t="s">
        <v>77</v>
      </c>
      <c r="C31" s="156">
        <v>53</v>
      </c>
      <c r="D31" s="157">
        <v>52</v>
      </c>
      <c r="E31" s="156">
        <f t="shared" si="1"/>
        <v>2756</v>
      </c>
      <c r="F31" s="157">
        <v>1.5</v>
      </c>
      <c r="G31" s="262">
        <f t="shared" si="2"/>
        <v>4134</v>
      </c>
    </row>
    <row r="32" spans="1:7" ht="13.8" x14ac:dyDescent="0.3">
      <c r="A32" s="152"/>
      <c r="B32" s="271" t="s">
        <v>82</v>
      </c>
      <c r="C32" s="156">
        <v>53</v>
      </c>
      <c r="D32" s="157">
        <v>52</v>
      </c>
      <c r="E32" s="156">
        <f t="shared" si="1"/>
        <v>2756</v>
      </c>
      <c r="F32" s="157">
        <v>1.5</v>
      </c>
      <c r="G32" s="262">
        <f t="shared" si="2"/>
        <v>4134</v>
      </c>
    </row>
    <row r="33" spans="1:7" ht="14.4" thickBot="1" x14ac:dyDescent="0.35">
      <c r="A33" s="209" t="s">
        <v>90</v>
      </c>
      <c r="B33" s="263"/>
      <c r="C33" s="264">
        <f>SUM(C19)</f>
        <v>53</v>
      </c>
      <c r="D33" s="265">
        <f>SUM(E33/C33)</f>
        <v>4935.2830188679245</v>
      </c>
      <c r="E33" s="264">
        <f>SUM(E19:E32)</f>
        <v>261570</v>
      </c>
      <c r="F33" s="265">
        <f>SUM(G33/E33)</f>
        <v>8.1154965018924191E-2</v>
      </c>
      <c r="G33" s="266">
        <f>SUM(G19:G32)</f>
        <v>21227.7042</v>
      </c>
    </row>
    <row r="34" spans="1:7" ht="14.4" thickBot="1" x14ac:dyDescent="0.35">
      <c r="A34" s="177"/>
      <c r="B34" s="155"/>
      <c r="C34" s="156"/>
      <c r="D34" s="157"/>
      <c r="E34" s="156"/>
      <c r="F34" s="157"/>
      <c r="G34" s="262"/>
    </row>
    <row r="35" spans="1:7" ht="14.4" thickBot="1" x14ac:dyDescent="0.35">
      <c r="A35" s="247" t="s">
        <v>91</v>
      </c>
      <c r="B35" s="267"/>
      <c r="C35" s="268">
        <f>SUM(C15,C33)</f>
        <v>237067</v>
      </c>
      <c r="D35" s="269">
        <f>SUM(E35/C35)</f>
        <v>2.1956493312017278</v>
      </c>
      <c r="E35" s="268">
        <f>SUM(E15,E33)</f>
        <v>520516</v>
      </c>
      <c r="F35" s="269">
        <f>SUM(G35/E35)</f>
        <v>8.9069544836277853E-2</v>
      </c>
      <c r="G35" s="268">
        <f>SUM(G15,G33)</f>
        <v>46362.123200000002</v>
      </c>
    </row>
    <row r="38" spans="1:7" ht="13.8" thickBot="1" x14ac:dyDescent="0.3">
      <c r="B38" s="272"/>
      <c r="C38" s="57"/>
      <c r="D38" s="273" t="s">
        <v>72</v>
      </c>
      <c r="E38" s="274"/>
      <c r="F38" s="275"/>
    </row>
    <row r="39" spans="1:7" x14ac:dyDescent="0.25">
      <c r="B39" s="280" t="s">
        <v>9</v>
      </c>
      <c r="C39" s="117" t="s">
        <v>12</v>
      </c>
      <c r="D39" s="117" t="s">
        <v>10</v>
      </c>
      <c r="E39" s="118" t="s">
        <v>11</v>
      </c>
      <c r="F39" s="119" t="s">
        <v>10</v>
      </c>
    </row>
    <row r="40" spans="1:7" x14ac:dyDescent="0.25">
      <c r="B40" s="281" t="s">
        <v>17</v>
      </c>
      <c r="C40" s="48" t="s">
        <v>7</v>
      </c>
      <c r="D40" s="48" t="s">
        <v>7</v>
      </c>
      <c r="E40" s="49" t="s">
        <v>41</v>
      </c>
      <c r="F40" s="282" t="s">
        <v>17</v>
      </c>
    </row>
    <row r="41" spans="1:7" x14ac:dyDescent="0.25">
      <c r="B41" s="281" t="s">
        <v>23</v>
      </c>
      <c r="C41" s="48" t="s">
        <v>41</v>
      </c>
      <c r="D41" s="48" t="s">
        <v>16</v>
      </c>
      <c r="E41" s="49" t="s">
        <v>42</v>
      </c>
      <c r="F41" s="282" t="s">
        <v>24</v>
      </c>
    </row>
    <row r="42" spans="1:7" ht="13.8" thickBot="1" x14ac:dyDescent="0.3">
      <c r="B42" s="283"/>
      <c r="C42" s="284"/>
      <c r="D42" s="284"/>
      <c r="E42" s="284"/>
      <c r="F42" s="285"/>
    </row>
    <row r="43" spans="1:7" ht="13.8" x14ac:dyDescent="0.3">
      <c r="B43" s="276">
        <v>53</v>
      </c>
      <c r="C43" s="277">
        <v>52</v>
      </c>
      <c r="D43" s="202">
        <f>SUM(B43*C43)</f>
        <v>2756</v>
      </c>
      <c r="E43" s="278">
        <v>0.25</v>
      </c>
      <c r="F43" s="279">
        <f>SUM(D43*E43)</f>
        <v>689</v>
      </c>
    </row>
    <row r="44" spans="1:7" ht="13.8" x14ac:dyDescent="0.3">
      <c r="B44" s="190"/>
      <c r="C44" s="63"/>
      <c r="D44" s="140"/>
      <c r="E44" s="63"/>
      <c r="F44" s="187"/>
    </row>
    <row r="45" spans="1:7" ht="13.8" x14ac:dyDescent="0.3">
      <c r="B45" s="192"/>
      <c r="C45" s="135"/>
      <c r="D45" s="167"/>
      <c r="E45" s="135"/>
      <c r="F45" s="193"/>
    </row>
    <row r="46" spans="1:7" ht="14.4" thickBot="1" x14ac:dyDescent="0.35">
      <c r="B46" s="190"/>
      <c r="C46" s="63"/>
      <c r="D46" s="166"/>
      <c r="E46" s="63"/>
      <c r="F46" s="191"/>
    </row>
    <row r="47" spans="1:7" ht="14.4" thickBot="1" x14ac:dyDescent="0.35">
      <c r="B47" s="130" t="s">
        <v>3</v>
      </c>
      <c r="C47" s="100"/>
      <c r="D47" s="106">
        <f>SUM(D30:D45)</f>
        <v>7798.4786681991263</v>
      </c>
      <c r="E47" s="107">
        <f>SUM(F47/D47)</f>
        <v>8.965469474975328E-2</v>
      </c>
      <c r="F47" s="108">
        <f>SUM(F30:F45)</f>
        <v>699.17022450985519</v>
      </c>
    </row>
  </sheetData>
  <mergeCells count="7">
    <mergeCell ref="A1:A6"/>
    <mergeCell ref="B1:B6"/>
    <mergeCell ref="C1:C6"/>
    <mergeCell ref="G1:G6"/>
    <mergeCell ref="F1:F6"/>
    <mergeCell ref="D1:D6"/>
    <mergeCell ref="E1:E6"/>
  </mergeCells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RD/RUS/WWD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Wolfgang</dc:creator>
  <cp:lastModifiedBy>Stewart, Kelly - FNS</cp:lastModifiedBy>
  <cp:lastPrinted>2015-10-19T21:08:28Z</cp:lastPrinted>
  <dcterms:created xsi:type="dcterms:W3CDTF">1999-05-21T13:07:41Z</dcterms:created>
  <dcterms:modified xsi:type="dcterms:W3CDTF">2016-02-23T15:37:07Z</dcterms:modified>
</cp:coreProperties>
</file>