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SWA\Documents\Projects\2016 PS OMB Submission\"/>
    </mc:Choice>
  </mc:AlternateContent>
  <bookViews>
    <workbookView xWindow="-15" yWindow="-15" windowWidth="11565" windowHeight="9105" firstSheet="1" activeTab="1"/>
  </bookViews>
  <sheets>
    <sheet name="CellNames" sheetId="9" state="veryHidden" r:id="rId1"/>
    <sheet name="Parts1-5" sheetId="8" r:id="rId2"/>
    <sheet name="Parts6-8" sheetId="11" r:id="rId3"/>
  </sheets>
  <definedNames>
    <definedName name="_05012">'Parts1-5'!$P$46</definedName>
    <definedName name="_05013">'Parts1-5'!$S$46</definedName>
    <definedName name="_05021">'Parts1-5'!$T$46</definedName>
    <definedName name="_05023">'Parts1-5'!$U$46</definedName>
    <definedName name="_05024">'Parts1-5'!$V$46</definedName>
    <definedName name="_05031">'Parts1-5'!$W$46</definedName>
    <definedName name="_05032">'Parts1-5'!$X$46</definedName>
    <definedName name="_05034">'Parts1-5'!$P$50</definedName>
    <definedName name="_05035">'Parts1-5'!$S$50</definedName>
    <definedName name="_05042">'Parts1-5'!$T$50</definedName>
    <definedName name="_05043">'Parts1-5'!$U$50</definedName>
    <definedName name="_05045">'Parts1-5'!$V$50</definedName>
    <definedName name="_05053">'Parts1-5'!$W$50</definedName>
    <definedName name="_05054">'Parts1-5'!$X$50</definedName>
    <definedName name="_050P3">'Parts1-5'!$U$42</definedName>
    <definedName name="_053C2">'Parts6-8'!$B$19</definedName>
    <definedName name="_053E2">'Parts6-8'!$B$21</definedName>
    <definedName name="_053I2">'Parts6-8'!$B$20</definedName>
    <definedName name="_053L2">'Parts6-8'!$B$22</definedName>
    <definedName name="_053OK">'Parts1-5'!$T$37</definedName>
    <definedName name="_053T2">'Parts6-8'!$C$26</definedName>
    <definedName name="_053W2">'Parts6-8'!$B$18</definedName>
    <definedName name="_056">'Parts1-5'!$S$36:$W$36</definedName>
    <definedName name="_056C1">'Parts6-8'!$B$12</definedName>
    <definedName name="_056C2">'Parts6-8'!$C$12</definedName>
    <definedName name="_056C3">'Parts6-8'!$D$12</definedName>
    <definedName name="_056C4">'Parts6-8'!$E$12</definedName>
    <definedName name="_056C5">'Parts6-8'!$F$12</definedName>
    <definedName name="_056CU">'Parts6-8'!$G$12</definedName>
    <definedName name="_056E1">'Parts6-8'!$B$14</definedName>
    <definedName name="_056E2">'Parts6-8'!$C$14</definedName>
    <definedName name="_056E3">'Parts6-8'!$D$14</definedName>
    <definedName name="_056E4">'Parts6-8'!$E$14</definedName>
    <definedName name="_056E5">'Parts6-8'!$F$14</definedName>
    <definedName name="_056EU">'Parts6-8'!$G$14</definedName>
    <definedName name="_056I1">'Parts6-8'!$B$13</definedName>
    <definedName name="_056I2">'Parts6-8'!$C$13</definedName>
    <definedName name="_056I3">'Parts6-8'!$D$13</definedName>
    <definedName name="_056I4">'Parts6-8'!$E$13</definedName>
    <definedName name="_056I5">'Parts6-8'!$F$13</definedName>
    <definedName name="_056IU">'Parts6-8'!$G$13</definedName>
    <definedName name="_056L1">'Parts6-8'!$B$15</definedName>
    <definedName name="_056L2">'Parts6-8'!$C$15</definedName>
    <definedName name="_056L3">'Parts6-8'!$D$15</definedName>
    <definedName name="_056L4">'Parts6-8'!$E$15</definedName>
    <definedName name="_056L5">'Parts6-8'!$F$15</definedName>
    <definedName name="_056LU">'Parts6-8'!$G$15</definedName>
    <definedName name="_056P1">'Parts1-5'!$S$36</definedName>
    <definedName name="_056P2">'Parts1-5'!$T$36</definedName>
    <definedName name="_056P3">'Parts1-5'!$U$36</definedName>
    <definedName name="_056P4">'Parts1-5'!$V$36</definedName>
    <definedName name="_056P5">'Parts1-5'!$W$36</definedName>
    <definedName name="_056T1">'Parts6-8'!$B$25</definedName>
    <definedName name="_056T2">'Parts6-8'!$C$25</definedName>
    <definedName name="_056T3">'Parts6-8'!$D$25</definedName>
    <definedName name="_056T4">'Parts6-8'!$E$25</definedName>
    <definedName name="_056T5">'Parts6-8'!$F$25</definedName>
    <definedName name="_056TU">'Parts6-8'!$G$25</definedName>
    <definedName name="_056US">'Parts1-5'!$X$36</definedName>
    <definedName name="_056W1">'Parts6-8'!$B$11</definedName>
    <definedName name="_056W2">'Parts6-8'!$C$11</definedName>
    <definedName name="_056W3">'Parts6-8'!$D$11</definedName>
    <definedName name="_056W4">'Parts6-8'!$E$11</definedName>
    <definedName name="_056W5">'Parts6-8'!$F$11</definedName>
    <definedName name="_056WU">'Parts6-8'!$G$11</definedName>
    <definedName name="_057">'Parts1-5'!$S$38:$W$38</definedName>
    <definedName name="_057P1">'Parts1-5'!$S$38</definedName>
    <definedName name="_057P2">'Parts1-5'!$T$38</definedName>
    <definedName name="_057P3">'Parts1-5'!$U$38</definedName>
    <definedName name="_057P4">'Parts1-5'!$V$38</definedName>
    <definedName name="_057P5">'Parts1-5'!$W$38</definedName>
    <definedName name="_057US">'Parts1-5'!$X$38</definedName>
    <definedName name="_092US">'Parts1-5'!$X$39</definedName>
    <definedName name="_PCITY">'Parts1-5'!$C$24</definedName>
    <definedName name="_PSTAT">'Parts1-5'!$L$24</definedName>
    <definedName name="_PSTRE">'Parts1-5'!$B$23</definedName>
    <definedName name="_PZIP">'Parts1-5'!$O$24</definedName>
    <definedName name="_PZIP4">'Parts1-5'!$R$24</definedName>
    <definedName name="_VFORM">'Parts1-5'!$A$7</definedName>
    <definedName name="cext">'Parts1-5'!$R$30</definedName>
    <definedName name="CHKCapvsStocks">'Parts6-8'!$E$30</definedName>
    <definedName name="CHKECvs2">'Parts6-8'!$C$31</definedName>
    <definedName name="CHKICvs2">'Parts6-8'!$C$30</definedName>
    <definedName name="CHKLCvs2">'Parts6-8'!$C$32</definedName>
    <definedName name="CHKSvsW053">'Parts6-8'!$E$28</definedName>
    <definedName name="CHKSvsW056">'Parts6-8'!$E$27</definedName>
    <definedName name="CHKSW053">'Parts6-8'!$H$19</definedName>
    <definedName name="CHKSW056">'Parts6-8'!$H$12</definedName>
    <definedName name="CHKTankvsTotal">'Parts6-8'!$E$29</definedName>
    <definedName name="CHKWCvs2">'Parts6-8'!$C$29</definedName>
    <definedName name="CHKWvsS053">'Parts6-8'!$C$28</definedName>
    <definedName name="CHKWvsS056">'Parts6-8'!$C$27</definedName>
    <definedName name="city">'Parts1-5'!$C$28</definedName>
    <definedName name="contnm">'Parts1-5'!$G$29</definedName>
    <definedName name="DBA">'Parts1-5'!$H$21</definedName>
    <definedName name="fax">'Parts1-5'!$G$31</definedName>
    <definedName name="ID">'Parts1-5'!$H$16</definedName>
    <definedName name="IDChngChk">'Parts1-5'!$J$19</definedName>
    <definedName name="intnet">'Parts1-5'!$G$32</definedName>
    <definedName name="Month">'Parts1-5'!$K$14</definedName>
    <definedName name="Name1">'Parts1-5'!$H$20</definedName>
    <definedName name="Notes">'Parts1-5'!$A$52</definedName>
    <definedName name="phone">'Parts1-5'!$G$30</definedName>
    <definedName name="_xlnm.Print_Area" localSheetId="1">'Parts1-5'!$A$4:$Y$58</definedName>
    <definedName name="_xlnm.Print_Area" localSheetId="2">'Parts6-8'!$A$1:$G$26</definedName>
    <definedName name="ResubChk">'Parts1-5'!$X$14</definedName>
    <definedName name="state">'Parts1-5'!$L$28</definedName>
    <definedName name="STCodes">'Parts1-5'!$AA$1:$AA$54</definedName>
    <definedName name="Street">'Parts1-5'!$B$27</definedName>
    <definedName name="Version">'Parts1-5'!$Y$6</definedName>
    <definedName name="Year">'Parts1-5'!$O$14</definedName>
    <definedName name="zip">'Parts1-5'!$O$28</definedName>
    <definedName name="zip4">'Parts1-5'!$R$28</definedName>
  </definedNames>
  <calcPr calcId="152511"/>
</workbook>
</file>

<file path=xl/calcChain.xml><?xml version="1.0" encoding="utf-8"?>
<calcChain xmlns="http://schemas.openxmlformats.org/spreadsheetml/2006/main">
  <c r="C28" i="11" l="1"/>
  <c r="C30" i="11"/>
  <c r="H19" i="11"/>
  <c r="E28" i="11"/>
  <c r="C29" i="11"/>
  <c r="C18" i="11"/>
  <c r="E27" i="11"/>
  <c r="C27" i="11"/>
  <c r="H12" i="11"/>
  <c r="E30" i="11"/>
  <c r="E12" i="11"/>
  <c r="C31" i="11"/>
  <c r="C32" i="11"/>
  <c r="D26" i="11"/>
  <c r="E29" i="11"/>
  <c r="S34" i="8"/>
  <c r="B12" i="11"/>
  <c r="C12" i="11"/>
  <c r="D12" i="11"/>
  <c r="B19" i="11"/>
  <c r="G14" i="11"/>
  <c r="G15" i="11"/>
  <c r="G12" i="11" s="1"/>
  <c r="G13" i="11"/>
  <c r="F12" i="11"/>
  <c r="G25" i="11"/>
  <c r="G11" i="11"/>
  <c r="G6" i="11"/>
  <c r="E6" i="11"/>
  <c r="A6" i="11"/>
  <c r="X38" i="8"/>
  <c r="X36" i="8"/>
  <c r="C20" i="11" l="1"/>
  <c r="B8" i="11"/>
</calcChain>
</file>

<file path=xl/sharedStrings.xml><?xml version="1.0" encoding="utf-8"?>
<sst xmlns="http://schemas.openxmlformats.org/spreadsheetml/2006/main" count="466" uniqueCount="410">
  <si>
    <t>REPORT PERIOD:</t>
  </si>
  <si>
    <t>EIA ID NUMBER:</t>
  </si>
  <si>
    <t>Item Description</t>
  </si>
  <si>
    <t>PART 1.  RESPONDENT IDENTIFICATION DATA</t>
  </si>
  <si>
    <t>PART 2.   SUBMISSION/RESUBMISSION INFORMATION</t>
  </si>
  <si>
    <t>If this is a resubmission, enter an "X" in the box:</t>
  </si>
  <si>
    <t xml:space="preserve">If any Respondent Identification Data has changed since the last report, </t>
  </si>
  <si>
    <t>enter an "X" in the box:</t>
  </si>
  <si>
    <t>Company Name:</t>
  </si>
  <si>
    <t>Contact Name:</t>
  </si>
  <si>
    <t>Secure File Transfer:</t>
  </si>
  <si>
    <t>Phone No.:</t>
  </si>
  <si>
    <t>-</t>
  </si>
  <si>
    <t>Physical Address (e.g., Street Address, Building Number, Floor, Suite):</t>
  </si>
  <si>
    <t>City:</t>
  </si>
  <si>
    <t>State:</t>
  </si>
  <si>
    <t>Zip:</t>
  </si>
  <si>
    <t>Fax No.:</t>
  </si>
  <si>
    <t>Email address:</t>
  </si>
  <si>
    <t>Comments: Identify any unusual aspects of your reporting month's operations. (To separate one comment from another, press ALT+ENTER.)</t>
  </si>
  <si>
    <t>Electronic Transmission:</t>
  </si>
  <si>
    <t>Ext:</t>
  </si>
  <si>
    <t xml:space="preserve">State </t>
  </si>
  <si>
    <t>AK</t>
  </si>
  <si>
    <t xml:space="preserve">Alaska </t>
  </si>
  <si>
    <t>AL</t>
  </si>
  <si>
    <t xml:space="preserve">Alabama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</si>
  <si>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</si>
  <si>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</si>
  <si>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</si>
  <si>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</si>
  <si>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</si>
  <si>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</si>
  <si>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</si>
  <si>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</si>
  <si>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</si>
  <si>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</si>
  <si>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</si>
  <si>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</si>
  <si>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</si>
  <si>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</si>
  <si>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</si>
  <si>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</si>
  <si>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</si>
  <si>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</si>
  <si>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</si>
  <si>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</si>
  <si>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</si>
  <si>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</si>
  <si>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</si>
  <si>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</si>
  <si>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</si>
  <si>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</si>
  <si>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</si>
  <si>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</si>
  <si>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</si>
  <si>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</si>
  <si>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</si>
  <si>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</si>
  <si>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</si>
  <si>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</si>
  <si>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</si>
  <si>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</si>
  <si>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</si>
  <si>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</si>
  <si>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</si>
  <si>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</si>
  <si>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</si>
  <si>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</si>
  <si>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</si>
  <si>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</si>
  <si>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</si>
  <si>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</si>
  <si>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</si>
  <si>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</si>
  <si>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</si>
  <si>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</si>
  <si>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NM</t>
  </si>
  <si>
    <t xml:space="preserve">New Mexico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</si>
  <si>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</si>
  <si>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</si>
  <si>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</si>
  <si>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</si>
  <si>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</si>
  <si>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</si>
  <si>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</si>
  <si>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</si>
  <si>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</si>
  <si>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</si>
  <si>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</si>
  <si>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</si>
  <si>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</si>
  <si>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</si>
  <si>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</si>
  <si>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</si>
  <si>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</si>
  <si>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</si>
  <si>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</si>
  <si>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</si>
  <si>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</si>
  <si>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</si>
  <si>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</si>
  <si>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</si>
  <si>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</si>
  <si>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AR</t>
  </si>
  <si>
    <t xml:space="preserve">Arkansas </t>
  </si>
  <si>
    <t>AZ</t>
  </si>
  <si>
    <t xml:space="preserve">Arizona </t>
  </si>
  <si>
    <t>CA</t>
  </si>
  <si>
    <t xml:space="preserve">California </t>
  </si>
  <si>
    <t>Forms may be submitted using one of the following
methods:</t>
  </si>
  <si>
    <t>Email:</t>
  </si>
  <si>
    <t>Fax:</t>
  </si>
  <si>
    <t>(202) 586-1076</t>
  </si>
  <si>
    <t>Questions?</t>
  </si>
  <si>
    <t>Month</t>
  </si>
  <si>
    <t>Year</t>
  </si>
  <si>
    <t>For the PC Electronic Data Reporting Option (PEDRO) software, call (202) 586-9659.  
(See Form instructions, pg 1)</t>
  </si>
  <si>
    <t>FORM EIA-813</t>
  </si>
  <si>
    <t>MONTHLY CRUDE OIL REPORT</t>
  </si>
  <si>
    <t>PADD 1</t>
  </si>
  <si>
    <t>PADD 2</t>
  </si>
  <si>
    <t>PADD 3</t>
  </si>
  <si>
    <t>PADD 4</t>
  </si>
  <si>
    <t>PADD 5</t>
  </si>
  <si>
    <t>TOTAL U.S.</t>
  </si>
  <si>
    <t>Product
Code</t>
  </si>
  <si>
    <t>056</t>
  </si>
  <si>
    <t>053</t>
  </si>
  <si>
    <t>057</t>
  </si>
  <si>
    <t>092</t>
  </si>
  <si>
    <t>Pipeline/Tank Farm Stocks</t>
  </si>
  <si>
    <t>Cushing, Oklahoma Stocks</t>
  </si>
  <si>
    <t>Alaskan Crude Oil in Transit by Water</t>
  </si>
  <si>
    <t>Shipping PADD</t>
  </si>
  <si>
    <t>Receiving PADD</t>
  </si>
  <si>
    <t>Crude Oil (Product 050)</t>
  </si>
  <si>
    <t>1</t>
  </si>
  <si>
    <t>2</t>
  </si>
  <si>
    <t>4</t>
  </si>
  <si>
    <t>3</t>
  </si>
  <si>
    <t>5</t>
  </si>
  <si>
    <t>NJ</t>
  </si>
  <si>
    <t xml:space="preserve">New Jersey </t>
  </si>
  <si>
    <t>NV</t>
  </si>
  <si>
    <t xml:space="preserve">Nevada </t>
  </si>
  <si>
    <t>NY</t>
  </si>
  <si>
    <t xml:space="preserve">New York </t>
  </si>
  <si>
    <t>OH</t>
  </si>
  <si>
    <t xml:space="preserve">Ohio </t>
  </si>
  <si>
    <t>OK</t>
  </si>
  <si>
    <t xml:space="preserve">Oklahoma </t>
  </si>
  <si>
    <t>OR</t>
  </si>
  <si>
    <t xml:space="preserve">Oregon </t>
  </si>
  <si>
    <t>Doing Business As:</t>
  </si>
  <si>
    <t>Call:   202-586-3536</t>
  </si>
  <si>
    <t>District of Columbia</t>
  </si>
  <si>
    <t>DC</t>
  </si>
  <si>
    <t>_05012</t>
  </si>
  <si>
    <t>_05013</t>
  </si>
  <si>
    <t>_05021</t>
  </si>
  <si>
    <t>_05023</t>
  </si>
  <si>
    <t>_05024</t>
  </si>
  <si>
    <t>_05031</t>
  </si>
  <si>
    <t>_05032</t>
  </si>
  <si>
    <t>_05034</t>
  </si>
  <si>
    <t>_05035</t>
  </si>
  <si>
    <t>_05042</t>
  </si>
  <si>
    <t>_05043</t>
  </si>
  <si>
    <t>_05045</t>
  </si>
  <si>
    <t>_05053</t>
  </si>
  <si>
    <t>_05054</t>
  </si>
  <si>
    <t>_053OK</t>
  </si>
  <si>
    <t>_056</t>
  </si>
  <si>
    <t>_056P1</t>
  </si>
  <si>
    <t>_056P2</t>
  </si>
  <si>
    <t>_056P3</t>
  </si>
  <si>
    <t>_056P4</t>
  </si>
  <si>
    <t>_056P5</t>
  </si>
  <si>
    <t>_056US</t>
  </si>
  <si>
    <t>_057</t>
  </si>
  <si>
    <t>_057P1</t>
  </si>
  <si>
    <t>_057P2</t>
  </si>
  <si>
    <t>_057P3</t>
  </si>
  <si>
    <t>_057P4</t>
  </si>
  <si>
    <t>_057P5</t>
  </si>
  <si>
    <t>_057US</t>
  </si>
  <si>
    <t>_092US</t>
  </si>
  <si>
    <t>cext</t>
  </si>
  <si>
    <t>contnm</t>
  </si>
  <si>
    <t>DBA</t>
  </si>
  <si>
    <t>fax</t>
  </si>
  <si>
    <t>IDChngChk</t>
  </si>
  <si>
    <t>intnet</t>
  </si>
  <si>
    <t>Name1</t>
  </si>
  <si>
    <t>Notes</t>
  </si>
  <si>
    <t>phone</t>
  </si>
  <si>
    <t>ResubChk</t>
  </si>
  <si>
    <t>STCodes</t>
  </si>
  <si>
    <t>Version</t>
  </si>
  <si>
    <t>PART 5.  MOVEMENT OF CRUDE OIL BY PIPELINE BETWEEN PAD DISTRICTS DURING THE MONTH (Thousand Barrels)</t>
  </si>
  <si>
    <t>PART 4.  STRATEGIC PETROLEUM RESERVE RECEIPTS OF DOMESTIC CRUDE OIL (Thousand Barrels)</t>
  </si>
  <si>
    <t>Crude Oil</t>
  </si>
  <si>
    <t>050</t>
  </si>
  <si>
    <t>_050P3</t>
  </si>
  <si>
    <t>PART 3.  STOCKS OF CRUDE OIL (Thousand Barrels)</t>
  </si>
  <si>
    <t>A completed form must be received by the 20th calendar day following the end of the report month.</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</si>
  <si>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</si>
  <si>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_PCITY</t>
  </si>
  <si>
    <t>_PSTAT</t>
  </si>
  <si>
    <t>_PSTRE</t>
  </si>
  <si>
    <t>_PZIP</t>
  </si>
  <si>
    <t>_PZIP4</t>
  </si>
  <si>
    <t>_VFORM</t>
  </si>
  <si>
    <t>city</t>
  </si>
  <si>
    <t>state</t>
  </si>
  <si>
    <t>Street</t>
  </si>
  <si>
    <t>zip</t>
  </si>
  <si>
    <t>zip4</t>
  </si>
  <si>
    <t>CN</t>
  </si>
  <si>
    <t>Canada</t>
  </si>
  <si>
    <t xml:space="preserve">Pennsylvania </t>
  </si>
  <si>
    <t>PR</t>
  </si>
  <si>
    <t>Puerto Rico</t>
  </si>
  <si>
    <t>Mailing Address of Contact (e.g., PO Box, RR):  If the physical and 
mailing addresses are the same, only complete the physical address.</t>
  </si>
  <si>
    <t>Report storage capacity twice each year with monthly reports for March and September.</t>
  </si>
  <si>
    <t>Total U.S.</t>
  </si>
  <si>
    <t>Idle</t>
  </si>
  <si>
    <t>In Operation (Exclusive Use)</t>
  </si>
  <si>
    <t>In Operation (Leased to Others)</t>
  </si>
  <si>
    <t>FORM EIA-813
MONTHLY CRUDE OIL REPORT
SEMI-ANNUAL STORAGE CAPACITY SUPPLEMENT</t>
  </si>
  <si>
    <t>='Parts1-5'!$P$46</t>
  </si>
  <si>
    <t>='Parts1-5'!$S$46</t>
  </si>
  <si>
    <t>='Parts1-5'!$T$46</t>
  </si>
  <si>
    <t>='Parts1-5'!$U$46</t>
  </si>
  <si>
    <t>='Parts1-5'!$V$46</t>
  </si>
  <si>
    <t>='Parts1-5'!$W$46</t>
  </si>
  <si>
    <t>='Parts1-5'!$X$46</t>
  </si>
  <si>
    <t>='Parts1-5'!$P$50</t>
  </si>
  <si>
    <t>='Parts1-5'!$S$50</t>
  </si>
  <si>
    <t>='Parts1-5'!$T$50</t>
  </si>
  <si>
    <t>='Parts1-5'!$U$50</t>
  </si>
  <si>
    <t>='Parts1-5'!$V$50</t>
  </si>
  <si>
    <t>='Parts1-5'!$W$50</t>
  </si>
  <si>
    <t>='Parts1-5'!$X$50</t>
  </si>
  <si>
    <t>='Parts1-5'!$U$42</t>
  </si>
  <si>
    <t>_053E2</t>
  </si>
  <si>
    <t>_053I2</t>
  </si>
  <si>
    <t>_053L2</t>
  </si>
  <si>
    <t>='Parts1-5'!$T$37</t>
  </si>
  <si>
    <t>_053W2</t>
  </si>
  <si>
    <t>='Parts1-5'!$S$36:$W$36</t>
  </si>
  <si>
    <t>_056E1</t>
  </si>
  <si>
    <t>_056E2</t>
  </si>
  <si>
    <t>_056E3</t>
  </si>
  <si>
    <t>_056E4</t>
  </si>
  <si>
    <t>_056E5</t>
  </si>
  <si>
    <t>_056EU</t>
  </si>
  <si>
    <t>_056I1</t>
  </si>
  <si>
    <t>_056I2</t>
  </si>
  <si>
    <t>_056I3</t>
  </si>
  <si>
    <t>_056I4</t>
  </si>
  <si>
    <t>_056I5</t>
  </si>
  <si>
    <t>_056IU</t>
  </si>
  <si>
    <t>_056L1</t>
  </si>
  <si>
    <t>_056L2</t>
  </si>
  <si>
    <t>_056L3</t>
  </si>
  <si>
    <t>_056L4</t>
  </si>
  <si>
    <t>_056L5</t>
  </si>
  <si>
    <t>_056LU</t>
  </si>
  <si>
    <t>='Parts1-5'!$S$36</t>
  </si>
  <si>
    <t>='Parts1-5'!$T$36</t>
  </si>
  <si>
    <t>='Parts1-5'!$U$36</t>
  </si>
  <si>
    <t>='Parts1-5'!$V$36</t>
  </si>
  <si>
    <t>='Parts1-5'!$W$36</t>
  </si>
  <si>
    <t>='Parts1-5'!$X$36</t>
  </si>
  <si>
    <t>_056W1</t>
  </si>
  <si>
    <t>_056W2</t>
  </si>
  <si>
    <t>_056W3</t>
  </si>
  <si>
    <t>_056W4</t>
  </si>
  <si>
    <t>_056W5</t>
  </si>
  <si>
    <t>_056WU</t>
  </si>
  <si>
    <t>='Parts1-5'!$S$38:$W$38</t>
  </si>
  <si>
    <t>='Parts1-5'!$S$38</t>
  </si>
  <si>
    <t>='Parts1-5'!$T$38</t>
  </si>
  <si>
    <t>='Parts1-5'!$U$38</t>
  </si>
  <si>
    <t>='Parts1-5'!$V$38</t>
  </si>
  <si>
    <t>='Parts1-5'!$W$38</t>
  </si>
  <si>
    <t>='Parts1-5'!$X$38</t>
  </si>
  <si>
    <t>='Parts1-5'!$X$39</t>
  </si>
  <si>
    <t>='Parts1-5'!$C$24</t>
  </si>
  <si>
    <t>='Parts1-5'!$L$24</t>
  </si>
  <si>
    <t>='Parts1-5'!$B$23</t>
  </si>
  <si>
    <t>='Parts1-5'!$O$24</t>
  </si>
  <si>
    <t>='Parts1-5'!$R$24</t>
  </si>
  <si>
    <t>='Parts1-5'!$A$7</t>
  </si>
  <si>
    <t>='Parts1-5'!$R$30</t>
  </si>
  <si>
    <t>='Parts1-5'!$C$28</t>
  </si>
  <si>
    <t>='Parts1-5'!$G$29</t>
  </si>
  <si>
    <t>='Parts1-5'!$H$21</t>
  </si>
  <si>
    <t>='Parts1-5'!$G$31</t>
  </si>
  <si>
    <t>='Parts1-5'!$H$16</t>
  </si>
  <si>
    <t>='Parts1-5'!$J$19</t>
  </si>
  <si>
    <t>='Parts1-5'!$G$32</t>
  </si>
  <si>
    <t>='Parts1-5'!$K$14</t>
  </si>
  <si>
    <t>='Parts1-5'!$H$20</t>
  </si>
  <si>
    <t>='Parts1-5'!$A$52</t>
  </si>
  <si>
    <t>='Parts1-5'!$G$30</t>
  </si>
  <si>
    <t>='Parts1-5'!$X$14</t>
  </si>
  <si>
    <t>='Parts1-5'!$L$28</t>
  </si>
  <si>
    <t>='Parts1-5'!$AA$1:$AA$54</t>
  </si>
  <si>
    <t>='Parts1-5'!$B$27</t>
  </si>
  <si>
    <t>='Parts1-5'!$Y$6</t>
  </si>
  <si>
    <t>='Parts1-5'!$O$14</t>
  </si>
  <si>
    <t>='Parts1-5'!$O$28</t>
  </si>
  <si>
    <t>='Parts1-5'!$R$28</t>
  </si>
  <si>
    <t>CHKWvsS056</t>
  </si>
  <si>
    <t>CHKSvsW056</t>
  </si>
  <si>
    <t>CHKSW056</t>
  </si>
  <si>
    <t>CHKWvsS053</t>
  </si>
  <si>
    <t>CHKSvsW053</t>
  </si>
  <si>
    <t>CHKWCvs2</t>
  </si>
  <si>
    <t>CHKICvs2</t>
  </si>
  <si>
    <t>CHKECvs2</t>
  </si>
  <si>
    <t>CHKLCvs2</t>
  </si>
  <si>
    <t>CHKSW053</t>
  </si>
  <si>
    <r>
      <t>PART 8.  STOCKS IN TANKS AND UNDERGROUND STORAGE</t>
    </r>
    <r>
      <rPr>
        <b/>
        <vertAlign val="superscript"/>
        <sz val="14"/>
        <rFont val="Arial"/>
        <family val="2"/>
      </rPr>
      <t xml:space="preserve"> </t>
    </r>
    <r>
      <rPr>
        <b/>
        <sz val="14"/>
        <rFont val="Arial"/>
        <family val="2"/>
      </rPr>
      <t>(Thousand Barrels)
Include stocks in tank farms and working, breakout and trans-shipment tanks.  Exclude pipeline fill.</t>
    </r>
  </si>
  <si>
    <t>Stocks in Tanks and Underground Storage (Total)</t>
  </si>
  <si>
    <t xml:space="preserve">   Cushing, Oklahoma </t>
  </si>
  <si>
    <t>_056T1</t>
  </si>
  <si>
    <t>_056T2</t>
  </si>
  <si>
    <t>_056T3</t>
  </si>
  <si>
    <t>_056T4</t>
  </si>
  <si>
    <t>_056T5</t>
  </si>
  <si>
    <t>_056TU</t>
  </si>
  <si>
    <t>_053T2</t>
  </si>
  <si>
    <t>Working Storage Capacity (Exclude Idle Capacity)</t>
  </si>
  <si>
    <t>_053C2</t>
  </si>
  <si>
    <t>_056C1</t>
  </si>
  <si>
    <t>_056C2</t>
  </si>
  <si>
    <t>_056C3</t>
  </si>
  <si>
    <t>_056C4</t>
  </si>
  <si>
    <t>_056C5</t>
  </si>
  <si>
    <t>_056CU</t>
  </si>
  <si>
    <t>CHKTankvsTotal</t>
  </si>
  <si>
    <t>Net Available Shell Storage Capacity (Total)</t>
  </si>
  <si>
    <t>CHKCapvsStocks</t>
  </si>
  <si>
    <t>='Parts6-8'!$B$19</t>
  </si>
  <si>
    <t>='Parts6-8'!$B$21</t>
  </si>
  <si>
    <t>='Parts6-8'!$B$20</t>
  </si>
  <si>
    <t>='Parts6-8'!$B$22</t>
  </si>
  <si>
    <t>='Parts6-8'!$C$26</t>
  </si>
  <si>
    <t>='Parts6-8'!$B$18</t>
  </si>
  <si>
    <t>='Parts6-8'!$B$12</t>
  </si>
  <si>
    <t>='Parts6-8'!$C$12</t>
  </si>
  <si>
    <t>='Parts6-8'!$D$12</t>
  </si>
  <si>
    <t>='Parts6-8'!$E$12</t>
  </si>
  <si>
    <t>='Parts6-8'!$F$12</t>
  </si>
  <si>
    <t>='Parts6-8'!$G$12</t>
  </si>
  <si>
    <t>='Parts6-8'!$B$14</t>
  </si>
  <si>
    <t>='Parts6-8'!$C$14</t>
  </si>
  <si>
    <t>='Parts6-8'!$D$14</t>
  </si>
  <si>
    <t>='Parts6-8'!$E$14</t>
  </si>
  <si>
    <t>='Parts6-8'!$F$14</t>
  </si>
  <si>
    <t>='Parts6-8'!$G$14</t>
  </si>
  <si>
    <t>='Parts6-8'!$B$13</t>
  </si>
  <si>
    <t>='Parts6-8'!$C$13</t>
  </si>
  <si>
    <t>='Parts6-8'!$D$13</t>
  </si>
  <si>
    <t>='Parts6-8'!$E$13</t>
  </si>
  <si>
    <t>='Parts6-8'!$F$13</t>
  </si>
  <si>
    <t>='Parts6-8'!$G$13</t>
  </si>
  <si>
    <t>='Parts6-8'!$B$15</t>
  </si>
  <si>
    <t>='Parts6-8'!$C$15</t>
  </si>
  <si>
    <t>='Parts6-8'!$D$15</t>
  </si>
  <si>
    <t>='Parts6-8'!$E$15</t>
  </si>
  <si>
    <t>='Parts6-8'!$F$15</t>
  </si>
  <si>
    <t>='Parts6-8'!$G$15</t>
  </si>
  <si>
    <t>='Parts6-8'!$B$25</t>
  </si>
  <si>
    <t>='Parts6-8'!$C$25</t>
  </si>
  <si>
    <t>='Parts6-8'!$D$25</t>
  </si>
  <si>
    <t>='Parts6-8'!$E$25</t>
  </si>
  <si>
    <t>='Parts6-8'!$F$25</t>
  </si>
  <si>
    <t>='Parts6-8'!$G$25</t>
  </si>
  <si>
    <t>='Parts6-8'!$B$11</t>
  </si>
  <si>
    <t>='Parts6-8'!$C$11</t>
  </si>
  <si>
    <t>='Parts6-8'!$D$11</t>
  </si>
  <si>
    <t>='Parts6-8'!$E$11</t>
  </si>
  <si>
    <t>='Parts6-8'!$F$11</t>
  </si>
  <si>
    <t>='Parts6-8'!$G$11</t>
  </si>
  <si>
    <t>='Parts6-8'!$E$30</t>
  </si>
  <si>
    <t>='Parts6-8'!$C$31</t>
  </si>
  <si>
    <t>='Parts6-8'!$C$30</t>
  </si>
  <si>
    <t>='Parts6-8'!$C$32</t>
  </si>
  <si>
    <t>='Parts6-8'!$E$28</t>
  </si>
  <si>
    <t>='Parts6-8'!$E$27</t>
  </si>
  <si>
    <t>='Parts6-8'!$H$19</t>
  </si>
  <si>
    <t>='Parts6-8'!$H$12</t>
  </si>
  <si>
    <t>='Parts6-8'!$E$29</t>
  </si>
  <si>
    <t>='Parts6-8'!$C$29</t>
  </si>
  <si>
    <t>='Parts6-8'!$C$28</t>
  </si>
  <si>
    <t>='Parts6-8'!$C$27</t>
  </si>
  <si>
    <r>
      <t>PART 6.  CRUDE OIL STORAGE CAPACITY OF TANKFARMS</t>
    </r>
    <r>
      <rPr>
        <b/>
        <sz val="14"/>
        <rFont val="Arial"/>
        <family val="2"/>
      </rPr>
      <t xml:space="preserve"> BY PAD DISTRICT (Thousand Barrels)</t>
    </r>
  </si>
  <si>
    <r>
      <t>PART 7.  CRUDE OIL STORAGE CAPACITY OF TANKFARMS</t>
    </r>
    <r>
      <rPr>
        <b/>
        <vertAlign val="superscript"/>
        <sz val="14"/>
        <rFont val="Arial"/>
        <family val="2"/>
      </rPr>
      <t>1</t>
    </r>
    <r>
      <rPr>
        <b/>
        <sz val="14"/>
        <rFont val="Arial"/>
        <family val="2"/>
      </rPr>
      <t xml:space="preserve"> AT CUSHING, OKLAHOMA
                Report quantities in thousand barrels.  Exclude pipeline storage capacity.
                Report crude oil storage capacity of tankfarm facilities in Lincoln, Payne, and Creek counties of Oklahoma.</t>
    </r>
  </si>
  <si>
    <t xml:space="preserve"> Exclude pipeline storage capacity.     </t>
  </si>
  <si>
    <r>
      <t xml:space="preserve">PADD 2
</t>
    </r>
    <r>
      <rPr>
        <b/>
        <sz val="11"/>
        <rFont val="Arial"/>
        <family val="2"/>
      </rPr>
      <t>(include Cushing, OK)</t>
    </r>
  </si>
  <si>
    <t>Cushing, OK</t>
  </si>
  <si>
    <t>Expiration Date: x/x/xxxx</t>
  </si>
  <si>
    <t>OMB No. 1905-0165</t>
  </si>
  <si>
    <t>Burden: 2 hours</t>
  </si>
  <si>
    <r>
      <t>Lease Stocks</t>
    </r>
    <r>
      <rPr>
        <b/>
        <sz val="11"/>
        <rFont val="Arial"/>
        <family val="2"/>
      </rPr>
      <t xml:space="preserve"> are no longer collected, do not report</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</si>
</sst>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3" formatCode="_(* #,##0.00_);_(* \(#,##0.00\);_(* &quot;-&quot;??_);_(@_)"/>
    <numFmt numFmtId="164" formatCode="[&lt;=9999999]###\-####;\(###\)\ ###\-####"/>
    <numFmt numFmtId="165" formatCode="0.0"/>
    <numFmt numFmtId="166" formatCode="[$-F800]dddd\,\ mmmm\ dd\,\ yyyy"/>
    <numFmt numFmtId="167" formatCode="_(* #,##0_);_(* \(#,##0\);_(* &quot;-&quot;??_);_(@_)"/>
    <numFmt numFmtId="168" formatCode="####_);\(####\)"/>
    <numFmt numFmtId="169" formatCode="_(* #,##0_);_(* \(#,##0\);_(* &quot;&quot;??_);_(@_)"/>
  </numFmts>
  <fonts count="41">
    <font>
      <sz val="10"/>
      <name val="Arial"/>
    </font>
    <font>
      <sz val="10"/>
      <name val="Arial"/>
    </font>
    <font>
      <u/>
      <sz val="10"/>
      <color indexed="12"/>
      <name val="Arial"/>
    </font>
    <font>
      <sz val="12"/>
      <name val="Arial"/>
    </font>
    <font>
      <sz val="16"/>
      <name val="Arial"/>
      <family val="2"/>
    </font>
    <font>
      <b/>
      <sz val="16"/>
      <name val="Arial"/>
      <family val="2"/>
    </font>
    <font>
      <b/>
      <sz val="14"/>
      <name val="Arial"/>
      <family val="2"/>
    </font>
    <font>
      <b/>
      <sz val="12"/>
      <name val="Arial"/>
      <family val="2"/>
    </font>
    <font>
      <b/>
      <sz val="13"/>
      <name val="Arial"/>
      <family val="2"/>
    </font>
    <font>
      <sz val="14"/>
      <name val="Arial"/>
      <family val="2"/>
    </font>
    <font>
      <sz val="12"/>
      <color indexed="8"/>
      <name val="Arial"/>
      <family val="2"/>
    </font>
    <font>
      <sz val="12"/>
      <name val="Arial"/>
      <family val="2"/>
    </font>
    <font>
      <sz val="14"/>
      <name val="Arial"/>
    </font>
    <font>
      <vertAlign val="superscript"/>
      <sz val="16"/>
      <name val="Arial"/>
      <family val="2"/>
    </font>
    <font>
      <sz val="10"/>
      <name val="Arial"/>
      <family val="2"/>
    </font>
    <font>
      <b/>
      <u/>
      <sz val="13"/>
      <color indexed="12"/>
      <name val="Arial"/>
      <family val="2"/>
    </font>
    <font>
      <u/>
      <sz val="14"/>
      <color indexed="12"/>
      <name val="Arial"/>
      <family val="2"/>
    </font>
    <font>
      <sz val="13"/>
      <name val="Arial"/>
      <family val="2"/>
    </font>
    <font>
      <sz val="12"/>
      <name val="StCodes"/>
    </font>
    <font>
      <b/>
      <u/>
      <sz val="13"/>
      <name val="Arial"/>
      <family val="2"/>
    </font>
    <font>
      <sz val="10"/>
      <color indexed="9"/>
      <name val="Arial"/>
    </font>
    <font>
      <b/>
      <sz val="12"/>
      <color indexed="8"/>
      <name val="Arial"/>
      <family val="2"/>
    </font>
    <font>
      <sz val="13"/>
      <name val="Arial"/>
    </font>
    <font>
      <sz val="13"/>
      <name val="StCodes"/>
    </font>
    <font>
      <sz val="8"/>
      <name val="Arial"/>
    </font>
    <font>
      <b/>
      <vertAlign val="superscript"/>
      <sz val="14"/>
      <name val="Arial"/>
      <family val="2"/>
    </font>
    <font>
      <sz val="10"/>
      <name val="Wingdings 3"/>
      <family val="1"/>
      <charset val="2"/>
    </font>
    <font>
      <sz val="14"/>
      <color indexed="8"/>
      <name val="Arial"/>
      <family val="2"/>
    </font>
    <font>
      <sz val="12"/>
      <color indexed="10"/>
      <name val="Arial"/>
      <family val="2"/>
    </font>
    <font>
      <sz val="12"/>
      <color indexed="9"/>
      <name val="Arial"/>
      <family val="2"/>
    </font>
    <font>
      <sz val="10"/>
      <color indexed="48"/>
      <name val="Arial"/>
      <family val="2"/>
    </font>
    <font>
      <sz val="12"/>
      <color indexed="22"/>
      <name val="Arial"/>
      <family val="2"/>
    </font>
    <font>
      <vertAlign val="superscript"/>
      <sz val="14"/>
      <color indexed="10"/>
      <name val="Arial"/>
      <family val="2"/>
    </font>
    <font>
      <sz val="10"/>
      <color indexed="9"/>
      <name val="Wingdings 3"/>
      <family val="1"/>
      <charset val="2"/>
    </font>
    <font>
      <b/>
      <sz val="12"/>
      <color indexed="22"/>
      <name val="Arial"/>
      <family val="2"/>
    </font>
    <font>
      <vertAlign val="superscript"/>
      <sz val="14"/>
      <color indexed="9"/>
      <name val="Arial"/>
      <family val="2"/>
    </font>
    <font>
      <sz val="10"/>
      <color indexed="9"/>
      <name val="Arial"/>
      <family val="2"/>
    </font>
    <font>
      <b/>
      <sz val="12"/>
      <color indexed="10"/>
      <name val="Arial"/>
      <family val="2"/>
    </font>
    <font>
      <b/>
      <sz val="11"/>
      <name val="Arial"/>
      <family val="2"/>
    </font>
    <font>
      <sz val="14"/>
      <color indexed="22"/>
      <name val="Arial"/>
      <family val="2"/>
    </font>
    <font>
      <sz val="10"/>
      <color indexed="10"/>
      <name val="Arial"/>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tint="-0.24994659260841701"/>
        <bgColor indexed="64"/>
      </patternFill>
    </fill>
  </fills>
  <borders count="46">
    <border>
      <left/>
      <right/>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425">
    <xf numFmtId="0" fontId="0" fillId="0" borderId="0" xfId="0"/>
    <xf numFmtId="0" fontId="0" fillId="2" borderId="0" xfId="0" applyFill="1" applyBorder="1" applyProtection="1"/>
    <xf numFmtId="0" fontId="0" fillId="2" borderId="1" xfId="0" applyFill="1" applyBorder="1" applyProtection="1"/>
    <xf numFmtId="0" fontId="5" fillId="2" borderId="0" xfId="0" applyFont="1" applyFill="1" applyBorder="1" applyAlignment="1" applyProtection="1">
      <alignment horizontal="center"/>
    </xf>
    <xf numFmtId="0" fontId="6" fillId="2" borderId="0" xfId="0" applyFont="1" applyFill="1" applyBorder="1" applyAlignment="1" applyProtection="1">
      <alignment horizontal="center"/>
    </xf>
    <xf numFmtId="0" fontId="0" fillId="0" borderId="0" xfId="0" applyFill="1" applyProtection="1"/>
    <xf numFmtId="0" fontId="0" fillId="0" borderId="0" xfId="0" applyProtection="1"/>
    <xf numFmtId="0" fontId="4" fillId="2" borderId="0" xfId="0" applyFont="1" applyFill="1" applyBorder="1" applyProtection="1"/>
    <xf numFmtId="0" fontId="6" fillId="2" borderId="2" xfId="0" applyFont="1" applyFill="1" applyBorder="1" applyAlignment="1" applyProtection="1">
      <alignment horizontal="left"/>
    </xf>
    <xf numFmtId="0" fontId="6" fillId="2" borderId="0" xfId="0" applyFont="1" applyFill="1" applyBorder="1" applyAlignment="1" applyProtection="1">
      <alignment horizontal="left"/>
    </xf>
    <xf numFmtId="49" fontId="5" fillId="2" borderId="0" xfId="0" applyNumberFormat="1" applyFont="1" applyFill="1" applyBorder="1" applyAlignment="1" applyProtection="1">
      <alignment horizontal="center" vertical="center"/>
    </xf>
    <xf numFmtId="0" fontId="8" fillId="2" borderId="0" xfId="0" applyFont="1" applyFill="1" applyBorder="1" applyProtection="1"/>
    <xf numFmtId="0" fontId="6" fillId="2" borderId="0" xfId="0" applyFont="1" applyFill="1" applyBorder="1" applyProtection="1"/>
    <xf numFmtId="0" fontId="8" fillId="2" borderId="0" xfId="0" applyFont="1" applyFill="1" applyBorder="1" applyAlignment="1" applyProtection="1">
      <alignment horizontal="center"/>
    </xf>
    <xf numFmtId="0" fontId="8" fillId="2" borderId="0" xfId="0" applyFont="1" applyFill="1" applyBorder="1" applyAlignment="1" applyProtection="1"/>
    <xf numFmtId="0" fontId="0" fillId="0" borderId="0" xfId="0" applyFill="1" applyBorder="1" applyProtection="1"/>
    <xf numFmtId="0" fontId="9" fillId="0" borderId="0" xfId="0" applyFont="1" applyFill="1" applyBorder="1" applyProtection="1"/>
    <xf numFmtId="0" fontId="9" fillId="0" borderId="0" xfId="0" applyFont="1" applyProtection="1"/>
    <xf numFmtId="0" fontId="9" fillId="2" borderId="2" xfId="0" applyFont="1" applyFill="1" applyBorder="1" applyAlignment="1" applyProtection="1">
      <alignment horizontal="left"/>
    </xf>
    <xf numFmtId="0" fontId="5" fillId="2" borderId="3" xfId="0" applyNumberFormat="1" applyFont="1" applyFill="1" applyBorder="1" applyAlignment="1" applyProtection="1">
      <alignment horizontal="center" vertical="center"/>
    </xf>
    <xf numFmtId="0" fontId="17" fillId="2" borderId="0" xfId="0" applyFont="1" applyFill="1" applyBorder="1" applyProtection="1"/>
    <xf numFmtId="0" fontId="1" fillId="3" borderId="0" xfId="0" applyFont="1" applyFill="1" applyBorder="1" applyAlignment="1" applyProtection="1">
      <alignment vertical="center" wrapText="1"/>
    </xf>
    <xf numFmtId="0" fontId="9" fillId="2" borderId="3" xfId="0" applyFont="1" applyFill="1" applyBorder="1" applyAlignment="1" applyProtection="1">
      <alignment horizontal="left"/>
    </xf>
    <xf numFmtId="0" fontId="6" fillId="2" borderId="4" xfId="0" applyFont="1" applyFill="1" applyBorder="1" applyAlignment="1" applyProtection="1">
      <alignment horizontal="left"/>
    </xf>
    <xf numFmtId="0" fontId="0" fillId="2" borderId="4" xfId="0" applyFill="1" applyBorder="1" applyProtection="1"/>
    <xf numFmtId="0" fontId="9" fillId="2" borderId="3" xfId="0" applyFont="1" applyFill="1" applyBorder="1" applyAlignment="1" applyProtection="1"/>
    <xf numFmtId="0" fontId="6" fillId="2" borderId="3" xfId="0" applyFont="1" applyFill="1" applyBorder="1" applyAlignment="1" applyProtection="1">
      <alignment horizontal="center"/>
    </xf>
    <xf numFmtId="0" fontId="8" fillId="2" borderId="0" xfId="0" applyFont="1" applyFill="1" applyBorder="1" applyAlignment="1" applyProtection="1">
      <alignment horizontal="left"/>
    </xf>
    <xf numFmtId="0" fontId="4"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1" fillId="4" borderId="0" xfId="0" applyFont="1" applyFill="1" applyProtection="1"/>
    <xf numFmtId="0" fontId="18" fillId="4" borderId="0" xfId="0" applyFont="1" applyFill="1" applyProtection="1"/>
    <xf numFmtId="0" fontId="3" fillId="4" borderId="0" xfId="0" applyFont="1" applyFill="1" applyProtection="1"/>
    <xf numFmtId="0" fontId="0" fillId="4" borderId="0" xfId="0" applyFill="1" applyProtection="1"/>
    <xf numFmtId="0" fontId="4" fillId="2" borderId="5" xfId="0" applyFont="1" applyFill="1" applyBorder="1" applyProtection="1"/>
    <xf numFmtId="0" fontId="4" fillId="2" borderId="5" xfId="0" applyFont="1" applyFill="1" applyBorder="1" applyAlignment="1" applyProtection="1">
      <alignment horizontal="right"/>
    </xf>
    <xf numFmtId="0" fontId="6" fillId="5" borderId="6" xfId="0" applyFont="1" applyFill="1" applyBorder="1" applyAlignment="1" applyProtection="1">
      <alignment horizontal="left" vertical="center"/>
    </xf>
    <xf numFmtId="0" fontId="6"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left" vertical="center" wrapText="1"/>
    </xf>
    <xf numFmtId="0" fontId="8" fillId="2" borderId="0" xfId="0" applyFont="1" applyFill="1" applyBorder="1" applyAlignment="1" applyProtection="1">
      <alignment vertical="center" wrapText="1"/>
    </xf>
    <xf numFmtId="0" fontId="8" fillId="4" borderId="0" xfId="0" applyFont="1" applyFill="1" applyBorder="1" applyAlignment="1" applyProtection="1">
      <alignment vertical="top" wrapText="1"/>
    </xf>
    <xf numFmtId="0" fontId="17" fillId="2" borderId="0" xfId="0" applyFont="1" applyFill="1" applyBorder="1" applyAlignment="1" applyProtection="1"/>
    <xf numFmtId="0" fontId="19" fillId="4" borderId="0" xfId="2" applyFont="1" applyFill="1" applyBorder="1" applyAlignment="1" applyProtection="1">
      <alignment vertical="top" wrapText="1"/>
    </xf>
    <xf numFmtId="0" fontId="17" fillId="2" borderId="0" xfId="0" applyFont="1" applyFill="1" applyBorder="1" applyAlignment="1" applyProtection="1">
      <alignment horizontal="left"/>
    </xf>
    <xf numFmtId="0" fontId="8" fillId="2" borderId="4" xfId="0" applyFont="1" applyFill="1" applyBorder="1" applyAlignment="1" applyProtection="1">
      <alignment horizontal="left" indent="2"/>
    </xf>
    <xf numFmtId="49" fontId="17" fillId="2" borderId="0" xfId="0" applyNumberFormat="1" applyFont="1" applyFill="1" applyBorder="1" applyAlignment="1" applyProtection="1">
      <alignment horizontal="center"/>
    </xf>
    <xf numFmtId="49" fontId="17" fillId="2" borderId="0" xfId="0" applyNumberFormat="1" applyFont="1" applyFill="1" applyBorder="1" applyAlignment="1" applyProtection="1">
      <alignment horizontal="left"/>
    </xf>
    <xf numFmtId="0" fontId="12" fillId="4" borderId="0" xfId="0" applyFont="1" applyFill="1" applyBorder="1" applyAlignment="1" applyProtection="1">
      <alignment vertical="top" wrapText="1"/>
    </xf>
    <xf numFmtId="0" fontId="17" fillId="2" borderId="0" xfId="0" applyFont="1" applyFill="1" applyBorder="1" applyAlignment="1" applyProtection="1">
      <alignment horizontal="center"/>
    </xf>
    <xf numFmtId="0" fontId="12" fillId="4" borderId="0" xfId="0" applyFont="1" applyFill="1" applyBorder="1" applyAlignment="1" applyProtection="1"/>
    <xf numFmtId="0" fontId="0" fillId="4" borderId="0" xfId="0" applyFill="1" applyBorder="1" applyProtection="1"/>
    <xf numFmtId="49" fontId="17" fillId="2" borderId="0" xfId="0" applyNumberFormat="1" applyFont="1" applyFill="1" applyBorder="1" applyAlignment="1" applyProtection="1">
      <alignment vertical="center"/>
    </xf>
    <xf numFmtId="0" fontId="12" fillId="4" borderId="0" xfId="0" applyFont="1" applyFill="1" applyBorder="1" applyProtection="1"/>
    <xf numFmtId="0" fontId="2" fillId="4" borderId="0" xfId="2" applyFill="1" applyBorder="1" applyAlignment="1" applyProtection="1">
      <alignment horizontal="center"/>
    </xf>
    <xf numFmtId="0" fontId="20" fillId="4" borderId="0" xfId="0" applyFont="1" applyFill="1" applyBorder="1" applyProtection="1"/>
    <xf numFmtId="0" fontId="20" fillId="0" borderId="0" xfId="0" applyFont="1" applyBorder="1" applyProtection="1"/>
    <xf numFmtId="0" fontId="6" fillId="0" borderId="0" xfId="0" applyFont="1" applyFill="1" applyBorder="1" applyAlignment="1" applyProtection="1"/>
    <xf numFmtId="0" fontId="9" fillId="0" borderId="0" xfId="0" applyFont="1" applyFill="1" applyBorder="1" applyAlignment="1" applyProtection="1"/>
    <xf numFmtId="0" fontId="4" fillId="0" borderId="0" xfId="0" applyFont="1" applyFill="1" applyBorder="1" applyAlignment="1" applyProtection="1">
      <alignment wrapText="1"/>
    </xf>
    <xf numFmtId="49" fontId="6" fillId="0" borderId="0" xfId="0" applyNumberFormat="1" applyFont="1" applyFill="1" applyBorder="1" applyAlignment="1" applyProtection="1"/>
    <xf numFmtId="49" fontId="9" fillId="0" borderId="0" xfId="0" applyNumberFormat="1" applyFont="1" applyFill="1" applyBorder="1" applyAlignment="1" applyProtection="1"/>
    <xf numFmtId="49" fontId="13" fillId="0" borderId="0" xfId="0" applyNumberFormat="1" applyFont="1" applyFill="1" applyBorder="1" applyAlignment="1" applyProtection="1"/>
    <xf numFmtId="0" fontId="7" fillId="0" borderId="0" xfId="0" applyFont="1" applyFill="1" applyBorder="1" applyAlignment="1" applyProtection="1"/>
    <xf numFmtId="0" fontId="14" fillId="0" borderId="0" xfId="0" applyNumberFormat="1" applyFont="1" applyFill="1" applyBorder="1" applyProtection="1"/>
    <xf numFmtId="0" fontId="14" fillId="0" borderId="0" xfId="0" applyFont="1" applyFill="1" applyBorder="1" applyProtection="1"/>
    <xf numFmtId="49" fontId="17" fillId="2" borderId="3"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18" fillId="0" borderId="0" xfId="0" applyFont="1" applyFill="1" applyBorder="1" applyProtection="1"/>
    <xf numFmtId="0" fontId="3" fillId="0" borderId="0" xfId="0" applyFont="1" applyFill="1" applyBorder="1" applyProtection="1"/>
    <xf numFmtId="0" fontId="6" fillId="0" borderId="0" xfId="0" applyFont="1" applyFill="1" applyBorder="1" applyAlignment="1" applyProtection="1">
      <alignment horizontal="center" wrapText="1"/>
    </xf>
    <xf numFmtId="165" fontId="4" fillId="0" borderId="0" xfId="0" applyNumberFormat="1" applyFont="1" applyFill="1" applyBorder="1" applyAlignment="1" applyProtection="1"/>
    <xf numFmtId="0" fontId="11" fillId="0" borderId="0" xfId="0" applyFont="1" applyFill="1" applyBorder="1" applyAlignment="1" applyProtection="1">
      <alignment vertical="top" wrapText="1"/>
    </xf>
    <xf numFmtId="166" fontId="4" fillId="2" borderId="0" xfId="0" applyNumberFormat="1" applyFont="1" applyFill="1" applyBorder="1" applyAlignment="1" applyProtection="1"/>
    <xf numFmtId="0" fontId="9" fillId="2" borderId="7"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8" fillId="4" borderId="0" xfId="0" applyFont="1" applyFill="1" applyBorder="1" applyAlignment="1" applyProtection="1"/>
    <xf numFmtId="0" fontId="17" fillId="4" borderId="0" xfId="0" applyFont="1" applyFill="1" applyBorder="1" applyAlignment="1" applyProtection="1"/>
    <xf numFmtId="49" fontId="8" fillId="2" borderId="0" xfId="0" applyNumberFormat="1" applyFont="1" applyFill="1" applyBorder="1" applyAlignment="1" applyProtection="1">
      <alignment horizontal="right" vertical="center"/>
    </xf>
    <xf numFmtId="0" fontId="17" fillId="2" borderId="3" xfId="0" applyFont="1" applyFill="1" applyBorder="1" applyAlignment="1" applyProtection="1">
      <protection locked="0"/>
    </xf>
    <xf numFmtId="49" fontId="17" fillId="2" borderId="3" xfId="0" applyNumberFormat="1" applyFont="1" applyFill="1" applyBorder="1" applyAlignment="1" applyProtection="1">
      <alignment horizontal="center"/>
      <protection locked="0"/>
    </xf>
    <xf numFmtId="11" fontId="6" fillId="2" borderId="0" xfId="0" applyNumberFormat="1" applyFont="1" applyFill="1" applyBorder="1" applyProtection="1"/>
    <xf numFmtId="0" fontId="6" fillId="2" borderId="0" xfId="0" applyFont="1" applyFill="1" applyBorder="1" applyAlignment="1" applyProtection="1">
      <alignment horizontal="left" vertical="center"/>
    </xf>
    <xf numFmtId="0" fontId="6" fillId="5" borderId="9" xfId="0" applyFont="1" applyFill="1" applyBorder="1" applyAlignment="1" applyProtection="1">
      <alignment horizontal="left" vertical="center"/>
    </xf>
    <xf numFmtId="0" fontId="4" fillId="2" borderId="10" xfId="0" applyFont="1" applyFill="1" applyBorder="1" applyProtection="1"/>
    <xf numFmtId="0" fontId="4" fillId="2" borderId="1" xfId="0" applyFont="1" applyFill="1" applyBorder="1" applyProtection="1"/>
    <xf numFmtId="0" fontId="6" fillId="5" borderId="11" xfId="0" applyFont="1" applyFill="1" applyBorder="1" applyAlignment="1" applyProtection="1">
      <alignment horizontal="left" vertical="center"/>
    </xf>
    <xf numFmtId="0" fontId="6" fillId="2" borderId="12" xfId="0" applyFont="1" applyFill="1" applyBorder="1" applyAlignment="1" applyProtection="1">
      <alignment horizontal="left"/>
    </xf>
    <xf numFmtId="0" fontId="6" fillId="2" borderId="13"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xf>
    <xf numFmtId="0" fontId="8" fillId="2" borderId="13" xfId="0" applyFont="1" applyFill="1" applyBorder="1" applyAlignment="1" applyProtection="1">
      <alignment horizontal="left" vertical="center" wrapText="1"/>
    </xf>
    <xf numFmtId="0" fontId="6" fillId="2" borderId="1" xfId="0" applyFont="1" applyFill="1" applyBorder="1" applyAlignment="1" applyProtection="1">
      <alignment horizontal="left"/>
    </xf>
    <xf numFmtId="0" fontId="8" fillId="2" borderId="1" xfId="0" applyFont="1" applyFill="1" applyBorder="1" applyAlignment="1" applyProtection="1">
      <alignment horizontal="left"/>
    </xf>
    <xf numFmtId="0" fontId="17" fillId="2" borderId="1" xfId="0" applyFont="1" applyFill="1" applyBorder="1" applyProtection="1"/>
    <xf numFmtId="0" fontId="8" fillId="2" borderId="1" xfId="0" applyFont="1" applyFill="1" applyBorder="1" applyAlignment="1" applyProtection="1"/>
    <xf numFmtId="0" fontId="8" fillId="2" borderId="1" xfId="0" applyFont="1" applyFill="1" applyBorder="1" applyAlignment="1" applyProtection="1">
      <alignment horizontal="left" indent="1"/>
    </xf>
    <xf numFmtId="0" fontId="0" fillId="2" borderId="14" xfId="0" applyFill="1" applyBorder="1" applyProtection="1"/>
    <xf numFmtId="0" fontId="22" fillId="0" borderId="0" xfId="0" applyFont="1" applyFill="1" applyBorder="1" applyAlignment="1" applyProtection="1"/>
    <xf numFmtId="0" fontId="23" fillId="4" borderId="0" xfId="0" applyFont="1" applyFill="1" applyProtection="1"/>
    <xf numFmtId="0" fontId="22" fillId="4" borderId="0" xfId="0" applyFont="1" applyFill="1" applyProtection="1"/>
    <xf numFmtId="0" fontId="17" fillId="0" borderId="0" xfId="0" applyFont="1" applyFill="1" applyBorder="1" applyAlignment="1" applyProtection="1">
      <alignment wrapText="1"/>
    </xf>
    <xf numFmtId="0" fontId="22" fillId="0" borderId="0" xfId="0" applyFont="1" applyFill="1" applyBorder="1" applyProtection="1"/>
    <xf numFmtId="0" fontId="23" fillId="0" borderId="0" xfId="0" applyFont="1" applyFill="1" applyBorder="1" applyProtection="1"/>
    <xf numFmtId="0" fontId="17" fillId="0" borderId="0" xfId="0" applyFont="1" applyFill="1" applyBorder="1" applyAlignment="1" applyProtection="1"/>
    <xf numFmtId="0" fontId="8" fillId="0" borderId="0" xfId="0" applyFont="1" applyFill="1" applyBorder="1" applyProtection="1"/>
    <xf numFmtId="0" fontId="17" fillId="0" borderId="0" xfId="0" applyFont="1" applyFill="1" applyBorder="1" applyProtection="1"/>
    <xf numFmtId="49" fontId="8" fillId="0" borderId="9" xfId="0" applyNumberFormat="1" applyFont="1" applyFill="1" applyBorder="1" applyAlignment="1" applyProtection="1"/>
    <xf numFmtId="49" fontId="8" fillId="0" borderId="6" xfId="0" applyNumberFormat="1" applyFont="1" applyFill="1" applyBorder="1" applyAlignment="1" applyProtection="1"/>
    <xf numFmtId="49" fontId="6" fillId="0" borderId="7" xfId="0" applyNumberFormat="1" applyFont="1" applyFill="1" applyBorder="1" applyAlignment="1" applyProtection="1">
      <alignment horizontal="center"/>
    </xf>
    <xf numFmtId="0" fontId="1" fillId="3" borderId="10" xfId="0" applyFont="1" applyFill="1" applyBorder="1" applyAlignment="1" applyProtection="1">
      <alignment vertical="center" wrapText="1"/>
    </xf>
    <xf numFmtId="0" fontId="1" fillId="3" borderId="5"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8" fillId="0" borderId="16" xfId="0" applyNumberFormat="1" applyFont="1" applyFill="1" applyBorder="1" applyAlignment="1" applyProtection="1"/>
    <xf numFmtId="1" fontId="17" fillId="5" borderId="7" xfId="0" applyNumberFormat="1" applyFont="1" applyFill="1" applyBorder="1" applyAlignment="1" applyProtection="1"/>
    <xf numFmtId="1" fontId="17" fillId="0" borderId="7" xfId="0" applyNumberFormat="1" applyFont="1" applyFill="1" applyBorder="1" applyAlignment="1" applyProtection="1">
      <protection locked="0"/>
    </xf>
    <xf numFmtId="1" fontId="17" fillId="5" borderId="7" xfId="1" applyNumberFormat="1" applyFont="1" applyFill="1" applyBorder="1" applyAlignment="1" applyProtection="1"/>
    <xf numFmtId="49" fontId="6" fillId="0" borderId="16" xfId="0" applyNumberFormat="1" applyFont="1" applyFill="1" applyBorder="1" applyAlignment="1" applyProtection="1">
      <alignment horizontal="center"/>
    </xf>
    <xf numFmtId="49" fontId="6" fillId="0" borderId="17" xfId="0" applyNumberFormat="1" applyFont="1" applyFill="1" applyBorder="1" applyAlignment="1" applyProtection="1">
      <alignment horizontal="center"/>
    </xf>
    <xf numFmtId="0" fontId="6" fillId="0" borderId="16" xfId="0" applyFont="1" applyFill="1" applyBorder="1" applyAlignment="1" applyProtection="1">
      <alignment horizontal="center"/>
    </xf>
    <xf numFmtId="1" fontId="17" fillId="0" borderId="16" xfId="0" applyNumberFormat="1" applyFont="1" applyFill="1" applyBorder="1" applyAlignment="1" applyProtection="1">
      <protection locked="0"/>
    </xf>
    <xf numFmtId="1" fontId="17" fillId="0" borderId="17" xfId="0" applyNumberFormat="1" applyFont="1" applyFill="1" applyBorder="1" applyAlignment="1" applyProtection="1">
      <protection locked="0"/>
    </xf>
    <xf numFmtId="1" fontId="17" fillId="0" borderId="16" xfId="1" applyNumberFormat="1" applyFont="1" applyFill="1" applyBorder="1" applyAlignment="1" applyProtection="1">
      <protection locked="0"/>
    </xf>
    <xf numFmtId="0" fontId="8" fillId="2" borderId="0" xfId="0" applyFont="1" applyFill="1" applyBorder="1" applyAlignment="1" applyProtection="1">
      <alignment horizontal="left" vertical="top" wrapText="1" indent="2"/>
    </xf>
    <xf numFmtId="0" fontId="8" fillId="2" borderId="4" xfId="0" applyFont="1" applyFill="1" applyBorder="1" applyAlignment="1" applyProtection="1">
      <alignment horizontal="left" vertical="center" indent="2"/>
    </xf>
    <xf numFmtId="0" fontId="8" fillId="2" borderId="4" xfId="0" applyFont="1" applyFill="1" applyBorder="1" applyAlignment="1" applyProtection="1">
      <alignment horizontal="left" vertical="center" wrapText="1" indent="2"/>
    </xf>
    <xf numFmtId="0" fontId="8" fillId="2" borderId="0" xfId="0" applyFont="1" applyFill="1" applyBorder="1" applyAlignment="1" applyProtection="1">
      <alignment horizontal="left" indent="2"/>
    </xf>
    <xf numFmtId="0" fontId="0" fillId="2" borderId="4" xfId="0" applyFill="1" applyBorder="1" applyAlignment="1" applyProtection="1">
      <alignment horizontal="left" indent="2"/>
    </xf>
    <xf numFmtId="0" fontId="15" fillId="2" borderId="0" xfId="2" applyFont="1" applyFill="1" applyBorder="1" applyAlignment="1" applyProtection="1">
      <alignment horizontal="left" vertical="top" wrapText="1" indent="2"/>
    </xf>
    <xf numFmtId="0" fontId="17" fillId="2" borderId="13" xfId="0" applyFont="1" applyFill="1" applyBorder="1" applyAlignment="1" applyProtection="1">
      <alignment horizontal="left" vertical="top" wrapText="1" indent="2"/>
    </xf>
    <xf numFmtId="0" fontId="8" fillId="2" borderId="4" xfId="0" applyFont="1" applyFill="1" applyBorder="1" applyAlignment="1" applyProtection="1">
      <alignment horizontal="left" vertical="top" indent="2"/>
    </xf>
    <xf numFmtId="0" fontId="15" fillId="2" borderId="0" xfId="2" applyFont="1" applyFill="1" applyBorder="1" applyAlignment="1" applyProtection="1">
      <alignment horizontal="left" vertical="top" indent="2"/>
    </xf>
    <xf numFmtId="0" fontId="15" fillId="2" borderId="13" xfId="2" applyFont="1" applyFill="1" applyBorder="1" applyAlignment="1" applyProtection="1">
      <alignment horizontal="left" vertical="top" wrapText="1" indent="2"/>
    </xf>
    <xf numFmtId="0" fontId="6" fillId="2" borderId="0" xfId="0" applyFont="1" applyFill="1" applyBorder="1" applyAlignment="1" applyProtection="1">
      <alignment horizontal="left" vertical="top" wrapText="1" indent="2"/>
    </xf>
    <xf numFmtId="0" fontId="6" fillId="2" borderId="13" xfId="0" applyFont="1" applyFill="1" applyBorder="1" applyAlignment="1" applyProtection="1">
      <alignment horizontal="left" vertical="top" wrapText="1" indent="2"/>
    </xf>
    <xf numFmtId="0" fontId="9" fillId="2" borderId="0" xfId="0" applyFont="1" applyFill="1" applyBorder="1" applyAlignment="1" applyProtection="1">
      <alignment horizontal="left" vertical="top" wrapText="1" indent="2"/>
    </xf>
    <xf numFmtId="0" fontId="9" fillId="2" borderId="13" xfId="0" applyFont="1" applyFill="1" applyBorder="1" applyAlignment="1" applyProtection="1">
      <alignment horizontal="left" wrapText="1" indent="2"/>
    </xf>
    <xf numFmtId="0" fontId="16" fillId="2" borderId="4" xfId="2" applyFont="1" applyFill="1" applyBorder="1" applyAlignment="1" applyProtection="1">
      <alignment horizontal="left" vertical="top" indent="2"/>
    </xf>
    <xf numFmtId="0" fontId="0" fillId="2" borderId="0" xfId="0" applyFill="1" applyBorder="1" applyAlignment="1" applyProtection="1">
      <alignment horizontal="left" indent="2"/>
    </xf>
    <xf numFmtId="0" fontId="0" fillId="2" borderId="13" xfId="0" applyFill="1" applyBorder="1" applyAlignment="1" applyProtection="1">
      <alignment horizontal="left" indent="2"/>
    </xf>
    <xf numFmtId="0" fontId="8" fillId="2" borderId="4" xfId="0" applyFont="1" applyFill="1" applyBorder="1" applyAlignment="1" applyProtection="1">
      <alignment horizontal="left" indent="4"/>
    </xf>
    <xf numFmtId="0" fontId="8" fillId="2" borderId="0" xfId="0" applyFont="1" applyFill="1" applyBorder="1" applyAlignment="1" applyProtection="1">
      <alignment horizontal="left" indent="3"/>
    </xf>
    <xf numFmtId="0" fontId="12" fillId="2" borderId="13" xfId="0" applyFont="1" applyFill="1" applyBorder="1" applyAlignment="1" applyProtection="1">
      <alignment horizontal="left" vertical="top" wrapText="1" indent="2"/>
    </xf>
    <xf numFmtId="0" fontId="17" fillId="2" borderId="0" xfId="0" applyFont="1" applyFill="1" applyBorder="1" applyAlignment="1" applyProtection="1">
      <alignment horizontal="left" indent="2"/>
    </xf>
    <xf numFmtId="0" fontId="0" fillId="2" borderId="18" xfId="0" applyFill="1" applyBorder="1" applyAlignment="1" applyProtection="1">
      <alignment horizontal="left" indent="2"/>
    </xf>
    <xf numFmtId="0" fontId="0" fillId="2" borderId="3" xfId="0" applyFill="1" applyBorder="1" applyAlignment="1" applyProtection="1">
      <alignment horizontal="left" indent="2"/>
    </xf>
    <xf numFmtId="0" fontId="0" fillId="2" borderId="19" xfId="0" applyFill="1" applyBorder="1" applyAlignment="1" applyProtection="1">
      <alignment horizontal="left" indent="2"/>
    </xf>
    <xf numFmtId="0" fontId="6" fillId="0" borderId="7" xfId="0" applyFont="1" applyFill="1" applyBorder="1" applyAlignment="1" applyProtection="1">
      <alignment horizontal="center"/>
    </xf>
    <xf numFmtId="167" fontId="6" fillId="0" borderId="7" xfId="1" applyNumberFormat="1" applyFont="1" applyFill="1" applyBorder="1" applyAlignment="1" applyProtection="1">
      <alignment horizontal="center"/>
    </xf>
    <xf numFmtId="0" fontId="0" fillId="0" borderId="0" xfId="0" applyNumberFormat="1"/>
    <xf numFmtId="0" fontId="8" fillId="2" borderId="1" xfId="0" quotePrefix="1" applyFont="1" applyFill="1" applyBorder="1" applyAlignment="1" applyProtection="1">
      <alignment horizontal="left"/>
    </xf>
    <xf numFmtId="0" fontId="4" fillId="2" borderId="15" xfId="0" quotePrefix="1" applyFont="1" applyFill="1" applyBorder="1" applyAlignment="1" applyProtection="1">
      <alignment horizontal="right"/>
    </xf>
    <xf numFmtId="0" fontId="4" fillId="2" borderId="13" xfId="0" quotePrefix="1" applyFont="1" applyFill="1" applyBorder="1" applyAlignment="1" applyProtection="1">
      <alignment horizontal="right"/>
    </xf>
    <xf numFmtId="0" fontId="8" fillId="6" borderId="7" xfId="0" applyFont="1" applyFill="1" applyBorder="1" applyAlignment="1" applyProtection="1">
      <alignment horizontal="center" vertical="center"/>
      <protection locked="0"/>
    </xf>
    <xf numFmtId="0" fontId="17" fillId="2" borderId="3" xfId="0" applyFont="1" applyFill="1" applyBorder="1" applyAlignment="1" applyProtection="1">
      <alignment horizontal="left"/>
      <protection locked="0"/>
    </xf>
    <xf numFmtId="0" fontId="6" fillId="0" borderId="7" xfId="0" applyFont="1" applyFill="1" applyBorder="1" applyAlignment="1" applyProtection="1">
      <alignment horizontal="center" wrapText="1"/>
    </xf>
    <xf numFmtId="0" fontId="3" fillId="2" borderId="10"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left" vertical="center" wrapText="1"/>
    </xf>
    <xf numFmtId="0" fontId="0" fillId="4" borderId="0" xfId="0" applyFill="1" applyAlignment="1" applyProtection="1">
      <alignment horizontal="center"/>
    </xf>
    <xf numFmtId="0" fontId="0" fillId="4" borderId="0" xfId="0" applyNumberFormat="1" applyFill="1" applyProtection="1"/>
    <xf numFmtId="0" fontId="3" fillId="2" borderId="1"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0" fontId="0" fillId="4" borderId="0" xfId="0" applyNumberFormat="1" applyFill="1" applyBorder="1" applyProtection="1"/>
    <xf numFmtId="0" fontId="0" fillId="2" borderId="1"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5" fillId="4" borderId="0" xfId="0" applyFont="1" applyFill="1" applyBorder="1" applyAlignment="1" applyProtection="1">
      <alignment horizontal="center"/>
    </xf>
    <xf numFmtId="0" fontId="5" fillId="4" borderId="0" xfId="0" applyFont="1" applyFill="1" applyBorder="1" applyAlignment="1" applyProtection="1"/>
    <xf numFmtId="0" fontId="6" fillId="2" borderId="1" xfId="0" applyNumberFormat="1" applyFont="1" applyFill="1" applyBorder="1" applyAlignment="1" applyProtection="1">
      <alignment horizontal="left" vertical="center"/>
    </xf>
    <xf numFmtId="0" fontId="6" fillId="2" borderId="3" xfId="0" applyFont="1" applyFill="1" applyBorder="1" applyAlignment="1" applyProtection="1">
      <alignment vertical="center"/>
    </xf>
    <xf numFmtId="0" fontId="6" fillId="2" borderId="3" xfId="0" applyFont="1" applyFill="1" applyBorder="1" applyAlignment="1" applyProtection="1">
      <alignment horizontal="right" vertical="center"/>
    </xf>
    <xf numFmtId="0" fontId="6" fillId="2" borderId="20" xfId="0" applyFont="1" applyFill="1" applyBorder="1" applyAlignment="1" applyProtection="1">
      <alignment horizontal="right" vertical="center"/>
    </xf>
    <xf numFmtId="0" fontId="0" fillId="4" borderId="0" xfId="0" applyFill="1" applyAlignment="1" applyProtection="1">
      <alignment horizontal="center" vertical="center"/>
    </xf>
    <xf numFmtId="0" fontId="0" fillId="4" borderId="0" xfId="0" applyFill="1" applyAlignment="1" applyProtection="1">
      <alignment vertical="center"/>
    </xf>
    <xf numFmtId="0" fontId="26" fillId="4" borderId="0" xfId="0" applyFont="1" applyFill="1" applyBorder="1" applyAlignment="1" applyProtection="1">
      <alignment horizontal="center"/>
    </xf>
    <xf numFmtId="0" fontId="6" fillId="0" borderId="7" xfId="0" quotePrefix="1" applyFont="1" applyBorder="1" applyAlignment="1" applyProtection="1">
      <alignment horizontal="center" vertical="center" wrapText="1"/>
    </xf>
    <xf numFmtId="0" fontId="27" fillId="0" borderId="16" xfId="0" applyFont="1" applyBorder="1" applyAlignment="1" applyProtection="1"/>
    <xf numFmtId="49" fontId="10" fillId="4" borderId="0" xfId="0" applyNumberFormat="1" applyFont="1" applyFill="1" applyBorder="1" applyAlignment="1" applyProtection="1">
      <alignment horizontal="center" vertical="center" wrapText="1"/>
    </xf>
    <xf numFmtId="1" fontId="11" fillId="4" borderId="0" xfId="1" applyNumberFormat="1" applyFont="1" applyFill="1" applyBorder="1" applyAlignment="1" applyProtection="1">
      <alignment horizontal="right"/>
    </xf>
    <xf numFmtId="0" fontId="10" fillId="4" borderId="0" xfId="0" quotePrefix="1" applyFont="1" applyFill="1" applyBorder="1" applyAlignment="1" applyProtection="1">
      <alignment horizontal="left" indent="1"/>
    </xf>
    <xf numFmtId="0" fontId="10" fillId="4" borderId="0" xfId="0" applyFont="1" applyFill="1" applyBorder="1" applyAlignment="1" applyProtection="1">
      <alignment horizontal="left" indent="3"/>
    </xf>
    <xf numFmtId="0" fontId="10" fillId="4" borderId="0" xfId="0" quotePrefix="1" applyFont="1" applyFill="1" applyBorder="1" applyAlignment="1" applyProtection="1">
      <alignment horizontal="left" indent="3"/>
    </xf>
    <xf numFmtId="0" fontId="10" fillId="4" borderId="0" xfId="0" applyFont="1" applyFill="1" applyBorder="1" applyAlignment="1" applyProtection="1">
      <alignment horizontal="left" indent="1"/>
    </xf>
    <xf numFmtId="0" fontId="10" fillId="4" borderId="0" xfId="0" applyFont="1" applyFill="1" applyBorder="1" applyAlignment="1" applyProtection="1">
      <alignment horizontal="left"/>
    </xf>
    <xf numFmtId="0" fontId="10" fillId="4" borderId="0" xfId="0" applyFont="1" applyFill="1" applyBorder="1" applyAlignment="1" applyProtection="1">
      <alignment horizontal="left" indent="2"/>
    </xf>
    <xf numFmtId="0" fontId="10" fillId="4" borderId="0" xfId="0" quotePrefix="1" applyFont="1" applyFill="1" applyBorder="1" applyAlignment="1" applyProtection="1">
      <alignment horizontal="left" indent="2"/>
    </xf>
    <xf numFmtId="49" fontId="10" fillId="4" borderId="0" xfId="0" quotePrefix="1" applyNumberFormat="1" applyFont="1" applyFill="1" applyBorder="1" applyAlignment="1" applyProtection="1">
      <alignment horizontal="center" vertical="center" wrapText="1"/>
    </xf>
    <xf numFmtId="0" fontId="10" fillId="4" borderId="0" xfId="0" quotePrefix="1" applyFont="1" applyFill="1" applyBorder="1" applyAlignment="1" applyProtection="1">
      <alignment horizontal="left" indent="4"/>
    </xf>
    <xf numFmtId="0" fontId="10" fillId="4" borderId="0" xfId="0" applyFont="1" applyFill="1" applyBorder="1" applyAlignment="1" applyProtection="1">
      <alignment horizontal="left" indent="4"/>
    </xf>
    <xf numFmtId="1" fontId="28" fillId="4" borderId="0" xfId="1" applyNumberFormat="1" applyFont="1" applyFill="1" applyBorder="1" applyAlignment="1" applyProtection="1">
      <alignment horizontal="right"/>
    </xf>
    <xf numFmtId="0" fontId="10" fillId="4" borderId="0" xfId="0" applyFont="1" applyFill="1" applyBorder="1" applyAlignment="1" applyProtection="1">
      <alignment horizontal="left" wrapText="1" indent="1"/>
    </xf>
    <xf numFmtId="0" fontId="10" fillId="4" borderId="0" xfId="0" quotePrefix="1" applyFont="1" applyFill="1" applyBorder="1" applyAlignment="1" applyProtection="1">
      <alignment horizontal="left" wrapText="1" indent="1"/>
    </xf>
    <xf numFmtId="41" fontId="11" fillId="4" borderId="0" xfId="1" applyNumberFormat="1" applyFont="1" applyFill="1" applyBorder="1" applyAlignment="1" applyProtection="1">
      <alignment horizontal="center" vertical="center"/>
    </xf>
    <xf numFmtId="0" fontId="11" fillId="4" borderId="0" xfId="0" applyFont="1" applyFill="1" applyBorder="1" applyAlignment="1" applyProtection="1">
      <alignment horizontal="left" wrapText="1" indent="1"/>
    </xf>
    <xf numFmtId="0" fontId="6" fillId="2" borderId="0" xfId="0" applyNumberFormat="1" applyFont="1" applyFill="1" applyBorder="1" applyAlignment="1" applyProtection="1">
      <alignment horizontal="left" vertical="center"/>
    </xf>
    <xf numFmtId="0" fontId="6" fillId="0" borderId="21" xfId="0" quotePrefix="1" applyFont="1" applyBorder="1" applyAlignment="1" applyProtection="1">
      <alignment horizontal="center" vertical="center"/>
    </xf>
    <xf numFmtId="0" fontId="27" fillId="0" borderId="16" xfId="0" applyFont="1" applyBorder="1" applyAlignment="1" applyProtection="1">
      <alignment horizontal="left" indent="2"/>
    </xf>
    <xf numFmtId="0" fontId="6" fillId="0" borderId="21" xfId="0" quotePrefix="1" applyFont="1" applyBorder="1" applyAlignment="1" applyProtection="1">
      <alignment horizontal="center" vertical="center" wrapText="1"/>
    </xf>
    <xf numFmtId="0" fontId="6" fillId="0" borderId="16" xfId="0" quotePrefix="1" applyFont="1" applyBorder="1" applyAlignment="1" applyProtection="1">
      <alignment horizontal="center" vertical="center"/>
    </xf>
    <xf numFmtId="0" fontId="10" fillId="5" borderId="0" xfId="0" applyFont="1" applyFill="1" applyBorder="1" applyAlignment="1" applyProtection="1">
      <alignment horizontal="left" indent="1"/>
    </xf>
    <xf numFmtId="49" fontId="10" fillId="5" borderId="0"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xf>
    <xf numFmtId="41" fontId="11" fillId="5" borderId="0" xfId="1" applyNumberFormat="1" applyFont="1" applyFill="1" applyBorder="1" applyAlignment="1" applyProtection="1">
      <alignment horizontal="center" vertical="center"/>
    </xf>
    <xf numFmtId="1" fontId="11" fillId="5" borderId="0" xfId="1" applyNumberFormat="1" applyFont="1" applyFill="1" applyBorder="1" applyAlignment="1" applyProtection="1">
      <alignment horizontal="right"/>
    </xf>
    <xf numFmtId="0" fontId="10" fillId="5" borderId="0" xfId="0" quotePrefix="1" applyFont="1" applyFill="1" applyBorder="1" applyAlignment="1" applyProtection="1">
      <alignment horizontal="left"/>
    </xf>
    <xf numFmtId="0" fontId="10" fillId="5" borderId="0" xfId="0" quotePrefix="1" applyFont="1" applyFill="1" applyBorder="1" applyAlignment="1" applyProtection="1">
      <alignment horizontal="left" indent="1"/>
    </xf>
    <xf numFmtId="0" fontId="10" fillId="5" borderId="0" xfId="0" applyFont="1" applyFill="1" applyBorder="1" applyAlignment="1" applyProtection="1"/>
    <xf numFmtId="0" fontId="10" fillId="5" borderId="0" xfId="0" applyFont="1" applyFill="1" applyBorder="1" applyAlignment="1" applyProtection="1">
      <alignment horizontal="left" wrapText="1" indent="1"/>
    </xf>
    <xf numFmtId="0" fontId="10" fillId="5" borderId="0" xfId="0" applyFont="1" applyFill="1" applyBorder="1" applyAlignment="1" applyProtection="1">
      <alignment horizontal="left" wrapText="1"/>
    </xf>
    <xf numFmtId="0" fontId="21" fillId="5" borderId="0" xfId="0" applyFont="1" applyFill="1" applyBorder="1" applyAlignment="1" applyProtection="1">
      <alignment horizontal="left" wrapText="1" indent="15"/>
    </xf>
    <xf numFmtId="168" fontId="11" fillId="5" borderId="0" xfId="1" applyNumberFormat="1" applyFont="1" applyFill="1" applyBorder="1" applyAlignment="1" applyProtection="1">
      <alignment horizontal="right" vertical="center"/>
    </xf>
    <xf numFmtId="0" fontId="11" fillId="5" borderId="0" xfId="0" applyFont="1" applyFill="1" applyBorder="1" applyProtection="1"/>
    <xf numFmtId="0" fontId="28" fillId="5" borderId="0" xfId="0" applyFont="1" applyFill="1" applyBorder="1" applyProtection="1"/>
    <xf numFmtId="0" fontId="14" fillId="5" borderId="0" xfId="0" applyFont="1" applyFill="1" applyBorder="1" applyProtection="1"/>
    <xf numFmtId="0" fontId="0" fillId="5" borderId="0" xfId="0" applyFill="1" applyBorder="1" applyProtection="1"/>
    <xf numFmtId="1" fontId="11" fillId="5" borderId="0" xfId="0" applyNumberFormat="1" applyFont="1" applyFill="1" applyBorder="1" applyProtection="1"/>
    <xf numFmtId="0" fontId="14" fillId="5" borderId="0" xfId="0" applyFont="1" applyFill="1" applyProtection="1"/>
    <xf numFmtId="0" fontId="0" fillId="5" borderId="0" xfId="0" applyFill="1" applyProtection="1"/>
    <xf numFmtId="0" fontId="30" fillId="5" borderId="0" xfId="0" applyFont="1" applyFill="1" applyProtection="1"/>
    <xf numFmtId="0" fontId="11" fillId="5" borderId="0" xfId="0" applyFont="1" applyFill="1" applyAlignment="1" applyProtection="1">
      <alignment horizontal="right"/>
    </xf>
    <xf numFmtId="0" fontId="11" fillId="5" borderId="0" xfId="0" applyFont="1" applyFill="1" applyProtection="1"/>
    <xf numFmtId="0" fontId="11" fillId="5" borderId="0" xfId="0" applyFont="1" applyFill="1" applyAlignment="1" applyProtection="1">
      <alignment horizontal="center"/>
    </xf>
    <xf numFmtId="0" fontId="0" fillId="5" borderId="0" xfId="0" applyFill="1" applyAlignment="1" applyProtection="1">
      <alignment horizontal="center"/>
    </xf>
    <xf numFmtId="0" fontId="6" fillId="0" borderId="17" xfId="0" applyFont="1" applyBorder="1" applyAlignment="1" applyProtection="1">
      <alignment horizontal="center" vertical="center"/>
    </xf>
    <xf numFmtId="49" fontId="29" fillId="5" borderId="0" xfId="0" applyNumberFormat="1" applyFont="1" applyFill="1" applyBorder="1" applyAlignment="1" applyProtection="1">
      <alignment horizontal="right"/>
    </xf>
    <xf numFmtId="0" fontId="29" fillId="5" borderId="0" xfId="0" applyFont="1" applyFill="1" applyBorder="1" applyAlignment="1" applyProtection="1">
      <alignment horizontal="left"/>
    </xf>
    <xf numFmtId="0" fontId="28" fillId="5" borderId="0" xfId="0" applyFont="1" applyFill="1" applyBorder="1" applyAlignment="1" applyProtection="1">
      <alignment horizontal="left"/>
    </xf>
    <xf numFmtId="0" fontId="29" fillId="5" borderId="0" xfId="0" quotePrefix="1" applyFont="1" applyFill="1" applyBorder="1" applyAlignment="1" applyProtection="1">
      <alignment horizontal="right"/>
    </xf>
    <xf numFmtId="0" fontId="29" fillId="5" borderId="0" xfId="0" applyFont="1" applyFill="1" applyBorder="1" applyAlignment="1" applyProtection="1">
      <alignment horizontal="right"/>
    </xf>
    <xf numFmtId="0" fontId="29" fillId="5" borderId="0" xfId="0" quotePrefix="1" applyFont="1" applyFill="1" applyAlignment="1" applyProtection="1">
      <alignment horizontal="right"/>
    </xf>
    <xf numFmtId="0" fontId="29" fillId="5" borderId="0" xfId="0" applyFont="1" applyFill="1" applyAlignment="1" applyProtection="1">
      <alignment horizontal="left"/>
    </xf>
    <xf numFmtId="0" fontId="28" fillId="5" borderId="0" xfId="0" applyFont="1" applyFill="1" applyAlignment="1" applyProtection="1">
      <alignment horizontal="left"/>
    </xf>
    <xf numFmtId="0" fontId="29" fillId="5" borderId="0" xfId="0" applyFont="1" applyFill="1" applyAlignment="1" applyProtection="1">
      <alignment horizontal="right"/>
    </xf>
    <xf numFmtId="169" fontId="11" fillId="0" borderId="17" xfId="0" quotePrefix="1" applyNumberFormat="1" applyFont="1" applyFill="1" applyBorder="1" applyAlignment="1" applyProtection="1">
      <alignment wrapText="1"/>
    </xf>
    <xf numFmtId="0" fontId="32" fillId="4" borderId="0" xfId="0" quotePrefix="1" applyFont="1" applyFill="1" applyBorder="1" applyAlignment="1" applyProtection="1">
      <alignment vertical="top" wrapText="1"/>
    </xf>
    <xf numFmtId="0" fontId="28" fillId="4" borderId="0" xfId="0" quotePrefix="1" applyFont="1" applyFill="1" applyBorder="1" applyAlignment="1" applyProtection="1">
      <alignment horizontal="left" indent="1"/>
    </xf>
    <xf numFmtId="0" fontId="20" fillId="4" borderId="0" xfId="0" applyFont="1" applyFill="1" applyProtection="1"/>
    <xf numFmtId="0" fontId="33" fillId="4" borderId="0" xfId="0" applyFont="1" applyFill="1" applyBorder="1" applyAlignment="1" applyProtection="1">
      <alignment horizontal="center"/>
    </xf>
    <xf numFmtId="0" fontId="9" fillId="0" borderId="16" xfId="0" applyFont="1" applyFill="1" applyBorder="1" applyAlignment="1">
      <alignment horizontal="left" vertical="center" wrapText="1"/>
    </xf>
    <xf numFmtId="0" fontId="9" fillId="0" borderId="22" xfId="0" applyFont="1" applyFill="1" applyBorder="1" applyAlignment="1">
      <alignment horizontal="left" vertical="center" wrapText="1"/>
    </xf>
    <xf numFmtId="169" fontId="11" fillId="0" borderId="7" xfId="0" quotePrefix="1" applyNumberFormat="1" applyFont="1" applyFill="1" applyBorder="1" applyAlignment="1" applyProtection="1">
      <alignment wrapText="1"/>
      <protection locked="0"/>
    </xf>
    <xf numFmtId="0" fontId="27" fillId="0" borderId="23" xfId="0" applyFont="1" applyBorder="1" applyAlignment="1" applyProtection="1">
      <alignment horizontal="left" indent="2"/>
    </xf>
    <xf numFmtId="0" fontId="0" fillId="0" borderId="24" xfId="0" applyBorder="1" applyProtection="1"/>
    <xf numFmtId="0" fontId="6" fillId="0" borderId="25" xfId="0" quotePrefix="1" applyFont="1" applyBorder="1" applyAlignment="1" applyProtection="1">
      <alignment horizontal="center" vertical="center"/>
    </xf>
    <xf numFmtId="0" fontId="6" fillId="0" borderId="25" xfId="0" quotePrefix="1" applyFont="1" applyBorder="1" applyAlignment="1" applyProtection="1">
      <alignment horizontal="center" vertical="center" wrapText="1"/>
    </xf>
    <xf numFmtId="0" fontId="6" fillId="0" borderId="26" xfId="0" applyFont="1" applyBorder="1" applyAlignment="1" applyProtection="1">
      <alignment horizontal="center" vertical="center"/>
    </xf>
    <xf numFmtId="3" fontId="11" fillId="5" borderId="27" xfId="0" quotePrefix="1" applyNumberFormat="1" applyFont="1" applyFill="1" applyBorder="1" applyAlignment="1" applyProtection="1">
      <alignment wrapText="1"/>
    </xf>
    <xf numFmtId="49" fontId="28" fillId="4" borderId="0" xfId="0" applyNumberFormat="1" applyFont="1" applyFill="1" applyBorder="1" applyAlignment="1" applyProtection="1">
      <alignment horizontal="center" vertical="center" wrapText="1"/>
    </xf>
    <xf numFmtId="0" fontId="9" fillId="0" borderId="16" xfId="0" quotePrefix="1" applyFont="1" applyBorder="1" applyAlignment="1" applyProtection="1">
      <alignment horizontal="left"/>
    </xf>
    <xf numFmtId="0" fontId="26" fillId="4" borderId="0" xfId="0" applyFont="1" applyFill="1" applyBorder="1" applyAlignment="1" applyProtection="1">
      <alignment horizontal="center" vertical="center"/>
    </xf>
    <xf numFmtId="0" fontId="0" fillId="4" borderId="0" xfId="0" applyNumberFormat="1" applyFill="1" applyAlignment="1" applyProtection="1">
      <alignment horizontal="center" vertical="center"/>
    </xf>
    <xf numFmtId="0" fontId="0" fillId="4" borderId="0" xfId="0" applyFill="1" applyBorder="1" applyAlignment="1" applyProtection="1">
      <alignment horizontal="center" vertical="center"/>
    </xf>
    <xf numFmtId="169" fontId="11" fillId="0" borderId="7" xfId="0" quotePrefix="1" applyNumberFormat="1" applyFont="1" applyFill="1" applyBorder="1" applyAlignment="1" applyProtection="1">
      <alignment wrapText="1"/>
    </xf>
    <xf numFmtId="169" fontId="11" fillId="0" borderId="18" xfId="0" quotePrefix="1" applyNumberFormat="1" applyFont="1" applyFill="1" applyBorder="1" applyAlignment="1" applyProtection="1">
      <alignment wrapText="1"/>
      <protection locked="0"/>
    </xf>
    <xf numFmtId="169" fontId="11" fillId="0" borderId="26" xfId="0" quotePrefix="1" applyNumberFormat="1" applyFont="1" applyFill="1" applyBorder="1" applyAlignment="1" applyProtection="1">
      <alignment wrapText="1"/>
    </xf>
    <xf numFmtId="0" fontId="6" fillId="0" borderId="7" xfId="0" quotePrefix="1" applyFont="1" applyBorder="1" applyAlignment="1" applyProtection="1">
      <alignment horizontal="center" vertical="center"/>
    </xf>
    <xf numFmtId="0" fontId="6" fillId="4" borderId="0" xfId="0" applyFont="1" applyFill="1" applyBorder="1" applyAlignment="1" applyProtection="1">
      <alignment vertical="center"/>
    </xf>
    <xf numFmtId="0" fontId="18" fillId="4" borderId="0" xfId="0" applyFont="1" applyFill="1" applyAlignment="1" applyProtection="1">
      <alignment vertical="center"/>
    </xf>
    <xf numFmtId="0" fontId="3" fillId="4" borderId="0" xfId="0" applyFont="1" applyFill="1" applyAlignment="1" applyProtection="1">
      <alignment vertical="center"/>
    </xf>
    <xf numFmtId="0" fontId="6" fillId="0" borderId="0" xfId="0" applyFont="1" applyFill="1" applyBorder="1" applyAlignment="1" applyProtection="1">
      <alignment vertical="center"/>
    </xf>
    <xf numFmtId="0" fontId="0" fillId="0" borderId="0" xfId="0" applyFill="1" applyBorder="1" applyAlignment="1" applyProtection="1">
      <alignment vertical="center"/>
    </xf>
    <xf numFmtId="0" fontId="18"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0" fillId="0" borderId="0" xfId="0" applyFill="1" applyAlignment="1" applyProtection="1">
      <alignment vertical="center"/>
    </xf>
    <xf numFmtId="0" fontId="0" fillId="0" borderId="0" xfId="0" applyAlignment="1" applyProtection="1">
      <alignment vertical="center"/>
    </xf>
    <xf numFmtId="0" fontId="35" fillId="4" borderId="0" xfId="0" quotePrefix="1" applyFont="1" applyFill="1" applyBorder="1" applyAlignment="1" applyProtection="1">
      <alignment vertical="top" wrapText="1"/>
    </xf>
    <xf numFmtId="0" fontId="36" fillId="4" borderId="0" xfId="0" applyFont="1" applyFill="1" applyAlignment="1">
      <alignment horizontal="left"/>
    </xf>
    <xf numFmtId="0" fontId="36" fillId="4" borderId="0" xfId="0" applyFont="1" applyFill="1" applyAlignment="1">
      <alignment horizontal="center"/>
    </xf>
    <xf numFmtId="0" fontId="36" fillId="4" borderId="0" xfId="0" quotePrefix="1" applyFont="1" applyFill="1" applyAlignment="1">
      <alignment horizontal="left"/>
    </xf>
    <xf numFmtId="0" fontId="29" fillId="4" borderId="0" xfId="0" quotePrefix="1" applyFont="1" applyFill="1" applyBorder="1" applyAlignment="1" applyProtection="1">
      <alignment horizontal="left" indent="1"/>
    </xf>
    <xf numFmtId="0" fontId="29" fillId="4" borderId="0" xfId="0" applyFont="1" applyFill="1" applyBorder="1" applyAlignment="1" applyProtection="1">
      <alignment horizontal="left" indent="3"/>
    </xf>
    <xf numFmtId="0" fontId="21" fillId="4" borderId="28" xfId="0" applyNumberFormat="1" applyFont="1" applyFill="1" applyBorder="1" applyAlignment="1" applyProtection="1">
      <alignment vertical="center" wrapText="1"/>
    </xf>
    <xf numFmtId="0" fontId="21" fillId="4" borderId="2" xfId="0" quotePrefix="1" applyNumberFormat="1" applyFont="1" applyFill="1" applyBorder="1" applyAlignment="1" applyProtection="1">
      <alignment vertical="center" wrapText="1"/>
    </xf>
    <xf numFmtId="0" fontId="21" fillId="4" borderId="29" xfId="0" quotePrefix="1" applyNumberFormat="1" applyFont="1" applyFill="1" applyBorder="1" applyAlignment="1" applyProtection="1">
      <alignment vertical="center" wrapText="1"/>
    </xf>
    <xf numFmtId="169" fontId="11" fillId="0" borderId="21" xfId="0" quotePrefix="1" applyNumberFormat="1" applyFont="1" applyBorder="1" applyAlignment="1" applyProtection="1">
      <alignment horizontal="right" vertical="center"/>
      <protection locked="0"/>
    </xf>
    <xf numFmtId="169" fontId="11" fillId="0" borderId="21" xfId="0" quotePrefix="1" applyNumberFormat="1" applyFont="1" applyBorder="1" applyAlignment="1" applyProtection="1">
      <alignment horizontal="right" vertical="center" wrapText="1"/>
      <protection locked="0"/>
    </xf>
    <xf numFmtId="169" fontId="11" fillId="0" borderId="17" xfId="0" applyNumberFormat="1" applyFont="1" applyBorder="1" applyAlignment="1" applyProtection="1">
      <alignment horizontal="right" vertical="center"/>
    </xf>
    <xf numFmtId="169" fontId="10" fillId="4" borderId="27" xfId="0" quotePrefix="1" applyNumberFormat="1" applyFont="1" applyFill="1" applyBorder="1" applyAlignment="1" applyProtection="1">
      <alignment horizontal="right" vertical="center" wrapText="1"/>
      <protection locked="0"/>
    </xf>
    <xf numFmtId="0" fontId="28" fillId="4" borderId="0" xfId="0" quotePrefix="1" applyFont="1" applyFill="1" applyBorder="1" applyAlignment="1" applyProtection="1">
      <alignment horizontal="left" indent="3"/>
    </xf>
    <xf numFmtId="0" fontId="40" fillId="4" borderId="0" xfId="0" applyFont="1" applyFill="1" applyProtection="1"/>
    <xf numFmtId="0" fontId="40" fillId="4" borderId="0" xfId="0" applyNumberFormat="1" applyFont="1" applyFill="1" applyProtection="1"/>
    <xf numFmtId="0" fontId="31" fillId="5" borderId="6" xfId="0" quotePrefix="1" applyFont="1" applyFill="1" applyBorder="1" applyAlignment="1" applyProtection="1">
      <alignment horizontal="center" vertical="center" wrapText="1"/>
    </xf>
    <xf numFmtId="0" fontId="31" fillId="5" borderId="6" xfId="0" applyFont="1" applyFill="1" applyBorder="1" applyAlignment="1" applyProtection="1">
      <alignment horizontal="center" vertical="center" wrapText="1"/>
    </xf>
    <xf numFmtId="0" fontId="31" fillId="5" borderId="11" xfId="0" applyFont="1" applyFill="1" applyBorder="1" applyAlignment="1" applyProtection="1">
      <alignment horizontal="center" vertical="center" wrapText="1"/>
    </xf>
    <xf numFmtId="0" fontId="8" fillId="2" borderId="4" xfId="0"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13" xfId="0" applyFont="1" applyFill="1" applyBorder="1" applyAlignment="1" applyProtection="1">
      <alignment horizontal="left" vertical="top" wrapText="1" indent="2"/>
    </xf>
    <xf numFmtId="0" fontId="15" fillId="2" borderId="0" xfId="2" applyFont="1" applyFill="1" applyBorder="1" applyAlignment="1" applyProtection="1">
      <alignment horizontal="left" vertical="top" wrapText="1" indent="2"/>
    </xf>
    <xf numFmtId="0" fontId="15" fillId="2" borderId="0" xfId="2" applyFont="1" applyFill="1" applyBorder="1" applyAlignment="1" applyProtection="1">
      <alignment horizontal="left" vertical="top" indent="2"/>
    </xf>
    <xf numFmtId="0" fontId="17" fillId="2" borderId="3" xfId="0" applyFont="1" applyFill="1" applyBorder="1" applyAlignment="1" applyProtection="1">
      <alignment horizontal="left"/>
      <protection locked="0"/>
    </xf>
    <xf numFmtId="0" fontId="17" fillId="2" borderId="6" xfId="0" applyFont="1" applyFill="1" applyBorder="1" applyAlignment="1" applyProtection="1">
      <alignment horizontal="left"/>
      <protection locked="0"/>
    </xf>
    <xf numFmtId="0" fontId="6" fillId="5" borderId="30" xfId="0" quotePrefix="1" applyFont="1" applyFill="1" applyBorder="1" applyAlignment="1" applyProtection="1">
      <alignment horizontal="left" vertical="center"/>
    </xf>
    <xf numFmtId="0" fontId="6" fillId="5" borderId="6" xfId="0" quotePrefix="1" applyFont="1" applyFill="1" applyBorder="1" applyAlignment="1" applyProtection="1">
      <alignment horizontal="left" vertical="center"/>
    </xf>
    <xf numFmtId="0" fontId="8" fillId="0" borderId="30" xfId="0" applyFont="1" applyFill="1" applyBorder="1" applyAlignment="1" applyProtection="1">
      <alignment horizontal="left" indent="1"/>
    </xf>
    <xf numFmtId="0" fontId="8" fillId="0" borderId="6" xfId="0" applyFont="1" applyFill="1" applyBorder="1" applyAlignment="1" applyProtection="1">
      <alignment horizontal="left" indent="1"/>
    </xf>
    <xf numFmtId="0" fontId="8" fillId="0" borderId="21" xfId="0" applyFont="1" applyFill="1" applyBorder="1" applyAlignment="1" applyProtection="1">
      <alignment horizontal="left" indent="1"/>
    </xf>
    <xf numFmtId="49" fontId="9" fillId="2" borderId="9"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49" fontId="9" fillId="2" borderId="21" xfId="0" applyNumberFormat="1" applyFont="1" applyFill="1" applyBorder="1" applyAlignment="1" applyProtection="1">
      <alignment horizontal="center" vertical="center"/>
      <protection locked="0"/>
    </xf>
    <xf numFmtId="49" fontId="17" fillId="2" borderId="6" xfId="0" applyNumberFormat="1" applyFont="1" applyFill="1" applyBorder="1" applyAlignment="1" applyProtection="1">
      <alignment horizontal="center"/>
      <protection locked="0"/>
    </xf>
    <xf numFmtId="0" fontId="17" fillId="2" borderId="3" xfId="0" applyFont="1" applyFill="1" applyBorder="1" applyAlignment="1" applyProtection="1">
      <alignment horizontal="left" indent="2"/>
      <protection locked="0"/>
    </xf>
    <xf numFmtId="0" fontId="6" fillId="0" borderId="7" xfId="0" applyFont="1" applyFill="1" applyBorder="1" applyAlignment="1" applyProtection="1">
      <alignment horizontal="center" vertical="center" wrapText="1"/>
    </xf>
    <xf numFmtId="164" fontId="17" fillId="2" borderId="6" xfId="0" applyNumberFormat="1" applyFont="1" applyFill="1" applyBorder="1" applyAlignment="1" applyProtection="1">
      <alignment horizontal="center"/>
      <protection locked="0"/>
    </xf>
    <xf numFmtId="0" fontId="8" fillId="0" borderId="30"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21" xfId="0" applyFont="1" applyFill="1" applyBorder="1" applyAlignment="1" applyProtection="1">
      <alignment horizontal="left"/>
    </xf>
    <xf numFmtId="0" fontId="8" fillId="0" borderId="7" xfId="0" applyFont="1" applyFill="1" applyBorder="1" applyAlignment="1" applyProtection="1">
      <alignment horizontal="center" vertical="center"/>
    </xf>
    <xf numFmtId="164" fontId="17" fillId="2" borderId="3" xfId="0" applyNumberFormat="1" applyFont="1" applyFill="1" applyBorder="1" applyAlignment="1" applyProtection="1">
      <alignment horizontal="center"/>
      <protection locked="0"/>
    </xf>
    <xf numFmtId="0" fontId="6" fillId="0" borderId="3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21" xfId="0" applyFont="1" applyFill="1" applyBorder="1" applyAlignment="1" applyProtection="1">
      <alignment horizontal="center" vertical="center"/>
    </xf>
    <xf numFmtId="0" fontId="5" fillId="2" borderId="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13" xfId="0" applyFont="1" applyFill="1" applyBorder="1" applyAlignment="1" applyProtection="1">
      <alignment horizontal="center"/>
    </xf>
    <xf numFmtId="0" fontId="5" fillId="2" borderId="1" xfId="0" quotePrefix="1" applyFont="1" applyFill="1" applyBorder="1" applyAlignment="1" applyProtection="1">
      <alignment horizontal="center"/>
    </xf>
    <xf numFmtId="0" fontId="8" fillId="2" borderId="4"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center" wrapText="1" indent="2"/>
    </xf>
    <xf numFmtId="0" fontId="8" fillId="2" borderId="13" xfId="0" applyFont="1" applyFill="1" applyBorder="1" applyAlignment="1" applyProtection="1">
      <alignment horizontal="left" vertical="center" wrapText="1" indent="2"/>
    </xf>
    <xf numFmtId="0" fontId="10" fillId="2" borderId="34"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36" xfId="0"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3" xfId="0" applyFont="1" applyFill="1" applyBorder="1" applyAlignment="1" applyProtection="1">
      <alignment horizontal="left" vertical="center" wrapText="1"/>
    </xf>
    <xf numFmtId="0" fontId="10" fillId="2" borderId="14"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6" fillId="5" borderId="30" xfId="0" applyFont="1" applyFill="1" applyBorder="1" applyAlignment="1" applyProtection="1">
      <alignment horizontal="left" vertical="center"/>
    </xf>
    <xf numFmtId="0" fontId="6" fillId="5" borderId="6" xfId="0" applyFont="1" applyFill="1" applyBorder="1" applyAlignment="1" applyProtection="1">
      <alignment horizontal="left" vertical="center"/>
    </xf>
    <xf numFmtId="0" fontId="6" fillId="2" borderId="2" xfId="0" applyFont="1" applyFill="1" applyBorder="1" applyAlignment="1" applyProtection="1">
      <alignment horizontal="center"/>
    </xf>
    <xf numFmtId="0" fontId="5" fillId="2" borderId="0"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9" fillId="2" borderId="9" xfId="0" applyNumberFormat="1" applyFont="1" applyFill="1" applyBorder="1" applyAlignment="1" applyProtection="1">
      <alignment horizontal="center" vertical="center"/>
      <protection locked="0"/>
    </xf>
    <xf numFmtId="0" fontId="9" fillId="2" borderId="21" xfId="0" applyNumberFormat="1" applyFont="1" applyFill="1" applyBorder="1" applyAlignment="1" applyProtection="1">
      <alignment horizontal="center" vertical="center"/>
      <protection locked="0"/>
    </xf>
    <xf numFmtId="0" fontId="6" fillId="0" borderId="9" xfId="0" applyFont="1" applyFill="1" applyBorder="1" applyAlignment="1" applyProtection="1"/>
    <xf numFmtId="0" fontId="6" fillId="0" borderId="11" xfId="0" applyFont="1" applyFill="1" applyBorder="1" applyAlignment="1" applyProtection="1"/>
    <xf numFmtId="0" fontId="11" fillId="4" borderId="12" xfId="0" applyFont="1" applyFill="1" applyBorder="1" applyAlignment="1" applyProtection="1">
      <alignment horizontal="left" vertical="top" wrapText="1"/>
      <protection locked="0"/>
    </xf>
    <xf numFmtId="0" fontId="11" fillId="4" borderId="2" xfId="0" applyFont="1" applyFill="1" applyBorder="1" applyAlignment="1" applyProtection="1">
      <alignment horizontal="left" vertical="top" wrapText="1"/>
      <protection locked="0"/>
    </xf>
    <xf numFmtId="0" fontId="11" fillId="4" borderId="29" xfId="0" applyFont="1" applyFill="1" applyBorder="1" applyAlignment="1" applyProtection="1">
      <alignment horizontal="left" vertical="top" wrapText="1"/>
      <protection locked="0"/>
    </xf>
    <xf numFmtId="0" fontId="11" fillId="4" borderId="1" xfId="0" applyFont="1" applyFill="1" applyBorder="1" applyAlignment="1" applyProtection="1">
      <alignment horizontal="left" vertical="top" wrapText="1"/>
      <protection locked="0"/>
    </xf>
    <xf numFmtId="0" fontId="11" fillId="4" borderId="0" xfId="0" applyFont="1" applyFill="1" applyBorder="1" applyAlignment="1" applyProtection="1">
      <alignment horizontal="left" vertical="top" wrapText="1"/>
      <protection locked="0"/>
    </xf>
    <xf numFmtId="0" fontId="11" fillId="4" borderId="13" xfId="0" applyFont="1" applyFill="1" applyBorder="1" applyAlignment="1" applyProtection="1">
      <alignment horizontal="left" vertical="top" wrapText="1"/>
      <protection locked="0"/>
    </xf>
    <xf numFmtId="0" fontId="11" fillId="4" borderId="31" xfId="0" applyFont="1" applyFill="1" applyBorder="1" applyAlignment="1" applyProtection="1">
      <alignment horizontal="left" vertical="top" wrapText="1"/>
      <protection locked="0"/>
    </xf>
    <xf numFmtId="0" fontId="11" fillId="4" borderId="32" xfId="0" applyFont="1" applyFill="1" applyBorder="1" applyAlignment="1" applyProtection="1">
      <alignment horizontal="left" vertical="top" wrapText="1"/>
      <protection locked="0"/>
    </xf>
    <xf numFmtId="0" fontId="11" fillId="4" borderId="33" xfId="0" applyFont="1" applyFill="1" applyBorder="1" applyAlignment="1" applyProtection="1">
      <alignment horizontal="left" vertical="top" wrapText="1"/>
      <protection locked="0"/>
    </xf>
    <xf numFmtId="0" fontId="7" fillId="5" borderId="30" xfId="0" quotePrefix="1" applyFont="1" applyFill="1" applyBorder="1" applyAlignment="1" applyProtection="1">
      <alignment horizontal="left" vertical="center"/>
    </xf>
    <xf numFmtId="0" fontId="7" fillId="5" borderId="6" xfId="0" applyFont="1" applyFill="1" applyBorder="1" applyAlignment="1" applyProtection="1">
      <alignment horizontal="left" vertical="center"/>
    </xf>
    <xf numFmtId="0" fontId="7" fillId="5" borderId="3" xfId="0" applyFont="1" applyFill="1" applyBorder="1" applyAlignment="1" applyProtection="1">
      <alignment horizontal="left" vertical="center"/>
    </xf>
    <xf numFmtId="0" fontId="7" fillId="5" borderId="19" xfId="0" applyFont="1" applyFill="1" applyBorder="1" applyAlignment="1" applyProtection="1">
      <alignment horizontal="left" vertical="center"/>
    </xf>
    <xf numFmtId="1" fontId="17" fillId="0" borderId="16" xfId="0" applyNumberFormat="1" applyFont="1" applyFill="1" applyBorder="1" applyAlignment="1" applyProtection="1">
      <protection locked="0"/>
    </xf>
    <xf numFmtId="1" fontId="17" fillId="0" borderId="7" xfId="0" applyNumberFormat="1" applyFont="1" applyFill="1" applyBorder="1" applyAlignment="1" applyProtection="1">
      <protection locked="0"/>
    </xf>
    <xf numFmtId="1" fontId="17" fillId="0" borderId="9" xfId="0" applyNumberFormat="1" applyFont="1" applyFill="1" applyBorder="1" applyAlignment="1" applyProtection="1"/>
    <xf numFmtId="1" fontId="17" fillId="0" borderId="11" xfId="0" applyNumberFormat="1" applyFont="1" applyFill="1" applyBorder="1" applyAlignment="1" applyProtection="1"/>
    <xf numFmtId="0" fontId="8" fillId="0" borderId="9" xfId="0" quotePrefix="1"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6" fillId="5" borderId="11" xfId="0" applyFont="1" applyFill="1" applyBorder="1" applyAlignment="1" applyProtection="1">
      <alignment horizontal="left" vertical="center"/>
    </xf>
    <xf numFmtId="49" fontId="8" fillId="0" borderId="30" xfId="0" applyNumberFormat="1" applyFont="1" applyFill="1" applyBorder="1" applyAlignment="1" applyProtection="1">
      <alignment horizontal="left"/>
    </xf>
    <xf numFmtId="49" fontId="8" fillId="0" borderId="6" xfId="0" applyNumberFormat="1" applyFont="1" applyFill="1" applyBorder="1" applyAlignment="1" applyProtection="1">
      <alignment horizontal="left"/>
    </xf>
    <xf numFmtId="1" fontId="17" fillId="5" borderId="9" xfId="0" applyNumberFormat="1" applyFont="1" applyFill="1" applyBorder="1" applyAlignment="1" applyProtection="1"/>
    <xf numFmtId="1" fontId="17" fillId="5" borderId="11" xfId="0" applyNumberFormat="1" applyFont="1" applyFill="1" applyBorder="1" applyAlignment="1" applyProtection="1"/>
    <xf numFmtId="1" fontId="17" fillId="0" borderId="9" xfId="0" applyNumberFormat="1" applyFont="1" applyFill="1" applyBorder="1" applyAlignment="1" applyProtection="1">
      <protection locked="0"/>
    </xf>
    <xf numFmtId="1" fontId="17" fillId="0" borderId="11" xfId="0" applyNumberFormat="1" applyFont="1" applyFill="1" applyBorder="1" applyAlignment="1" applyProtection="1">
      <protection locked="0"/>
    </xf>
    <xf numFmtId="49" fontId="6" fillId="0" borderId="30" xfId="0" applyNumberFormat="1" applyFont="1" applyFill="1" applyBorder="1" applyAlignment="1" applyProtection="1">
      <alignment horizontal="center"/>
    </xf>
    <xf numFmtId="49" fontId="6" fillId="0" borderId="6" xfId="0" applyNumberFormat="1" applyFont="1" applyFill="1" applyBorder="1" applyAlignment="1" applyProtection="1">
      <alignment horizontal="center"/>
    </xf>
    <xf numFmtId="49" fontId="6" fillId="0" borderId="11" xfId="0" applyNumberFormat="1" applyFont="1" applyFill="1" applyBorder="1" applyAlignment="1" applyProtection="1">
      <alignment horizontal="center"/>
    </xf>
    <xf numFmtId="0" fontId="17" fillId="4" borderId="0" xfId="0" applyFont="1" applyFill="1" applyBorder="1" applyAlignment="1" applyProtection="1">
      <alignment horizontal="center"/>
    </xf>
    <xf numFmtId="0" fontId="15" fillId="2" borderId="13" xfId="2" applyFont="1" applyFill="1" applyBorder="1" applyAlignment="1" applyProtection="1">
      <alignment horizontal="left" vertical="top" indent="2"/>
    </xf>
    <xf numFmtId="0" fontId="8" fillId="2" borderId="1" xfId="0" quotePrefix="1" applyFont="1" applyFill="1" applyBorder="1" applyAlignment="1" applyProtection="1">
      <alignment horizontal="left" wrapText="1"/>
    </xf>
    <xf numFmtId="0" fontId="8" fillId="2" borderId="0" xfId="0" quotePrefix="1" applyFont="1" applyFill="1" applyBorder="1" applyAlignment="1" applyProtection="1">
      <alignment horizontal="left" wrapText="1"/>
    </xf>
    <xf numFmtId="0" fontId="8" fillId="2" borderId="8" xfId="0" quotePrefix="1" applyFont="1" applyFill="1" applyBorder="1" applyAlignment="1" applyProtection="1">
      <alignment horizontal="left" wrapText="1"/>
    </xf>
    <xf numFmtId="0" fontId="8" fillId="2" borderId="4" xfId="0" applyFont="1" applyFill="1" applyBorder="1" applyAlignment="1" applyProtection="1">
      <alignment horizontal="left" vertical="top" wrapText="1" indent="4"/>
    </xf>
    <xf numFmtId="0" fontId="8" fillId="2" borderId="0" xfId="0" applyFont="1" applyFill="1" applyBorder="1" applyAlignment="1" applyProtection="1">
      <alignment horizontal="left" vertical="top" wrapText="1" indent="4"/>
    </xf>
    <xf numFmtId="0" fontId="8" fillId="2" borderId="13" xfId="0" applyFont="1" applyFill="1" applyBorder="1" applyAlignment="1" applyProtection="1">
      <alignment horizontal="left" vertical="top" wrapText="1" indent="4"/>
    </xf>
    <xf numFmtId="49" fontId="6" fillId="0" borderId="9" xfId="0" applyNumberFormat="1" applyFont="1" applyFill="1" applyBorder="1" applyAlignment="1" applyProtection="1">
      <alignment horizontal="center"/>
    </xf>
    <xf numFmtId="49" fontId="6" fillId="0" borderId="16" xfId="0" applyNumberFormat="1" applyFont="1" applyFill="1" applyBorder="1" applyAlignment="1" applyProtection="1">
      <alignment horizontal="center"/>
    </xf>
    <xf numFmtId="49" fontId="6" fillId="0" borderId="7" xfId="0" applyNumberFormat="1" applyFont="1" applyFill="1" applyBorder="1" applyAlignment="1" applyProtection="1">
      <alignment horizontal="center"/>
    </xf>
    <xf numFmtId="0" fontId="6" fillId="0" borderId="30" xfId="0" applyFont="1" applyFill="1" applyBorder="1" applyAlignment="1" applyProtection="1">
      <alignment horizontal="center"/>
    </xf>
    <xf numFmtId="0" fontId="6" fillId="0" borderId="6" xfId="0" applyFont="1" applyFill="1" applyBorder="1" applyAlignment="1" applyProtection="1">
      <alignment horizontal="center"/>
    </xf>
    <xf numFmtId="0" fontId="6" fillId="0" borderId="11" xfId="0" applyFont="1" applyFill="1" applyBorder="1" applyAlignment="1" applyProtection="1">
      <alignment horizontal="center"/>
    </xf>
    <xf numFmtId="0" fontId="0" fillId="2" borderId="30" xfId="0" applyFill="1" applyBorder="1" applyAlignment="1" applyProtection="1">
      <alignment horizontal="center"/>
    </xf>
    <xf numFmtId="0" fontId="0" fillId="2" borderId="6" xfId="0" applyFill="1" applyBorder="1" applyAlignment="1" applyProtection="1">
      <alignment horizontal="center"/>
    </xf>
    <xf numFmtId="0" fontId="0" fillId="2" borderId="0" xfId="0" applyFill="1" applyBorder="1" applyAlignment="1" applyProtection="1">
      <alignment horizontal="center"/>
    </xf>
    <xf numFmtId="0" fontId="0" fillId="2" borderId="13" xfId="0" applyFill="1" applyBorder="1" applyAlignment="1" applyProtection="1">
      <alignment horizontal="center"/>
    </xf>
    <xf numFmtId="0" fontId="8" fillId="0" borderId="30" xfId="0" applyNumberFormat="1" applyFont="1" applyFill="1" applyBorder="1" applyAlignment="1" applyProtection="1">
      <alignment horizontal="left"/>
    </xf>
    <xf numFmtId="0" fontId="8" fillId="0" borderId="6" xfId="0" applyNumberFormat="1" applyFont="1" applyFill="1" applyBorder="1" applyAlignment="1" applyProtection="1">
      <alignment horizontal="left"/>
    </xf>
    <xf numFmtId="0" fontId="34" fillId="5" borderId="40" xfId="0" quotePrefix="1" applyNumberFormat="1" applyFont="1" applyFill="1" applyBorder="1" applyAlignment="1" applyProtection="1">
      <alignment horizontal="center" vertical="center" wrapText="1"/>
    </xf>
    <xf numFmtId="0" fontId="34" fillId="5" borderId="41" xfId="0" applyNumberFormat="1" applyFont="1" applyFill="1" applyBorder="1" applyAlignment="1" applyProtection="1">
      <alignment horizontal="center" vertical="center" wrapText="1"/>
    </xf>
    <xf numFmtId="0" fontId="34" fillId="5" borderId="42" xfId="0" applyNumberFormat="1" applyFont="1" applyFill="1" applyBorder="1" applyAlignment="1" applyProtection="1">
      <alignment horizontal="center" vertical="center" wrapText="1"/>
    </xf>
    <xf numFmtId="0" fontId="6" fillId="5" borderId="30" xfId="0" quotePrefix="1" applyFont="1" applyFill="1" applyBorder="1" applyAlignment="1" applyProtection="1">
      <alignment horizontal="left" vertical="center" wrapText="1"/>
    </xf>
    <xf numFmtId="0" fontId="6" fillId="5" borderId="11" xfId="0" quotePrefix="1" applyFont="1" applyFill="1" applyBorder="1" applyAlignment="1" applyProtection="1">
      <alignment horizontal="left" vertical="center"/>
    </xf>
    <xf numFmtId="0" fontId="6" fillId="5" borderId="43" xfId="0" quotePrefix="1" applyFont="1" applyFill="1" applyBorder="1" applyAlignment="1">
      <alignment horizontal="left" vertical="center" wrapText="1"/>
    </xf>
    <xf numFmtId="0" fontId="6" fillId="5" borderId="44" xfId="0" quotePrefix="1" applyFont="1" applyFill="1" applyBorder="1" applyAlignment="1">
      <alignment horizontal="left" vertical="center" wrapText="1"/>
    </xf>
    <xf numFmtId="0" fontId="6" fillId="5" borderId="45" xfId="0" quotePrefix="1" applyFont="1" applyFill="1" applyBorder="1" applyAlignment="1">
      <alignment horizontal="left" vertical="center" wrapText="1"/>
    </xf>
    <xf numFmtId="0" fontId="21" fillId="4" borderId="4" xfId="0" quotePrefix="1" applyNumberFormat="1" applyFont="1" applyFill="1" applyBorder="1" applyAlignment="1" applyProtection="1">
      <alignment horizontal="center" vertical="center" wrapText="1"/>
    </xf>
    <xf numFmtId="0" fontId="21" fillId="4" borderId="0" xfId="0" quotePrefix="1" applyNumberFormat="1" applyFont="1" applyFill="1" applyBorder="1" applyAlignment="1" applyProtection="1">
      <alignment horizontal="center" vertical="center" wrapText="1"/>
    </xf>
    <xf numFmtId="0" fontId="21" fillId="4" borderId="13" xfId="0" quotePrefix="1" applyNumberFormat="1" applyFont="1" applyFill="1" applyBorder="1" applyAlignment="1" applyProtection="1">
      <alignment horizontal="center" vertical="center" wrapText="1"/>
    </xf>
    <xf numFmtId="0" fontId="37" fillId="4" borderId="4" xfId="0" quotePrefix="1" applyNumberFormat="1" applyFont="1" applyFill="1" applyBorder="1" applyAlignment="1" applyProtection="1">
      <alignment horizontal="center" vertical="center" wrapText="1"/>
    </xf>
    <xf numFmtId="0" fontId="37" fillId="4" borderId="0" xfId="0" quotePrefix="1" applyNumberFormat="1" applyFont="1" applyFill="1" applyBorder="1" applyAlignment="1" applyProtection="1">
      <alignment horizontal="center" vertical="center" wrapText="1"/>
    </xf>
    <xf numFmtId="0" fontId="37" fillId="4" borderId="13" xfId="0" quotePrefix="1" applyNumberFormat="1" applyFont="1" applyFill="1" applyBorder="1" applyAlignment="1" applyProtection="1">
      <alignment horizontal="center" vertical="center" wrapText="1"/>
    </xf>
    <xf numFmtId="0" fontId="5" fillId="2" borderId="1" xfId="0" quotePrefix="1" applyFont="1" applyFill="1" applyBorder="1" applyAlignment="1" applyProtection="1">
      <alignment horizontal="center" wrapText="1"/>
    </xf>
    <xf numFmtId="0" fontId="5" fillId="2" borderId="0" xfId="0" quotePrefix="1" applyFont="1" applyFill="1" applyBorder="1" applyAlignment="1" applyProtection="1">
      <alignment horizontal="center" wrapText="1"/>
    </xf>
    <xf numFmtId="0" fontId="6" fillId="2" borderId="37" xfId="0" quotePrefix="1" applyFont="1" applyFill="1" applyBorder="1" applyAlignment="1" applyProtection="1">
      <alignment horizontal="left" vertical="center"/>
    </xf>
    <xf numFmtId="0" fontId="6" fillId="2" borderId="38" xfId="0" quotePrefix="1" applyFont="1" applyFill="1" applyBorder="1" applyAlignment="1" applyProtection="1">
      <alignment horizontal="left" vertical="center"/>
    </xf>
    <xf numFmtId="0" fontId="6" fillId="2" borderId="38" xfId="0" applyFont="1" applyFill="1" applyBorder="1" applyAlignment="1" applyProtection="1">
      <alignment horizontal="center" vertical="center"/>
    </xf>
    <xf numFmtId="0" fontId="6" fillId="2" borderId="39" xfId="0" applyFont="1" applyFill="1" applyBorder="1" applyAlignment="1" applyProtection="1">
      <alignment horizontal="center" vertical="center"/>
    </xf>
    <xf numFmtId="0" fontId="6" fillId="5" borderId="12" xfId="0" quotePrefix="1" applyFont="1" applyFill="1" applyBorder="1" applyAlignment="1" applyProtection="1">
      <alignment horizontal="left" wrapText="1"/>
    </xf>
    <xf numFmtId="0" fontId="0" fillId="0" borderId="2" xfId="0" applyBorder="1" applyAlignment="1"/>
    <xf numFmtId="0" fontId="0" fillId="0" borderId="29" xfId="0" applyBorder="1" applyAlignment="1"/>
    <xf numFmtId="0" fontId="6" fillId="5" borderId="1" xfId="0" quotePrefix="1" applyFont="1" applyFill="1" applyBorder="1" applyAlignment="1" applyProtection="1">
      <alignment horizontal="left" vertical="top" wrapText="1" indent="7"/>
    </xf>
    <xf numFmtId="0" fontId="0" fillId="0" borderId="14" xfId="0" applyBorder="1" applyAlignment="1">
      <alignment horizontal="left" vertical="top" indent="7"/>
    </xf>
    <xf numFmtId="0" fontId="39" fillId="5" borderId="0" xfId="0" applyFont="1" applyFill="1" applyBorder="1" applyAlignment="1" applyProtection="1">
      <alignment horizontal="center" vertical="top" wrapText="1"/>
    </xf>
    <xf numFmtId="0" fontId="39" fillId="5" borderId="13" xfId="0" applyFont="1" applyFill="1" applyBorder="1" applyAlignment="1" applyProtection="1">
      <alignment horizontal="center" vertical="top" wrapText="1"/>
    </xf>
    <xf numFmtId="0" fontId="39" fillId="5" borderId="3" xfId="0" applyFont="1" applyFill="1" applyBorder="1" applyAlignment="1" applyProtection="1">
      <alignment horizontal="center" vertical="top" wrapText="1"/>
    </xf>
    <xf numFmtId="0" fontId="39" fillId="5" borderId="19" xfId="0" applyFont="1" applyFill="1" applyBorder="1" applyAlignment="1" applyProtection="1">
      <alignment horizontal="center" vertical="top" wrapText="1"/>
    </xf>
    <xf numFmtId="1" fontId="17" fillId="7" borderId="7" xfId="0" applyNumberFormat="1" applyFont="1" applyFill="1" applyBorder="1" applyAlignment="1" applyProtection="1">
      <protection locked="0"/>
    </xf>
    <xf numFmtId="1" fontId="17" fillId="7" borderId="7" xfId="1" applyNumberFormat="1" applyFont="1" applyFill="1" applyBorder="1" applyAlignment="1" applyProtection="1">
      <protection locked="0"/>
    </xf>
    <xf numFmtId="1" fontId="17" fillId="7" borderId="9" xfId="0" applyNumberFormat="1" applyFont="1" applyFill="1" applyBorder="1" applyAlignment="1" applyProtection="1"/>
    <xf numFmtId="1" fontId="17" fillId="7" borderId="11" xfId="0" applyNumberFormat="1" applyFont="1" applyFill="1" applyBorder="1" applyAlignment="1" applyProtection="1"/>
  </cellXfs>
  <cellStyles count="3">
    <cellStyle name="Comma" xfId="1" builtinId="3"/>
    <cellStyle name="Hyperlink" xfId="2" builtinId="8"/>
    <cellStyle name="Normal" xfId="0" builtinId="0"/>
  </cellStyles>
  <dxfs count="82">
    <dxf>
      <font>
        <b/>
        <i val="0"/>
        <condense val="0"/>
        <extend val="0"/>
        <color indexed="21"/>
      </font>
      <fill>
        <patternFill>
          <bgColor indexed="43"/>
        </patternFill>
      </fill>
    </dxf>
    <dxf>
      <font>
        <b/>
        <i val="0"/>
        <condense val="0"/>
        <extend val="0"/>
        <color indexed="40"/>
      </font>
      <fill>
        <patternFill>
          <bgColor indexed="41"/>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40"/>
      </font>
      <fill>
        <patternFill>
          <bgColor indexed="41"/>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40"/>
      </font>
      <fill>
        <patternFill>
          <bgColor indexed="41"/>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40"/>
      </font>
      <fill>
        <patternFill>
          <bgColor indexed="41"/>
        </patternFill>
      </fill>
    </dxf>
    <dxf>
      <font>
        <b val="0"/>
        <i val="0"/>
        <condense val="0"/>
        <extend val="0"/>
        <color auto="1"/>
      </font>
      <fill>
        <patternFill>
          <bgColor indexed="10"/>
        </patternFill>
      </fill>
    </dxf>
    <dxf>
      <font>
        <b/>
        <i val="0"/>
        <condense val="0"/>
        <extend val="0"/>
        <color indexed="21"/>
      </font>
      <fill>
        <patternFill>
          <bgColor indexed="43"/>
        </patternFill>
      </fill>
    </dxf>
    <dxf>
      <font>
        <b/>
        <i val="0"/>
        <condense val="0"/>
        <extend val="0"/>
        <color indexed="40"/>
      </font>
      <fill>
        <patternFill>
          <bgColor indexed="41"/>
        </patternFill>
      </fill>
    </dxf>
    <dxf>
      <font>
        <condense val="0"/>
        <extend val="0"/>
        <color indexed="40"/>
      </font>
      <fill>
        <patternFill>
          <bgColor indexed="41"/>
        </patternFill>
      </fill>
    </dxf>
    <dxf>
      <font>
        <condense val="0"/>
        <extend val="0"/>
        <color indexed="10"/>
      </font>
    </dxf>
    <dxf>
      <font>
        <b/>
        <i val="0"/>
        <condense val="0"/>
        <extend val="0"/>
        <color indexed="40"/>
      </font>
      <fill>
        <patternFill>
          <bgColor indexed="41"/>
        </patternFill>
      </fill>
    </dxf>
    <dxf>
      <font>
        <condense val="0"/>
        <extend val="0"/>
        <color indexed="10"/>
      </font>
      <fill>
        <patternFill>
          <bgColor indexed="43"/>
        </patternFill>
      </fill>
    </dxf>
    <dxf>
      <font>
        <b val="0"/>
        <i val="0"/>
        <strike val="0"/>
        <condense val="0"/>
        <extend val="0"/>
        <color indexed="10"/>
      </font>
      <fill>
        <patternFill>
          <bgColor indexed="43"/>
        </patternFill>
      </fill>
    </dxf>
    <dxf>
      <font>
        <condense val="0"/>
        <extend val="0"/>
        <color indexed="21"/>
      </font>
      <fill>
        <patternFill>
          <bgColor indexed="22"/>
        </patternFill>
      </fill>
    </dxf>
    <dxf>
      <font>
        <condense val="0"/>
        <extend val="0"/>
        <color auto="1"/>
      </font>
      <fill>
        <patternFill>
          <bgColor indexed="10"/>
        </patternFill>
      </fill>
    </dxf>
    <dxf>
      <font>
        <b/>
        <i val="0"/>
        <condense val="0"/>
        <extend val="0"/>
        <color indexed="21"/>
      </font>
      <fill>
        <patternFill>
          <bgColor indexed="43"/>
        </patternFill>
      </fill>
    </dxf>
    <dxf>
      <font>
        <condense val="0"/>
        <extend val="0"/>
        <color indexed="10"/>
      </font>
      <fill>
        <patternFill>
          <bgColor indexed="43"/>
        </patternFill>
      </fill>
    </dxf>
    <dxf>
      <font>
        <b/>
        <i val="0"/>
        <condense val="0"/>
        <extend val="0"/>
        <color indexed="21"/>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21"/>
      </font>
      <fill>
        <patternFill>
          <bgColor indexed="43"/>
        </patternFill>
      </fill>
    </dxf>
    <dxf>
      <font>
        <b val="0"/>
        <i val="0"/>
        <condense val="0"/>
        <extend val="0"/>
      </font>
      <fill>
        <patternFill>
          <bgColor indexed="10"/>
        </patternFill>
      </fill>
    </dxf>
    <dxf>
      <font>
        <b val="0"/>
        <i val="0"/>
        <strike val="0"/>
        <condense val="0"/>
        <extend val="0"/>
        <color indexed="10"/>
      </font>
      <fill>
        <patternFill>
          <bgColor indexed="43"/>
        </patternFill>
      </fill>
    </dxf>
    <dxf>
      <font>
        <b val="0"/>
        <i val="0"/>
        <strike val="0"/>
        <condense val="0"/>
        <extend val="0"/>
        <color indexed="10"/>
      </font>
      <fill>
        <patternFill>
          <bgColor indexed="43"/>
        </patternFill>
      </fill>
    </dxf>
    <dxf>
      <font>
        <condense val="0"/>
        <extend val="0"/>
        <color indexed="10"/>
      </font>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condense val="0"/>
        <extend val="0"/>
        <color indexed="21"/>
      </font>
      <fill>
        <patternFill>
          <bgColor indexed="43"/>
        </patternFill>
      </fill>
    </dxf>
    <dxf>
      <fill>
        <patternFill>
          <bgColor indexed="10"/>
        </patternFill>
      </fill>
    </dxf>
    <dxf>
      <font>
        <condense val="0"/>
        <extend val="0"/>
        <color indexed="21"/>
      </font>
    </dxf>
    <dxf>
      <font>
        <b val="0"/>
        <i val="0"/>
        <condense val="0"/>
        <extend val="0"/>
        <color indexed="10"/>
      </font>
    </dxf>
    <dxf>
      <font>
        <condense val="0"/>
        <extend val="0"/>
        <color indexed="21"/>
      </font>
      <fill>
        <patternFill>
          <bgColor indexed="43"/>
        </patternFill>
      </fill>
    </dxf>
    <dxf>
      <font>
        <condense val="0"/>
        <extend val="0"/>
        <color indexed="21"/>
      </font>
      <fill>
        <patternFill>
          <bgColor indexed="43"/>
        </patternFill>
      </fill>
    </dxf>
    <dxf>
      <font>
        <condense val="0"/>
        <extend val="0"/>
        <color indexed="21"/>
      </font>
      <fill>
        <patternFill>
          <bgColor indexed="43"/>
        </patternFill>
      </fill>
    </dxf>
    <dxf>
      <font>
        <condense val="0"/>
        <extend val="0"/>
        <color indexed="21"/>
      </font>
      <fill>
        <patternFill>
          <bgColor indexed="43"/>
        </patternFill>
      </fill>
    </dxf>
    <dxf>
      <font>
        <condense val="0"/>
        <extend val="0"/>
        <color indexed="21"/>
      </font>
      <fill>
        <patternFill>
          <bgColor indexed="43"/>
        </patternFill>
      </fill>
    </dxf>
    <dxf>
      <font>
        <condense val="0"/>
        <extend val="0"/>
        <color auto="1"/>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signon.eia.doe.gov/upload/noticeoog.jsp#https://signon.eia.doe.gov/upload/noticeoog.jsp" TargetMode="External"/><Relationship Id="rId1" Type="http://schemas.openxmlformats.org/officeDocument/2006/relationships/hyperlink" Target="mailto:OOG.SURVEYS@eia.doe.gov#OOG.SURVEYS@eia.doe.gov"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38</xdr:row>
      <xdr:rowOff>0</xdr:rowOff>
    </xdr:from>
    <xdr:to>
      <xdr:col>26</xdr:col>
      <xdr:colOff>0</xdr:colOff>
      <xdr:row>38</xdr:row>
      <xdr:rowOff>0</xdr:rowOff>
    </xdr:to>
    <xdr:sp macro="" textlink="">
      <xdr:nvSpPr>
        <xdr:cNvPr id="6235" name="Line 1"/>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6236" name="Line 7"/>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6237" name="Line 11"/>
        <xdr:cNvSpPr>
          <a:spLocks noChangeShapeType="1"/>
        </xdr:cNvSpPr>
      </xdr:nvSpPr>
      <xdr:spPr bwMode="auto">
        <a:xfrm>
          <a:off x="10982325" y="93630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6238" name="Line 14"/>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6239" name="Line 15"/>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38</xdr:row>
      <xdr:rowOff>0</xdr:rowOff>
    </xdr:from>
    <xdr:to>
      <xdr:col>27</xdr:col>
      <xdr:colOff>0</xdr:colOff>
      <xdr:row>38</xdr:row>
      <xdr:rowOff>0</xdr:rowOff>
    </xdr:to>
    <xdr:sp macro="" textlink="">
      <xdr:nvSpPr>
        <xdr:cNvPr id="6240" name="Line 35"/>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19050</xdr:colOff>
      <xdr:row>21</xdr:row>
      <xdr:rowOff>38100</xdr:rowOff>
    </xdr:from>
    <xdr:to>
      <xdr:col>23</xdr:col>
      <xdr:colOff>114300</xdr:colOff>
      <xdr:row>21</xdr:row>
      <xdr:rowOff>257175</xdr:rowOff>
    </xdr:to>
    <xdr:sp macro="" textlink="">
      <xdr:nvSpPr>
        <xdr:cNvPr id="6181" name="Text Box 37">
          <a:hlinkClick xmlns:r="http://schemas.openxmlformats.org/officeDocument/2006/relationships" r:id="rId1"/>
        </xdr:cNvPr>
        <xdr:cNvSpPr txBox="1">
          <a:spLocks noChangeArrowheads="1"/>
        </xdr:cNvSpPr>
      </xdr:nvSpPr>
      <xdr:spPr bwMode="auto">
        <a:xfrm>
          <a:off x="6772275" y="5972175"/>
          <a:ext cx="3038475" cy="219075"/>
        </a:xfrm>
        <a:prstGeom prst="rect">
          <a:avLst/>
        </a:prstGeom>
        <a:solidFill>
          <a:srgbClr val="CCFFFF"/>
        </a:solidFill>
        <a:ln w="9525">
          <a:noFill/>
          <a:miter lim="800000"/>
          <a:headEnd/>
          <a:tailEnd/>
        </a:ln>
      </xdr:spPr>
      <xdr:txBody>
        <a:bodyPr vertOverflow="clip" wrap="square" lIns="36576" tIns="27432" rIns="0" bIns="0" anchor="t" upright="1"/>
        <a:lstStyle/>
        <a:p>
          <a:pPr algn="l" rtl="0">
            <a:defRPr sz="1000"/>
          </a:pPr>
          <a:r>
            <a:rPr lang="en-US" sz="1200" b="1" i="0" u="sng" strike="noStrike" baseline="0">
              <a:solidFill>
                <a:srgbClr val="0000FF"/>
              </a:solidFill>
              <a:latin typeface="Arial"/>
              <a:cs typeface="Arial"/>
            </a:rPr>
            <a:t>OOG.SURVEYS@eia.doe.gov</a:t>
          </a:r>
        </a:p>
      </xdr:txBody>
    </xdr:sp>
    <xdr:clientData/>
  </xdr:twoCellAnchor>
  <xdr:oneCellAnchor>
    <xdr:from>
      <xdr:col>20</xdr:col>
      <xdr:colOff>28575</xdr:colOff>
      <xdr:row>24</xdr:row>
      <xdr:rowOff>0</xdr:rowOff>
    </xdr:from>
    <xdr:ext cx="3524619" cy="204736"/>
    <xdr:sp macro="" textlink="">
      <xdr:nvSpPr>
        <xdr:cNvPr id="6182" name="Text Box 38">
          <a:hlinkClick xmlns:r="http://schemas.openxmlformats.org/officeDocument/2006/relationships" r:id="rId2"/>
        </xdr:cNvPr>
        <xdr:cNvSpPr txBox="1">
          <a:spLocks noChangeArrowheads="1"/>
        </xdr:cNvSpPr>
      </xdr:nvSpPr>
      <xdr:spPr bwMode="auto">
        <a:xfrm>
          <a:off x="6781800" y="6734175"/>
          <a:ext cx="3524619" cy="204736"/>
        </a:xfrm>
        <a:prstGeom prst="rect">
          <a:avLst/>
        </a:prstGeom>
        <a:noFill/>
        <a:ln w="9525">
          <a:noFill/>
          <a:miter lim="800000"/>
          <a:headEnd/>
          <a:tailEnd/>
        </a:ln>
      </xdr:spPr>
      <xdr:txBody>
        <a:bodyPr wrap="none" lIns="27432" tIns="27432" rIns="0" bIns="0" anchor="t" upright="1">
          <a:spAutoFit/>
        </a:bodyPr>
        <a:lstStyle/>
        <a:p>
          <a:pPr algn="l" rtl="0">
            <a:defRPr sz="1000"/>
          </a:pPr>
          <a:r>
            <a:rPr lang="en-US" sz="1200" b="1" i="0" u="sng" strike="noStrike" baseline="0">
              <a:solidFill>
                <a:srgbClr val="0000FF"/>
              </a:solidFill>
              <a:latin typeface="Arial"/>
              <a:cs typeface="Arial"/>
            </a:rPr>
            <a:t>https://signon.eia.doe.gov/upload/noticeoog.jsp</a:t>
          </a:r>
        </a:p>
      </xdr:txBody>
    </xdr:sp>
    <xdr:clientData/>
  </xdr:oneCellAnchor>
  <xdr:twoCellAnchor>
    <xdr:from>
      <xdr:col>0</xdr:col>
      <xdr:colOff>0</xdr:colOff>
      <xdr:row>0</xdr:row>
      <xdr:rowOff>0</xdr:rowOff>
    </xdr:from>
    <xdr:to>
      <xdr:col>24</xdr:col>
      <xdr:colOff>762000</xdr:colOff>
      <xdr:row>2</xdr:row>
      <xdr:rowOff>266700</xdr:rowOff>
    </xdr:to>
    <xdr:sp macro="" textlink="">
      <xdr:nvSpPr>
        <xdr:cNvPr id="6187" name="Text Box 43"/>
        <xdr:cNvSpPr txBox="1">
          <a:spLocks noChangeArrowheads="1"/>
        </xdr:cNvSpPr>
      </xdr:nvSpPr>
      <xdr:spPr bwMode="auto">
        <a:xfrm>
          <a:off x="0" y="0"/>
          <a:ext cx="10725150" cy="876300"/>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editAs="oneCell">
    <xdr:from>
      <xdr:col>0</xdr:col>
      <xdr:colOff>0</xdr:colOff>
      <xdr:row>3</xdr:row>
      <xdr:rowOff>0</xdr:rowOff>
    </xdr:from>
    <xdr:to>
      <xdr:col>13</xdr:col>
      <xdr:colOff>9525</xdr:colOff>
      <xdr:row>5</xdr:row>
      <xdr:rowOff>76200</xdr:rowOff>
    </xdr:to>
    <xdr:pic>
      <xdr:nvPicPr>
        <xdr:cNvPr id="6244" name="Picture 2" descr="eialogo_Nancy"/>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91440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0</xdr:colOff>
      <xdr:row>6</xdr:row>
      <xdr:rowOff>0</xdr:rowOff>
    </xdr:to>
    <xdr:sp macro="" textlink="">
      <xdr:nvSpPr>
        <xdr:cNvPr id="7170" name="Text Box 2"/>
        <xdr:cNvSpPr txBox="1">
          <a:spLocks noChangeArrowheads="1"/>
        </xdr:cNvSpPr>
      </xdr:nvSpPr>
      <xdr:spPr bwMode="auto">
        <a:xfrm>
          <a:off x="11506200" y="2733675"/>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152400</xdr:rowOff>
    </xdr:to>
    <xdr:pic>
      <xdr:nvPicPr>
        <xdr:cNvPr id="7181"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11"/>
  <sheetViews>
    <sheetView workbookViewId="0"/>
  </sheetViews>
  <sheetFormatPr defaultRowHeight="12.75"/>
  <cols>
    <col min="1" max="1" width="15.28515625" bestFit="1" customWidth="1"/>
    <col min="2" max="2" width="23" bestFit="1" customWidth="1"/>
  </cols>
  <sheetData>
    <row r="1" spans="1:2">
      <c r="A1" s="153" t="s">
        <v>158</v>
      </c>
      <c r="B1" s="153" t="s">
        <v>231</v>
      </c>
    </row>
    <row r="2" spans="1:2">
      <c r="A2" s="153" t="s">
        <v>159</v>
      </c>
      <c r="B2" s="153" t="s">
        <v>232</v>
      </c>
    </row>
    <row r="3" spans="1:2">
      <c r="A3" s="153" t="s">
        <v>160</v>
      </c>
      <c r="B3" s="153" t="s">
        <v>233</v>
      </c>
    </row>
    <row r="4" spans="1:2">
      <c r="A4" s="153" t="s">
        <v>161</v>
      </c>
      <c r="B4" s="153" t="s">
        <v>234</v>
      </c>
    </row>
    <row r="5" spans="1:2">
      <c r="A5" s="153" t="s">
        <v>162</v>
      </c>
      <c r="B5" s="153" t="s">
        <v>235</v>
      </c>
    </row>
    <row r="6" spans="1:2">
      <c r="A6" s="153" t="s">
        <v>163</v>
      </c>
      <c r="B6" s="153" t="s">
        <v>236</v>
      </c>
    </row>
    <row r="7" spans="1:2">
      <c r="A7" s="153" t="s">
        <v>164</v>
      </c>
      <c r="B7" s="153" t="s">
        <v>237</v>
      </c>
    </row>
    <row r="8" spans="1:2">
      <c r="A8" s="153" t="s">
        <v>165</v>
      </c>
      <c r="B8" s="153" t="s">
        <v>238</v>
      </c>
    </row>
    <row r="9" spans="1:2">
      <c r="A9" s="153" t="s">
        <v>166</v>
      </c>
      <c r="B9" s="153" t="s">
        <v>239</v>
      </c>
    </row>
    <row r="10" spans="1:2">
      <c r="A10" s="153" t="s">
        <v>167</v>
      </c>
      <c r="B10" s="153" t="s">
        <v>240</v>
      </c>
    </row>
    <row r="11" spans="1:2">
      <c r="A11" s="153" t="s">
        <v>168</v>
      </c>
      <c r="B11" s="153" t="s">
        <v>241</v>
      </c>
    </row>
    <row r="12" spans="1:2">
      <c r="A12" s="153" t="s">
        <v>169</v>
      </c>
      <c r="B12" s="153" t="s">
        <v>242</v>
      </c>
    </row>
    <row r="13" spans="1:2">
      <c r="A13" s="153" t="s">
        <v>170</v>
      </c>
      <c r="B13" s="153" t="s">
        <v>243</v>
      </c>
    </row>
    <row r="14" spans="1:2">
      <c r="A14" s="153" t="s">
        <v>171</v>
      </c>
      <c r="B14" s="153" t="s">
        <v>244</v>
      </c>
    </row>
    <row r="15" spans="1:2">
      <c r="A15" s="153" t="s">
        <v>204</v>
      </c>
      <c r="B15" s="153" t="s">
        <v>245</v>
      </c>
    </row>
    <row r="16" spans="1:2">
      <c r="A16" s="153" t="s">
        <v>337</v>
      </c>
      <c r="B16" s="153" t="s">
        <v>347</v>
      </c>
    </row>
    <row r="17" spans="1:2">
      <c r="A17" s="153" t="s">
        <v>246</v>
      </c>
      <c r="B17" s="153" t="s">
        <v>348</v>
      </c>
    </row>
    <row r="18" spans="1:2">
      <c r="A18" s="153" t="s">
        <v>247</v>
      </c>
      <c r="B18" s="153" t="s">
        <v>349</v>
      </c>
    </row>
    <row r="19" spans="1:2">
      <c r="A19" s="153" t="s">
        <v>248</v>
      </c>
      <c r="B19" s="153" t="s">
        <v>350</v>
      </c>
    </row>
    <row r="20" spans="1:2">
      <c r="A20" s="153" t="s">
        <v>172</v>
      </c>
      <c r="B20" s="153" t="s">
        <v>249</v>
      </c>
    </row>
    <row r="21" spans="1:2">
      <c r="A21" s="153" t="s">
        <v>335</v>
      </c>
      <c r="B21" s="153" t="s">
        <v>351</v>
      </c>
    </row>
    <row r="22" spans="1:2">
      <c r="A22" s="153" t="s">
        <v>250</v>
      </c>
      <c r="B22" s="153" t="s">
        <v>352</v>
      </c>
    </row>
    <row r="23" spans="1:2">
      <c r="A23" s="153" t="s">
        <v>173</v>
      </c>
      <c r="B23" s="153" t="s">
        <v>251</v>
      </c>
    </row>
    <row r="24" spans="1:2">
      <c r="A24" s="153" t="s">
        <v>338</v>
      </c>
      <c r="B24" s="153" t="s">
        <v>353</v>
      </c>
    </row>
    <row r="25" spans="1:2">
      <c r="A25" s="153" t="s">
        <v>339</v>
      </c>
      <c r="B25" s="153" t="s">
        <v>354</v>
      </c>
    </row>
    <row r="26" spans="1:2">
      <c r="A26" s="153" t="s">
        <v>340</v>
      </c>
      <c r="B26" s="153" t="s">
        <v>355</v>
      </c>
    </row>
    <row r="27" spans="1:2">
      <c r="A27" s="153" t="s">
        <v>341</v>
      </c>
      <c r="B27" s="153" t="s">
        <v>356</v>
      </c>
    </row>
    <row r="28" spans="1:2">
      <c r="A28" s="153" t="s">
        <v>342</v>
      </c>
      <c r="B28" s="153" t="s">
        <v>357</v>
      </c>
    </row>
    <row r="29" spans="1:2">
      <c r="A29" s="153" t="s">
        <v>343</v>
      </c>
      <c r="B29" s="153" t="s">
        <v>358</v>
      </c>
    </row>
    <row r="30" spans="1:2">
      <c r="A30" s="153" t="s">
        <v>252</v>
      </c>
      <c r="B30" s="153" t="s">
        <v>359</v>
      </c>
    </row>
    <row r="31" spans="1:2">
      <c r="A31" s="153" t="s">
        <v>253</v>
      </c>
      <c r="B31" s="153" t="s">
        <v>360</v>
      </c>
    </row>
    <row r="32" spans="1:2">
      <c r="A32" s="153" t="s">
        <v>254</v>
      </c>
      <c r="B32" s="153" t="s">
        <v>361</v>
      </c>
    </row>
    <row r="33" spans="1:2">
      <c r="A33" s="153" t="s">
        <v>255</v>
      </c>
      <c r="B33" s="153" t="s">
        <v>362</v>
      </c>
    </row>
    <row r="34" spans="1:2">
      <c r="A34" s="153" t="s">
        <v>256</v>
      </c>
      <c r="B34" s="153" t="s">
        <v>363</v>
      </c>
    </row>
    <row r="35" spans="1:2">
      <c r="A35" s="153" t="s">
        <v>257</v>
      </c>
      <c r="B35" s="153" t="s">
        <v>364</v>
      </c>
    </row>
    <row r="36" spans="1:2">
      <c r="A36" s="153" t="s">
        <v>258</v>
      </c>
      <c r="B36" s="153" t="s">
        <v>365</v>
      </c>
    </row>
    <row r="37" spans="1:2">
      <c r="A37" s="153" t="s">
        <v>259</v>
      </c>
      <c r="B37" s="153" t="s">
        <v>366</v>
      </c>
    </row>
    <row r="38" spans="1:2">
      <c r="A38" s="153" t="s">
        <v>260</v>
      </c>
      <c r="B38" s="153" t="s">
        <v>367</v>
      </c>
    </row>
    <row r="39" spans="1:2">
      <c r="A39" s="153" t="s">
        <v>261</v>
      </c>
      <c r="B39" s="153" t="s">
        <v>368</v>
      </c>
    </row>
    <row r="40" spans="1:2">
      <c r="A40" s="153" t="s">
        <v>262</v>
      </c>
      <c r="B40" s="153" t="s">
        <v>369</v>
      </c>
    </row>
    <row r="41" spans="1:2">
      <c r="A41" s="153" t="s">
        <v>263</v>
      </c>
      <c r="B41" s="153" t="s">
        <v>370</v>
      </c>
    </row>
    <row r="42" spans="1:2">
      <c r="A42" s="153" t="s">
        <v>264</v>
      </c>
      <c r="B42" s="153" t="s">
        <v>371</v>
      </c>
    </row>
    <row r="43" spans="1:2">
      <c r="A43" s="153" t="s">
        <v>265</v>
      </c>
      <c r="B43" s="153" t="s">
        <v>372</v>
      </c>
    </row>
    <row r="44" spans="1:2">
      <c r="A44" s="153" t="s">
        <v>266</v>
      </c>
      <c r="B44" s="153" t="s">
        <v>373</v>
      </c>
    </row>
    <row r="45" spans="1:2">
      <c r="A45" s="153" t="s">
        <v>267</v>
      </c>
      <c r="B45" s="153" t="s">
        <v>374</v>
      </c>
    </row>
    <row r="46" spans="1:2">
      <c r="A46" s="153" t="s">
        <v>268</v>
      </c>
      <c r="B46" s="153" t="s">
        <v>375</v>
      </c>
    </row>
    <row r="47" spans="1:2">
      <c r="A47" s="153" t="s">
        <v>269</v>
      </c>
      <c r="B47" s="153" t="s">
        <v>376</v>
      </c>
    </row>
    <row r="48" spans="1:2">
      <c r="A48" s="153" t="s">
        <v>174</v>
      </c>
      <c r="B48" s="153" t="s">
        <v>270</v>
      </c>
    </row>
    <row r="49" spans="1:2">
      <c r="A49" s="153" t="s">
        <v>175</v>
      </c>
      <c r="B49" s="153" t="s">
        <v>271</v>
      </c>
    </row>
    <row r="50" spans="1:2">
      <c r="A50" s="153" t="s">
        <v>176</v>
      </c>
      <c r="B50" s="153" t="s">
        <v>272</v>
      </c>
    </row>
    <row r="51" spans="1:2">
      <c r="A51" s="153" t="s">
        <v>177</v>
      </c>
      <c r="B51" s="153" t="s">
        <v>273</v>
      </c>
    </row>
    <row r="52" spans="1:2">
      <c r="A52" s="153" t="s">
        <v>178</v>
      </c>
      <c r="B52" s="153" t="s">
        <v>274</v>
      </c>
    </row>
    <row r="53" spans="1:2">
      <c r="A53" s="153" t="s">
        <v>329</v>
      </c>
      <c r="B53" s="153" t="s">
        <v>377</v>
      </c>
    </row>
    <row r="54" spans="1:2">
      <c r="A54" s="153" t="s">
        <v>330</v>
      </c>
      <c r="B54" s="153" t="s">
        <v>378</v>
      </c>
    </row>
    <row r="55" spans="1:2">
      <c r="A55" s="153" t="s">
        <v>331</v>
      </c>
      <c r="B55" s="153" t="s">
        <v>379</v>
      </c>
    </row>
    <row r="56" spans="1:2">
      <c r="A56" s="153" t="s">
        <v>332</v>
      </c>
      <c r="B56" s="153" t="s">
        <v>380</v>
      </c>
    </row>
    <row r="57" spans="1:2">
      <c r="A57" s="153" t="s">
        <v>333</v>
      </c>
      <c r="B57" s="153" t="s">
        <v>381</v>
      </c>
    </row>
    <row r="58" spans="1:2">
      <c r="A58" s="153" t="s">
        <v>334</v>
      </c>
      <c r="B58" s="153" t="s">
        <v>382</v>
      </c>
    </row>
    <row r="59" spans="1:2">
      <c r="A59" s="153" t="s">
        <v>179</v>
      </c>
      <c r="B59" s="153" t="s">
        <v>275</v>
      </c>
    </row>
    <row r="60" spans="1:2">
      <c r="A60" s="153" t="s">
        <v>276</v>
      </c>
      <c r="B60" s="153" t="s">
        <v>383</v>
      </c>
    </row>
    <row r="61" spans="1:2">
      <c r="A61" s="153" t="s">
        <v>277</v>
      </c>
      <c r="B61" s="153" t="s">
        <v>384</v>
      </c>
    </row>
    <row r="62" spans="1:2">
      <c r="A62" s="153" t="s">
        <v>278</v>
      </c>
      <c r="B62" s="153" t="s">
        <v>385</v>
      </c>
    </row>
    <row r="63" spans="1:2">
      <c r="A63" s="153" t="s">
        <v>279</v>
      </c>
      <c r="B63" s="153" t="s">
        <v>386</v>
      </c>
    </row>
    <row r="64" spans="1:2">
      <c r="A64" s="153" t="s">
        <v>280</v>
      </c>
      <c r="B64" s="153" t="s">
        <v>387</v>
      </c>
    </row>
    <row r="65" spans="1:2">
      <c r="A65" s="153" t="s">
        <v>281</v>
      </c>
      <c r="B65" s="153" t="s">
        <v>388</v>
      </c>
    </row>
    <row r="66" spans="1:2">
      <c r="A66" s="153" t="s">
        <v>180</v>
      </c>
      <c r="B66" s="153" t="s">
        <v>282</v>
      </c>
    </row>
    <row r="67" spans="1:2">
      <c r="A67" s="153" t="s">
        <v>181</v>
      </c>
      <c r="B67" s="153" t="s">
        <v>283</v>
      </c>
    </row>
    <row r="68" spans="1:2">
      <c r="A68" s="153" t="s">
        <v>182</v>
      </c>
      <c r="B68" s="153" t="s">
        <v>284</v>
      </c>
    </row>
    <row r="69" spans="1:2">
      <c r="A69" s="153" t="s">
        <v>183</v>
      </c>
      <c r="B69" s="153" t="s">
        <v>285</v>
      </c>
    </row>
    <row r="70" spans="1:2">
      <c r="A70" s="153" t="s">
        <v>184</v>
      </c>
      <c r="B70" s="153" t="s">
        <v>286</v>
      </c>
    </row>
    <row r="71" spans="1:2">
      <c r="A71" s="153" t="s">
        <v>185</v>
      </c>
      <c r="B71" s="153" t="s">
        <v>287</v>
      </c>
    </row>
    <row r="72" spans="1:2">
      <c r="A72" s="153" t="s">
        <v>186</v>
      </c>
      <c r="B72" s="153" t="s">
        <v>288</v>
      </c>
    </row>
    <row r="73" spans="1:2">
      <c r="A73" s="153" t="s">
        <v>187</v>
      </c>
      <c r="B73" s="153" t="s">
        <v>289</v>
      </c>
    </row>
    <row r="74" spans="1:2">
      <c r="A74" s="153" t="s">
        <v>208</v>
      </c>
      <c r="B74" s="153" t="s">
        <v>290</v>
      </c>
    </row>
    <row r="75" spans="1:2">
      <c r="A75" s="153" t="s">
        <v>209</v>
      </c>
      <c r="B75" s="153" t="s">
        <v>291</v>
      </c>
    </row>
    <row r="76" spans="1:2">
      <c r="A76" s="153" t="s">
        <v>210</v>
      </c>
      <c r="B76" s="153" t="s">
        <v>292</v>
      </c>
    </row>
    <row r="77" spans="1:2">
      <c r="A77" s="153" t="s">
        <v>211</v>
      </c>
      <c r="B77" s="153" t="s">
        <v>293</v>
      </c>
    </row>
    <row r="78" spans="1:2">
      <c r="A78" s="153" t="s">
        <v>212</v>
      </c>
      <c r="B78" s="153" t="s">
        <v>294</v>
      </c>
    </row>
    <row r="79" spans="1:2">
      <c r="A79" s="153" t="s">
        <v>213</v>
      </c>
      <c r="B79" s="153" t="s">
        <v>295</v>
      </c>
    </row>
    <row r="80" spans="1:2">
      <c r="A80" s="153" t="s">
        <v>188</v>
      </c>
      <c r="B80" s="153" t="s">
        <v>296</v>
      </c>
    </row>
    <row r="81" spans="1:2">
      <c r="A81" s="153" t="s">
        <v>346</v>
      </c>
      <c r="B81" s="153" t="s">
        <v>389</v>
      </c>
    </row>
    <row r="82" spans="1:2">
      <c r="A82" s="153" t="s">
        <v>323</v>
      </c>
      <c r="B82" s="153" t="s">
        <v>390</v>
      </c>
    </row>
    <row r="83" spans="1:2">
      <c r="A83" s="153" t="s">
        <v>322</v>
      </c>
      <c r="B83" s="153" t="s">
        <v>391</v>
      </c>
    </row>
    <row r="84" spans="1:2">
      <c r="A84" s="153" t="s">
        <v>324</v>
      </c>
      <c r="B84" s="153" t="s">
        <v>392</v>
      </c>
    </row>
    <row r="85" spans="1:2">
      <c r="A85" s="153" t="s">
        <v>320</v>
      </c>
      <c r="B85" s="153" t="s">
        <v>393</v>
      </c>
    </row>
    <row r="86" spans="1:2">
      <c r="A86" s="153" t="s">
        <v>317</v>
      </c>
      <c r="B86" s="153" t="s">
        <v>394</v>
      </c>
    </row>
    <row r="87" spans="1:2">
      <c r="A87" s="153" t="s">
        <v>325</v>
      </c>
      <c r="B87" s="153" t="s">
        <v>395</v>
      </c>
    </row>
    <row r="88" spans="1:2">
      <c r="A88" s="153" t="s">
        <v>318</v>
      </c>
      <c r="B88" s="153" t="s">
        <v>396</v>
      </c>
    </row>
    <row r="89" spans="1:2">
      <c r="A89" s="153" t="s">
        <v>344</v>
      </c>
      <c r="B89" s="153" t="s">
        <v>397</v>
      </c>
    </row>
    <row r="90" spans="1:2">
      <c r="A90" s="153" t="s">
        <v>321</v>
      </c>
      <c r="B90" s="153" t="s">
        <v>398</v>
      </c>
    </row>
    <row r="91" spans="1:2">
      <c r="A91" s="153" t="s">
        <v>319</v>
      </c>
      <c r="B91" s="153" t="s">
        <v>399</v>
      </c>
    </row>
    <row r="92" spans="1:2">
      <c r="A92" s="153" t="s">
        <v>316</v>
      </c>
      <c r="B92" s="153" t="s">
        <v>400</v>
      </c>
    </row>
    <row r="93" spans="1:2">
      <c r="A93" s="153" t="s">
        <v>214</v>
      </c>
      <c r="B93" s="153" t="s">
        <v>297</v>
      </c>
    </row>
    <row r="94" spans="1:2">
      <c r="A94" s="153" t="s">
        <v>189</v>
      </c>
      <c r="B94" s="153" t="s">
        <v>298</v>
      </c>
    </row>
    <row r="95" spans="1:2">
      <c r="A95" s="153" t="s">
        <v>190</v>
      </c>
      <c r="B95" s="153" t="s">
        <v>299</v>
      </c>
    </row>
    <row r="96" spans="1:2">
      <c r="A96" s="153" t="s">
        <v>191</v>
      </c>
      <c r="B96" s="153" t="s">
        <v>300</v>
      </c>
    </row>
    <row r="97" spans="1:2">
      <c r="A97" s="153" t="s">
        <v>41</v>
      </c>
      <c r="B97" s="153" t="s">
        <v>301</v>
      </c>
    </row>
    <row r="98" spans="1:2">
      <c r="A98" s="153" t="s">
        <v>192</v>
      </c>
      <c r="B98" s="153" t="s">
        <v>302</v>
      </c>
    </row>
    <row r="99" spans="1:2">
      <c r="A99" s="153" t="s">
        <v>193</v>
      </c>
      <c r="B99" s="153" t="s">
        <v>303</v>
      </c>
    </row>
    <row r="100" spans="1:2">
      <c r="A100" s="153" t="s">
        <v>115</v>
      </c>
      <c r="B100" s="153" t="s">
        <v>304</v>
      </c>
    </row>
    <row r="101" spans="1:2">
      <c r="A101" s="153" t="s">
        <v>194</v>
      </c>
      <c r="B101" s="153" t="s">
        <v>305</v>
      </c>
    </row>
    <row r="102" spans="1:2">
      <c r="A102" s="153" t="s">
        <v>195</v>
      </c>
      <c r="B102" s="153" t="s">
        <v>306</v>
      </c>
    </row>
    <row r="103" spans="1:2">
      <c r="A103" s="153" t="s">
        <v>196</v>
      </c>
      <c r="B103" s="153" t="s">
        <v>307</v>
      </c>
    </row>
    <row r="104" spans="1:2">
      <c r="A104" s="153" t="s">
        <v>197</v>
      </c>
      <c r="B104" s="153" t="s">
        <v>308</v>
      </c>
    </row>
    <row r="105" spans="1:2">
      <c r="A105" s="153" t="s">
        <v>215</v>
      </c>
      <c r="B105" s="153" t="s">
        <v>309</v>
      </c>
    </row>
    <row r="106" spans="1:2">
      <c r="A106" s="153" t="s">
        <v>198</v>
      </c>
      <c r="B106" s="153" t="s">
        <v>310</v>
      </c>
    </row>
    <row r="107" spans="1:2">
      <c r="A107" s="153" t="s">
        <v>216</v>
      </c>
      <c r="B107" s="153" t="s">
        <v>311</v>
      </c>
    </row>
    <row r="108" spans="1:2">
      <c r="A108" s="153" t="s">
        <v>199</v>
      </c>
      <c r="B108" s="153" t="s">
        <v>312</v>
      </c>
    </row>
    <row r="109" spans="1:2">
      <c r="A109" s="153" t="s">
        <v>116</v>
      </c>
      <c r="B109" s="153" t="s">
        <v>313</v>
      </c>
    </row>
    <row r="110" spans="1:2">
      <c r="A110" s="153" t="s">
        <v>217</v>
      </c>
      <c r="B110" s="153" t="s">
        <v>314</v>
      </c>
    </row>
    <row r="111" spans="1:2">
      <c r="A111" s="153" t="s">
        <v>218</v>
      </c>
      <c r="B111" s="153" t="s">
        <v>315</v>
      </c>
    </row>
  </sheetData>
  <phoneticPr fontId="2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72"/>
  <sheetViews>
    <sheetView showGridLines="0" showRowColHeaders="0" tabSelected="1" topLeftCell="A30" zoomScaleNormal="75" workbookViewId="0">
      <selection activeCell="S38" sqref="S38"/>
    </sheetView>
  </sheetViews>
  <sheetFormatPr defaultColWidth="8.85546875" defaultRowHeight="12.75"/>
  <cols>
    <col min="1" max="10" width="3.7109375" style="6" customWidth="1"/>
    <col min="11" max="11" width="4.28515625" style="6" customWidth="1"/>
    <col min="12" max="12" width="5.140625" style="6" customWidth="1"/>
    <col min="13" max="15" width="3.7109375" style="6" customWidth="1"/>
    <col min="16" max="16" width="5" style="6" customWidth="1"/>
    <col min="17" max="17" width="2.42578125" style="6" customWidth="1"/>
    <col min="18" max="18" width="6.7109375" style="6" customWidth="1"/>
    <col min="19" max="23" width="14.7109375" style="6" customWidth="1"/>
    <col min="24" max="24" width="4" style="6" customWidth="1"/>
    <col min="25" max="25" width="11.5703125" style="6" customWidth="1"/>
    <col min="26" max="26" width="3.7109375" style="15" customWidth="1"/>
    <col min="27" max="28" width="3.7109375" style="15" hidden="1" customWidth="1"/>
    <col min="29" max="49" width="3.7109375" style="15" customWidth="1"/>
    <col min="50" max="51" width="3.7109375" style="66" customWidth="1"/>
    <col min="52" max="56" width="3.7109375" style="15" customWidth="1"/>
    <col min="57" max="63" width="3.7109375" style="6" customWidth="1"/>
    <col min="64" max="16384" width="8.85546875" style="6"/>
  </cols>
  <sheetData>
    <row r="1" spans="1:56" ht="24" customHeight="1">
      <c r="A1" s="112"/>
      <c r="B1" s="113"/>
      <c r="C1" s="113"/>
      <c r="D1" s="113"/>
      <c r="E1" s="113"/>
      <c r="F1" s="113"/>
      <c r="G1" s="113"/>
      <c r="H1" s="113"/>
      <c r="I1" s="113"/>
      <c r="J1" s="113"/>
      <c r="K1" s="113"/>
      <c r="L1" s="113"/>
      <c r="M1" s="113"/>
      <c r="N1" s="113"/>
      <c r="O1" s="113"/>
      <c r="P1" s="113"/>
      <c r="Q1" s="113"/>
      <c r="R1" s="113"/>
      <c r="S1" s="113"/>
      <c r="T1" s="113"/>
      <c r="U1" s="113"/>
      <c r="V1" s="113"/>
      <c r="W1" s="113"/>
      <c r="X1" s="113"/>
      <c r="Y1" s="114"/>
      <c r="Z1" s="30"/>
      <c r="AA1" s="31"/>
      <c r="AB1" s="32" t="s">
        <v>22</v>
      </c>
      <c r="AC1" s="30"/>
      <c r="AD1" s="33"/>
      <c r="AE1" s="33"/>
      <c r="AF1" s="31"/>
      <c r="AG1" s="32"/>
      <c r="AH1" s="33"/>
      <c r="AI1" s="33"/>
      <c r="AJ1" s="33"/>
      <c r="AK1" s="33"/>
      <c r="AL1" s="33"/>
      <c r="AM1" s="33"/>
      <c r="AN1" s="33"/>
      <c r="AO1" s="33"/>
      <c r="AP1" s="33"/>
      <c r="AQ1" s="33"/>
      <c r="AR1" s="33"/>
      <c r="AS1" s="33"/>
      <c r="AT1" s="33"/>
      <c r="AU1" s="33"/>
      <c r="AV1" s="33"/>
      <c r="AW1" s="33"/>
      <c r="AX1" s="33"/>
      <c r="AY1" s="33"/>
      <c r="AZ1" s="33"/>
      <c r="BA1" s="6"/>
      <c r="BB1" s="6"/>
      <c r="BC1" s="6"/>
      <c r="BD1" s="6"/>
    </row>
    <row r="2" spans="1:56" ht="24" customHeight="1">
      <c r="A2" s="115"/>
      <c r="B2" s="21"/>
      <c r="C2" s="21"/>
      <c r="D2" s="21"/>
      <c r="E2" s="21"/>
      <c r="F2" s="21"/>
      <c r="G2" s="21"/>
      <c r="H2" s="21"/>
      <c r="I2" s="21"/>
      <c r="J2" s="21"/>
      <c r="K2" s="21"/>
      <c r="L2" s="21"/>
      <c r="M2" s="21"/>
      <c r="N2" s="21"/>
      <c r="O2" s="21"/>
      <c r="P2" s="21"/>
      <c r="Q2" s="21"/>
      <c r="R2" s="21"/>
      <c r="S2" s="21"/>
      <c r="T2" s="21"/>
      <c r="U2" s="21"/>
      <c r="V2" s="21"/>
      <c r="W2" s="21"/>
      <c r="X2" s="21"/>
      <c r="Y2" s="116"/>
      <c r="Z2" s="30"/>
      <c r="AA2" s="31" t="s">
        <v>25</v>
      </c>
      <c r="AB2" s="32" t="s">
        <v>26</v>
      </c>
      <c r="AC2" s="30"/>
      <c r="AD2" s="33"/>
      <c r="AE2" s="33"/>
      <c r="AF2" s="31"/>
      <c r="AG2" s="32"/>
      <c r="AH2" s="33"/>
      <c r="AI2" s="33"/>
      <c r="AJ2" s="33"/>
      <c r="AK2" s="33"/>
      <c r="AL2" s="33"/>
      <c r="AM2" s="33"/>
      <c r="AN2" s="33"/>
      <c r="AO2" s="33"/>
      <c r="AP2" s="33"/>
      <c r="AQ2" s="33"/>
      <c r="AR2" s="33"/>
      <c r="AS2" s="33"/>
      <c r="AT2" s="33"/>
      <c r="AU2" s="33"/>
      <c r="AV2" s="33"/>
      <c r="AW2" s="33"/>
      <c r="AX2" s="33"/>
      <c r="AY2" s="33"/>
      <c r="AZ2" s="33"/>
      <c r="BA2" s="6"/>
      <c r="BB2" s="6"/>
      <c r="BC2" s="6"/>
      <c r="BD2" s="6"/>
    </row>
    <row r="3" spans="1:56" ht="24" customHeight="1" thickBot="1">
      <c r="A3" s="115"/>
      <c r="B3" s="21"/>
      <c r="C3" s="21"/>
      <c r="D3" s="21"/>
      <c r="E3" s="21"/>
      <c r="F3" s="21"/>
      <c r="G3" s="21"/>
      <c r="H3" s="21"/>
      <c r="I3" s="21"/>
      <c r="J3" s="21"/>
      <c r="K3" s="21"/>
      <c r="L3" s="21"/>
      <c r="M3" s="21"/>
      <c r="N3" s="21"/>
      <c r="O3" s="21"/>
      <c r="P3" s="21"/>
      <c r="Q3" s="21"/>
      <c r="R3" s="21"/>
      <c r="S3" s="21"/>
      <c r="T3" s="21"/>
      <c r="U3" s="21"/>
      <c r="V3" s="21"/>
      <c r="W3" s="21"/>
      <c r="X3" s="21"/>
      <c r="Y3" s="116"/>
      <c r="Z3" s="30"/>
      <c r="AA3" s="31" t="s">
        <v>23</v>
      </c>
      <c r="AB3" s="32" t="s">
        <v>24</v>
      </c>
      <c r="AC3" s="30"/>
      <c r="AD3" s="33"/>
      <c r="AE3" s="33"/>
      <c r="AF3" s="31"/>
      <c r="AG3" s="32"/>
      <c r="AH3" s="33"/>
      <c r="AI3" s="33"/>
      <c r="AJ3" s="33"/>
      <c r="AK3" s="33"/>
      <c r="AL3" s="33"/>
      <c r="AM3" s="33"/>
      <c r="AN3" s="33"/>
      <c r="AO3" s="33"/>
      <c r="AP3" s="33"/>
      <c r="AQ3" s="33"/>
      <c r="AR3" s="33"/>
      <c r="AS3" s="33"/>
      <c r="AT3" s="33"/>
      <c r="AU3" s="33"/>
      <c r="AV3" s="33"/>
      <c r="AW3" s="33"/>
      <c r="AX3" s="33"/>
      <c r="AY3" s="33"/>
      <c r="AZ3" s="33"/>
      <c r="BA3" s="6"/>
      <c r="BB3" s="6"/>
      <c r="BC3" s="6"/>
      <c r="BD3" s="6"/>
    </row>
    <row r="4" spans="1:56" ht="24" customHeight="1">
      <c r="A4" s="87"/>
      <c r="B4" s="34"/>
      <c r="C4" s="34"/>
      <c r="D4" s="34"/>
      <c r="E4" s="34"/>
      <c r="F4" s="34"/>
      <c r="G4" s="34"/>
      <c r="H4" s="34"/>
      <c r="I4" s="34"/>
      <c r="J4" s="34"/>
      <c r="K4" s="34"/>
      <c r="L4" s="34"/>
      <c r="M4" s="34"/>
      <c r="N4" s="34"/>
      <c r="O4" s="34"/>
      <c r="P4" s="34"/>
      <c r="Q4" s="34"/>
      <c r="R4" s="34"/>
      <c r="S4" s="34"/>
      <c r="T4" s="34"/>
      <c r="U4" s="34"/>
      <c r="V4" s="34"/>
      <c r="W4" s="35"/>
      <c r="X4" s="35"/>
      <c r="Y4" s="155" t="s">
        <v>407</v>
      </c>
      <c r="Z4" s="30"/>
      <c r="AA4" s="31" t="s">
        <v>106</v>
      </c>
      <c r="AB4" s="32" t="s">
        <v>107</v>
      </c>
      <c r="AC4" s="30"/>
      <c r="AD4" s="33"/>
      <c r="AE4" s="33"/>
      <c r="AF4" s="31"/>
      <c r="AG4" s="32"/>
      <c r="AH4" s="33"/>
      <c r="AI4" s="33"/>
      <c r="AJ4" s="33"/>
      <c r="AK4" s="33"/>
      <c r="AL4" s="33"/>
      <c r="AM4" s="33"/>
      <c r="AN4" s="33"/>
      <c r="AO4" s="33"/>
      <c r="AP4" s="33"/>
      <c r="AQ4" s="33"/>
      <c r="AR4" s="33"/>
      <c r="AS4" s="33"/>
      <c r="AT4" s="33"/>
      <c r="AU4" s="33"/>
      <c r="AV4" s="33"/>
      <c r="AW4" s="33"/>
      <c r="AX4" s="33"/>
      <c r="AY4" s="33"/>
      <c r="AZ4" s="33"/>
      <c r="BA4" s="6"/>
      <c r="BB4" s="6"/>
      <c r="BC4" s="6"/>
      <c r="BD4" s="6"/>
    </row>
    <row r="5" spans="1:56" ht="24" customHeight="1">
      <c r="A5" s="88"/>
      <c r="B5" s="7"/>
      <c r="C5" s="7"/>
      <c r="D5" s="7"/>
      <c r="E5" s="7"/>
      <c r="F5" s="7"/>
      <c r="G5" s="7"/>
      <c r="H5" s="7"/>
      <c r="I5" s="7"/>
      <c r="J5" s="7"/>
      <c r="K5" s="7"/>
      <c r="L5" s="7"/>
      <c r="M5" s="7"/>
      <c r="N5" s="7"/>
      <c r="O5" s="7"/>
      <c r="P5" s="7"/>
      <c r="Q5" s="7"/>
      <c r="R5" s="7"/>
      <c r="S5" s="7"/>
      <c r="T5" s="7"/>
      <c r="U5" s="7"/>
      <c r="V5" s="7"/>
      <c r="W5" s="28"/>
      <c r="X5" s="28"/>
      <c r="Y5" s="156" t="s">
        <v>406</v>
      </c>
      <c r="Z5" s="30"/>
      <c r="AA5" s="31" t="s">
        <v>104</v>
      </c>
      <c r="AB5" s="32" t="s">
        <v>105</v>
      </c>
      <c r="AC5" s="30"/>
      <c r="AD5" s="33"/>
      <c r="AE5" s="33"/>
      <c r="AF5" s="31"/>
      <c r="AG5" s="32"/>
      <c r="AH5" s="33"/>
      <c r="AI5" s="33"/>
      <c r="AJ5" s="33"/>
      <c r="AK5" s="33"/>
      <c r="AL5" s="33"/>
      <c r="AM5" s="33"/>
      <c r="AN5" s="33"/>
      <c r="AO5" s="33"/>
      <c r="AP5" s="33"/>
      <c r="AQ5" s="33"/>
      <c r="AR5" s="33"/>
      <c r="AS5" s="33"/>
      <c r="AT5" s="33"/>
      <c r="AU5" s="33"/>
      <c r="AV5" s="33"/>
      <c r="AW5" s="33"/>
      <c r="AX5" s="33"/>
      <c r="AY5" s="33"/>
      <c r="AZ5" s="33"/>
      <c r="BA5" s="6"/>
      <c r="BB5" s="6"/>
      <c r="BC5" s="6"/>
      <c r="BD5" s="6"/>
    </row>
    <row r="6" spans="1:56" ht="24" customHeight="1">
      <c r="A6" s="88"/>
      <c r="B6" s="7"/>
      <c r="C6" s="7"/>
      <c r="D6" s="7"/>
      <c r="E6" s="7"/>
      <c r="F6" s="7"/>
      <c r="G6" s="7"/>
      <c r="H6" s="7"/>
      <c r="I6" s="7"/>
      <c r="J6" s="7"/>
      <c r="K6" s="7"/>
      <c r="L6" s="7"/>
      <c r="M6" s="7"/>
      <c r="N6" s="7"/>
      <c r="O6" s="7"/>
      <c r="P6" s="7"/>
      <c r="Q6" s="7"/>
      <c r="R6" s="7"/>
      <c r="S6" s="7"/>
      <c r="T6" s="7"/>
      <c r="U6" s="7"/>
      <c r="V6" s="7"/>
      <c r="W6" s="28"/>
      <c r="X6" s="28"/>
      <c r="Y6" s="156" t="s">
        <v>408</v>
      </c>
      <c r="Z6" s="30"/>
      <c r="AA6" s="31" t="s">
        <v>108</v>
      </c>
      <c r="AB6" s="32" t="s">
        <v>109</v>
      </c>
      <c r="AC6" s="30"/>
      <c r="AD6" s="33"/>
      <c r="AE6" s="33"/>
      <c r="AF6" s="31"/>
      <c r="AG6" s="32"/>
      <c r="AH6" s="33"/>
      <c r="AI6" s="33"/>
      <c r="AJ6" s="33"/>
      <c r="AK6" s="33"/>
      <c r="AL6" s="33"/>
      <c r="AM6" s="33"/>
      <c r="AN6" s="33"/>
      <c r="AO6" s="33"/>
      <c r="AP6" s="33"/>
      <c r="AQ6" s="33"/>
      <c r="AR6" s="33"/>
      <c r="AS6" s="33"/>
      <c r="AT6" s="33"/>
      <c r="AU6" s="33"/>
      <c r="AV6" s="33"/>
      <c r="AW6" s="33"/>
      <c r="AX6" s="33"/>
      <c r="AY6" s="33"/>
      <c r="AZ6" s="33"/>
      <c r="BA6" s="6"/>
      <c r="BB6" s="6"/>
      <c r="BC6" s="6"/>
      <c r="BD6" s="6"/>
    </row>
    <row r="7" spans="1:56" ht="24" customHeight="1">
      <c r="A7" s="317" t="s">
        <v>118</v>
      </c>
      <c r="B7" s="318"/>
      <c r="C7" s="318"/>
      <c r="D7" s="318"/>
      <c r="E7" s="318"/>
      <c r="F7" s="318"/>
      <c r="G7" s="318"/>
      <c r="H7" s="318"/>
      <c r="I7" s="318"/>
      <c r="J7" s="318"/>
      <c r="K7" s="318"/>
      <c r="L7" s="318"/>
      <c r="M7" s="318"/>
      <c r="N7" s="318"/>
      <c r="O7" s="318"/>
      <c r="P7" s="318"/>
      <c r="Q7" s="318"/>
      <c r="R7" s="318"/>
      <c r="S7" s="318"/>
      <c r="T7" s="318"/>
      <c r="U7" s="318"/>
      <c r="V7" s="318"/>
      <c r="W7" s="318"/>
      <c r="X7" s="318"/>
      <c r="Y7" s="319"/>
      <c r="Z7" s="30"/>
      <c r="AA7" s="31" t="s">
        <v>219</v>
      </c>
      <c r="AB7" s="32" t="s">
        <v>220</v>
      </c>
      <c r="AC7" s="30"/>
      <c r="AD7" s="33"/>
      <c r="AE7" s="33"/>
      <c r="AF7" s="31"/>
      <c r="AG7" s="32"/>
      <c r="AH7" s="33"/>
      <c r="AI7" s="33"/>
      <c r="AJ7" s="33"/>
      <c r="AK7" s="33"/>
      <c r="AL7" s="33"/>
      <c r="AM7" s="33"/>
      <c r="AN7" s="33"/>
      <c r="AO7" s="33"/>
      <c r="AP7" s="33"/>
      <c r="AQ7" s="33"/>
      <c r="AR7" s="33"/>
      <c r="AS7" s="33"/>
      <c r="AT7" s="33"/>
      <c r="AU7" s="33"/>
      <c r="AV7" s="33"/>
      <c r="AW7" s="33"/>
      <c r="AX7" s="33"/>
      <c r="AY7" s="33"/>
      <c r="AZ7" s="33"/>
      <c r="BA7" s="6"/>
      <c r="BB7" s="6"/>
      <c r="BC7" s="6"/>
      <c r="BD7" s="6"/>
    </row>
    <row r="8" spans="1:56" ht="24" customHeight="1" thickBot="1">
      <c r="A8" s="320" t="s">
        <v>119</v>
      </c>
      <c r="B8" s="318"/>
      <c r="C8" s="318"/>
      <c r="D8" s="318"/>
      <c r="E8" s="318"/>
      <c r="F8" s="318"/>
      <c r="G8" s="318"/>
      <c r="H8" s="318"/>
      <c r="I8" s="318"/>
      <c r="J8" s="318"/>
      <c r="K8" s="318"/>
      <c r="L8" s="318"/>
      <c r="M8" s="318"/>
      <c r="N8" s="318"/>
      <c r="O8" s="318"/>
      <c r="P8" s="318"/>
      <c r="Q8" s="318"/>
      <c r="R8" s="318"/>
      <c r="S8" s="318"/>
      <c r="T8" s="318"/>
      <c r="U8" s="318"/>
      <c r="V8" s="318"/>
      <c r="W8" s="318"/>
      <c r="X8" s="318"/>
      <c r="Y8" s="319"/>
      <c r="Z8" s="30"/>
      <c r="AA8" s="31" t="s">
        <v>27</v>
      </c>
      <c r="AB8" s="32" t="s">
        <v>28</v>
      </c>
      <c r="AC8" s="30"/>
      <c r="AD8" s="33"/>
      <c r="AE8" s="33"/>
      <c r="AF8" s="31"/>
      <c r="AG8" s="32"/>
      <c r="AH8" s="33"/>
      <c r="AI8" s="33"/>
      <c r="AJ8" s="33"/>
      <c r="AK8" s="33"/>
      <c r="AL8" s="33"/>
      <c r="AM8" s="33"/>
      <c r="AN8" s="33"/>
      <c r="AO8" s="33"/>
      <c r="AP8" s="33"/>
      <c r="AQ8" s="33"/>
      <c r="AR8" s="33"/>
      <c r="AS8" s="33"/>
      <c r="AT8" s="33"/>
      <c r="AU8" s="33"/>
      <c r="AV8" s="33"/>
      <c r="AW8" s="33"/>
      <c r="AX8" s="33"/>
      <c r="AY8" s="33"/>
      <c r="AZ8" s="33"/>
      <c r="BA8" s="6"/>
      <c r="BB8" s="6"/>
      <c r="BC8" s="6"/>
      <c r="BD8" s="6"/>
    </row>
    <row r="9" spans="1:56" ht="24" customHeight="1" thickTop="1">
      <c r="A9" s="324" t="s">
        <v>207</v>
      </c>
      <c r="B9" s="325"/>
      <c r="C9" s="325"/>
      <c r="D9" s="325"/>
      <c r="E9" s="325"/>
      <c r="F9" s="325"/>
      <c r="G9" s="325"/>
      <c r="H9" s="325"/>
      <c r="I9" s="325"/>
      <c r="J9" s="325"/>
      <c r="K9" s="325"/>
      <c r="L9" s="325"/>
      <c r="M9" s="325"/>
      <c r="N9" s="325"/>
      <c r="O9" s="325"/>
      <c r="P9" s="325"/>
      <c r="Q9" s="325"/>
      <c r="R9" s="325"/>
      <c r="S9" s="325"/>
      <c r="T9" s="325"/>
      <c r="U9" s="325"/>
      <c r="V9" s="325"/>
      <c r="W9" s="325"/>
      <c r="X9" s="325"/>
      <c r="Y9" s="326"/>
      <c r="Z9" s="30"/>
      <c r="AA9" s="31" t="s">
        <v>29</v>
      </c>
      <c r="AB9" s="32" t="s">
        <v>30</v>
      </c>
      <c r="AC9" s="30"/>
      <c r="AD9" s="33"/>
      <c r="AE9" s="33"/>
      <c r="AF9" s="31"/>
      <c r="AG9" s="32"/>
      <c r="AH9" s="33"/>
      <c r="AI9" s="33"/>
      <c r="AJ9" s="33"/>
      <c r="AK9" s="33"/>
      <c r="AL9" s="33"/>
      <c r="AM9" s="33"/>
      <c r="AN9" s="33"/>
      <c r="AO9" s="33"/>
      <c r="AP9" s="33"/>
      <c r="AQ9" s="33"/>
      <c r="AR9" s="33"/>
      <c r="AS9" s="33"/>
      <c r="AT9" s="33"/>
      <c r="AU9" s="33"/>
      <c r="AV9" s="33"/>
      <c r="AW9" s="33"/>
      <c r="AX9" s="33"/>
      <c r="AY9" s="33"/>
      <c r="AZ9" s="33"/>
      <c r="BA9" s="6"/>
      <c r="BB9" s="6"/>
      <c r="BC9" s="6"/>
      <c r="BD9" s="6"/>
    </row>
    <row r="10" spans="1:56" ht="24" customHeight="1">
      <c r="A10" s="327"/>
      <c r="B10" s="328"/>
      <c r="C10" s="328"/>
      <c r="D10" s="328"/>
      <c r="E10" s="328"/>
      <c r="F10" s="328"/>
      <c r="G10" s="328"/>
      <c r="H10" s="328"/>
      <c r="I10" s="328"/>
      <c r="J10" s="328"/>
      <c r="K10" s="328"/>
      <c r="L10" s="328"/>
      <c r="M10" s="328"/>
      <c r="N10" s="328"/>
      <c r="O10" s="328"/>
      <c r="P10" s="328"/>
      <c r="Q10" s="328"/>
      <c r="R10" s="328"/>
      <c r="S10" s="328"/>
      <c r="T10" s="328"/>
      <c r="U10" s="328"/>
      <c r="V10" s="328"/>
      <c r="W10" s="328"/>
      <c r="X10" s="328"/>
      <c r="Y10" s="329"/>
      <c r="Z10" s="30"/>
      <c r="AA10" s="31" t="s">
        <v>31</v>
      </c>
      <c r="AB10" s="32" t="s">
        <v>32</v>
      </c>
      <c r="AC10" s="30"/>
      <c r="AD10" s="33"/>
      <c r="AE10" s="33"/>
      <c r="AF10" s="31"/>
      <c r="AG10" s="32"/>
      <c r="AH10" s="33"/>
      <c r="AI10" s="33"/>
      <c r="AJ10" s="33"/>
      <c r="AK10" s="33"/>
      <c r="AL10" s="33"/>
      <c r="AM10" s="33"/>
      <c r="AN10" s="33"/>
      <c r="AO10" s="33"/>
      <c r="AP10" s="33"/>
      <c r="AQ10" s="33"/>
      <c r="AR10" s="33"/>
      <c r="AS10" s="33"/>
      <c r="AT10" s="33"/>
      <c r="AU10" s="33"/>
      <c r="AV10" s="33"/>
      <c r="AW10" s="33"/>
      <c r="AX10" s="33"/>
      <c r="AY10" s="33"/>
      <c r="AZ10" s="33"/>
      <c r="BA10" s="6"/>
      <c r="BB10" s="6"/>
      <c r="BC10" s="6"/>
      <c r="BD10" s="6"/>
    </row>
    <row r="11" spans="1:56" ht="24" customHeight="1">
      <c r="A11" s="330"/>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2"/>
      <c r="Z11" s="30"/>
      <c r="AA11" s="31" t="s">
        <v>157</v>
      </c>
      <c r="AB11" s="32" t="s">
        <v>156</v>
      </c>
      <c r="AC11" s="30"/>
      <c r="AD11" s="33"/>
      <c r="AE11" s="33"/>
      <c r="AF11" s="31"/>
      <c r="AG11" s="32"/>
      <c r="AH11" s="33"/>
      <c r="AI11" s="33"/>
      <c r="AJ11" s="33"/>
      <c r="AK11" s="33"/>
      <c r="AL11" s="33"/>
      <c r="AM11" s="33"/>
      <c r="AN11" s="33"/>
      <c r="AO11" s="33"/>
      <c r="AP11" s="33"/>
      <c r="AQ11" s="33"/>
      <c r="AR11" s="33"/>
      <c r="AS11" s="33"/>
      <c r="AT11" s="33"/>
      <c r="AU11" s="33"/>
      <c r="AV11" s="33"/>
      <c r="AW11" s="33"/>
      <c r="AX11" s="33"/>
      <c r="AY11" s="33"/>
      <c r="AZ11" s="33"/>
      <c r="BA11" s="6"/>
      <c r="BB11" s="6"/>
      <c r="BC11" s="6"/>
      <c r="BD11" s="6"/>
    </row>
    <row r="12" spans="1:56" ht="24" customHeight="1">
      <c r="A12" s="333" t="s">
        <v>3</v>
      </c>
      <c r="B12" s="334"/>
      <c r="C12" s="334"/>
      <c r="D12" s="334"/>
      <c r="E12" s="334"/>
      <c r="F12" s="334"/>
      <c r="G12" s="334"/>
      <c r="H12" s="334"/>
      <c r="I12" s="334"/>
      <c r="J12" s="334"/>
      <c r="K12" s="334"/>
      <c r="L12" s="334"/>
      <c r="M12" s="334"/>
      <c r="N12" s="334"/>
      <c r="O12" s="334"/>
      <c r="P12" s="334"/>
      <c r="Q12" s="334"/>
      <c r="R12" s="334"/>
      <c r="S12" s="334"/>
      <c r="T12" s="86" t="s">
        <v>4</v>
      </c>
      <c r="U12" s="36"/>
      <c r="V12" s="36"/>
      <c r="W12" s="36"/>
      <c r="X12" s="36"/>
      <c r="Y12" s="89"/>
      <c r="Z12" s="30"/>
      <c r="AA12" s="31" t="s">
        <v>33</v>
      </c>
      <c r="AB12" s="32" t="s">
        <v>34</v>
      </c>
      <c r="AC12" s="30"/>
      <c r="AD12" s="33"/>
      <c r="AE12" s="33"/>
      <c r="AF12" s="31"/>
      <c r="AG12" s="32"/>
      <c r="AH12" s="33"/>
      <c r="AI12" s="33"/>
      <c r="AJ12" s="33"/>
      <c r="AK12" s="33"/>
      <c r="AL12" s="33"/>
      <c r="AM12" s="33"/>
      <c r="AN12" s="33"/>
      <c r="AO12" s="33"/>
      <c r="AP12" s="33"/>
      <c r="AQ12" s="33"/>
      <c r="AR12" s="33"/>
      <c r="AS12" s="33"/>
      <c r="AT12" s="33"/>
      <c r="AU12" s="33"/>
      <c r="AV12" s="33"/>
      <c r="AW12" s="33"/>
      <c r="AX12" s="33"/>
      <c r="AY12" s="33"/>
      <c r="AZ12" s="33"/>
      <c r="BA12" s="6"/>
      <c r="BB12" s="6"/>
      <c r="BC12" s="6"/>
      <c r="BD12" s="6"/>
    </row>
    <row r="13" spans="1:56" ht="21" customHeight="1">
      <c r="A13" s="90"/>
      <c r="B13" s="8"/>
      <c r="C13" s="8"/>
      <c r="D13" s="8"/>
      <c r="E13" s="8"/>
      <c r="F13" s="8"/>
      <c r="G13" s="8"/>
      <c r="H13" s="335"/>
      <c r="I13" s="335"/>
      <c r="J13" s="18"/>
      <c r="K13" s="335"/>
      <c r="L13" s="335"/>
      <c r="M13" s="18"/>
      <c r="N13" s="335"/>
      <c r="O13" s="335"/>
      <c r="P13" s="335"/>
      <c r="Q13" s="8"/>
      <c r="R13" s="8"/>
      <c r="S13" s="8"/>
      <c r="T13" s="23"/>
      <c r="U13" s="37"/>
      <c r="V13" s="37"/>
      <c r="W13" s="37"/>
      <c r="X13" s="37"/>
      <c r="Y13" s="91"/>
      <c r="Z13" s="30"/>
      <c r="AA13" s="31" t="s">
        <v>35</v>
      </c>
      <c r="AB13" s="32" t="s">
        <v>36</v>
      </c>
      <c r="AC13" s="30"/>
      <c r="AD13" s="33"/>
      <c r="AE13" s="33"/>
      <c r="AF13" s="31"/>
      <c r="AG13" s="32"/>
      <c r="AH13" s="33"/>
      <c r="AI13" s="33"/>
      <c r="AJ13" s="33"/>
      <c r="AK13" s="33"/>
      <c r="AL13" s="33"/>
      <c r="AM13" s="33"/>
      <c r="AN13" s="33"/>
      <c r="AO13" s="33"/>
      <c r="AP13" s="33"/>
      <c r="AQ13" s="33"/>
      <c r="AR13" s="33"/>
      <c r="AS13" s="33"/>
      <c r="AT13" s="33"/>
      <c r="AU13" s="33"/>
      <c r="AV13" s="33"/>
      <c r="AW13" s="33"/>
      <c r="AX13" s="33"/>
      <c r="AY13" s="33"/>
      <c r="AZ13" s="33"/>
      <c r="BA13" s="6"/>
      <c r="BB13" s="6"/>
      <c r="BC13" s="6"/>
      <c r="BD13" s="6"/>
    </row>
    <row r="14" spans="1:56" ht="21" customHeight="1">
      <c r="A14" s="92" t="s">
        <v>0</v>
      </c>
      <c r="B14" s="85"/>
      <c r="C14" s="85"/>
      <c r="D14" s="85"/>
      <c r="E14" s="85"/>
      <c r="F14" s="85"/>
      <c r="G14" s="85"/>
      <c r="H14" s="336" t="s">
        <v>115</v>
      </c>
      <c r="I14" s="336"/>
      <c r="J14" s="337"/>
      <c r="K14" s="75"/>
      <c r="L14" s="76"/>
      <c r="M14" s="77" t="s">
        <v>116</v>
      </c>
      <c r="N14" s="78"/>
      <c r="O14" s="338"/>
      <c r="P14" s="339"/>
      <c r="Q14" s="74"/>
      <c r="R14" s="74"/>
      <c r="S14" s="4"/>
      <c r="T14" s="128" t="s">
        <v>5</v>
      </c>
      <c r="U14" s="38"/>
      <c r="V14" s="39"/>
      <c r="W14" s="39"/>
      <c r="X14" s="157"/>
      <c r="Y14" s="93"/>
      <c r="Z14" s="30"/>
      <c r="AA14" s="31" t="s">
        <v>37</v>
      </c>
      <c r="AB14" s="32" t="s">
        <v>38</v>
      </c>
      <c r="AC14" s="30"/>
      <c r="AD14" s="33"/>
      <c r="AE14" s="33"/>
      <c r="AF14" s="31"/>
      <c r="AG14" s="32"/>
      <c r="AH14" s="33"/>
      <c r="AI14" s="33"/>
      <c r="AJ14" s="33"/>
      <c r="AK14" s="33"/>
      <c r="AL14" s="33"/>
      <c r="AM14" s="33"/>
      <c r="AN14" s="33"/>
      <c r="AO14" s="33"/>
      <c r="AP14" s="33"/>
      <c r="AQ14" s="33"/>
      <c r="AR14" s="33"/>
      <c r="AS14" s="33"/>
      <c r="AT14" s="33"/>
      <c r="AU14" s="33"/>
      <c r="AV14" s="33"/>
      <c r="AW14" s="33"/>
      <c r="AX14" s="33"/>
      <c r="AY14" s="33"/>
      <c r="AZ14" s="33"/>
      <c r="BA14" s="6"/>
      <c r="BB14" s="6"/>
      <c r="BC14" s="6"/>
      <c r="BD14" s="6"/>
    </row>
    <row r="15" spans="1:56" ht="11.45" customHeight="1">
      <c r="A15" s="94"/>
      <c r="B15" s="9"/>
      <c r="C15" s="9"/>
      <c r="D15" s="9"/>
      <c r="E15" s="9"/>
      <c r="F15" s="9"/>
      <c r="G15" s="9"/>
      <c r="H15" s="68"/>
      <c r="I15" s="68"/>
      <c r="J15" s="68"/>
      <c r="K15" s="19"/>
      <c r="L15" s="19"/>
      <c r="M15" s="10"/>
      <c r="N15" s="10"/>
      <c r="O15" s="10"/>
      <c r="P15" s="10"/>
      <c r="Q15" s="3"/>
      <c r="R15" s="3"/>
      <c r="S15" s="3"/>
      <c r="T15" s="23"/>
      <c r="U15" s="40"/>
      <c r="V15" s="40"/>
      <c r="W15" s="40"/>
      <c r="X15" s="40"/>
      <c r="Y15" s="93"/>
      <c r="Z15" s="30"/>
      <c r="AA15" s="31" t="s">
        <v>41</v>
      </c>
      <c r="AB15" s="32" t="s">
        <v>42</v>
      </c>
      <c r="AC15" s="30"/>
      <c r="AD15" s="33"/>
      <c r="AE15" s="33"/>
      <c r="AF15" s="31"/>
      <c r="AG15" s="32"/>
      <c r="AH15" s="33"/>
      <c r="AI15" s="33"/>
      <c r="AJ15" s="33"/>
      <c r="AK15" s="33"/>
      <c r="AL15" s="33"/>
      <c r="AM15" s="33"/>
      <c r="AN15" s="33"/>
      <c r="AO15" s="33"/>
      <c r="AP15" s="33"/>
      <c r="AQ15" s="33"/>
      <c r="AR15" s="33"/>
      <c r="AS15" s="33"/>
      <c r="AT15" s="33"/>
      <c r="AU15" s="33"/>
      <c r="AV15" s="33"/>
      <c r="AW15" s="33"/>
      <c r="AX15" s="33"/>
      <c r="AY15" s="33"/>
      <c r="AZ15" s="33"/>
      <c r="BA15" s="6"/>
      <c r="BB15" s="6"/>
      <c r="BC15" s="6"/>
      <c r="BD15" s="6"/>
    </row>
    <row r="16" spans="1:56" ht="21" customHeight="1">
      <c r="A16" s="94" t="s">
        <v>1</v>
      </c>
      <c r="B16" s="12"/>
      <c r="C16" s="12"/>
      <c r="D16" s="12"/>
      <c r="E16" s="12"/>
      <c r="F16" s="12"/>
      <c r="G16" s="84"/>
      <c r="H16" s="302"/>
      <c r="I16" s="303"/>
      <c r="J16" s="303"/>
      <c r="K16" s="303"/>
      <c r="L16" s="303"/>
      <c r="M16" s="303"/>
      <c r="N16" s="303"/>
      <c r="O16" s="304"/>
      <c r="P16" s="10"/>
      <c r="Q16" s="3"/>
      <c r="R16" s="3"/>
      <c r="S16" s="3"/>
      <c r="T16" s="321" t="s">
        <v>206</v>
      </c>
      <c r="U16" s="322"/>
      <c r="V16" s="322"/>
      <c r="W16" s="322"/>
      <c r="X16" s="322"/>
      <c r="Y16" s="323"/>
      <c r="Z16" s="30"/>
      <c r="AA16" s="31" t="s">
        <v>43</v>
      </c>
      <c r="AB16" s="32" t="s">
        <v>44</v>
      </c>
      <c r="AC16" s="30"/>
      <c r="AD16" s="33"/>
      <c r="AE16" s="33"/>
      <c r="AF16" s="31"/>
      <c r="AG16" s="32"/>
      <c r="AH16" s="33"/>
      <c r="AI16" s="33"/>
      <c r="AJ16" s="33"/>
      <c r="AK16" s="33"/>
      <c r="AL16" s="33"/>
      <c r="AM16" s="33"/>
      <c r="AN16" s="33"/>
      <c r="AO16" s="33"/>
      <c r="AP16" s="33"/>
      <c r="AQ16" s="33"/>
      <c r="AR16" s="33"/>
      <c r="AS16" s="33"/>
      <c r="AT16" s="33"/>
      <c r="AU16" s="33"/>
      <c r="AV16" s="33"/>
      <c r="AW16" s="33"/>
      <c r="AX16" s="33"/>
      <c r="AY16" s="33"/>
      <c r="AZ16" s="33"/>
      <c r="BA16" s="6"/>
      <c r="BB16" s="6"/>
      <c r="BC16" s="6"/>
      <c r="BD16" s="6"/>
    </row>
    <row r="17" spans="1:56" s="5" customFormat="1" ht="21" customHeight="1">
      <c r="A17" s="2"/>
      <c r="B17" s="1"/>
      <c r="C17" s="1"/>
      <c r="D17" s="1"/>
      <c r="E17" s="1"/>
      <c r="F17" s="1"/>
      <c r="G17" s="1"/>
      <c r="H17" s="1"/>
      <c r="I17" s="1"/>
      <c r="J17" s="1"/>
      <c r="K17" s="1"/>
      <c r="L17" s="1"/>
      <c r="M17" s="1"/>
      <c r="N17" s="1"/>
      <c r="O17" s="1"/>
      <c r="P17" s="1"/>
      <c r="Q17" s="1"/>
      <c r="R17" s="1"/>
      <c r="S17" s="1"/>
      <c r="T17" s="321"/>
      <c r="U17" s="322"/>
      <c r="V17" s="322"/>
      <c r="W17" s="322"/>
      <c r="X17" s="322"/>
      <c r="Y17" s="323"/>
      <c r="Z17" s="30"/>
      <c r="AA17" s="31" t="s">
        <v>45</v>
      </c>
      <c r="AB17" s="32" t="s">
        <v>46</v>
      </c>
      <c r="AC17" s="30"/>
      <c r="AD17" s="33"/>
      <c r="AE17" s="33"/>
      <c r="AF17" s="31"/>
      <c r="AG17" s="32"/>
      <c r="AH17" s="33"/>
      <c r="AI17" s="33"/>
      <c r="AJ17" s="33"/>
      <c r="AK17" s="33"/>
      <c r="AL17" s="33"/>
      <c r="AM17" s="33"/>
      <c r="AN17" s="33"/>
      <c r="AO17" s="33"/>
      <c r="AP17" s="33"/>
      <c r="AQ17" s="33"/>
      <c r="AR17" s="33"/>
      <c r="AS17" s="33"/>
      <c r="AT17" s="33"/>
      <c r="AU17" s="33"/>
      <c r="AV17" s="33"/>
      <c r="AW17" s="33"/>
      <c r="AX17" s="33"/>
      <c r="AY17" s="33"/>
      <c r="AZ17" s="33"/>
    </row>
    <row r="18" spans="1:56" s="5" customFormat="1" ht="21" customHeight="1">
      <c r="A18" s="95" t="s">
        <v>6</v>
      </c>
      <c r="B18" s="11"/>
      <c r="C18" s="11"/>
      <c r="D18" s="11"/>
      <c r="E18" s="11"/>
      <c r="F18" s="11"/>
      <c r="G18" s="11"/>
      <c r="H18" s="11"/>
      <c r="I18" s="11"/>
      <c r="J18" s="11"/>
      <c r="K18" s="11"/>
      <c r="L18" s="11"/>
      <c r="M18" s="11"/>
      <c r="N18" s="11"/>
      <c r="O18" s="11"/>
      <c r="P18" s="11"/>
      <c r="Q18" s="11"/>
      <c r="R18" s="11"/>
      <c r="S18" s="11"/>
      <c r="T18" s="24"/>
      <c r="U18" s="41"/>
      <c r="V18" s="41"/>
      <c r="W18" s="41"/>
      <c r="X18" s="41"/>
      <c r="Y18" s="91"/>
      <c r="Z18" s="30"/>
      <c r="AA18" s="31" t="s">
        <v>39</v>
      </c>
      <c r="AB18" s="32" t="s">
        <v>40</v>
      </c>
      <c r="AC18" s="30"/>
      <c r="AD18" s="33"/>
      <c r="AE18" s="33"/>
      <c r="AF18" s="31"/>
      <c r="AG18" s="32"/>
      <c r="AH18" s="33"/>
      <c r="AI18" s="33"/>
      <c r="AJ18" s="33"/>
      <c r="AK18" s="33"/>
      <c r="AL18" s="33"/>
      <c r="AM18" s="33"/>
      <c r="AN18" s="33"/>
      <c r="AO18" s="33"/>
      <c r="AP18" s="33"/>
      <c r="AQ18" s="33"/>
      <c r="AR18" s="33"/>
      <c r="AS18" s="33"/>
      <c r="AT18" s="33"/>
      <c r="AU18" s="33"/>
      <c r="AV18" s="33"/>
      <c r="AW18" s="33"/>
      <c r="AX18" s="33"/>
      <c r="AY18" s="33"/>
      <c r="AZ18" s="33"/>
    </row>
    <row r="19" spans="1:56" s="5" customFormat="1" ht="21" customHeight="1">
      <c r="A19" s="96"/>
      <c r="B19" s="11" t="s">
        <v>7</v>
      </c>
      <c r="C19" s="11"/>
      <c r="D19" s="11"/>
      <c r="E19" s="11"/>
      <c r="F19" s="11"/>
      <c r="G19" s="11"/>
      <c r="H19" s="11"/>
      <c r="I19" s="11"/>
      <c r="J19" s="157"/>
      <c r="K19" s="43"/>
      <c r="L19" s="43"/>
      <c r="M19" s="43"/>
      <c r="N19" s="43"/>
      <c r="O19" s="43"/>
      <c r="P19" s="43"/>
      <c r="Q19" s="43"/>
      <c r="R19" s="43"/>
      <c r="S19" s="43"/>
      <c r="T19" s="290" t="s">
        <v>110</v>
      </c>
      <c r="U19" s="291"/>
      <c r="V19" s="291"/>
      <c r="W19" s="291"/>
      <c r="X19" s="291"/>
      <c r="Y19" s="292"/>
      <c r="Z19" s="42"/>
      <c r="AA19" s="31" t="s">
        <v>47</v>
      </c>
      <c r="AB19" s="32" t="s">
        <v>48</v>
      </c>
      <c r="AC19" s="42"/>
      <c r="AD19" s="42"/>
      <c r="AE19" s="42"/>
      <c r="AF19" s="31"/>
      <c r="AG19" s="32"/>
      <c r="AH19" s="42"/>
      <c r="AI19" s="42"/>
      <c r="AJ19" s="42"/>
      <c r="AK19" s="42"/>
      <c r="AL19" s="42"/>
      <c r="AM19" s="33"/>
      <c r="AN19" s="33"/>
      <c r="AO19" s="33"/>
      <c r="AP19" s="33"/>
      <c r="AQ19" s="33"/>
      <c r="AR19" s="33"/>
      <c r="AS19" s="33"/>
      <c r="AT19" s="33"/>
      <c r="AU19" s="33"/>
      <c r="AV19" s="33"/>
      <c r="AW19" s="33"/>
      <c r="AX19" s="33"/>
      <c r="AY19" s="33"/>
      <c r="AZ19" s="33"/>
    </row>
    <row r="20" spans="1:56" s="5" customFormat="1" ht="21" customHeight="1">
      <c r="A20" s="95" t="s">
        <v>8</v>
      </c>
      <c r="B20" s="14"/>
      <c r="C20" s="14"/>
      <c r="D20" s="14"/>
      <c r="E20" s="14"/>
      <c r="F20" s="14"/>
      <c r="G20" s="43"/>
      <c r="H20" s="295"/>
      <c r="I20" s="295"/>
      <c r="J20" s="295"/>
      <c r="K20" s="295"/>
      <c r="L20" s="295"/>
      <c r="M20" s="295"/>
      <c r="N20" s="295"/>
      <c r="O20" s="295"/>
      <c r="P20" s="295"/>
      <c r="Q20" s="295"/>
      <c r="R20" s="295"/>
      <c r="S20" s="1"/>
      <c r="T20" s="290"/>
      <c r="U20" s="291"/>
      <c r="V20" s="291"/>
      <c r="W20" s="291"/>
      <c r="X20" s="291"/>
      <c r="Y20" s="292"/>
      <c r="Z20" s="42"/>
      <c r="AA20" s="31" t="s">
        <v>49</v>
      </c>
      <c r="AB20" s="32" t="s">
        <v>50</v>
      </c>
      <c r="AC20" s="42"/>
      <c r="AD20" s="42"/>
      <c r="AE20" s="42"/>
      <c r="AF20" s="31"/>
      <c r="AG20" s="32"/>
      <c r="AH20" s="42"/>
      <c r="AI20" s="42"/>
      <c r="AJ20" s="42"/>
      <c r="AK20" s="42"/>
      <c r="AL20" s="42"/>
      <c r="AM20" s="33"/>
      <c r="AN20" s="33"/>
      <c r="AO20" s="33"/>
      <c r="AP20" s="33"/>
      <c r="AQ20" s="33"/>
      <c r="AR20" s="33"/>
      <c r="AS20" s="33"/>
      <c r="AT20" s="33"/>
      <c r="AU20" s="33"/>
      <c r="AV20" s="33"/>
      <c r="AW20" s="33"/>
      <c r="AX20" s="33"/>
      <c r="AY20" s="33"/>
      <c r="AZ20" s="33"/>
    </row>
    <row r="21" spans="1:56" ht="21" customHeight="1">
      <c r="A21" s="95" t="s">
        <v>154</v>
      </c>
      <c r="B21" s="14"/>
      <c r="C21" s="14"/>
      <c r="D21" s="14"/>
      <c r="E21" s="14"/>
      <c r="F21" s="14"/>
      <c r="G21" s="43"/>
      <c r="H21" s="295"/>
      <c r="I21" s="295"/>
      <c r="J21" s="295"/>
      <c r="K21" s="295"/>
      <c r="L21" s="295"/>
      <c r="M21" s="295"/>
      <c r="N21" s="295"/>
      <c r="O21" s="295"/>
      <c r="P21" s="295"/>
      <c r="Q21" s="295"/>
      <c r="R21" s="295"/>
      <c r="S21" s="45"/>
      <c r="T21" s="131"/>
      <c r="U21" s="127"/>
      <c r="V21" s="293"/>
      <c r="W21" s="293"/>
      <c r="X21" s="132"/>
      <c r="Y21" s="133"/>
      <c r="Z21" s="30"/>
      <c r="AA21" s="31" t="s">
        <v>51</v>
      </c>
      <c r="AB21" s="32" t="s">
        <v>52</v>
      </c>
      <c r="AC21" s="30"/>
      <c r="AD21" s="33"/>
      <c r="AE21" s="33"/>
      <c r="AF21" s="31"/>
      <c r="AG21" s="32"/>
      <c r="AH21" s="33"/>
      <c r="AI21" s="33"/>
      <c r="AJ21" s="33"/>
      <c r="AK21" s="33"/>
      <c r="AL21" s="33"/>
      <c r="AM21" s="33"/>
      <c r="AN21" s="33"/>
      <c r="AO21" s="33"/>
      <c r="AP21" s="33"/>
      <c r="AQ21" s="33"/>
      <c r="AR21" s="33"/>
      <c r="AS21" s="33"/>
      <c r="AT21" s="33"/>
      <c r="AU21" s="33"/>
      <c r="AV21" s="33"/>
      <c r="AW21" s="33"/>
      <c r="AX21" s="33"/>
      <c r="AY21" s="33"/>
      <c r="AZ21" s="33"/>
      <c r="BA21" s="6"/>
      <c r="BB21" s="6"/>
      <c r="BC21" s="6"/>
      <c r="BD21" s="6"/>
    </row>
    <row r="22" spans="1:56" ht="21" customHeight="1">
      <c r="A22" s="95" t="s">
        <v>13</v>
      </c>
      <c r="B22" s="14"/>
      <c r="C22" s="14"/>
      <c r="D22" s="14"/>
      <c r="E22" s="14"/>
      <c r="F22" s="14"/>
      <c r="G22" s="14"/>
      <c r="H22" s="14"/>
      <c r="I22" s="14"/>
      <c r="J22" s="14"/>
      <c r="K22" s="14"/>
      <c r="L22" s="14"/>
      <c r="M22" s="14"/>
      <c r="N22" s="14"/>
      <c r="O22" s="14"/>
      <c r="P22" s="14"/>
      <c r="Q22" s="14"/>
      <c r="R22" s="14"/>
      <c r="S22" s="50"/>
      <c r="T22" s="134" t="s">
        <v>111</v>
      </c>
      <c r="U22" s="294"/>
      <c r="V22" s="294"/>
      <c r="W22" s="294"/>
      <c r="X22" s="135"/>
      <c r="Y22" s="136"/>
      <c r="Z22" s="44"/>
      <c r="AA22" s="31" t="s">
        <v>57</v>
      </c>
      <c r="AB22" s="32" t="s">
        <v>58</v>
      </c>
      <c r="AC22" s="30"/>
      <c r="AD22" s="33"/>
      <c r="AE22" s="33"/>
      <c r="AF22" s="31"/>
      <c r="AG22" s="32"/>
      <c r="AH22" s="33"/>
      <c r="AI22" s="33"/>
      <c r="AJ22" s="33"/>
      <c r="AK22" s="33"/>
      <c r="AL22" s="33"/>
      <c r="AM22" s="33"/>
      <c r="AN22" s="33"/>
      <c r="AO22" s="33"/>
      <c r="AP22" s="33"/>
      <c r="AQ22" s="33"/>
      <c r="AR22" s="33"/>
      <c r="AS22" s="33"/>
      <c r="AT22" s="33"/>
      <c r="AU22" s="33"/>
      <c r="AV22" s="33"/>
      <c r="AW22" s="33"/>
      <c r="AX22" s="33"/>
      <c r="AY22" s="33"/>
      <c r="AZ22" s="33"/>
      <c r="BA22" s="6"/>
      <c r="BB22" s="6"/>
      <c r="BC22" s="6"/>
      <c r="BD22" s="6"/>
    </row>
    <row r="23" spans="1:56" ht="21" customHeight="1">
      <c r="A23" s="97"/>
      <c r="B23" s="306"/>
      <c r="C23" s="306"/>
      <c r="D23" s="306"/>
      <c r="E23" s="306"/>
      <c r="F23" s="306"/>
      <c r="G23" s="306"/>
      <c r="H23" s="306"/>
      <c r="I23" s="306"/>
      <c r="J23" s="306"/>
      <c r="K23" s="306"/>
      <c r="L23" s="306"/>
      <c r="M23" s="306"/>
      <c r="N23" s="306"/>
      <c r="O23" s="306"/>
      <c r="P23" s="306"/>
      <c r="Q23" s="306"/>
      <c r="R23" s="306"/>
      <c r="S23" s="53"/>
      <c r="T23" s="129" t="s">
        <v>112</v>
      </c>
      <c r="U23" s="38" t="s">
        <v>113</v>
      </c>
      <c r="V23" s="137"/>
      <c r="W23" s="137"/>
      <c r="X23" s="137"/>
      <c r="Y23" s="138"/>
      <c r="Z23" s="30"/>
      <c r="AA23" s="31" t="s">
        <v>55</v>
      </c>
      <c r="AB23" s="32" t="s">
        <v>56</v>
      </c>
      <c r="AC23" s="30"/>
      <c r="AD23" s="33"/>
      <c r="AE23" s="33"/>
      <c r="AF23" s="31"/>
      <c r="AG23" s="32"/>
      <c r="AH23" s="33"/>
      <c r="AI23" s="33"/>
      <c r="AJ23" s="33"/>
      <c r="AK23" s="33"/>
      <c r="AL23" s="33"/>
      <c r="AM23" s="33"/>
      <c r="AN23" s="33"/>
      <c r="AO23" s="33"/>
      <c r="AP23" s="33"/>
      <c r="AQ23" s="33"/>
      <c r="AR23" s="33"/>
      <c r="AS23" s="33"/>
      <c r="AT23" s="33"/>
      <c r="AU23" s="33"/>
      <c r="AV23" s="33"/>
      <c r="AW23" s="33"/>
      <c r="AX23" s="33"/>
      <c r="AY23" s="33"/>
      <c r="AZ23" s="33"/>
      <c r="BA23" s="6"/>
      <c r="BB23" s="6"/>
      <c r="BC23" s="6"/>
      <c r="BD23" s="6"/>
    </row>
    <row r="24" spans="1:56" ht="21" customHeight="1">
      <c r="A24" s="95" t="s">
        <v>14</v>
      </c>
      <c r="B24" s="14"/>
      <c r="C24" s="296"/>
      <c r="D24" s="296"/>
      <c r="E24" s="296"/>
      <c r="F24" s="296"/>
      <c r="G24" s="296"/>
      <c r="H24" s="296"/>
      <c r="I24" s="296"/>
      <c r="J24" s="29"/>
      <c r="K24" s="29" t="s">
        <v>15</v>
      </c>
      <c r="L24" s="158"/>
      <c r="M24" s="81"/>
      <c r="N24" s="81" t="s">
        <v>16</v>
      </c>
      <c r="O24" s="305"/>
      <c r="P24" s="305"/>
      <c r="Q24" s="47" t="s">
        <v>12</v>
      </c>
      <c r="R24" s="83"/>
      <c r="S24" s="27"/>
      <c r="T24" s="46" t="s">
        <v>10</v>
      </c>
      <c r="U24" s="130"/>
      <c r="V24" s="139"/>
      <c r="W24" s="139"/>
      <c r="X24" s="139"/>
      <c r="Y24" s="140"/>
      <c r="Z24" s="30"/>
      <c r="AA24" s="31" t="s">
        <v>53</v>
      </c>
      <c r="AB24" s="32" t="s">
        <v>54</v>
      </c>
      <c r="AC24" s="79"/>
      <c r="AD24" s="79"/>
      <c r="AE24" s="79"/>
      <c r="AF24" s="79"/>
      <c r="AG24" s="79"/>
      <c r="AH24" s="79"/>
      <c r="AI24" s="79"/>
      <c r="AJ24" s="79"/>
      <c r="AK24" s="79"/>
      <c r="AL24" s="79"/>
      <c r="AM24" s="79"/>
      <c r="AN24" s="79"/>
      <c r="AO24" s="79"/>
      <c r="AP24" s="79"/>
      <c r="AQ24" s="79"/>
      <c r="AR24" s="79"/>
      <c r="AS24" s="79"/>
      <c r="AT24" s="79"/>
      <c r="AU24" s="79"/>
      <c r="AV24" s="52"/>
      <c r="AW24" s="52"/>
      <c r="AX24" s="52"/>
      <c r="AY24" s="52"/>
      <c r="AZ24" s="33"/>
      <c r="BA24" s="6"/>
      <c r="BB24" s="6"/>
      <c r="BC24" s="6"/>
      <c r="BD24" s="6"/>
    </row>
    <row r="25" spans="1:56" ht="21" customHeight="1">
      <c r="A25" s="154"/>
      <c r="B25" s="27"/>
      <c r="C25" s="27"/>
      <c r="D25" s="27"/>
      <c r="E25" s="27"/>
      <c r="F25" s="27"/>
      <c r="G25" s="27"/>
      <c r="H25" s="27"/>
      <c r="I25" s="27"/>
      <c r="J25" s="27"/>
      <c r="K25" s="27"/>
      <c r="L25" s="27"/>
      <c r="M25" s="27"/>
      <c r="N25" s="27"/>
      <c r="O25" s="27"/>
      <c r="P25" s="27"/>
      <c r="Q25" s="27"/>
      <c r="R25" s="27"/>
      <c r="S25" s="14"/>
      <c r="T25" s="141"/>
      <c r="U25" s="294"/>
      <c r="V25" s="294"/>
      <c r="W25" s="294"/>
      <c r="X25" s="294"/>
      <c r="Y25" s="373"/>
      <c r="Z25" s="30"/>
      <c r="AA25" s="31" t="s">
        <v>59</v>
      </c>
      <c r="AB25" s="32" t="s">
        <v>60</v>
      </c>
      <c r="AC25" s="79"/>
      <c r="AD25" s="372"/>
      <c r="AE25" s="372"/>
      <c r="AF25" s="372"/>
      <c r="AG25" s="372"/>
      <c r="AH25" s="372"/>
      <c r="AI25" s="372"/>
      <c r="AJ25" s="372"/>
      <c r="AK25" s="372"/>
      <c r="AL25" s="372"/>
      <c r="AM25" s="372"/>
      <c r="AN25" s="372"/>
      <c r="AO25" s="372"/>
      <c r="AP25" s="372"/>
      <c r="AQ25" s="372"/>
      <c r="AR25" s="372"/>
      <c r="AS25" s="372"/>
      <c r="AT25" s="372"/>
      <c r="AU25" s="80"/>
      <c r="AV25" s="52"/>
      <c r="AW25" s="52"/>
      <c r="AX25" s="52"/>
      <c r="AY25" s="52"/>
      <c r="AZ25" s="33"/>
      <c r="BA25" s="6"/>
      <c r="BB25" s="6"/>
      <c r="BC25" s="6"/>
      <c r="BD25" s="6"/>
    </row>
    <row r="26" spans="1:56" ht="39.6" customHeight="1">
      <c r="A26" s="374" t="s">
        <v>224</v>
      </c>
      <c r="B26" s="375"/>
      <c r="C26" s="375"/>
      <c r="D26" s="375"/>
      <c r="E26" s="375"/>
      <c r="F26" s="375"/>
      <c r="G26" s="375"/>
      <c r="H26" s="375"/>
      <c r="I26" s="375"/>
      <c r="J26" s="375"/>
      <c r="K26" s="375"/>
      <c r="L26" s="375"/>
      <c r="M26" s="375"/>
      <c r="N26" s="375"/>
      <c r="O26" s="375"/>
      <c r="P26" s="375"/>
      <c r="Q26" s="375"/>
      <c r="R26" s="375"/>
      <c r="S26" s="376"/>
      <c r="T26" s="46"/>
      <c r="U26" s="130"/>
      <c r="V26" s="142"/>
      <c r="W26" s="142"/>
      <c r="X26" s="142"/>
      <c r="Y26" s="143"/>
      <c r="Z26" s="30"/>
      <c r="AA26" s="31" t="s">
        <v>61</v>
      </c>
      <c r="AB26" s="32" t="s">
        <v>62</v>
      </c>
      <c r="AC26" s="30"/>
      <c r="AD26" s="33"/>
      <c r="AE26" s="33"/>
      <c r="AF26" s="31"/>
      <c r="AG26" s="32"/>
      <c r="AH26" s="33"/>
      <c r="AI26" s="33"/>
      <c r="AJ26" s="33"/>
      <c r="AK26" s="33"/>
      <c r="AL26" s="33"/>
      <c r="AM26" s="33"/>
      <c r="AN26" s="33"/>
      <c r="AO26" s="33"/>
      <c r="AP26" s="33"/>
      <c r="AQ26" s="33"/>
      <c r="AR26" s="33"/>
      <c r="AS26" s="33"/>
      <c r="AT26" s="33"/>
      <c r="AU26" s="33"/>
      <c r="AV26" s="33"/>
      <c r="AW26" s="33"/>
      <c r="AX26" s="33"/>
      <c r="AY26" s="33"/>
      <c r="AZ26" s="33"/>
      <c r="BA26" s="6"/>
      <c r="BB26" s="6"/>
      <c r="BC26" s="6"/>
      <c r="BD26" s="6"/>
    </row>
    <row r="27" spans="1:56" ht="21" customHeight="1">
      <c r="A27" s="98"/>
      <c r="B27" s="306"/>
      <c r="C27" s="306"/>
      <c r="D27" s="306"/>
      <c r="E27" s="306"/>
      <c r="F27" s="306"/>
      <c r="G27" s="306"/>
      <c r="H27" s="306"/>
      <c r="I27" s="306"/>
      <c r="J27" s="306"/>
      <c r="K27" s="306"/>
      <c r="L27" s="306"/>
      <c r="M27" s="306"/>
      <c r="N27" s="306"/>
      <c r="O27" s="306"/>
      <c r="P27" s="306"/>
      <c r="Q27" s="306"/>
      <c r="R27" s="306"/>
      <c r="S27" s="43"/>
      <c r="T27" s="46" t="s">
        <v>20</v>
      </c>
      <c r="U27" s="130"/>
      <c r="V27" s="130"/>
      <c r="W27" s="142"/>
      <c r="X27" s="142"/>
      <c r="Y27" s="143"/>
      <c r="Z27" s="30"/>
      <c r="AA27" s="31" t="s">
        <v>65</v>
      </c>
      <c r="AB27" s="32" t="s">
        <v>66</v>
      </c>
      <c r="AC27" s="30"/>
      <c r="AD27" s="33"/>
      <c r="AE27" s="33"/>
      <c r="AF27" s="31"/>
      <c r="AG27" s="32"/>
      <c r="AH27" s="33"/>
      <c r="AI27" s="33"/>
      <c r="AJ27" s="33"/>
      <c r="AK27" s="33"/>
      <c r="AL27" s="33"/>
      <c r="AM27" s="33"/>
      <c r="AN27" s="33"/>
      <c r="AO27" s="33"/>
      <c r="AP27" s="33"/>
      <c r="AQ27" s="33"/>
      <c r="AR27" s="33"/>
      <c r="AS27" s="33"/>
      <c r="AT27" s="33"/>
      <c r="AU27" s="33"/>
      <c r="AV27" s="33"/>
      <c r="AW27" s="33"/>
      <c r="AX27" s="33"/>
      <c r="AY27" s="33"/>
      <c r="AZ27" s="33"/>
      <c r="BA27" s="6"/>
      <c r="BB27" s="6"/>
      <c r="BC27" s="6"/>
      <c r="BD27" s="6"/>
    </row>
    <row r="28" spans="1:56" ht="21" customHeight="1">
      <c r="A28" s="95" t="s">
        <v>14</v>
      </c>
      <c r="B28" s="14"/>
      <c r="C28" s="296"/>
      <c r="D28" s="296"/>
      <c r="E28" s="296"/>
      <c r="F28" s="296"/>
      <c r="G28" s="296"/>
      <c r="H28" s="296"/>
      <c r="I28" s="296"/>
      <c r="J28" s="29"/>
      <c r="K28" s="29" t="s">
        <v>15</v>
      </c>
      <c r="L28" s="82"/>
      <c r="M28" s="81"/>
      <c r="N28" s="81" t="s">
        <v>16</v>
      </c>
      <c r="O28" s="305"/>
      <c r="P28" s="305"/>
      <c r="Q28" s="47" t="s">
        <v>12</v>
      </c>
      <c r="R28" s="83"/>
      <c r="S28" s="27"/>
      <c r="T28" s="377" t="s">
        <v>117</v>
      </c>
      <c r="U28" s="378"/>
      <c r="V28" s="378"/>
      <c r="W28" s="378"/>
      <c r="X28" s="378"/>
      <c r="Y28" s="379"/>
      <c r="Z28" s="42"/>
      <c r="AA28" s="31" t="s">
        <v>63</v>
      </c>
      <c r="AB28" s="32" t="s">
        <v>64</v>
      </c>
      <c r="AC28" s="49"/>
      <c r="AD28" s="49"/>
      <c r="AE28" s="49"/>
      <c r="AF28" s="31"/>
      <c r="AG28" s="32"/>
      <c r="AH28" s="49"/>
      <c r="AI28" s="49"/>
      <c r="AJ28" s="49"/>
      <c r="AK28" s="49"/>
      <c r="AL28" s="49"/>
      <c r="AM28" s="49"/>
      <c r="AN28" s="49"/>
      <c r="AO28" s="49"/>
      <c r="AP28" s="33"/>
      <c r="AQ28" s="33"/>
      <c r="AR28" s="33"/>
      <c r="AS28" s="33"/>
      <c r="AT28" s="33"/>
      <c r="AU28" s="33"/>
      <c r="AV28" s="33"/>
      <c r="AW28" s="33"/>
      <c r="AX28" s="33"/>
      <c r="AY28" s="33"/>
      <c r="AZ28" s="33"/>
      <c r="BA28" s="6"/>
      <c r="BB28" s="6"/>
      <c r="BC28" s="6"/>
      <c r="BD28" s="6"/>
    </row>
    <row r="29" spans="1:56" ht="21" customHeight="1">
      <c r="A29" s="95" t="s">
        <v>9</v>
      </c>
      <c r="B29" s="14"/>
      <c r="C29" s="14"/>
      <c r="D29" s="14"/>
      <c r="E29" s="14"/>
      <c r="F29" s="43"/>
      <c r="G29" s="295"/>
      <c r="H29" s="295"/>
      <c r="I29" s="295"/>
      <c r="J29" s="295"/>
      <c r="K29" s="295"/>
      <c r="L29" s="295"/>
      <c r="M29" s="295"/>
      <c r="N29" s="295"/>
      <c r="O29" s="295"/>
      <c r="P29" s="295"/>
      <c r="Q29" s="295"/>
      <c r="R29" s="295"/>
      <c r="S29" s="43"/>
      <c r="T29" s="377"/>
      <c r="U29" s="378"/>
      <c r="V29" s="378"/>
      <c r="W29" s="378"/>
      <c r="X29" s="378"/>
      <c r="Y29" s="379"/>
      <c r="Z29" s="42"/>
      <c r="AA29" s="31" t="s">
        <v>67</v>
      </c>
      <c r="AB29" s="32" t="s">
        <v>68</v>
      </c>
      <c r="AC29" s="49"/>
      <c r="AD29" s="49"/>
      <c r="AE29" s="49"/>
      <c r="AF29" s="31"/>
      <c r="AG29" s="32"/>
      <c r="AH29" s="49"/>
      <c r="AI29" s="49"/>
      <c r="AJ29" s="49"/>
      <c r="AK29" s="49"/>
      <c r="AL29" s="49"/>
      <c r="AM29" s="49"/>
      <c r="AN29" s="49"/>
      <c r="AO29" s="49"/>
      <c r="AP29" s="51"/>
      <c r="AQ29" s="51"/>
      <c r="AR29" s="51"/>
      <c r="AS29" s="52"/>
      <c r="AT29" s="52"/>
      <c r="AU29" s="33"/>
      <c r="AV29" s="33"/>
      <c r="AW29" s="33"/>
      <c r="AX29" s="33"/>
      <c r="AY29" s="33"/>
      <c r="AZ29" s="33"/>
      <c r="BA29" s="6"/>
      <c r="BB29" s="6"/>
      <c r="BC29" s="6"/>
      <c r="BD29" s="6"/>
    </row>
    <row r="30" spans="1:56" ht="21" customHeight="1">
      <c r="A30" s="95" t="s">
        <v>11</v>
      </c>
      <c r="B30" s="14"/>
      <c r="C30" s="14"/>
      <c r="D30" s="14"/>
      <c r="E30" s="14"/>
      <c r="F30" s="14"/>
      <c r="G30" s="308"/>
      <c r="H30" s="308"/>
      <c r="I30" s="308"/>
      <c r="J30" s="308"/>
      <c r="K30" s="308"/>
      <c r="L30" s="308"/>
      <c r="M30" s="308"/>
      <c r="N30" s="308"/>
      <c r="O30" s="13"/>
      <c r="P30" s="13" t="s">
        <v>21</v>
      </c>
      <c r="Q30" s="53"/>
      <c r="R30" s="67"/>
      <c r="S30" s="48"/>
      <c r="T30" s="377"/>
      <c r="U30" s="378"/>
      <c r="V30" s="378"/>
      <c r="W30" s="378"/>
      <c r="X30" s="378"/>
      <c r="Y30" s="379"/>
      <c r="Z30" s="42"/>
      <c r="AA30" s="31" t="s">
        <v>73</v>
      </c>
      <c r="AB30" s="32" t="s">
        <v>74</v>
      </c>
      <c r="AC30" s="49"/>
      <c r="AD30" s="49"/>
      <c r="AE30" s="49"/>
      <c r="AF30" s="31"/>
      <c r="AG30" s="32"/>
      <c r="AH30" s="49"/>
      <c r="AI30" s="49"/>
      <c r="AJ30" s="49"/>
      <c r="AK30" s="49"/>
      <c r="AL30" s="49"/>
      <c r="AM30" s="49"/>
      <c r="AN30" s="49"/>
      <c r="AO30" s="49"/>
      <c r="AP30" s="51"/>
      <c r="AQ30" s="51"/>
      <c r="AR30" s="51"/>
      <c r="AS30" s="52"/>
      <c r="AT30" s="52"/>
      <c r="AU30" s="33"/>
      <c r="AV30" s="33"/>
      <c r="AW30" s="33"/>
      <c r="AX30" s="33"/>
      <c r="AY30" s="33"/>
      <c r="AZ30" s="33"/>
      <c r="BA30" s="6"/>
      <c r="BB30" s="6"/>
      <c r="BC30" s="6"/>
      <c r="BD30" s="6"/>
    </row>
    <row r="31" spans="1:56" ht="21" customHeight="1">
      <c r="A31" s="95" t="s">
        <v>17</v>
      </c>
      <c r="B31" s="14"/>
      <c r="C31" s="14"/>
      <c r="D31" s="14"/>
      <c r="E31" s="14"/>
      <c r="F31" s="14"/>
      <c r="G31" s="308"/>
      <c r="H31" s="308"/>
      <c r="I31" s="308"/>
      <c r="J31" s="313"/>
      <c r="K31" s="313"/>
      <c r="L31" s="308"/>
      <c r="M31" s="313"/>
      <c r="N31" s="313"/>
      <c r="O31" s="20"/>
      <c r="P31" s="20"/>
      <c r="Q31" s="20"/>
      <c r="R31" s="20"/>
      <c r="S31" s="20"/>
      <c r="T31" s="144"/>
      <c r="U31" s="130"/>
      <c r="V31" s="130"/>
      <c r="W31" s="145"/>
      <c r="X31" s="145"/>
      <c r="Y31" s="146"/>
      <c r="Z31" s="49"/>
      <c r="AA31" s="31" t="s">
        <v>144</v>
      </c>
      <c r="AB31" s="32" t="s">
        <v>145</v>
      </c>
      <c r="AC31" s="49"/>
      <c r="AD31" s="49"/>
      <c r="AE31" s="49"/>
      <c r="AF31" s="31"/>
      <c r="AG31" s="32"/>
      <c r="AH31" s="49"/>
      <c r="AI31" s="49"/>
      <c r="AJ31" s="49"/>
      <c r="AK31" s="49"/>
      <c r="AL31" s="49"/>
      <c r="AM31" s="49"/>
      <c r="AN31" s="49"/>
      <c r="AO31" s="49"/>
      <c r="AP31" s="51"/>
      <c r="AQ31" s="51"/>
      <c r="AR31" s="51"/>
      <c r="AS31" s="52"/>
      <c r="AT31" s="52"/>
      <c r="AU31" s="33"/>
      <c r="AV31" s="33"/>
      <c r="AW31" s="33"/>
      <c r="AX31" s="33"/>
      <c r="AY31" s="33"/>
      <c r="AZ31" s="33"/>
      <c r="BA31" s="6"/>
      <c r="BB31" s="6"/>
      <c r="BC31" s="6"/>
      <c r="BD31" s="6"/>
    </row>
    <row r="32" spans="1:56" ht="21" customHeight="1">
      <c r="A32" s="95" t="s">
        <v>18</v>
      </c>
      <c r="B32" s="14"/>
      <c r="C32" s="14"/>
      <c r="D32" s="14"/>
      <c r="E32" s="14"/>
      <c r="F32" s="14"/>
      <c r="G32" s="313"/>
      <c r="H32" s="313"/>
      <c r="I32" s="313"/>
      <c r="J32" s="313"/>
      <c r="K32" s="313"/>
      <c r="L32" s="313"/>
      <c r="M32" s="313"/>
      <c r="N32" s="313"/>
      <c r="O32" s="313"/>
      <c r="P32" s="313"/>
      <c r="Q32" s="313"/>
      <c r="R32" s="313"/>
      <c r="S32" s="43"/>
      <c r="T32" s="46" t="s">
        <v>114</v>
      </c>
      <c r="U32" s="130"/>
      <c r="V32" s="27" t="s">
        <v>155</v>
      </c>
      <c r="W32" s="147"/>
      <c r="X32" s="147"/>
      <c r="Y32" s="143"/>
      <c r="Z32" s="49"/>
      <c r="AA32" s="31" t="s">
        <v>75</v>
      </c>
      <c r="AB32" s="32" t="s">
        <v>76</v>
      </c>
      <c r="AC32" s="49"/>
      <c r="AD32" s="49"/>
      <c r="AE32" s="49"/>
      <c r="AF32" s="31"/>
      <c r="AG32" s="32"/>
      <c r="AH32" s="49"/>
      <c r="AI32" s="49"/>
      <c r="AJ32" s="49"/>
      <c r="AK32" s="49"/>
      <c r="AL32" s="49"/>
      <c r="AM32" s="49"/>
      <c r="AN32" s="49"/>
      <c r="AO32" s="49"/>
      <c r="AP32" s="54"/>
      <c r="AQ32" s="54"/>
      <c r="AR32" s="55"/>
      <c r="AS32" s="52"/>
      <c r="AT32" s="52"/>
      <c r="AU32" s="33"/>
      <c r="AV32" s="33"/>
      <c r="AW32" s="33"/>
      <c r="AX32" s="33"/>
      <c r="AY32" s="33"/>
      <c r="AZ32" s="33"/>
      <c r="BA32" s="6"/>
      <c r="BB32" s="6"/>
      <c r="BC32" s="6"/>
      <c r="BD32" s="6"/>
    </row>
    <row r="33" spans="1:70" ht="21" customHeight="1">
      <c r="A33" s="99"/>
      <c r="B33" s="25"/>
      <c r="C33" s="25"/>
      <c r="D33" s="25"/>
      <c r="E33" s="25"/>
      <c r="F33" s="25"/>
      <c r="G33" s="22"/>
      <c r="H33" s="22"/>
      <c r="I33" s="22"/>
      <c r="J33" s="26"/>
      <c r="K33" s="26"/>
      <c r="L33" s="22"/>
      <c r="M33" s="26"/>
      <c r="N33" s="26"/>
      <c r="O33" s="22"/>
      <c r="P33" s="26"/>
      <c r="Q33" s="26"/>
      <c r="R33" s="26"/>
      <c r="S33" s="22"/>
      <c r="T33" s="148"/>
      <c r="U33" s="149"/>
      <c r="V33" s="149"/>
      <c r="W33" s="149"/>
      <c r="X33" s="149"/>
      <c r="Y33" s="150"/>
      <c r="Z33" s="56"/>
      <c r="AA33" s="31" t="s">
        <v>142</v>
      </c>
      <c r="AB33" s="32" t="s">
        <v>143</v>
      </c>
      <c r="AC33" s="56"/>
      <c r="AD33" s="56"/>
      <c r="AE33" s="56"/>
      <c r="AF33" s="31"/>
      <c r="AG33" s="32"/>
      <c r="AH33" s="56"/>
      <c r="AI33" s="56"/>
      <c r="AJ33" s="56"/>
      <c r="AK33" s="56"/>
      <c r="AL33" s="56"/>
      <c r="AM33" s="56"/>
      <c r="AN33" s="56"/>
      <c r="AO33" s="56"/>
      <c r="AP33" s="56"/>
      <c r="AQ33" s="56"/>
      <c r="AR33" s="56"/>
      <c r="AS33" s="56"/>
      <c r="AT33" s="56"/>
      <c r="AU33" s="56"/>
      <c r="AV33" s="56"/>
      <c r="AW33" s="56"/>
      <c r="AX33" s="56"/>
      <c r="AY33" s="56"/>
      <c r="AZ33" s="56"/>
      <c r="BA33" s="57"/>
      <c r="BB33" s="57"/>
      <c r="BC33" s="57"/>
      <c r="BD33" s="57"/>
      <c r="BE33" s="57"/>
      <c r="BF33" s="57"/>
      <c r="BG33" s="57"/>
      <c r="BH33" s="57"/>
      <c r="BI33" s="57"/>
      <c r="BJ33" s="57"/>
      <c r="BK33" s="57"/>
      <c r="BL33" s="57"/>
      <c r="BM33" s="57"/>
      <c r="BN33" s="57"/>
      <c r="BO33" s="57"/>
      <c r="BP33" s="57"/>
      <c r="BQ33" s="57"/>
      <c r="BR33" s="57"/>
    </row>
    <row r="34" spans="1:70" s="270" customFormat="1" ht="28.15" customHeight="1">
      <c r="A34" s="297" t="s">
        <v>205</v>
      </c>
      <c r="B34" s="298"/>
      <c r="C34" s="298"/>
      <c r="D34" s="298"/>
      <c r="E34" s="298"/>
      <c r="F34" s="298"/>
      <c r="G34" s="298"/>
      <c r="H34" s="298"/>
      <c r="I34" s="298"/>
      <c r="J34" s="298"/>
      <c r="K34" s="298"/>
      <c r="L34" s="298"/>
      <c r="M34" s="298"/>
      <c r="N34" s="298"/>
      <c r="O34" s="298"/>
      <c r="P34" s="298"/>
      <c r="Q34" s="298"/>
      <c r="R34" s="298"/>
      <c r="S34" s="287" t="b">
        <f>IF(_056P2&lt;_053OK,"Pipeline/Tank Farm Stocks must be greater than Cushing, Oklahoma Stocks",IF(CHKTankvsTotal&gt;0,"Pipeline/Tank Farm stocks must be greater than or equal to 
Tank/Underground storage in Part 8."))</f>
        <v>0</v>
      </c>
      <c r="T34" s="288"/>
      <c r="U34" s="288"/>
      <c r="V34" s="288"/>
      <c r="W34" s="288"/>
      <c r="X34" s="288"/>
      <c r="Y34" s="289"/>
      <c r="Z34" s="262"/>
      <c r="AA34" s="263" t="s">
        <v>77</v>
      </c>
      <c r="AB34" s="264" t="s">
        <v>78</v>
      </c>
      <c r="AC34" s="262"/>
      <c r="AD34" s="262"/>
      <c r="AE34" s="265"/>
      <c r="AF34" s="263"/>
      <c r="AG34" s="264"/>
      <c r="AH34" s="265"/>
      <c r="AI34" s="265"/>
      <c r="AJ34" s="265"/>
      <c r="AK34" s="265"/>
      <c r="AL34" s="265"/>
      <c r="AM34" s="265"/>
      <c r="AN34" s="265"/>
      <c r="AO34" s="265"/>
      <c r="AP34" s="265"/>
      <c r="AQ34" s="265"/>
      <c r="AR34" s="265"/>
      <c r="AS34" s="266"/>
      <c r="AT34" s="267"/>
      <c r="AU34" s="268"/>
      <c r="AV34" s="266"/>
      <c r="AW34" s="266"/>
      <c r="AX34" s="266"/>
      <c r="AY34" s="266"/>
      <c r="AZ34" s="269"/>
      <c r="BA34" s="269"/>
      <c r="BB34" s="269"/>
      <c r="BC34" s="269"/>
      <c r="BD34" s="269"/>
      <c r="BE34" s="269"/>
      <c r="BF34" s="269"/>
      <c r="BG34" s="269"/>
      <c r="BH34" s="269"/>
      <c r="BI34" s="269"/>
      <c r="BJ34" s="269"/>
      <c r="BK34" s="269"/>
      <c r="BL34" s="269"/>
      <c r="BM34" s="269"/>
      <c r="BN34" s="269"/>
    </row>
    <row r="35" spans="1:70" s="15" customFormat="1" ht="41.45" customHeight="1">
      <c r="A35" s="314" t="s">
        <v>2</v>
      </c>
      <c r="B35" s="315"/>
      <c r="C35" s="315"/>
      <c r="D35" s="315"/>
      <c r="E35" s="315"/>
      <c r="F35" s="315"/>
      <c r="G35" s="315"/>
      <c r="H35" s="315"/>
      <c r="I35" s="315"/>
      <c r="J35" s="315"/>
      <c r="K35" s="315"/>
      <c r="L35" s="315"/>
      <c r="M35" s="315"/>
      <c r="N35" s="315"/>
      <c r="O35" s="316"/>
      <c r="P35" s="307" t="s">
        <v>126</v>
      </c>
      <c r="Q35" s="307"/>
      <c r="R35" s="307"/>
      <c r="S35" s="159" t="s">
        <v>120</v>
      </c>
      <c r="T35" s="151" t="s">
        <v>121</v>
      </c>
      <c r="U35" s="151" t="s">
        <v>122</v>
      </c>
      <c r="V35" s="151" t="s">
        <v>123</v>
      </c>
      <c r="W35" s="152" t="s">
        <v>124</v>
      </c>
      <c r="X35" s="340" t="s">
        <v>125</v>
      </c>
      <c r="Y35" s="341"/>
      <c r="Z35" s="59"/>
      <c r="AA35" s="31" t="s">
        <v>146</v>
      </c>
      <c r="AB35" s="32" t="s">
        <v>147</v>
      </c>
      <c r="AC35" s="60"/>
      <c r="AD35" s="60"/>
      <c r="AE35" s="60"/>
      <c r="AF35" s="31"/>
      <c r="AG35" s="32"/>
      <c r="AH35" s="60"/>
      <c r="AI35" s="60"/>
      <c r="AJ35" s="60"/>
      <c r="AK35" s="60"/>
      <c r="AL35" s="60"/>
      <c r="AM35" s="60"/>
      <c r="AN35" s="60"/>
      <c r="AO35" s="60"/>
      <c r="AP35" s="60"/>
      <c r="AQ35" s="60"/>
      <c r="AR35" s="60"/>
      <c r="AT35" s="69"/>
      <c r="AU35" s="70"/>
    </row>
    <row r="36" spans="1:70" s="104" customFormat="1" ht="21" customHeight="1">
      <c r="A36" s="309" t="s">
        <v>131</v>
      </c>
      <c r="B36" s="310"/>
      <c r="C36" s="310"/>
      <c r="D36" s="310"/>
      <c r="E36" s="310"/>
      <c r="F36" s="310"/>
      <c r="G36" s="310"/>
      <c r="H36" s="310"/>
      <c r="I36" s="310"/>
      <c r="J36" s="310"/>
      <c r="K36" s="310"/>
      <c r="L36" s="310"/>
      <c r="M36" s="310"/>
      <c r="N36" s="310"/>
      <c r="O36" s="311"/>
      <c r="P36" s="312" t="s">
        <v>127</v>
      </c>
      <c r="Q36" s="312"/>
      <c r="R36" s="312"/>
      <c r="S36" s="119"/>
      <c r="T36" s="119"/>
      <c r="U36" s="119"/>
      <c r="V36" s="119"/>
      <c r="W36" s="119"/>
      <c r="X36" s="357" t="str">
        <f>IF(SUM(_056),SUM(_056),"")</f>
        <v/>
      </c>
      <c r="Y36" s="358"/>
      <c r="Z36" s="100"/>
      <c r="AA36" s="31" t="s">
        <v>69</v>
      </c>
      <c r="AB36" s="32" t="s">
        <v>70</v>
      </c>
      <c r="AC36" s="103"/>
      <c r="AD36" s="103"/>
      <c r="AE36" s="103"/>
      <c r="AF36" s="101"/>
      <c r="AG36" s="102"/>
      <c r="AH36" s="103"/>
      <c r="AI36" s="103"/>
      <c r="AJ36" s="103"/>
      <c r="AK36" s="103"/>
      <c r="AL36" s="103"/>
      <c r="AM36" s="103"/>
      <c r="AN36" s="103"/>
      <c r="AO36" s="103"/>
      <c r="AP36" s="103"/>
      <c r="AQ36" s="103"/>
      <c r="AR36" s="103"/>
      <c r="AT36" s="105"/>
    </row>
    <row r="37" spans="1:70" s="104" customFormat="1" ht="21" customHeight="1">
      <c r="A37" s="299" t="s">
        <v>132</v>
      </c>
      <c r="B37" s="300"/>
      <c r="C37" s="300"/>
      <c r="D37" s="300"/>
      <c r="E37" s="300"/>
      <c r="F37" s="300"/>
      <c r="G37" s="300"/>
      <c r="H37" s="300"/>
      <c r="I37" s="300"/>
      <c r="J37" s="300"/>
      <c r="K37" s="300"/>
      <c r="L37" s="300"/>
      <c r="M37" s="300"/>
      <c r="N37" s="300"/>
      <c r="O37" s="301"/>
      <c r="P37" s="312" t="s">
        <v>128</v>
      </c>
      <c r="Q37" s="312"/>
      <c r="R37" s="312"/>
      <c r="S37" s="118"/>
      <c r="T37" s="119"/>
      <c r="U37" s="118"/>
      <c r="V37" s="118"/>
      <c r="W37" s="120"/>
      <c r="X37" s="365"/>
      <c r="Y37" s="366"/>
      <c r="Z37" s="106"/>
      <c r="AA37" s="31" t="s">
        <v>71</v>
      </c>
      <c r="AB37" s="32" t="s">
        <v>72</v>
      </c>
      <c r="AC37" s="103"/>
      <c r="AD37" s="103"/>
      <c r="AE37" s="103"/>
      <c r="AF37" s="101"/>
      <c r="AG37" s="102"/>
      <c r="AH37" s="103"/>
      <c r="AI37" s="103"/>
      <c r="AJ37" s="103"/>
      <c r="AK37" s="103"/>
      <c r="AL37" s="103"/>
      <c r="AM37" s="103"/>
      <c r="AN37" s="103"/>
      <c r="AO37" s="103"/>
      <c r="AP37" s="103"/>
      <c r="AQ37" s="103"/>
      <c r="AR37" s="103"/>
      <c r="AT37" s="105"/>
    </row>
    <row r="38" spans="1:70" s="104" customFormat="1" ht="21" customHeight="1">
      <c r="A38" s="309" t="s">
        <v>409</v>
      </c>
      <c r="B38" s="310"/>
      <c r="C38" s="310"/>
      <c r="D38" s="310"/>
      <c r="E38" s="310"/>
      <c r="F38" s="310"/>
      <c r="G38" s="310"/>
      <c r="H38" s="310"/>
      <c r="I38" s="310"/>
      <c r="J38" s="310"/>
      <c r="K38" s="310"/>
      <c r="L38" s="310"/>
      <c r="M38" s="310"/>
      <c r="N38" s="310"/>
      <c r="O38" s="311"/>
      <c r="P38" s="312" t="s">
        <v>129</v>
      </c>
      <c r="Q38" s="312"/>
      <c r="R38" s="312"/>
      <c r="S38" s="421"/>
      <c r="T38" s="421"/>
      <c r="U38" s="421"/>
      <c r="V38" s="421"/>
      <c r="W38" s="422"/>
      <c r="X38" s="423" t="str">
        <f>IF(SUM(_057),SUM(_057),"")</f>
        <v/>
      </c>
      <c r="Y38" s="424"/>
      <c r="Z38" s="106"/>
      <c r="AA38" s="31" t="s">
        <v>148</v>
      </c>
      <c r="AB38" s="32" t="s">
        <v>149</v>
      </c>
      <c r="AC38" s="103"/>
      <c r="AD38" s="103"/>
      <c r="AE38" s="103"/>
      <c r="AF38" s="101"/>
      <c r="AG38" s="102"/>
      <c r="AH38" s="103"/>
      <c r="AI38" s="103"/>
      <c r="AJ38" s="103"/>
      <c r="AK38" s="103"/>
      <c r="AL38" s="103"/>
      <c r="AM38" s="103"/>
      <c r="AN38" s="103"/>
      <c r="AO38" s="103"/>
      <c r="AP38" s="103"/>
      <c r="AQ38" s="103"/>
      <c r="AR38" s="103"/>
      <c r="AS38" s="107"/>
      <c r="AT38" s="105"/>
    </row>
    <row r="39" spans="1:70" s="108" customFormat="1" ht="21" customHeight="1">
      <c r="A39" s="309" t="s">
        <v>133</v>
      </c>
      <c r="B39" s="310"/>
      <c r="C39" s="310"/>
      <c r="D39" s="310"/>
      <c r="E39" s="310"/>
      <c r="F39" s="310"/>
      <c r="G39" s="310"/>
      <c r="H39" s="310"/>
      <c r="I39" s="310"/>
      <c r="J39" s="310"/>
      <c r="K39" s="310"/>
      <c r="L39" s="310"/>
      <c r="M39" s="310"/>
      <c r="N39" s="310"/>
      <c r="O39" s="311"/>
      <c r="P39" s="312" t="s">
        <v>130</v>
      </c>
      <c r="Q39" s="312"/>
      <c r="R39" s="312"/>
      <c r="S39" s="118"/>
      <c r="T39" s="118"/>
      <c r="U39" s="118"/>
      <c r="V39" s="118"/>
      <c r="W39" s="120"/>
      <c r="X39" s="367"/>
      <c r="Y39" s="368"/>
      <c r="Z39" s="106"/>
      <c r="AA39" s="31" t="s">
        <v>150</v>
      </c>
      <c r="AB39" s="32" t="s">
        <v>151</v>
      </c>
      <c r="AC39" s="103"/>
      <c r="AD39" s="103"/>
      <c r="AE39" s="103"/>
      <c r="AF39" s="101"/>
      <c r="AG39" s="102"/>
      <c r="AH39" s="103"/>
      <c r="AI39" s="103"/>
      <c r="AJ39" s="103"/>
      <c r="AK39" s="103"/>
      <c r="AL39" s="103"/>
      <c r="AM39" s="103"/>
      <c r="AN39" s="103"/>
      <c r="AO39" s="103"/>
      <c r="AP39" s="103"/>
      <c r="AQ39" s="103"/>
      <c r="AR39" s="103"/>
      <c r="AT39" s="105"/>
      <c r="AU39" s="104"/>
    </row>
    <row r="40" spans="1:70" s="108" customFormat="1" ht="28.15" customHeight="1">
      <c r="A40" s="297" t="s">
        <v>201</v>
      </c>
      <c r="B40" s="334"/>
      <c r="C40" s="334"/>
      <c r="D40" s="334"/>
      <c r="E40" s="334"/>
      <c r="F40" s="334"/>
      <c r="G40" s="334"/>
      <c r="H40" s="334"/>
      <c r="I40" s="334"/>
      <c r="J40" s="334"/>
      <c r="K40" s="334"/>
      <c r="L40" s="334"/>
      <c r="M40" s="334"/>
      <c r="N40" s="334"/>
      <c r="O40" s="334"/>
      <c r="P40" s="334"/>
      <c r="Q40" s="334"/>
      <c r="R40" s="334"/>
      <c r="S40" s="334"/>
      <c r="T40" s="334"/>
      <c r="U40" s="334"/>
      <c r="V40" s="334"/>
      <c r="W40" s="334"/>
      <c r="X40" s="334"/>
      <c r="Y40" s="362"/>
      <c r="Z40" s="106"/>
      <c r="AA40" s="31" t="s">
        <v>152</v>
      </c>
      <c r="AB40" s="32" t="s">
        <v>153</v>
      </c>
      <c r="AC40" s="103"/>
      <c r="AD40" s="103"/>
      <c r="AE40" s="103"/>
      <c r="AF40" s="101"/>
      <c r="AG40" s="102"/>
      <c r="AH40" s="103"/>
      <c r="AI40" s="103"/>
      <c r="AJ40" s="103"/>
      <c r="AK40" s="103"/>
      <c r="AL40" s="103"/>
      <c r="AM40" s="103"/>
      <c r="AN40" s="103"/>
      <c r="AO40" s="103"/>
      <c r="AP40" s="103"/>
      <c r="AQ40" s="103"/>
      <c r="AR40" s="103"/>
      <c r="AT40" s="105"/>
      <c r="AU40" s="104"/>
    </row>
    <row r="41" spans="1:70" s="108" customFormat="1" ht="41.45" customHeight="1">
      <c r="A41" s="314" t="s">
        <v>2</v>
      </c>
      <c r="B41" s="315"/>
      <c r="C41" s="315"/>
      <c r="D41" s="315"/>
      <c r="E41" s="315"/>
      <c r="F41" s="315"/>
      <c r="G41" s="315"/>
      <c r="H41" s="315"/>
      <c r="I41" s="315"/>
      <c r="J41" s="315"/>
      <c r="K41" s="315"/>
      <c r="L41" s="315"/>
      <c r="M41" s="315"/>
      <c r="N41" s="315"/>
      <c r="O41" s="316"/>
      <c r="P41" s="307" t="s">
        <v>126</v>
      </c>
      <c r="Q41" s="307"/>
      <c r="R41" s="307"/>
      <c r="S41" s="151" t="s">
        <v>120</v>
      </c>
      <c r="T41" s="151" t="s">
        <v>121</v>
      </c>
      <c r="U41" s="151" t="s">
        <v>122</v>
      </c>
      <c r="V41" s="151" t="s">
        <v>123</v>
      </c>
      <c r="W41" s="152" t="s">
        <v>124</v>
      </c>
      <c r="X41" s="340" t="s">
        <v>125</v>
      </c>
      <c r="Y41" s="341"/>
      <c r="Z41" s="106"/>
      <c r="AA41" s="31" t="s">
        <v>79</v>
      </c>
      <c r="AB41" s="32" t="s">
        <v>221</v>
      </c>
      <c r="AC41" s="103"/>
      <c r="AD41" s="103"/>
      <c r="AE41" s="103"/>
      <c r="AF41" s="101"/>
      <c r="AG41" s="102"/>
      <c r="AH41" s="103"/>
      <c r="AI41" s="103"/>
      <c r="AJ41" s="103"/>
      <c r="AK41" s="103"/>
      <c r="AL41" s="103"/>
      <c r="AM41" s="103"/>
      <c r="AN41" s="103"/>
      <c r="AO41" s="103"/>
      <c r="AP41" s="103"/>
      <c r="AQ41" s="103"/>
      <c r="AR41" s="103"/>
      <c r="AT41" s="105"/>
      <c r="AU41" s="104"/>
    </row>
    <row r="42" spans="1:70" s="108" customFormat="1" ht="21" customHeight="1">
      <c r="A42" s="309" t="s">
        <v>202</v>
      </c>
      <c r="B42" s="310"/>
      <c r="C42" s="310"/>
      <c r="D42" s="310"/>
      <c r="E42" s="310"/>
      <c r="F42" s="310"/>
      <c r="G42" s="310"/>
      <c r="H42" s="310"/>
      <c r="I42" s="310"/>
      <c r="J42" s="310"/>
      <c r="K42" s="310"/>
      <c r="L42" s="310"/>
      <c r="M42" s="310"/>
      <c r="N42" s="310"/>
      <c r="O42" s="311"/>
      <c r="P42" s="359" t="s">
        <v>203</v>
      </c>
      <c r="Q42" s="360"/>
      <c r="R42" s="361"/>
      <c r="S42" s="118"/>
      <c r="T42" s="118"/>
      <c r="U42" s="119"/>
      <c r="V42" s="118"/>
      <c r="W42" s="118"/>
      <c r="X42" s="365"/>
      <c r="Y42" s="366"/>
      <c r="Z42" s="106"/>
      <c r="AA42" s="31" t="s">
        <v>222</v>
      </c>
      <c r="AB42" s="32" t="s">
        <v>223</v>
      </c>
      <c r="AC42" s="103"/>
      <c r="AD42" s="103"/>
      <c r="AE42" s="103"/>
      <c r="AF42" s="101"/>
      <c r="AG42" s="102"/>
      <c r="AH42" s="103"/>
      <c r="AI42" s="103"/>
      <c r="AJ42" s="103"/>
      <c r="AK42" s="103"/>
      <c r="AL42" s="103"/>
      <c r="AM42" s="103"/>
      <c r="AN42" s="103"/>
      <c r="AO42" s="103"/>
      <c r="AP42" s="103"/>
      <c r="AQ42" s="103"/>
      <c r="AR42" s="103"/>
      <c r="AT42" s="105"/>
      <c r="AU42" s="104"/>
    </row>
    <row r="43" spans="1:70" s="15" customFormat="1" ht="28.15" customHeight="1">
      <c r="A43" s="297" t="s">
        <v>200</v>
      </c>
      <c r="B43" s="334"/>
      <c r="C43" s="334"/>
      <c r="D43" s="334"/>
      <c r="E43" s="334"/>
      <c r="F43" s="334"/>
      <c r="G43" s="334"/>
      <c r="H43" s="334"/>
      <c r="I43" s="334"/>
      <c r="J43" s="334"/>
      <c r="K43" s="334"/>
      <c r="L43" s="334"/>
      <c r="M43" s="334"/>
      <c r="N43" s="334"/>
      <c r="O43" s="334"/>
      <c r="P43" s="334"/>
      <c r="Q43" s="334"/>
      <c r="R43" s="334"/>
      <c r="S43" s="334"/>
      <c r="T43" s="334"/>
      <c r="U43" s="334"/>
      <c r="V43" s="334"/>
      <c r="W43" s="334"/>
      <c r="X43" s="334"/>
      <c r="Y43" s="362"/>
      <c r="Z43" s="58"/>
      <c r="AA43" s="31" t="s">
        <v>80</v>
      </c>
      <c r="AB43" s="32" t="s">
        <v>81</v>
      </c>
      <c r="AC43" s="58"/>
      <c r="AD43" s="58"/>
      <c r="AE43" s="58"/>
      <c r="AF43" s="31"/>
      <c r="AG43" s="32"/>
      <c r="AH43" s="58"/>
      <c r="AI43" s="58"/>
      <c r="AJ43" s="58"/>
      <c r="AK43" s="58"/>
      <c r="AL43" s="58"/>
      <c r="AM43" s="58"/>
      <c r="AN43" s="58"/>
      <c r="AO43" s="58"/>
      <c r="AP43" s="58"/>
      <c r="AQ43" s="58"/>
      <c r="AR43" s="58"/>
      <c r="AT43" s="31"/>
      <c r="AU43" s="32"/>
    </row>
    <row r="44" spans="1:70" s="16" customFormat="1" ht="21" customHeight="1">
      <c r="A44" s="363" t="s">
        <v>134</v>
      </c>
      <c r="B44" s="364"/>
      <c r="C44" s="364"/>
      <c r="D44" s="364"/>
      <c r="E44" s="364"/>
      <c r="F44" s="364"/>
      <c r="G44" s="364"/>
      <c r="H44" s="364"/>
      <c r="I44" s="364"/>
      <c r="J44" s="364"/>
      <c r="K44" s="364"/>
      <c r="L44" s="364"/>
      <c r="M44" s="364"/>
      <c r="N44" s="364"/>
      <c r="O44" s="364"/>
      <c r="P44" s="369" t="s">
        <v>137</v>
      </c>
      <c r="Q44" s="370"/>
      <c r="R44" s="370"/>
      <c r="S44" s="371"/>
      <c r="T44" s="383">
        <v>2</v>
      </c>
      <c r="U44" s="384"/>
      <c r="V44" s="385"/>
      <c r="W44" s="369">
        <v>3</v>
      </c>
      <c r="X44" s="370"/>
      <c r="Y44" s="371"/>
      <c r="Z44" s="62"/>
      <c r="AA44" s="31" t="s">
        <v>82</v>
      </c>
      <c r="AB44" s="32" t="s">
        <v>83</v>
      </c>
      <c r="AC44" s="60"/>
      <c r="AD44" s="60"/>
      <c r="AE44" s="60"/>
      <c r="AF44" s="31"/>
      <c r="AG44" s="32"/>
      <c r="AH44" s="60"/>
      <c r="AI44" s="60"/>
      <c r="AJ44" s="60"/>
      <c r="AK44" s="60"/>
      <c r="AL44" s="60"/>
      <c r="AM44" s="60"/>
      <c r="AN44" s="60"/>
      <c r="AO44" s="60"/>
      <c r="AP44" s="60"/>
      <c r="AQ44" s="60"/>
      <c r="AR44" s="60"/>
      <c r="AT44" s="31"/>
      <c r="AU44" s="32"/>
    </row>
    <row r="45" spans="1:70" s="16" customFormat="1" ht="21" customHeight="1">
      <c r="A45" s="117" t="s">
        <v>135</v>
      </c>
      <c r="B45" s="109"/>
      <c r="C45" s="110"/>
      <c r="D45" s="110"/>
      <c r="E45" s="110"/>
      <c r="F45" s="110"/>
      <c r="G45" s="110"/>
      <c r="H45" s="110"/>
      <c r="I45" s="110"/>
      <c r="J45" s="110"/>
      <c r="K45" s="110"/>
      <c r="L45" s="110"/>
      <c r="M45" s="110"/>
      <c r="N45" s="110"/>
      <c r="O45" s="110"/>
      <c r="P45" s="381" t="s">
        <v>138</v>
      </c>
      <c r="Q45" s="382"/>
      <c r="R45" s="382"/>
      <c r="S45" s="122">
        <v>3</v>
      </c>
      <c r="T45" s="123">
        <v>1</v>
      </c>
      <c r="U45" s="111" t="s">
        <v>140</v>
      </c>
      <c r="V45" s="122" t="s">
        <v>139</v>
      </c>
      <c r="W45" s="121">
        <v>1</v>
      </c>
      <c r="X45" s="380" t="s">
        <v>138</v>
      </c>
      <c r="Y45" s="371"/>
      <c r="Z45" s="62"/>
      <c r="AA45" s="31" t="s">
        <v>84</v>
      </c>
      <c r="AB45" s="32" t="s">
        <v>85</v>
      </c>
      <c r="AC45" s="60"/>
      <c r="AD45" s="60"/>
      <c r="AE45" s="60"/>
      <c r="AF45" s="31"/>
      <c r="AG45" s="32"/>
      <c r="AH45" s="60"/>
      <c r="AI45" s="60"/>
      <c r="AJ45" s="60"/>
      <c r="AK45" s="60"/>
      <c r="AL45" s="60"/>
      <c r="AM45" s="60"/>
      <c r="AN45" s="60"/>
      <c r="AO45" s="60"/>
      <c r="AP45" s="60"/>
      <c r="AQ45" s="60"/>
      <c r="AR45" s="60"/>
      <c r="AS45" s="71"/>
      <c r="AT45" s="31"/>
      <c r="AU45" s="32"/>
      <c r="AW45" s="71"/>
      <c r="AX45" s="71"/>
      <c r="AY45" s="71"/>
    </row>
    <row r="46" spans="1:70" s="16" customFormat="1" ht="21" customHeight="1">
      <c r="A46" s="390" t="s">
        <v>136</v>
      </c>
      <c r="B46" s="391"/>
      <c r="C46" s="391"/>
      <c r="D46" s="391"/>
      <c r="E46" s="391"/>
      <c r="F46" s="391"/>
      <c r="G46" s="391"/>
      <c r="H46" s="391"/>
      <c r="I46" s="391"/>
      <c r="J46" s="391"/>
      <c r="K46" s="391"/>
      <c r="L46" s="391"/>
      <c r="M46" s="391"/>
      <c r="N46" s="391"/>
      <c r="O46" s="391"/>
      <c r="P46" s="355"/>
      <c r="Q46" s="356"/>
      <c r="R46" s="356"/>
      <c r="S46" s="125"/>
      <c r="T46" s="124"/>
      <c r="U46" s="119"/>
      <c r="V46" s="125"/>
      <c r="W46" s="126"/>
      <c r="X46" s="367"/>
      <c r="Y46" s="368"/>
      <c r="Z46" s="62"/>
      <c r="AA46" s="31" t="s">
        <v>86</v>
      </c>
      <c r="AB46" s="32" t="s">
        <v>87</v>
      </c>
      <c r="AC46" s="60"/>
      <c r="AD46" s="60"/>
      <c r="AE46" s="60"/>
      <c r="AF46" s="31"/>
      <c r="AG46" s="32"/>
      <c r="AH46" s="60"/>
      <c r="AI46" s="60"/>
      <c r="AJ46" s="60"/>
      <c r="AK46" s="60"/>
      <c r="AL46" s="60"/>
      <c r="AM46" s="60"/>
      <c r="AN46" s="60"/>
      <c r="AO46" s="60"/>
      <c r="AP46" s="60"/>
      <c r="AQ46" s="60"/>
      <c r="AR46" s="60"/>
      <c r="AT46" s="31"/>
      <c r="AU46" s="32"/>
    </row>
    <row r="47" spans="1:70" s="16" customFormat="1" ht="16.899999999999999" customHeight="1">
      <c r="A47" s="386"/>
      <c r="B47" s="387"/>
      <c r="C47" s="387"/>
      <c r="D47" s="387"/>
      <c r="E47" s="387"/>
      <c r="F47" s="387"/>
      <c r="G47" s="387"/>
      <c r="H47" s="387"/>
      <c r="I47" s="387"/>
      <c r="J47" s="387"/>
      <c r="K47" s="387"/>
      <c r="L47" s="387"/>
      <c r="M47" s="387"/>
      <c r="N47" s="387"/>
      <c r="O47" s="387"/>
      <c r="P47" s="388"/>
      <c r="Q47" s="388"/>
      <c r="R47" s="388"/>
      <c r="S47" s="388"/>
      <c r="T47" s="388"/>
      <c r="U47" s="388"/>
      <c r="V47" s="388"/>
      <c r="W47" s="388"/>
      <c r="X47" s="388"/>
      <c r="Y47" s="389"/>
      <c r="Z47" s="61"/>
      <c r="AA47" s="31" t="s">
        <v>88</v>
      </c>
      <c r="AB47" s="32" t="s">
        <v>89</v>
      </c>
      <c r="AC47" s="61"/>
      <c r="AD47" s="61"/>
      <c r="AE47" s="61"/>
      <c r="AF47" s="31"/>
      <c r="AG47" s="32"/>
      <c r="AH47" s="61"/>
      <c r="AI47" s="61"/>
      <c r="AJ47" s="61"/>
      <c r="AK47" s="61"/>
      <c r="AL47" s="61"/>
      <c r="AM47" s="61"/>
      <c r="AN47" s="61"/>
      <c r="AO47" s="61"/>
      <c r="AP47" s="61"/>
      <c r="AQ47" s="61"/>
      <c r="AR47" s="61"/>
    </row>
    <row r="48" spans="1:70" s="16" customFormat="1" ht="21" customHeight="1">
      <c r="A48" s="363" t="s">
        <v>134</v>
      </c>
      <c r="B48" s="364"/>
      <c r="C48" s="364"/>
      <c r="D48" s="364"/>
      <c r="E48" s="364"/>
      <c r="F48" s="364"/>
      <c r="G48" s="364"/>
      <c r="H48" s="364"/>
      <c r="I48" s="364"/>
      <c r="J48" s="364"/>
      <c r="K48" s="364"/>
      <c r="L48" s="364"/>
      <c r="M48" s="364"/>
      <c r="N48" s="364"/>
      <c r="O48" s="364"/>
      <c r="P48" s="369" t="s">
        <v>140</v>
      </c>
      <c r="Q48" s="370"/>
      <c r="R48" s="370"/>
      <c r="S48" s="371"/>
      <c r="T48" s="383">
        <v>4</v>
      </c>
      <c r="U48" s="384"/>
      <c r="V48" s="385"/>
      <c r="W48" s="369" t="s">
        <v>141</v>
      </c>
      <c r="X48" s="370"/>
      <c r="Y48" s="371"/>
      <c r="Z48" s="61"/>
      <c r="AA48" s="31" t="s">
        <v>90</v>
      </c>
      <c r="AB48" s="32" t="s">
        <v>91</v>
      </c>
      <c r="AC48" s="61"/>
      <c r="AD48" s="61"/>
      <c r="AE48" s="61"/>
      <c r="AF48" s="31"/>
      <c r="AG48" s="32"/>
      <c r="AH48" s="61"/>
      <c r="AI48" s="61"/>
      <c r="AJ48" s="61"/>
      <c r="AK48" s="61"/>
      <c r="AL48" s="61"/>
      <c r="AM48" s="61"/>
      <c r="AN48" s="61"/>
      <c r="AO48" s="61"/>
      <c r="AP48" s="61"/>
      <c r="AQ48" s="61"/>
      <c r="AR48" s="61"/>
    </row>
    <row r="49" spans="1:56" s="16" customFormat="1" ht="21" customHeight="1">
      <c r="A49" s="117" t="s">
        <v>135</v>
      </c>
      <c r="B49" s="109"/>
      <c r="C49" s="110"/>
      <c r="D49" s="110"/>
      <c r="E49" s="110"/>
      <c r="F49" s="110"/>
      <c r="G49" s="110"/>
      <c r="H49" s="110"/>
      <c r="I49" s="110"/>
      <c r="J49" s="110"/>
      <c r="K49" s="110"/>
      <c r="L49" s="110"/>
      <c r="M49" s="110"/>
      <c r="N49" s="110"/>
      <c r="O49" s="110"/>
      <c r="P49" s="381" t="s">
        <v>139</v>
      </c>
      <c r="Q49" s="382"/>
      <c r="R49" s="382"/>
      <c r="S49" s="122" t="s">
        <v>141</v>
      </c>
      <c r="T49" s="123">
        <v>2</v>
      </c>
      <c r="U49" s="111" t="s">
        <v>140</v>
      </c>
      <c r="V49" s="122" t="s">
        <v>141</v>
      </c>
      <c r="W49" s="121" t="s">
        <v>140</v>
      </c>
      <c r="X49" s="380" t="s">
        <v>139</v>
      </c>
      <c r="Y49" s="371"/>
      <c r="Z49" s="62"/>
      <c r="AA49" s="31" t="s">
        <v>94</v>
      </c>
      <c r="AB49" s="32" t="s">
        <v>95</v>
      </c>
      <c r="AC49" s="62"/>
      <c r="AD49" s="62"/>
      <c r="AE49" s="62"/>
      <c r="AF49" s="31"/>
      <c r="AG49" s="32"/>
      <c r="AH49" s="72"/>
      <c r="AI49" s="72"/>
      <c r="AJ49" s="72"/>
      <c r="AK49" s="72"/>
      <c r="AL49" s="72"/>
      <c r="AM49" s="63"/>
      <c r="AN49" s="63"/>
      <c r="AO49" s="63"/>
      <c r="AP49" s="62"/>
      <c r="AQ49" s="62"/>
      <c r="AR49" s="62"/>
    </row>
    <row r="50" spans="1:56" s="16" customFormat="1" ht="21" customHeight="1">
      <c r="A50" s="390" t="s">
        <v>136</v>
      </c>
      <c r="B50" s="391"/>
      <c r="C50" s="391"/>
      <c r="D50" s="391"/>
      <c r="E50" s="391"/>
      <c r="F50" s="391"/>
      <c r="G50" s="391"/>
      <c r="H50" s="391"/>
      <c r="I50" s="391"/>
      <c r="J50" s="391"/>
      <c r="K50" s="391"/>
      <c r="L50" s="391"/>
      <c r="M50" s="391"/>
      <c r="N50" s="391"/>
      <c r="O50" s="391"/>
      <c r="P50" s="355"/>
      <c r="Q50" s="356"/>
      <c r="R50" s="356"/>
      <c r="S50" s="125"/>
      <c r="T50" s="124"/>
      <c r="U50" s="119"/>
      <c r="V50" s="125"/>
      <c r="W50" s="126"/>
      <c r="X50" s="367"/>
      <c r="Y50" s="368"/>
      <c r="Z50" s="62"/>
      <c r="AA50" s="31" t="s">
        <v>92</v>
      </c>
      <c r="AB50" s="32" t="s">
        <v>93</v>
      </c>
      <c r="AC50" s="62"/>
      <c r="AD50" s="62"/>
      <c r="AE50" s="62"/>
      <c r="AF50" s="31"/>
      <c r="AG50" s="32"/>
      <c r="AH50" s="72"/>
      <c r="AI50" s="72"/>
      <c r="AJ50" s="72"/>
      <c r="AK50" s="72"/>
      <c r="AL50" s="72"/>
      <c r="AM50" s="63"/>
      <c r="AN50" s="63"/>
      <c r="AO50" s="63"/>
      <c r="AP50" s="62"/>
      <c r="AQ50" s="62"/>
      <c r="AR50" s="62"/>
    </row>
    <row r="51" spans="1:56" s="17" customFormat="1" ht="21" customHeight="1">
      <c r="A51" s="351" t="s">
        <v>19</v>
      </c>
      <c r="B51" s="352"/>
      <c r="C51" s="352"/>
      <c r="D51" s="352"/>
      <c r="E51" s="352"/>
      <c r="F51" s="352"/>
      <c r="G51" s="352"/>
      <c r="H51" s="352"/>
      <c r="I51" s="352"/>
      <c r="J51" s="352"/>
      <c r="K51" s="352"/>
      <c r="L51" s="352"/>
      <c r="M51" s="352"/>
      <c r="N51" s="352"/>
      <c r="O51" s="352"/>
      <c r="P51" s="353"/>
      <c r="Q51" s="353"/>
      <c r="R51" s="353"/>
      <c r="S51" s="353"/>
      <c r="T51" s="353"/>
      <c r="U51" s="353"/>
      <c r="V51" s="353"/>
      <c r="W51" s="353"/>
      <c r="X51" s="353"/>
      <c r="Y51" s="354"/>
      <c r="Z51" s="64"/>
      <c r="AA51" s="31" t="s">
        <v>96</v>
      </c>
      <c r="AB51" s="32" t="s">
        <v>97</v>
      </c>
      <c r="AC51" s="64"/>
      <c r="AD51" s="64"/>
      <c r="AE51" s="64"/>
      <c r="AF51" s="64"/>
      <c r="AG51" s="64"/>
      <c r="AH51" s="64"/>
      <c r="AI51" s="64"/>
      <c r="AJ51" s="64"/>
      <c r="AK51" s="64"/>
      <c r="AL51" s="64"/>
      <c r="AM51" s="64"/>
      <c r="AN51" s="64"/>
      <c r="AO51" s="64"/>
      <c r="AP51" s="64"/>
      <c r="AQ51" s="64"/>
      <c r="AR51" s="64"/>
      <c r="AS51" s="16"/>
      <c r="AT51" s="16"/>
      <c r="AU51" s="16"/>
      <c r="AV51" s="16"/>
      <c r="AW51" s="16"/>
      <c r="AX51" s="16"/>
      <c r="AY51" s="16"/>
      <c r="AZ51" s="16"/>
      <c r="BA51" s="16"/>
      <c r="BB51" s="16"/>
      <c r="BC51" s="16"/>
      <c r="BD51" s="16"/>
    </row>
    <row r="52" spans="1:56" s="17" customFormat="1" ht="19.899999999999999" customHeight="1">
      <c r="A52" s="342"/>
      <c r="B52" s="343"/>
      <c r="C52" s="343"/>
      <c r="D52" s="343"/>
      <c r="E52" s="343"/>
      <c r="F52" s="343"/>
      <c r="G52" s="343"/>
      <c r="H52" s="343"/>
      <c r="I52" s="343"/>
      <c r="J52" s="343"/>
      <c r="K52" s="343"/>
      <c r="L52" s="343"/>
      <c r="M52" s="343"/>
      <c r="N52" s="343"/>
      <c r="O52" s="343"/>
      <c r="P52" s="343"/>
      <c r="Q52" s="343"/>
      <c r="R52" s="343"/>
      <c r="S52" s="343"/>
      <c r="T52" s="343"/>
      <c r="U52" s="343"/>
      <c r="V52" s="343"/>
      <c r="W52" s="343"/>
      <c r="X52" s="343"/>
      <c r="Y52" s="344"/>
      <c r="Z52" s="64"/>
      <c r="AA52" s="31" t="s">
        <v>100</v>
      </c>
      <c r="AB52" s="32" t="s">
        <v>101</v>
      </c>
      <c r="AC52" s="64"/>
      <c r="AD52" s="64"/>
      <c r="AE52" s="64"/>
      <c r="AF52" s="64"/>
      <c r="AG52" s="64"/>
      <c r="AH52" s="64"/>
      <c r="AI52" s="64"/>
      <c r="AJ52" s="64"/>
      <c r="AK52" s="64"/>
      <c r="AL52" s="64"/>
      <c r="AM52" s="64"/>
      <c r="AN52" s="64"/>
      <c r="AO52" s="64"/>
      <c r="AP52" s="64"/>
      <c r="AQ52" s="64"/>
      <c r="AR52" s="64"/>
      <c r="AS52" s="16"/>
      <c r="AT52" s="16"/>
      <c r="AU52" s="16"/>
      <c r="AV52" s="16"/>
      <c r="AW52" s="16"/>
      <c r="AX52" s="16"/>
      <c r="AY52" s="16"/>
      <c r="AZ52" s="16"/>
      <c r="BA52" s="16"/>
      <c r="BB52" s="16"/>
      <c r="BC52" s="16"/>
      <c r="BD52" s="16"/>
    </row>
    <row r="53" spans="1:56" s="17" customFormat="1" ht="19.899999999999999" customHeight="1">
      <c r="A53" s="345"/>
      <c r="B53" s="346"/>
      <c r="C53" s="346"/>
      <c r="D53" s="346"/>
      <c r="E53" s="346"/>
      <c r="F53" s="346"/>
      <c r="G53" s="346"/>
      <c r="H53" s="346"/>
      <c r="I53" s="346"/>
      <c r="J53" s="346"/>
      <c r="K53" s="346"/>
      <c r="L53" s="346"/>
      <c r="M53" s="346"/>
      <c r="N53" s="346"/>
      <c r="O53" s="346"/>
      <c r="P53" s="346"/>
      <c r="Q53" s="346"/>
      <c r="R53" s="346"/>
      <c r="S53" s="346"/>
      <c r="T53" s="346"/>
      <c r="U53" s="346"/>
      <c r="V53" s="346"/>
      <c r="W53" s="346"/>
      <c r="X53" s="346"/>
      <c r="Y53" s="347"/>
      <c r="Z53" s="64"/>
      <c r="AA53" s="31" t="s">
        <v>98</v>
      </c>
      <c r="AB53" s="32" t="s">
        <v>99</v>
      </c>
      <c r="AC53" s="64"/>
      <c r="AD53" s="64"/>
      <c r="AE53" s="64"/>
      <c r="AF53" s="64"/>
      <c r="AG53" s="64"/>
      <c r="AH53" s="64"/>
      <c r="AI53" s="64"/>
      <c r="AJ53" s="64"/>
      <c r="AK53" s="64"/>
      <c r="AL53" s="64"/>
      <c r="AM53" s="64"/>
      <c r="AN53" s="64"/>
      <c r="AO53" s="64"/>
      <c r="AP53" s="64"/>
      <c r="AQ53" s="64"/>
      <c r="AR53" s="64"/>
      <c r="AS53" s="16"/>
      <c r="AT53" s="16"/>
      <c r="AU53" s="16"/>
      <c r="AV53" s="16"/>
      <c r="AW53" s="16"/>
      <c r="AX53" s="16"/>
      <c r="AY53" s="16"/>
      <c r="AZ53" s="16"/>
      <c r="BA53" s="16"/>
      <c r="BB53" s="16"/>
      <c r="BC53" s="16"/>
      <c r="BD53" s="16"/>
    </row>
    <row r="54" spans="1:56" s="17" customFormat="1" ht="19.899999999999999" customHeight="1">
      <c r="A54" s="345"/>
      <c r="B54" s="346"/>
      <c r="C54" s="346"/>
      <c r="D54" s="346"/>
      <c r="E54" s="346"/>
      <c r="F54" s="346"/>
      <c r="G54" s="346"/>
      <c r="H54" s="346"/>
      <c r="I54" s="346"/>
      <c r="J54" s="346"/>
      <c r="K54" s="346"/>
      <c r="L54" s="346"/>
      <c r="M54" s="346"/>
      <c r="N54" s="346"/>
      <c r="O54" s="346"/>
      <c r="P54" s="346"/>
      <c r="Q54" s="346"/>
      <c r="R54" s="346"/>
      <c r="S54" s="346"/>
      <c r="T54" s="346"/>
      <c r="U54" s="346"/>
      <c r="V54" s="346"/>
      <c r="W54" s="346"/>
      <c r="X54" s="346"/>
      <c r="Y54" s="347"/>
      <c r="Z54" s="64"/>
      <c r="AA54" s="31" t="s">
        <v>102</v>
      </c>
      <c r="AB54" s="32" t="s">
        <v>103</v>
      </c>
      <c r="AC54" s="64"/>
      <c r="AD54" s="64"/>
      <c r="AE54" s="64"/>
      <c r="AF54" s="64"/>
      <c r="AG54" s="64"/>
      <c r="AH54" s="64"/>
      <c r="AI54" s="64"/>
      <c r="AJ54" s="64"/>
      <c r="AK54" s="64"/>
      <c r="AL54" s="64"/>
      <c r="AM54" s="64"/>
      <c r="AN54" s="64"/>
      <c r="AO54" s="64"/>
      <c r="AP54" s="64"/>
      <c r="AQ54" s="64"/>
      <c r="AR54" s="64"/>
      <c r="AS54" s="16"/>
      <c r="AT54" s="16"/>
      <c r="AU54" s="16"/>
      <c r="AV54" s="16"/>
      <c r="AW54" s="16"/>
      <c r="AX54" s="16"/>
      <c r="AY54" s="16"/>
      <c r="AZ54" s="16"/>
      <c r="BA54" s="16"/>
      <c r="BB54" s="16"/>
      <c r="BC54" s="16"/>
      <c r="BD54" s="16"/>
    </row>
    <row r="55" spans="1:56" s="17" customFormat="1" ht="19.899999999999999" customHeight="1">
      <c r="A55" s="345"/>
      <c r="B55" s="346"/>
      <c r="C55" s="346"/>
      <c r="D55" s="346"/>
      <c r="E55" s="346"/>
      <c r="F55" s="346"/>
      <c r="G55" s="346"/>
      <c r="H55" s="346"/>
      <c r="I55" s="346"/>
      <c r="J55" s="346"/>
      <c r="K55" s="346"/>
      <c r="L55" s="346"/>
      <c r="M55" s="346"/>
      <c r="N55" s="346"/>
      <c r="O55" s="346"/>
      <c r="P55" s="346"/>
      <c r="Q55" s="346"/>
      <c r="R55" s="346"/>
      <c r="S55" s="346"/>
      <c r="T55" s="346"/>
      <c r="U55" s="346"/>
      <c r="V55" s="346"/>
      <c r="W55" s="346"/>
      <c r="X55" s="346"/>
      <c r="Y55" s="347"/>
      <c r="Z55" s="73"/>
      <c r="AA55" s="73"/>
      <c r="AB55" s="73"/>
      <c r="AC55" s="73"/>
      <c r="AD55" s="73"/>
      <c r="AE55" s="73"/>
      <c r="AF55" s="73"/>
      <c r="AG55" s="73"/>
      <c r="AH55" s="73"/>
      <c r="AI55" s="73"/>
      <c r="AJ55" s="73"/>
      <c r="AK55" s="73"/>
      <c r="AL55" s="73"/>
      <c r="AM55" s="73"/>
      <c r="AN55" s="73"/>
      <c r="AO55" s="73"/>
      <c r="AP55" s="73"/>
      <c r="AQ55" s="73"/>
      <c r="AR55" s="73"/>
      <c r="AS55" s="16"/>
      <c r="AT55" s="16"/>
      <c r="AU55" s="16"/>
      <c r="AV55" s="16"/>
      <c r="AW55" s="16"/>
      <c r="AX55" s="16"/>
      <c r="AY55" s="16"/>
      <c r="AZ55" s="16"/>
      <c r="BA55" s="16"/>
      <c r="BB55" s="16"/>
      <c r="BC55" s="16"/>
      <c r="BD55" s="16"/>
    </row>
    <row r="56" spans="1:56" s="17" customFormat="1" ht="24" customHeight="1">
      <c r="A56" s="345"/>
      <c r="B56" s="346"/>
      <c r="C56" s="346"/>
      <c r="D56" s="346"/>
      <c r="E56" s="346"/>
      <c r="F56" s="346"/>
      <c r="G56" s="346"/>
      <c r="H56" s="346"/>
      <c r="I56" s="346"/>
      <c r="J56" s="346"/>
      <c r="K56" s="346"/>
      <c r="L56" s="346"/>
      <c r="M56" s="346"/>
      <c r="N56" s="346"/>
      <c r="O56" s="346"/>
      <c r="P56" s="346"/>
      <c r="Q56" s="346"/>
      <c r="R56" s="346"/>
      <c r="S56" s="346"/>
      <c r="T56" s="346"/>
      <c r="U56" s="346"/>
      <c r="V56" s="346"/>
      <c r="W56" s="346"/>
      <c r="X56" s="346"/>
      <c r="Y56" s="347"/>
      <c r="Z56" s="73"/>
      <c r="AA56" s="15"/>
      <c r="AB56" s="15"/>
      <c r="AC56" s="73"/>
      <c r="AD56" s="73"/>
      <c r="AE56" s="73"/>
      <c r="AF56" s="73"/>
      <c r="AG56" s="73"/>
      <c r="AH56" s="73"/>
      <c r="AI56" s="73"/>
      <c r="AJ56" s="73"/>
      <c r="AK56" s="73"/>
      <c r="AL56" s="73"/>
      <c r="AM56" s="73"/>
      <c r="AN56" s="73"/>
      <c r="AO56" s="73"/>
      <c r="AP56" s="73"/>
      <c r="AQ56" s="73"/>
      <c r="AR56" s="73"/>
      <c r="AS56" s="16"/>
      <c r="AT56" s="16"/>
      <c r="AU56" s="16"/>
      <c r="AV56" s="16"/>
      <c r="AW56" s="16"/>
      <c r="AX56" s="16"/>
      <c r="AY56" s="16"/>
      <c r="AZ56" s="16"/>
      <c r="BA56" s="16"/>
      <c r="BB56" s="16"/>
      <c r="BC56" s="16"/>
      <c r="BD56" s="16"/>
    </row>
    <row r="57" spans="1:56" s="17" customFormat="1" ht="24" customHeight="1">
      <c r="A57" s="345"/>
      <c r="B57" s="346"/>
      <c r="C57" s="346"/>
      <c r="D57" s="346"/>
      <c r="E57" s="346"/>
      <c r="F57" s="346"/>
      <c r="G57" s="346"/>
      <c r="H57" s="346"/>
      <c r="I57" s="346"/>
      <c r="J57" s="346"/>
      <c r="K57" s="346"/>
      <c r="L57" s="346"/>
      <c r="M57" s="346"/>
      <c r="N57" s="346"/>
      <c r="O57" s="346"/>
      <c r="P57" s="346"/>
      <c r="Q57" s="346"/>
      <c r="R57" s="346"/>
      <c r="S57" s="346"/>
      <c r="T57" s="346"/>
      <c r="U57" s="346"/>
      <c r="V57" s="346"/>
      <c r="W57" s="346"/>
      <c r="X57" s="346"/>
      <c r="Y57" s="347"/>
      <c r="Z57" s="73"/>
      <c r="AA57" s="73"/>
      <c r="AB57" s="73"/>
      <c r="AC57" s="73"/>
      <c r="AD57" s="73"/>
      <c r="AE57" s="73"/>
      <c r="AF57" s="73"/>
      <c r="AG57" s="73"/>
      <c r="AH57" s="73"/>
      <c r="AI57" s="73"/>
      <c r="AJ57" s="73"/>
      <c r="AK57" s="73"/>
      <c r="AL57" s="73"/>
      <c r="AM57" s="73"/>
      <c r="AN57" s="73"/>
      <c r="AO57" s="73"/>
      <c r="AP57" s="73"/>
      <c r="AQ57" s="73"/>
      <c r="AR57" s="73"/>
      <c r="AS57" s="16"/>
      <c r="AT57" s="16"/>
      <c r="AU57" s="16"/>
      <c r="AV57" s="16"/>
      <c r="AW57" s="16"/>
      <c r="AX57" s="16"/>
      <c r="AY57" s="16"/>
      <c r="AZ57" s="16"/>
      <c r="BA57" s="16"/>
      <c r="BB57" s="16"/>
      <c r="BC57" s="16"/>
      <c r="BD57" s="16"/>
    </row>
    <row r="58" spans="1:56" s="17" customFormat="1" ht="24" customHeight="1" thickBot="1">
      <c r="A58" s="348"/>
      <c r="B58" s="349"/>
      <c r="C58" s="349"/>
      <c r="D58" s="349"/>
      <c r="E58" s="349"/>
      <c r="F58" s="349"/>
      <c r="G58" s="349"/>
      <c r="H58" s="349"/>
      <c r="I58" s="349"/>
      <c r="J58" s="349"/>
      <c r="K58" s="349"/>
      <c r="L58" s="349"/>
      <c r="M58" s="349"/>
      <c r="N58" s="349"/>
      <c r="O58" s="349"/>
      <c r="P58" s="349"/>
      <c r="Q58" s="349"/>
      <c r="R58" s="349"/>
      <c r="S58" s="349"/>
      <c r="T58" s="349"/>
      <c r="U58" s="349"/>
      <c r="V58" s="349"/>
      <c r="W58" s="349"/>
      <c r="X58" s="349"/>
      <c r="Y58" s="350"/>
      <c r="Z58" s="73"/>
      <c r="AA58" s="73"/>
      <c r="AB58" s="73"/>
      <c r="AC58" s="73"/>
      <c r="AD58" s="73"/>
      <c r="AE58" s="73"/>
      <c r="AF58" s="73"/>
      <c r="AG58" s="73"/>
      <c r="AH58" s="73"/>
      <c r="AI58" s="73"/>
      <c r="AJ58" s="73"/>
      <c r="AK58" s="73"/>
      <c r="AL58" s="73"/>
      <c r="AM58" s="73"/>
      <c r="AN58" s="73"/>
      <c r="AO58" s="73"/>
      <c r="AP58" s="73"/>
      <c r="AQ58" s="73"/>
      <c r="AR58" s="73"/>
      <c r="AS58" s="16"/>
      <c r="AT58" s="16"/>
      <c r="AU58" s="16"/>
      <c r="AV58" s="16"/>
      <c r="AW58" s="16"/>
      <c r="AX58" s="16"/>
      <c r="AY58" s="16"/>
      <c r="AZ58" s="16"/>
      <c r="BA58" s="16"/>
      <c r="BB58" s="16"/>
      <c r="BC58" s="16"/>
      <c r="BD58" s="16"/>
    </row>
    <row r="59" spans="1:56" ht="20.45" customHeight="1">
      <c r="AX59" s="65"/>
      <c r="AY59" s="65"/>
    </row>
    <row r="60" spans="1:56" ht="20.45" customHeight="1">
      <c r="AX60" s="65"/>
      <c r="AY60" s="65"/>
    </row>
    <row r="61" spans="1:56" ht="20.45" customHeight="1">
      <c r="AX61" s="65"/>
      <c r="AY61" s="65"/>
    </row>
    <row r="62" spans="1:56">
      <c r="AX62" s="65"/>
      <c r="AY62" s="65"/>
    </row>
    <row r="63" spans="1:56">
      <c r="AX63" s="65"/>
      <c r="AY63" s="65"/>
    </row>
    <row r="64" spans="1:56">
      <c r="AX64" s="65"/>
      <c r="AY64" s="65"/>
    </row>
    <row r="65" spans="50:51">
      <c r="AX65" s="65"/>
      <c r="AY65" s="65"/>
    </row>
    <row r="66" spans="50:51">
      <c r="AX66" s="65"/>
      <c r="AY66" s="65"/>
    </row>
    <row r="67" spans="50:51">
      <c r="AX67" s="65"/>
      <c r="AY67" s="65"/>
    </row>
    <row r="68" spans="50:51">
      <c r="AX68" s="65"/>
      <c r="AY68" s="65"/>
    </row>
    <row r="69" spans="50:51">
      <c r="AX69" s="65"/>
      <c r="AY69" s="65"/>
    </row>
    <row r="70" spans="50:51">
      <c r="AX70" s="65"/>
      <c r="AY70" s="65"/>
    </row>
    <row r="71" spans="50:51">
      <c r="AX71" s="65"/>
      <c r="AY71" s="65"/>
    </row>
    <row r="72" spans="50:51">
      <c r="AX72" s="65"/>
      <c r="AY72" s="65"/>
    </row>
  </sheetData>
  <sheetProtection selectLockedCells="1"/>
  <mergeCells count="76">
    <mergeCell ref="P49:R49"/>
    <mergeCell ref="X49:Y49"/>
    <mergeCell ref="A50:O50"/>
    <mergeCell ref="X50:Y50"/>
    <mergeCell ref="A48:O48"/>
    <mergeCell ref="A47:Y47"/>
    <mergeCell ref="P46:R46"/>
    <mergeCell ref="P48:S48"/>
    <mergeCell ref="T48:V48"/>
    <mergeCell ref="W48:Y48"/>
    <mergeCell ref="A46:O46"/>
    <mergeCell ref="X45:Y45"/>
    <mergeCell ref="X46:Y46"/>
    <mergeCell ref="P45:R45"/>
    <mergeCell ref="T44:V44"/>
    <mergeCell ref="W44:Y44"/>
    <mergeCell ref="P38:R38"/>
    <mergeCell ref="P39:R39"/>
    <mergeCell ref="A39:O39"/>
    <mergeCell ref="X41:Y41"/>
    <mergeCell ref="X42:Y42"/>
    <mergeCell ref="A38:O38"/>
    <mergeCell ref="AD25:AT25"/>
    <mergeCell ref="U25:Y25"/>
    <mergeCell ref="C28:I28"/>
    <mergeCell ref="O28:P28"/>
    <mergeCell ref="A26:S26"/>
    <mergeCell ref="B27:R27"/>
    <mergeCell ref="T28:Y30"/>
    <mergeCell ref="X35:Y35"/>
    <mergeCell ref="A52:Y58"/>
    <mergeCell ref="A51:Y51"/>
    <mergeCell ref="P50:R50"/>
    <mergeCell ref="X36:Y36"/>
    <mergeCell ref="P41:R41"/>
    <mergeCell ref="P42:R42"/>
    <mergeCell ref="A41:O41"/>
    <mergeCell ref="A42:O42"/>
    <mergeCell ref="A40:Y40"/>
    <mergeCell ref="A44:O44"/>
    <mergeCell ref="X37:Y37"/>
    <mergeCell ref="A43:Y43"/>
    <mergeCell ref="X38:Y38"/>
    <mergeCell ref="X39:Y39"/>
    <mergeCell ref="P44:S44"/>
    <mergeCell ref="A7:Y7"/>
    <mergeCell ref="A8:Y8"/>
    <mergeCell ref="T16:Y17"/>
    <mergeCell ref="A9:Y11"/>
    <mergeCell ref="A12:S12"/>
    <mergeCell ref="K13:L13"/>
    <mergeCell ref="N13:P13"/>
    <mergeCell ref="H13:I13"/>
    <mergeCell ref="H14:J14"/>
    <mergeCell ref="O14:P14"/>
    <mergeCell ref="A37:O37"/>
    <mergeCell ref="H16:O16"/>
    <mergeCell ref="O24:P24"/>
    <mergeCell ref="B23:R23"/>
    <mergeCell ref="P35:R35"/>
    <mergeCell ref="G29:R29"/>
    <mergeCell ref="G30:N30"/>
    <mergeCell ref="A36:O36"/>
    <mergeCell ref="P36:R36"/>
    <mergeCell ref="P37:R37"/>
    <mergeCell ref="G31:N31"/>
    <mergeCell ref="G32:R32"/>
    <mergeCell ref="A35:O35"/>
    <mergeCell ref="S34:Y34"/>
    <mergeCell ref="T19:Y20"/>
    <mergeCell ref="V21:W21"/>
    <mergeCell ref="U22:W22"/>
    <mergeCell ref="H20:R20"/>
    <mergeCell ref="H21:R21"/>
    <mergeCell ref="C24:I24"/>
    <mergeCell ref="A34:R34"/>
  </mergeCells>
  <phoneticPr fontId="0" type="noConversion"/>
  <conditionalFormatting sqref="T36">
    <cfRule type="cellIs" dxfId="81" priority="1" stopIfTrue="1" operator="lessThan">
      <formula>_053OK</formula>
    </cfRule>
    <cfRule type="cellIs" dxfId="80" priority="2" stopIfTrue="1" operator="lessThan">
      <formula>_056T2</formula>
    </cfRule>
  </conditionalFormatting>
  <conditionalFormatting sqref="S36">
    <cfRule type="cellIs" dxfId="79" priority="3" stopIfTrue="1" operator="lessThan">
      <formula>_056T1</formula>
    </cfRule>
  </conditionalFormatting>
  <conditionalFormatting sqref="U36">
    <cfRule type="cellIs" dxfId="78" priority="4" stopIfTrue="1" operator="lessThan">
      <formula>_056T3</formula>
    </cfRule>
  </conditionalFormatting>
  <conditionalFormatting sqref="V36">
    <cfRule type="cellIs" dxfId="77" priority="5" stopIfTrue="1" operator="lessThan">
      <formula>_056T4</formula>
    </cfRule>
  </conditionalFormatting>
  <conditionalFormatting sqref="W36">
    <cfRule type="cellIs" dxfId="76" priority="6" stopIfTrue="1" operator="lessThan">
      <formula>_056T5</formula>
    </cfRule>
  </conditionalFormatting>
  <conditionalFormatting sqref="S34:Y34">
    <cfRule type="expression" dxfId="75" priority="7" stopIfTrue="1">
      <formula>_056P2&lt;_053OK</formula>
    </cfRule>
    <cfRule type="expression" dxfId="74" priority="8" stopIfTrue="1">
      <formula>CHKTankvsTotal&gt;0</formula>
    </cfRule>
  </conditionalFormatting>
  <conditionalFormatting sqref="T37">
    <cfRule type="cellIs" dxfId="73" priority="9" stopIfTrue="1" operator="greaterThan">
      <formula>$T$36</formula>
    </cfRule>
    <cfRule type="expression" dxfId="72" priority="10" stopIfTrue="1">
      <formula>_053OK&lt;_053T2</formula>
    </cfRule>
  </conditionalFormatting>
  <dataValidations count="16">
    <dataValidation type="whole" allowBlank="1" showInputMessage="1" showErrorMessage="1" error="Value must be a whole number between 0 and 100,000." sqref="P50:Y50 P46:Y46 U42 S38:W38 V36:W36 S36 X39:Y39">
      <formula1>0</formula1>
      <formula2>100000</formula2>
    </dataValidation>
    <dataValidation type="whole" allowBlank="1" showInputMessage="1" showErrorMessage="1" error="Enter valid month value, 1-12" sqref="K14">
      <formula1>1</formula1>
      <formula2>12</formula2>
    </dataValidation>
    <dataValidation type="textLength" operator="equal" showInputMessage="1" showErrorMessage="1" error="Enter a valid 10 digit EIA ID." sqref="H16:O16">
      <formula1>10</formula1>
    </dataValidation>
    <dataValidation type="custom" allowBlank="1" showInputMessage="1" showErrorMessage="1" error="Enter a valid four-digit year; 2010 or later.  _x000a__x000a_Please secure a 2009 form from the EIA website to provide submissions and resubmissions for 2009." sqref="O14:P14">
      <formula1>AND(ISNUMBER(Year),LEN(Year)=4,Year&gt;2009)</formula1>
    </dataValidation>
    <dataValidation type="custom" allowBlank="1" showInputMessage="1" showErrorMessage="1" error="Enter &quot;X&quot; if this is a resubmission." sqref="X14">
      <formula1>AND(LEN(ResubChk)=1,OR(ResubChk="X",ResubChk=" "))</formula1>
    </dataValidation>
    <dataValidation type="custom" allowBlank="1" showInputMessage="1" showErrorMessage="1" error="Enter a valid zip code extention." sqref="R28">
      <formula1>AND(LEN(zip4)=4,ISNUMBER(VALUE(zip4)))</formula1>
    </dataValidation>
    <dataValidation type="custom" allowBlank="1" showInputMessage="1" showErrorMessage="1" error="Enter a valid 10 digit telephone number." sqref="G30:N31">
      <formula1>AND(LEN(G30)=10,ISNUMBER(G30))</formula1>
    </dataValidation>
    <dataValidation type="custom" operator="equal" allowBlank="1" showInputMessage="1" showErrorMessage="1" error="Enter an &quot;X&quot; if any Respondent Identification Data has changed." sqref="J19">
      <formula1>AND(LEN(J19)=1,J19="X")</formula1>
    </dataValidation>
    <dataValidation type="list" allowBlank="1" showInputMessage="1" showErrorMessage="1" error="Value must be a valid State Code from the drop down." sqref="L28">
      <formula1>$AA$1:$AA$54</formula1>
    </dataValidation>
    <dataValidation type="whole" allowBlank="1" showInputMessage="1" showErrorMessage="1" error="Value must be a whole number between 0 and 800,000." sqref="U36">
      <formula1>0</formula1>
      <formula2>800000</formula2>
    </dataValidation>
    <dataValidation type="custom" operator="equal" showInputMessage="1" showErrorMessage="1" error="Enter a valid 5 digit zip code." sqref="O24:P24">
      <formula1>AND(LEN(_PZIP)=5,ISNUMBER(VALUE(_PZIP)))</formula1>
    </dataValidation>
    <dataValidation type="custom" allowBlank="1" showInputMessage="1" showErrorMessage="1" error="Enter a valid zip code extention." sqref="R24">
      <formula1>AND(LEN(_PZIP4)=4,ISNUMBER(VALUE(_PZIP4)))</formula1>
    </dataValidation>
    <dataValidation type="custom" operator="equal" showInputMessage="1" showErrorMessage="1" error="Enter a valid 5 digit zip code." sqref="O28:P28">
      <formula1>AND(LEN(zip)=5,ISNUMBER(VALUE(zip)))</formula1>
    </dataValidation>
    <dataValidation type="list" allowBlank="1" showInputMessage="1" showErrorMessage="1" error="Value must be a valid State Code from the drop down." sqref="L24">
      <formula1>$AA$1:$AA$54</formula1>
    </dataValidation>
    <dataValidation type="whole" allowBlank="1" showInputMessage="1" showErrorMessage="1" error="Value must be a whole number greater than zero and less than or equal to the value reported for_x000a_Pipeline/Tank Farm Stocks (Product Code 056) for PADD 2." sqref="T37">
      <formula1>0</formula1>
      <formula2>$T$36</formula2>
    </dataValidation>
    <dataValidation type="whole" allowBlank="1" showInputMessage="1" showErrorMessage="1" error="Value must be a whole number between 0 and 100,000 and greater than or equal to the value reported for Cushing, Oklahoma Stocks (Product Code 053) for PADD 2." sqref="T36">
      <formula1>0</formula1>
      <formula2>100000</formula2>
    </dataValidation>
  </dataValidations>
  <printOptions horizontalCentered="1" verticalCentered="1"/>
  <pageMargins left="0.5" right="0.5" top="0.5" bottom="0.5" header="0.5" footer="0.25"/>
  <pageSetup scale="58" orientation="portrait" horizontalDpi="4294967293" verticalDpi="300" r:id="rId1"/>
  <headerFooter alignWithMargins="0"/>
  <ignoredErrors>
    <ignoredError sqref="X37 Y36:Y3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129"/>
  <sheetViews>
    <sheetView showRowColHeaders="0" zoomScale="75" zoomScaleNormal="75" workbookViewId="0">
      <selection activeCell="A4" sqref="A4:G4"/>
    </sheetView>
  </sheetViews>
  <sheetFormatPr defaultColWidth="8.85546875" defaultRowHeight="12.75"/>
  <cols>
    <col min="1" max="1" width="62.85546875" style="223" customWidth="1"/>
    <col min="2" max="2" width="18.7109375" style="223" customWidth="1"/>
    <col min="3" max="3" width="18.7109375" style="228" customWidth="1"/>
    <col min="4" max="7" width="18.7109375" style="223" customWidth="1"/>
    <col min="8" max="16384" width="8.85546875" style="223"/>
  </cols>
  <sheetData>
    <row r="1" spans="1:32" s="33" customFormat="1" ht="21" customHeight="1">
      <c r="A1" s="160"/>
      <c r="B1" s="162"/>
      <c r="C1" s="161"/>
      <c r="D1" s="162"/>
      <c r="E1" s="162"/>
      <c r="F1" s="162"/>
      <c r="G1" s="155" t="s">
        <v>407</v>
      </c>
      <c r="H1" s="163"/>
      <c r="I1" s="164"/>
      <c r="J1" s="164"/>
      <c r="L1" s="164"/>
      <c r="M1" s="164"/>
      <c r="O1" s="164"/>
      <c r="P1" s="164"/>
      <c r="R1" s="164"/>
      <c r="S1" s="164"/>
      <c r="U1" s="164"/>
      <c r="V1" s="164"/>
      <c r="X1" s="164"/>
      <c r="Y1" s="164"/>
      <c r="AA1" s="164"/>
      <c r="AB1" s="164"/>
      <c r="AD1" s="164"/>
      <c r="AE1" s="164"/>
    </row>
    <row r="2" spans="1:32" s="33" customFormat="1" ht="21" customHeight="1">
      <c r="A2" s="165"/>
      <c r="B2" s="167"/>
      <c r="C2" s="166"/>
      <c r="D2" s="167"/>
      <c r="E2" s="167"/>
      <c r="F2" s="167"/>
      <c r="G2" s="156" t="s">
        <v>406</v>
      </c>
      <c r="H2" s="163"/>
      <c r="I2" s="168"/>
      <c r="J2" s="168"/>
      <c r="K2" s="52"/>
      <c r="L2" s="164"/>
      <c r="M2" s="164"/>
      <c r="O2" s="164"/>
      <c r="P2" s="164"/>
      <c r="R2" s="164"/>
      <c r="S2" s="164"/>
      <c r="U2" s="164"/>
      <c r="V2" s="164"/>
      <c r="X2" s="164"/>
      <c r="Y2" s="164"/>
      <c r="AA2" s="164"/>
      <c r="AB2" s="164"/>
      <c r="AD2" s="164"/>
      <c r="AE2" s="164"/>
    </row>
    <row r="3" spans="1:32" s="33" customFormat="1" ht="21" customHeight="1">
      <c r="A3" s="169"/>
      <c r="B3" s="171"/>
      <c r="C3" s="170"/>
      <c r="D3" s="171"/>
      <c r="E3" s="171"/>
      <c r="F3" s="171"/>
      <c r="G3" s="156" t="s">
        <v>408</v>
      </c>
      <c r="H3" s="163"/>
      <c r="I3" s="164"/>
      <c r="J3" s="164"/>
      <c r="L3" s="164"/>
      <c r="M3" s="164"/>
      <c r="O3" s="164"/>
      <c r="P3" s="164"/>
      <c r="R3" s="164"/>
      <c r="S3" s="164"/>
      <c r="U3" s="164"/>
      <c r="V3" s="164"/>
      <c r="AD3" s="164"/>
      <c r="AE3" s="164"/>
    </row>
    <row r="4" spans="1:32" s="52" customFormat="1" ht="69.599999999999994" customHeight="1">
      <c r="A4" s="406" t="s">
        <v>230</v>
      </c>
      <c r="B4" s="407"/>
      <c r="C4" s="318"/>
      <c r="D4" s="318"/>
      <c r="E4" s="318"/>
      <c r="F4" s="318"/>
      <c r="G4" s="319"/>
      <c r="H4" s="172"/>
      <c r="I4" s="173"/>
      <c r="J4" s="173"/>
      <c r="K4" s="173"/>
      <c r="L4" s="173"/>
      <c r="M4" s="173"/>
      <c r="N4" s="173"/>
      <c r="O4" s="173"/>
      <c r="P4" s="173"/>
      <c r="Q4" s="173"/>
      <c r="R4" s="173"/>
      <c r="S4" s="173"/>
      <c r="T4" s="173"/>
      <c r="U4" s="173"/>
      <c r="V4" s="173"/>
      <c r="W4" s="173"/>
      <c r="X4" s="168"/>
      <c r="Y4" s="164"/>
      <c r="Z4" s="33"/>
      <c r="AA4" s="164"/>
      <c r="AB4" s="164"/>
      <c r="AC4" s="33"/>
      <c r="AD4" s="164"/>
      <c r="AE4" s="164"/>
      <c r="AF4" s="33"/>
    </row>
    <row r="5" spans="1:32" s="33" customFormat="1" ht="47.45" customHeight="1" thickBot="1">
      <c r="A5" s="408" t="s">
        <v>225</v>
      </c>
      <c r="B5" s="409"/>
      <c r="C5" s="410"/>
      <c r="D5" s="410"/>
      <c r="E5" s="410"/>
      <c r="F5" s="410"/>
      <c r="G5" s="411"/>
      <c r="H5" s="172"/>
      <c r="I5" s="173"/>
      <c r="J5" s="173"/>
      <c r="K5" s="173"/>
      <c r="L5" s="173"/>
      <c r="M5" s="173"/>
      <c r="N5" s="173"/>
      <c r="O5" s="173"/>
      <c r="P5" s="173"/>
      <c r="Q5" s="173"/>
      <c r="R5" s="173"/>
      <c r="S5" s="173"/>
      <c r="T5" s="173"/>
      <c r="U5" s="173"/>
      <c r="V5" s="173"/>
      <c r="W5" s="173"/>
      <c r="X5" s="168"/>
      <c r="Y5" s="164"/>
      <c r="AA5" s="164"/>
      <c r="AB5" s="164"/>
      <c r="AD5" s="164"/>
      <c r="AE5" s="164"/>
    </row>
    <row r="6" spans="1:32" s="179" customFormat="1" ht="36" customHeight="1" thickTop="1">
      <c r="A6" s="174" t="str">
        <f>"REPORTING PERIOD:        Month:   "&amp;Month&amp;"       Year:   "&amp;Year</f>
        <v xml:space="preserve">REPORTING PERIOD:        Month:          Year:   </v>
      </c>
      <c r="B6" s="200"/>
      <c r="C6" s="175"/>
      <c r="D6" s="175"/>
      <c r="E6" s="176" t="str">
        <f>"EIA ID NUMBER:   "&amp;ID</f>
        <v xml:space="preserve">EIA ID NUMBER:   </v>
      </c>
      <c r="F6" s="175"/>
      <c r="G6" s="177" t="str">
        <f>"RESUBMISSION:   "&amp;IF(ResubChk="","",UPPER(ResubChk))</f>
        <v xml:space="preserve">RESUBMISSION:   </v>
      </c>
      <c r="H6" s="178"/>
      <c r="I6" s="164"/>
      <c r="J6" s="164"/>
      <c r="K6" s="33"/>
      <c r="L6" s="164"/>
      <c r="M6" s="164"/>
      <c r="N6" s="33"/>
      <c r="O6" s="164"/>
      <c r="P6" s="164"/>
      <c r="Q6" s="33"/>
      <c r="R6" s="164"/>
      <c r="S6" s="164"/>
      <c r="T6" s="33"/>
      <c r="U6" s="164"/>
      <c r="V6" s="164"/>
      <c r="W6" s="33"/>
      <c r="X6" s="164"/>
      <c r="Y6" s="164"/>
      <c r="Z6" s="33"/>
      <c r="AA6" s="164"/>
      <c r="AB6" s="164"/>
      <c r="AC6" s="33"/>
      <c r="AD6" s="164"/>
      <c r="AE6" s="164"/>
      <c r="AF6" s="33"/>
    </row>
    <row r="7" spans="1:32" s="52" customFormat="1" ht="16.899999999999999" customHeight="1">
      <c r="A7" s="412" t="s">
        <v>401</v>
      </c>
      <c r="B7" s="413"/>
      <c r="C7" s="413"/>
      <c r="D7" s="413"/>
      <c r="E7" s="413"/>
      <c r="F7" s="413"/>
      <c r="G7" s="414"/>
      <c r="H7" s="180"/>
      <c r="I7" s="164"/>
      <c r="J7" s="164"/>
      <c r="K7" s="33"/>
      <c r="L7" s="164"/>
      <c r="M7" s="164"/>
      <c r="N7" s="33"/>
      <c r="O7" s="164"/>
      <c r="P7" s="164"/>
      <c r="Q7" s="33"/>
      <c r="R7" s="164"/>
      <c r="S7" s="164"/>
      <c r="T7" s="33"/>
      <c r="U7" s="164"/>
      <c r="V7" s="164"/>
      <c r="W7" s="33"/>
      <c r="X7" s="164"/>
      <c r="Y7" s="164"/>
      <c r="Z7" s="33"/>
      <c r="AA7" s="164"/>
      <c r="AB7" s="164"/>
      <c r="AC7" s="33"/>
      <c r="AD7" s="164"/>
      <c r="AE7" s="164"/>
      <c r="AF7" s="33"/>
    </row>
    <row r="8" spans="1:32" s="257" customFormat="1" ht="6" customHeight="1">
      <c r="A8" s="415" t="s">
        <v>403</v>
      </c>
      <c r="B8" s="417" t="str">
        <f>IF(CHKSvsW056&gt;0,"Report both working capacity and IN OPERATION shell capacity.  IN OPERATION shell capacity must be greater than or equal to working capacity.", IF(CHKWvsS056&gt;0,"Report both working capacity and IN OPERATION shell capacity.  IN OPERATION shell capacity must be greater than or equal to working capacity.", IF(CHKSW056&gt;0,"IN OPERATION shell storage capacity must be greater than or equal to working storage capacity.  Please check the highlighted cells and revise entries.",IF(CHKCapvsStocks&gt;0,"Stocks in Tanks and Underground storage for the given PADD must be less than or equal to Shell Storage Capacity in Operation for the PADD",""))))</f>
        <v/>
      </c>
      <c r="C8" s="417"/>
      <c r="D8" s="417"/>
      <c r="E8" s="417"/>
      <c r="F8" s="417"/>
      <c r="G8" s="418"/>
      <c r="H8" s="255"/>
      <c r="I8" s="256"/>
      <c r="J8" s="256"/>
      <c r="K8" s="178"/>
      <c r="L8" s="256"/>
      <c r="M8" s="256"/>
      <c r="N8" s="178"/>
      <c r="O8" s="256"/>
      <c r="P8" s="256"/>
      <c r="Q8" s="178"/>
      <c r="R8" s="256"/>
      <c r="S8" s="256"/>
      <c r="T8" s="178"/>
      <c r="U8" s="256"/>
      <c r="V8" s="256"/>
      <c r="W8" s="178"/>
      <c r="X8" s="256"/>
      <c r="Y8" s="256"/>
      <c r="Z8" s="178"/>
      <c r="AA8" s="256"/>
      <c r="AB8" s="256"/>
      <c r="AC8" s="178"/>
      <c r="AD8" s="256"/>
      <c r="AE8" s="256"/>
      <c r="AF8" s="178"/>
    </row>
    <row r="9" spans="1:32" s="257" customFormat="1" ht="27.6" customHeight="1">
      <c r="A9" s="416"/>
      <c r="B9" s="419"/>
      <c r="C9" s="419"/>
      <c r="D9" s="419"/>
      <c r="E9" s="419"/>
      <c r="F9" s="419"/>
      <c r="G9" s="420"/>
      <c r="H9" s="255"/>
      <c r="I9" s="256"/>
      <c r="J9" s="256"/>
      <c r="K9" s="178"/>
      <c r="L9" s="256"/>
      <c r="M9" s="256"/>
      <c r="N9" s="178"/>
      <c r="O9" s="256"/>
      <c r="P9" s="256"/>
      <c r="Q9" s="178"/>
      <c r="R9" s="256"/>
      <c r="S9" s="256"/>
      <c r="T9" s="178"/>
      <c r="U9" s="256"/>
      <c r="V9" s="256"/>
      <c r="W9" s="178"/>
      <c r="X9" s="256"/>
      <c r="Y9" s="256"/>
      <c r="Z9" s="178"/>
      <c r="AA9" s="256"/>
      <c r="AB9" s="256"/>
      <c r="AC9" s="178"/>
      <c r="AD9" s="256"/>
      <c r="AE9" s="256"/>
      <c r="AF9" s="178"/>
    </row>
    <row r="10" spans="1:32" s="6" customFormat="1" ht="48">
      <c r="A10" s="204" t="s">
        <v>2</v>
      </c>
      <c r="B10" s="261" t="s">
        <v>120</v>
      </c>
      <c r="C10" s="203" t="s">
        <v>404</v>
      </c>
      <c r="D10" s="201" t="s">
        <v>122</v>
      </c>
      <c r="E10" s="201" t="s">
        <v>123</v>
      </c>
      <c r="F10" s="201" t="s">
        <v>124</v>
      </c>
      <c r="G10" s="229" t="s">
        <v>226</v>
      </c>
      <c r="H10" s="242"/>
      <c r="I10" s="285"/>
      <c r="J10" s="285"/>
      <c r="K10" s="33"/>
      <c r="L10" s="33"/>
      <c r="M10" s="33"/>
      <c r="N10" s="33"/>
      <c r="O10" s="33"/>
      <c r="P10" s="33"/>
      <c r="Q10" s="33"/>
      <c r="R10" s="33"/>
      <c r="S10" s="33"/>
      <c r="T10" s="33"/>
      <c r="U10" s="33"/>
      <c r="V10" s="33"/>
      <c r="W10" s="33"/>
      <c r="X10" s="33"/>
      <c r="Y10" s="33"/>
      <c r="Z10" s="33"/>
      <c r="AA10" s="33"/>
      <c r="AB10" s="33"/>
      <c r="AC10" s="33"/>
    </row>
    <row r="11" spans="1:32" s="6" customFormat="1" ht="21" customHeight="1">
      <c r="A11" s="254" t="s">
        <v>336</v>
      </c>
      <c r="B11" s="259"/>
      <c r="C11" s="259"/>
      <c r="D11" s="259"/>
      <c r="E11" s="259"/>
      <c r="F11" s="259"/>
      <c r="G11" s="260">
        <f>+_056W1+_056W2+_056W3+_056W4+_056W5</f>
        <v>0</v>
      </c>
      <c r="H11" s="242"/>
      <c r="I11" s="285"/>
      <c r="J11" s="285"/>
      <c r="K11" s="33"/>
      <c r="L11" s="33"/>
      <c r="M11" s="33"/>
      <c r="N11" s="33"/>
      <c r="O11" s="33"/>
      <c r="P11" s="33"/>
      <c r="Q11" s="33"/>
      <c r="R11" s="33"/>
      <c r="S11" s="33"/>
      <c r="T11" s="33"/>
      <c r="U11" s="33"/>
      <c r="V11" s="33"/>
      <c r="W11" s="33"/>
      <c r="X11" s="33"/>
      <c r="Y11" s="33"/>
      <c r="Z11" s="33"/>
      <c r="AA11" s="33"/>
      <c r="AB11" s="33"/>
      <c r="AC11" s="33"/>
    </row>
    <row r="12" spans="1:32" s="6" customFormat="1" ht="21" customHeight="1">
      <c r="A12" s="182" t="s">
        <v>345</v>
      </c>
      <c r="B12" s="258">
        <f>+_056I1+_056E1+_056L1</f>
        <v>0</v>
      </c>
      <c r="C12" s="258">
        <f>+_056I2+_056E2+_056L2</f>
        <v>0</v>
      </c>
      <c r="D12" s="258">
        <f>+_056I3+_056E3+_056L3</f>
        <v>0</v>
      </c>
      <c r="E12" s="258">
        <f>+_056I4+_056E4+_056L4</f>
        <v>0</v>
      </c>
      <c r="F12" s="258">
        <f>+_056I5+_056E5+_056L5</f>
        <v>0</v>
      </c>
      <c r="G12" s="239">
        <f>+_056IU+_056EU+_056LU</f>
        <v>0</v>
      </c>
      <c r="H12" s="242">
        <f>IF(OR(_056W1&gt;_056E1+_056L1,_056W2&gt;_056E2+_056L2,_056W3&gt;_056E3+_056L3,_056W4&gt;_056E4+_056L4,_056W5&gt;_056E5+_056L5),1,0)</f>
        <v>0</v>
      </c>
      <c r="I12" s="285"/>
      <c r="J12" s="285"/>
      <c r="K12" s="33"/>
      <c r="L12" s="33"/>
      <c r="M12" s="33"/>
      <c r="N12" s="33"/>
      <c r="O12" s="33"/>
      <c r="P12" s="33"/>
      <c r="Q12" s="33"/>
      <c r="R12" s="33"/>
      <c r="S12" s="33"/>
      <c r="T12" s="33"/>
      <c r="U12" s="33"/>
      <c r="V12" s="33"/>
      <c r="W12" s="33"/>
      <c r="X12" s="33"/>
      <c r="Y12" s="33"/>
      <c r="Z12" s="33"/>
      <c r="AA12" s="33"/>
      <c r="AB12" s="33"/>
      <c r="AC12" s="33"/>
    </row>
    <row r="13" spans="1:32" s="6" customFormat="1" ht="21" customHeight="1">
      <c r="A13" s="202" t="s">
        <v>227</v>
      </c>
      <c r="B13" s="246"/>
      <c r="C13" s="246"/>
      <c r="D13" s="246"/>
      <c r="E13" s="246"/>
      <c r="F13" s="246"/>
      <c r="G13" s="239">
        <f>+_056I1+_056I2+_056I3+_056I4+_056I5</f>
        <v>0</v>
      </c>
      <c r="H13" s="242"/>
      <c r="I13" s="285"/>
      <c r="J13" s="285"/>
      <c r="K13" s="33"/>
      <c r="L13" s="33"/>
      <c r="M13" s="33"/>
      <c r="N13" s="33"/>
      <c r="O13" s="33"/>
      <c r="P13" s="33"/>
      <c r="Q13" s="33"/>
      <c r="R13" s="33"/>
      <c r="S13" s="33"/>
      <c r="T13" s="33"/>
      <c r="U13" s="33"/>
      <c r="V13" s="33"/>
      <c r="W13" s="33"/>
      <c r="X13" s="33"/>
      <c r="Y13" s="33"/>
      <c r="Z13" s="33"/>
      <c r="AA13" s="33"/>
      <c r="AB13" s="33"/>
      <c r="AC13" s="33"/>
    </row>
    <row r="14" spans="1:32" s="6" customFormat="1" ht="21" customHeight="1">
      <c r="A14" s="202" t="s">
        <v>228</v>
      </c>
      <c r="B14" s="246"/>
      <c r="C14" s="246"/>
      <c r="D14" s="246"/>
      <c r="E14" s="246"/>
      <c r="F14" s="246"/>
      <c r="G14" s="239">
        <f>+_056E1+_056E2+_056E3+_056E4+_056E5</f>
        <v>0</v>
      </c>
      <c r="H14" s="242"/>
      <c r="I14" s="285"/>
      <c r="J14" s="285"/>
      <c r="K14" s="33"/>
      <c r="L14" s="33"/>
      <c r="M14" s="33"/>
      <c r="N14" s="33"/>
      <c r="O14" s="33"/>
      <c r="P14" s="33"/>
      <c r="Q14" s="33"/>
      <c r="R14" s="33"/>
      <c r="S14" s="33"/>
      <c r="T14" s="33"/>
      <c r="U14" s="33"/>
      <c r="V14" s="33"/>
      <c r="W14" s="33"/>
      <c r="X14" s="33"/>
      <c r="Y14" s="33"/>
      <c r="Z14" s="33"/>
      <c r="AA14" s="33"/>
      <c r="AB14" s="33"/>
      <c r="AC14" s="33"/>
    </row>
    <row r="15" spans="1:32" s="6" customFormat="1" ht="21" customHeight="1">
      <c r="A15" s="202" t="s">
        <v>229</v>
      </c>
      <c r="B15" s="246"/>
      <c r="C15" s="246"/>
      <c r="D15" s="246"/>
      <c r="E15" s="246"/>
      <c r="F15" s="246"/>
      <c r="G15" s="239">
        <f>+_056L1+_056L2+_056L3+_056L4+_056L5</f>
        <v>0</v>
      </c>
      <c r="H15" s="242"/>
      <c r="I15" s="285"/>
      <c r="J15" s="285"/>
      <c r="K15" s="33"/>
      <c r="L15" s="33"/>
      <c r="M15" s="33"/>
      <c r="N15" s="33"/>
      <c r="O15" s="33"/>
      <c r="P15" s="33"/>
      <c r="Q15" s="33"/>
      <c r="R15" s="33"/>
      <c r="S15" s="33"/>
      <c r="T15" s="33"/>
      <c r="U15" s="33"/>
      <c r="V15" s="33"/>
      <c r="W15" s="33"/>
      <c r="X15" s="33"/>
      <c r="Y15" s="33"/>
      <c r="Z15" s="33"/>
      <c r="AA15" s="33"/>
      <c r="AB15" s="33"/>
      <c r="AC15" s="33"/>
    </row>
    <row r="16" spans="1:32" s="52" customFormat="1" ht="54.6" customHeight="1">
      <c r="A16" s="395" t="s">
        <v>402</v>
      </c>
      <c r="B16" s="298"/>
      <c r="C16" s="298"/>
      <c r="D16" s="298"/>
      <c r="E16" s="298"/>
      <c r="F16" s="298"/>
      <c r="G16" s="396"/>
      <c r="H16" s="243"/>
      <c r="I16" s="286"/>
      <c r="J16" s="286"/>
      <c r="K16" s="33"/>
      <c r="L16" s="164"/>
      <c r="M16" s="164"/>
      <c r="N16" s="33"/>
      <c r="O16" s="164"/>
      <c r="P16" s="164"/>
      <c r="Q16" s="33"/>
      <c r="R16" s="164"/>
      <c r="S16" s="164"/>
      <c r="T16" s="33"/>
      <c r="U16" s="164"/>
      <c r="V16" s="164"/>
      <c r="W16" s="33"/>
      <c r="X16" s="164"/>
      <c r="Y16" s="164"/>
      <c r="Z16" s="33"/>
      <c r="AA16" s="164"/>
      <c r="AB16" s="164"/>
      <c r="AC16" s="33"/>
      <c r="AD16" s="164"/>
      <c r="AE16" s="164"/>
      <c r="AF16" s="33"/>
    </row>
    <row r="17" spans="1:29" s="6" customFormat="1" ht="22.15" customHeight="1">
      <c r="A17" s="204" t="s">
        <v>2</v>
      </c>
      <c r="B17" s="181" t="s">
        <v>405</v>
      </c>
      <c r="C17" s="277"/>
      <c r="D17" s="278"/>
      <c r="E17" s="278"/>
      <c r="F17" s="278"/>
      <c r="G17" s="279"/>
      <c r="H17" s="242"/>
      <c r="I17" s="285"/>
      <c r="J17" s="285"/>
      <c r="K17" s="33"/>
      <c r="L17" s="33"/>
      <c r="M17" s="33"/>
      <c r="N17" s="33"/>
      <c r="O17" s="33"/>
      <c r="P17" s="33"/>
      <c r="Q17" s="33"/>
      <c r="R17" s="33"/>
      <c r="S17" s="33"/>
      <c r="T17" s="33"/>
      <c r="U17" s="33"/>
      <c r="V17" s="33"/>
      <c r="W17" s="33"/>
      <c r="X17" s="33"/>
      <c r="Y17" s="33"/>
      <c r="Z17" s="33"/>
      <c r="AA17" s="33"/>
      <c r="AB17" s="33"/>
      <c r="AC17" s="33"/>
    </row>
    <row r="18" spans="1:29" s="6" customFormat="1" ht="21" customHeight="1">
      <c r="A18" s="254" t="s">
        <v>336</v>
      </c>
      <c r="B18" s="259"/>
      <c r="C18" s="400" t="str">
        <f>IF(OR(CHKWvsS053&gt;0,CHKSvsW053&gt;0),"Report both working capacity and IN OPERATION shell capacity.  IN OPERATION shell capacity must be greater than or equal to working capacity.",IF(CHKSW053&gt;0,"IN OPERATION shell storage capacity must be greater than or equal to working storage capacity.  Please check the highlighted cells and revise entries.",IF(CHKWCvs2&gt;0,"Working storage capacity at Cushing OK must be less than or equal to working storage capacity in PAD District 2.  Please check the highlighted cells and revise entries.","")))</f>
        <v/>
      </c>
      <c r="D18" s="401"/>
      <c r="E18" s="401"/>
      <c r="F18" s="401"/>
      <c r="G18" s="402"/>
      <c r="H18" s="242"/>
      <c r="I18" s="285"/>
      <c r="J18" s="285"/>
      <c r="K18" s="33"/>
      <c r="L18" s="33"/>
      <c r="M18" s="33"/>
      <c r="N18" s="33"/>
      <c r="O18" s="33"/>
      <c r="P18" s="33"/>
      <c r="Q18" s="33"/>
      <c r="R18" s="33"/>
      <c r="S18" s="33"/>
      <c r="T18" s="33"/>
      <c r="U18" s="33"/>
      <c r="V18" s="33"/>
      <c r="W18" s="33"/>
      <c r="X18" s="33"/>
      <c r="Y18" s="33"/>
      <c r="Z18" s="33"/>
      <c r="AA18" s="33"/>
      <c r="AB18" s="33"/>
      <c r="AC18" s="33"/>
    </row>
    <row r="19" spans="1:29" s="6" customFormat="1" ht="21" customHeight="1">
      <c r="A19" s="182" t="s">
        <v>345</v>
      </c>
      <c r="B19" s="258">
        <f>+_053I2+_053E2+_053L2</f>
        <v>0</v>
      </c>
      <c r="C19" s="400"/>
      <c r="D19" s="401"/>
      <c r="E19" s="401"/>
      <c r="F19" s="401"/>
      <c r="G19" s="402"/>
      <c r="H19" s="242">
        <f>IF(_053W2&gt;_053E2+_053L2,1,0)</f>
        <v>0</v>
      </c>
      <c r="I19" s="285"/>
      <c r="J19" s="285"/>
      <c r="K19" s="33"/>
      <c r="L19" s="33"/>
      <c r="M19" s="33"/>
      <c r="N19" s="33"/>
      <c r="O19" s="33"/>
      <c r="P19" s="33"/>
      <c r="Q19" s="33"/>
      <c r="R19" s="33"/>
      <c r="S19" s="33"/>
      <c r="T19" s="33"/>
      <c r="U19" s="33"/>
      <c r="V19" s="33"/>
      <c r="W19" s="33"/>
      <c r="X19" s="33"/>
      <c r="Y19" s="33"/>
      <c r="Z19" s="33"/>
      <c r="AA19" s="33"/>
      <c r="AB19" s="33"/>
      <c r="AC19" s="33"/>
    </row>
    <row r="20" spans="1:29" s="6" customFormat="1" ht="21" customHeight="1">
      <c r="A20" s="202" t="s">
        <v>227</v>
      </c>
      <c r="B20" s="246"/>
      <c r="C20" s="403" t="str">
        <f>IF(CHKWvsS053&gt;0,"Products with working storage capacity also must have IN OPERATION shell storage capacity.  
Please enter appropriate SHELL storage capacity components.",IF(OR(CHKICvs2&gt;0,CHKECvs2&gt;0,CHKLCvs2&gt;0),"Shell storage capacity at Cushing OK must be less than or equal to shell storage capacity in PAD District 2.  Please check the highlighted cells and revise entries.",""))</f>
        <v/>
      </c>
      <c r="D20" s="404"/>
      <c r="E20" s="404"/>
      <c r="F20" s="404"/>
      <c r="G20" s="405"/>
      <c r="H20" s="285"/>
      <c r="I20" s="285"/>
      <c r="J20" s="285"/>
      <c r="K20" s="33"/>
      <c r="L20" s="33"/>
      <c r="M20" s="33"/>
      <c r="N20" s="33"/>
      <c r="O20" s="33"/>
      <c r="P20" s="33"/>
      <c r="Q20" s="33"/>
      <c r="R20" s="33"/>
      <c r="S20" s="33"/>
      <c r="T20" s="33"/>
      <c r="U20" s="33"/>
      <c r="V20" s="33"/>
      <c r="W20" s="33"/>
      <c r="X20" s="33"/>
      <c r="Y20" s="33"/>
      <c r="Z20" s="33"/>
      <c r="AA20" s="33"/>
      <c r="AB20" s="33"/>
      <c r="AC20" s="33"/>
    </row>
    <row r="21" spans="1:29" s="6" customFormat="1" ht="21" customHeight="1">
      <c r="A21" s="202" t="s">
        <v>228</v>
      </c>
      <c r="B21" s="246"/>
      <c r="C21" s="403"/>
      <c r="D21" s="404"/>
      <c r="E21" s="404"/>
      <c r="F21" s="404"/>
      <c r="G21" s="405"/>
      <c r="H21" s="285"/>
      <c r="I21" s="285"/>
      <c r="J21" s="285"/>
      <c r="K21" s="33"/>
      <c r="L21" s="33"/>
      <c r="M21" s="33"/>
      <c r="N21" s="33"/>
      <c r="O21" s="33"/>
      <c r="P21" s="33"/>
      <c r="Q21" s="33"/>
      <c r="R21" s="33"/>
      <c r="S21" s="33"/>
      <c r="T21" s="33"/>
      <c r="U21" s="33"/>
      <c r="V21" s="33"/>
      <c r="W21" s="33"/>
      <c r="X21" s="33"/>
      <c r="Y21" s="33"/>
      <c r="Z21" s="33"/>
      <c r="AA21" s="33"/>
      <c r="AB21" s="33"/>
      <c r="AC21" s="33"/>
    </row>
    <row r="22" spans="1:29" s="6" customFormat="1" ht="21" customHeight="1" thickBot="1">
      <c r="A22" s="247" t="s">
        <v>229</v>
      </c>
      <c r="B22" s="246"/>
      <c r="C22" s="403"/>
      <c r="D22" s="404"/>
      <c r="E22" s="404"/>
      <c r="F22" s="404"/>
      <c r="G22" s="405"/>
      <c r="H22" s="285"/>
      <c r="I22" s="285"/>
      <c r="J22" s="285"/>
      <c r="K22" s="33"/>
      <c r="L22" s="33"/>
      <c r="M22" s="33"/>
      <c r="N22" s="33"/>
      <c r="O22" s="33"/>
      <c r="P22" s="33"/>
      <c r="Q22" s="33"/>
      <c r="R22" s="33"/>
      <c r="S22" s="33"/>
      <c r="T22" s="33"/>
      <c r="U22" s="33"/>
      <c r="V22" s="33"/>
      <c r="W22" s="33"/>
      <c r="X22" s="33"/>
      <c r="Y22" s="33"/>
      <c r="Z22" s="33"/>
      <c r="AA22" s="33"/>
      <c r="AB22" s="33"/>
      <c r="AC22" s="33"/>
    </row>
    <row r="23" spans="1:29" s="6" customFormat="1" ht="41.45" customHeight="1" thickBot="1">
      <c r="A23" s="397" t="s">
        <v>326</v>
      </c>
      <c r="B23" s="398"/>
      <c r="C23" s="398"/>
      <c r="D23" s="398"/>
      <c r="E23" s="398"/>
      <c r="F23" s="398"/>
      <c r="G23" s="399"/>
      <c r="H23" s="285"/>
      <c r="I23" s="285"/>
      <c r="J23" s="285"/>
      <c r="K23" s="33"/>
      <c r="L23" s="33"/>
      <c r="M23" s="33"/>
      <c r="N23" s="33"/>
      <c r="O23" s="33"/>
      <c r="P23" s="33"/>
      <c r="Q23" s="33"/>
      <c r="R23" s="33"/>
      <c r="S23" s="33"/>
      <c r="T23" s="33"/>
      <c r="U23" s="33"/>
      <c r="V23" s="33"/>
      <c r="W23" s="33"/>
      <c r="X23" s="33"/>
      <c r="Y23" s="33"/>
      <c r="Z23" s="33"/>
      <c r="AA23" s="33"/>
      <c r="AB23" s="33"/>
      <c r="AC23" s="33"/>
    </row>
    <row r="24" spans="1:29" s="6" customFormat="1" ht="48">
      <c r="A24" s="248"/>
      <c r="B24" s="249" t="s">
        <v>120</v>
      </c>
      <c r="C24" s="250" t="s">
        <v>404</v>
      </c>
      <c r="D24" s="249" t="s">
        <v>122</v>
      </c>
      <c r="E24" s="249" t="s">
        <v>123</v>
      </c>
      <c r="F24" s="249" t="s">
        <v>124</v>
      </c>
      <c r="G24" s="251" t="s">
        <v>226</v>
      </c>
      <c r="H24" s="242"/>
      <c r="I24" s="33"/>
      <c r="J24" s="33"/>
      <c r="K24" s="33"/>
      <c r="L24" s="33"/>
      <c r="M24" s="33"/>
      <c r="N24" s="33"/>
      <c r="O24" s="33"/>
      <c r="P24" s="33"/>
      <c r="Q24" s="33"/>
      <c r="R24" s="33"/>
      <c r="S24" s="33"/>
      <c r="T24" s="33"/>
      <c r="U24" s="33"/>
      <c r="V24" s="33"/>
      <c r="W24" s="33"/>
      <c r="X24" s="33"/>
      <c r="Y24" s="33"/>
      <c r="Z24" s="33"/>
      <c r="AA24" s="33"/>
      <c r="AB24" s="33"/>
      <c r="AC24" s="33"/>
    </row>
    <row r="25" spans="1:29" s="6" customFormat="1" ht="30.6" customHeight="1">
      <c r="A25" s="244" t="s">
        <v>327</v>
      </c>
      <c r="B25" s="280"/>
      <c r="C25" s="281"/>
      <c r="D25" s="280"/>
      <c r="E25" s="280"/>
      <c r="F25" s="280"/>
      <c r="G25" s="282">
        <f>+_056T1+C25+_056T3+_056T4+_056T5</f>
        <v>0</v>
      </c>
      <c r="H25" s="242"/>
      <c r="I25" s="33"/>
      <c r="J25" s="33"/>
      <c r="K25" s="33"/>
      <c r="L25" s="33"/>
      <c r="M25" s="33"/>
      <c r="N25" s="33"/>
      <c r="O25" s="33"/>
      <c r="P25" s="33"/>
      <c r="Q25" s="33"/>
      <c r="R25" s="33"/>
      <c r="S25" s="33"/>
      <c r="T25" s="33"/>
      <c r="U25" s="33"/>
      <c r="V25" s="33"/>
      <c r="W25" s="33"/>
      <c r="X25" s="33"/>
      <c r="Y25" s="33"/>
      <c r="Z25" s="33"/>
      <c r="AA25" s="33"/>
      <c r="AB25" s="33"/>
      <c r="AC25" s="33"/>
    </row>
    <row r="26" spans="1:29" s="6" customFormat="1" ht="29.45" customHeight="1" thickBot="1">
      <c r="A26" s="245" t="s">
        <v>328</v>
      </c>
      <c r="B26" s="252"/>
      <c r="C26" s="283"/>
      <c r="D26" s="392" t="str">
        <f>IF(_053T2&gt;_056T2, "Stocks in tanks/underground storage for Cushing, OK must be less than or equal to total stocks in tanks/underground storage for PADD 2.", "Tank/Underground storage must be less than or equal to Pipeline/Tank Farm stocks in Part 3.")</f>
        <v>Tank/Underground storage must be less than or equal to Pipeline/Tank Farm stocks in Part 3.</v>
      </c>
      <c r="E26" s="393"/>
      <c r="F26" s="393"/>
      <c r="G26" s="394"/>
      <c r="H26" s="33"/>
      <c r="I26" s="33"/>
      <c r="J26" s="33"/>
      <c r="K26" s="33"/>
      <c r="L26" s="33"/>
      <c r="M26" s="33"/>
      <c r="N26" s="33"/>
      <c r="O26" s="33"/>
      <c r="P26" s="33"/>
      <c r="Q26" s="33"/>
      <c r="R26" s="33"/>
      <c r="S26" s="33"/>
      <c r="T26" s="33"/>
      <c r="U26" s="33"/>
      <c r="V26" s="33"/>
      <c r="W26" s="33"/>
      <c r="X26" s="33"/>
      <c r="Y26" s="33"/>
      <c r="Z26" s="33"/>
      <c r="AA26" s="33"/>
      <c r="AB26" s="33"/>
      <c r="AC26" s="33"/>
    </row>
    <row r="27" spans="1:29" s="6" customFormat="1" ht="15.75" customHeight="1">
      <c r="A27" s="271"/>
      <c r="B27" s="272" t="s">
        <v>316</v>
      </c>
      <c r="C27" s="273">
        <f>IF(OR(AND(_056W1&gt;0,_056E1+_056L1=0),AND(_056W2&gt;0,_056E2+_056L2=0),AND(_056W3&gt;0,_056E3+_056L3=0),AND(_056W4&gt;0,_056E4+_056L4=0),AND(_056W5&gt;0,_056E5+_056L5=0)),1,0)</f>
        <v>0</v>
      </c>
      <c r="D27" s="274" t="s">
        <v>317</v>
      </c>
      <c r="E27" s="273">
        <f>IF(OR(AND(_056W1=0,_056E1+_056L1&gt;0),AND(_056W2=0,_056E2+_056L2&gt;0),AND(_056W3=0,_056E3+_056L3&gt;0),AND(_056W4=0,_056E4+_056L4&gt;0),AND(_056W5=0,_056E5+_056L5&gt;0)),1,0)</f>
        <v>0</v>
      </c>
      <c r="F27" s="240"/>
      <c r="G27" s="240"/>
      <c r="H27" s="33"/>
      <c r="I27" s="33"/>
      <c r="J27" s="33"/>
      <c r="K27" s="33"/>
      <c r="L27" s="33"/>
      <c r="M27" s="33"/>
      <c r="N27" s="33"/>
      <c r="O27" s="33"/>
      <c r="P27" s="33"/>
      <c r="Q27" s="33"/>
      <c r="R27" s="33"/>
      <c r="S27" s="33"/>
      <c r="T27" s="33"/>
      <c r="U27" s="33"/>
      <c r="V27" s="33"/>
      <c r="W27" s="33"/>
      <c r="X27" s="33"/>
      <c r="Y27" s="33"/>
      <c r="Z27" s="33"/>
      <c r="AA27" s="33"/>
      <c r="AB27" s="33"/>
      <c r="AC27" s="33"/>
    </row>
    <row r="28" spans="1:29" s="6" customFormat="1" ht="15.75" customHeight="1">
      <c r="A28" s="271"/>
      <c r="B28" s="272" t="s">
        <v>319</v>
      </c>
      <c r="C28" s="273">
        <f>IF(AND(_053W2&gt;0,_053E2+_053L2=0),1,0)</f>
        <v>0</v>
      </c>
      <c r="D28" s="274" t="s">
        <v>320</v>
      </c>
      <c r="E28" s="273">
        <f>IF(AND(_053W2=0,_053E2+_053L2&gt;0),1,0)</f>
        <v>0</v>
      </c>
      <c r="F28" s="240"/>
      <c r="G28" s="240"/>
      <c r="H28" s="33"/>
      <c r="I28" s="33"/>
      <c r="J28" s="33"/>
      <c r="K28" s="33"/>
      <c r="L28" s="33"/>
      <c r="M28" s="33"/>
      <c r="N28" s="33"/>
      <c r="O28" s="33"/>
      <c r="P28" s="33"/>
      <c r="Q28" s="33"/>
      <c r="R28" s="33"/>
      <c r="S28" s="33"/>
      <c r="T28" s="33"/>
      <c r="U28" s="33"/>
      <c r="V28" s="33"/>
      <c r="W28" s="33"/>
      <c r="X28" s="33"/>
      <c r="Y28" s="33"/>
      <c r="Z28" s="33"/>
      <c r="AA28" s="33"/>
      <c r="AB28" s="33"/>
      <c r="AC28" s="33"/>
    </row>
    <row r="29" spans="1:29" s="6" customFormat="1" ht="15" customHeight="1">
      <c r="A29" s="271"/>
      <c r="B29" s="272" t="s">
        <v>321</v>
      </c>
      <c r="C29" s="273">
        <f>IF(_053W2&gt;_056W2,1,0)</f>
        <v>0</v>
      </c>
      <c r="D29" s="274" t="s">
        <v>344</v>
      </c>
      <c r="E29" s="273">
        <f>IF(OR(_056T1&gt;_056P1,_056T2&gt;_056P2,_056T3&gt;_056P3,_056T4&gt;_056P4,_056T5&gt;_056P5,_053T2&gt;_053OK),1,0)</f>
        <v>0</v>
      </c>
      <c r="F29" s="240"/>
      <c r="G29" s="240"/>
      <c r="H29" s="33"/>
      <c r="I29" s="33"/>
      <c r="J29" s="33"/>
      <c r="K29" s="33"/>
      <c r="L29" s="33"/>
      <c r="M29" s="33"/>
      <c r="N29" s="33"/>
      <c r="O29" s="33"/>
      <c r="P29" s="33"/>
      <c r="Q29" s="33"/>
      <c r="R29" s="33"/>
      <c r="S29" s="33"/>
      <c r="T29" s="33"/>
      <c r="U29" s="33"/>
      <c r="V29" s="33"/>
      <c r="W29" s="33"/>
      <c r="X29" s="33"/>
      <c r="Y29" s="33"/>
      <c r="Z29" s="33"/>
      <c r="AA29" s="33"/>
      <c r="AB29" s="33"/>
      <c r="AC29" s="33"/>
    </row>
    <row r="30" spans="1:29" s="6" customFormat="1" ht="15" customHeight="1">
      <c r="A30" s="271"/>
      <c r="B30" s="272" t="s">
        <v>322</v>
      </c>
      <c r="C30" s="273">
        <f>IF(_053I2&gt;_056I2,1,0)</f>
        <v>0</v>
      </c>
      <c r="D30" s="272" t="s">
        <v>346</v>
      </c>
      <c r="E30" s="273">
        <f>IF(OR(_056T1&gt;_056E1+_056L1,_056T2&gt;_056E2+_056L2,_056T3&gt;_056E3+_056L3,_056T4&gt;_056E4+_056L4,_056T5&gt;_056E5+_056L5,_053T2&gt;_053E2+_053L2),1,0)</f>
        <v>0</v>
      </c>
      <c r="F30" s="240"/>
      <c r="G30" s="240"/>
      <c r="H30" s="33"/>
      <c r="I30" s="33"/>
      <c r="J30" s="33"/>
      <c r="K30" s="33"/>
      <c r="L30" s="33"/>
      <c r="M30" s="33"/>
      <c r="N30" s="33"/>
      <c r="O30" s="33"/>
      <c r="P30" s="33"/>
      <c r="Q30" s="33"/>
      <c r="R30" s="33"/>
      <c r="S30" s="33"/>
      <c r="T30" s="33"/>
      <c r="U30" s="33"/>
      <c r="V30" s="33"/>
      <c r="W30" s="33"/>
      <c r="X30" s="33"/>
      <c r="Y30" s="33"/>
      <c r="Z30" s="33"/>
      <c r="AA30" s="33"/>
      <c r="AB30" s="33"/>
      <c r="AC30" s="33"/>
    </row>
    <row r="31" spans="1:29" s="6" customFormat="1" ht="15">
      <c r="A31" s="275"/>
      <c r="B31" s="272" t="s">
        <v>323</v>
      </c>
      <c r="C31" s="273">
        <f>IF(_053E2&gt;_056E2,1,0)</f>
        <v>0</v>
      </c>
      <c r="D31" s="274"/>
      <c r="E31" s="273"/>
      <c r="F31" s="195"/>
      <c r="G31" s="195"/>
      <c r="H31" s="33"/>
      <c r="I31" s="33"/>
      <c r="J31" s="33"/>
      <c r="K31" s="33"/>
      <c r="L31" s="33"/>
      <c r="M31" s="33"/>
      <c r="N31" s="33"/>
      <c r="O31" s="33"/>
      <c r="P31" s="33"/>
      <c r="Q31" s="33"/>
      <c r="R31" s="33"/>
      <c r="S31" s="33"/>
      <c r="T31" s="33"/>
      <c r="U31" s="33"/>
      <c r="V31" s="33"/>
      <c r="W31" s="33"/>
      <c r="X31" s="33"/>
      <c r="Y31" s="33"/>
      <c r="Z31" s="33"/>
      <c r="AA31" s="33"/>
      <c r="AB31" s="33"/>
      <c r="AC31" s="33"/>
    </row>
    <row r="32" spans="1:29" s="6" customFormat="1" ht="15">
      <c r="A32" s="276"/>
      <c r="B32" s="272" t="s">
        <v>324</v>
      </c>
      <c r="C32" s="273">
        <f>IF(_053L2&gt;_056L2,1,0)</f>
        <v>0</v>
      </c>
      <c r="D32" s="274"/>
      <c r="E32" s="273"/>
      <c r="F32" s="195"/>
      <c r="G32" s="195"/>
      <c r="H32" s="33"/>
      <c r="I32" s="33"/>
      <c r="J32" s="33"/>
      <c r="K32" s="33"/>
      <c r="L32" s="33"/>
      <c r="M32" s="33"/>
      <c r="N32" s="33"/>
      <c r="O32" s="33"/>
      <c r="P32" s="33"/>
      <c r="Q32" s="33"/>
      <c r="R32" s="33"/>
      <c r="S32" s="33"/>
      <c r="T32" s="33"/>
      <c r="U32" s="33"/>
      <c r="V32" s="33"/>
      <c r="W32" s="33"/>
      <c r="X32" s="33"/>
      <c r="Y32" s="33"/>
      <c r="Z32" s="33"/>
      <c r="AA32" s="33"/>
      <c r="AB32" s="33"/>
      <c r="AC32" s="33"/>
    </row>
    <row r="33" spans="1:29" s="6" customFormat="1" ht="15">
      <c r="A33" s="276"/>
      <c r="B33" s="274"/>
      <c r="C33" s="273"/>
      <c r="D33" s="274"/>
      <c r="E33" s="273"/>
      <c r="F33" s="195"/>
      <c r="G33" s="195"/>
      <c r="H33" s="33"/>
      <c r="I33" s="33"/>
      <c r="J33" s="33"/>
      <c r="K33" s="33"/>
      <c r="L33" s="33"/>
      <c r="M33" s="33"/>
      <c r="N33" s="33"/>
      <c r="O33" s="33"/>
      <c r="P33" s="33"/>
      <c r="Q33" s="33"/>
      <c r="R33" s="33"/>
      <c r="S33" s="33"/>
      <c r="T33" s="33"/>
      <c r="U33" s="33"/>
      <c r="V33" s="33"/>
      <c r="W33" s="33"/>
      <c r="X33" s="33"/>
      <c r="Y33" s="33"/>
      <c r="Z33" s="33"/>
      <c r="AA33" s="33"/>
      <c r="AB33" s="33"/>
      <c r="AC33" s="33"/>
    </row>
    <row r="34" spans="1:29" s="6" customFormat="1" ht="15">
      <c r="A34" s="241"/>
      <c r="B34" s="241"/>
      <c r="C34" s="253"/>
      <c r="D34" s="195"/>
      <c r="E34" s="195"/>
      <c r="F34" s="195"/>
      <c r="G34" s="184"/>
      <c r="H34" s="33"/>
      <c r="I34" s="33"/>
      <c r="J34" s="33"/>
      <c r="K34" s="33"/>
      <c r="L34" s="33"/>
      <c r="M34" s="33"/>
      <c r="N34" s="33"/>
      <c r="O34" s="33"/>
      <c r="P34" s="33"/>
      <c r="Q34" s="33"/>
      <c r="R34" s="33"/>
      <c r="S34" s="33"/>
      <c r="T34" s="33"/>
      <c r="U34" s="33"/>
      <c r="V34" s="33"/>
      <c r="W34" s="33"/>
      <c r="X34" s="33"/>
      <c r="Y34" s="33"/>
      <c r="Z34" s="33"/>
      <c r="AA34" s="33"/>
      <c r="AB34" s="33"/>
      <c r="AC34" s="33"/>
    </row>
    <row r="35" spans="1:29" s="6" customFormat="1" ht="15">
      <c r="A35" s="187"/>
      <c r="B35" s="284"/>
      <c r="C35" s="253"/>
      <c r="D35" s="195"/>
      <c r="E35" s="195"/>
      <c r="F35" s="195"/>
      <c r="G35" s="184"/>
      <c r="H35" s="33"/>
      <c r="I35" s="33"/>
      <c r="J35" s="33"/>
      <c r="K35" s="33"/>
      <c r="L35" s="33"/>
      <c r="M35" s="33"/>
      <c r="N35" s="33"/>
      <c r="O35" s="33"/>
      <c r="P35" s="33"/>
      <c r="Q35" s="33"/>
      <c r="R35" s="33"/>
      <c r="S35" s="33"/>
      <c r="T35" s="33"/>
      <c r="U35" s="33"/>
      <c r="V35" s="33"/>
      <c r="W35" s="33"/>
      <c r="X35" s="33"/>
      <c r="Y35" s="33"/>
      <c r="Z35" s="33"/>
      <c r="AA35" s="33"/>
      <c r="AB35" s="33"/>
      <c r="AC35" s="33"/>
    </row>
    <row r="36" spans="1:29" s="6" customFormat="1" ht="15">
      <c r="A36" s="187"/>
      <c r="B36" s="187"/>
      <c r="C36" s="183"/>
      <c r="D36" s="184"/>
      <c r="E36" s="184"/>
      <c r="F36" s="184"/>
      <c r="G36" s="184"/>
      <c r="H36" s="33"/>
      <c r="I36" s="33"/>
      <c r="J36" s="33"/>
      <c r="K36" s="33"/>
      <c r="L36" s="33"/>
      <c r="M36" s="33"/>
      <c r="N36" s="33"/>
      <c r="O36" s="33"/>
      <c r="P36" s="33"/>
      <c r="Q36" s="33"/>
      <c r="R36" s="33"/>
      <c r="S36" s="33"/>
      <c r="T36" s="33"/>
      <c r="U36" s="33"/>
      <c r="V36" s="33"/>
      <c r="W36" s="33"/>
      <c r="X36" s="33"/>
      <c r="Y36" s="33"/>
      <c r="Z36" s="33"/>
      <c r="AA36" s="33"/>
      <c r="AB36" s="33"/>
      <c r="AC36" s="33"/>
    </row>
    <row r="37" spans="1:29" s="6" customFormat="1" ht="15">
      <c r="A37" s="187"/>
      <c r="B37" s="187"/>
      <c r="C37" s="183"/>
      <c r="D37" s="184"/>
      <c r="E37" s="184"/>
      <c r="F37" s="184"/>
      <c r="G37" s="184"/>
      <c r="H37" s="33"/>
      <c r="I37" s="33"/>
      <c r="J37" s="33"/>
      <c r="K37" s="33"/>
      <c r="L37" s="33"/>
      <c r="M37" s="33"/>
      <c r="N37" s="33"/>
      <c r="O37" s="33"/>
      <c r="P37" s="33"/>
      <c r="Q37" s="33"/>
      <c r="R37" s="33"/>
      <c r="S37" s="33"/>
      <c r="T37" s="33"/>
      <c r="U37" s="33"/>
      <c r="V37" s="33"/>
      <c r="W37" s="33"/>
      <c r="X37" s="33"/>
      <c r="Y37" s="33"/>
      <c r="Z37" s="33"/>
      <c r="AA37" s="33"/>
      <c r="AB37" s="33"/>
      <c r="AC37" s="33"/>
    </row>
    <row r="38" spans="1:29" s="6" customFormat="1" ht="15">
      <c r="A38" s="185"/>
      <c r="B38" s="185"/>
      <c r="C38" s="183"/>
      <c r="D38" s="184"/>
      <c r="E38" s="184"/>
      <c r="F38" s="184"/>
      <c r="G38" s="184"/>
      <c r="H38" s="33"/>
      <c r="I38" s="33"/>
      <c r="J38" s="33"/>
      <c r="K38" s="33"/>
      <c r="L38" s="33"/>
      <c r="M38" s="33"/>
      <c r="N38" s="33"/>
      <c r="O38" s="33"/>
      <c r="P38" s="33"/>
      <c r="Q38" s="33"/>
      <c r="R38" s="33"/>
      <c r="S38" s="33"/>
      <c r="T38" s="33"/>
      <c r="U38" s="33"/>
      <c r="V38" s="33"/>
      <c r="W38" s="33"/>
      <c r="X38" s="33"/>
      <c r="Y38" s="33"/>
      <c r="Z38" s="33"/>
      <c r="AA38" s="33"/>
      <c r="AB38" s="33"/>
      <c r="AC38" s="33"/>
    </row>
    <row r="39" spans="1:29" s="6" customFormat="1" ht="15">
      <c r="A39" s="187"/>
      <c r="B39" s="187"/>
      <c r="C39" s="183"/>
      <c r="D39" s="184"/>
      <c r="E39" s="184"/>
      <c r="F39" s="184"/>
      <c r="G39" s="184"/>
      <c r="H39" s="33"/>
      <c r="I39" s="33"/>
      <c r="J39" s="33"/>
      <c r="K39" s="33"/>
      <c r="L39" s="33"/>
      <c r="M39" s="33"/>
      <c r="N39" s="33"/>
      <c r="O39" s="33"/>
      <c r="P39" s="33"/>
      <c r="Q39" s="33"/>
      <c r="R39" s="33"/>
      <c r="S39" s="33"/>
      <c r="T39" s="33"/>
      <c r="U39" s="33"/>
      <c r="V39" s="33"/>
      <c r="W39" s="33"/>
      <c r="X39" s="33"/>
      <c r="Y39" s="33"/>
      <c r="Z39" s="33"/>
      <c r="AA39" s="33"/>
      <c r="AB39" s="33"/>
      <c r="AC39" s="33"/>
    </row>
    <row r="40" spans="1:29" s="6" customFormat="1" ht="15">
      <c r="A40" s="187"/>
      <c r="B40" s="187"/>
      <c r="C40" s="183"/>
      <c r="D40" s="184"/>
      <c r="E40" s="184"/>
      <c r="F40" s="184"/>
      <c r="G40" s="184"/>
      <c r="H40" s="33"/>
      <c r="I40" s="33"/>
      <c r="J40" s="33"/>
      <c r="K40" s="33"/>
      <c r="L40" s="33"/>
      <c r="M40" s="33"/>
      <c r="N40" s="33"/>
      <c r="O40" s="33"/>
      <c r="P40" s="33"/>
      <c r="Q40" s="33"/>
      <c r="R40" s="33"/>
      <c r="S40" s="33"/>
      <c r="T40" s="33"/>
      <c r="U40" s="33"/>
      <c r="V40" s="33"/>
      <c r="W40" s="33"/>
      <c r="X40" s="33"/>
      <c r="Y40" s="33"/>
      <c r="Z40" s="33"/>
      <c r="AA40" s="33"/>
      <c r="AB40" s="33"/>
      <c r="AC40" s="33"/>
    </row>
    <row r="41" spans="1:29" s="6" customFormat="1" ht="15">
      <c r="A41" s="186"/>
      <c r="B41" s="186"/>
      <c r="C41" s="183"/>
      <c r="D41" s="184"/>
      <c r="E41" s="184"/>
      <c r="F41" s="184"/>
      <c r="G41" s="184"/>
      <c r="H41" s="33"/>
      <c r="I41" s="33"/>
      <c r="J41" s="33"/>
      <c r="K41" s="33"/>
      <c r="L41" s="33"/>
      <c r="M41" s="33"/>
      <c r="N41" s="33"/>
      <c r="O41" s="33"/>
      <c r="P41" s="33"/>
      <c r="Q41" s="33"/>
      <c r="R41" s="33"/>
      <c r="S41" s="33"/>
      <c r="T41" s="33"/>
      <c r="U41" s="33"/>
      <c r="V41" s="33"/>
      <c r="W41" s="33"/>
      <c r="X41" s="33"/>
      <c r="Y41" s="33"/>
      <c r="Z41" s="33"/>
      <c r="AA41" s="33"/>
      <c r="AB41" s="33"/>
      <c r="AC41" s="33"/>
    </row>
    <row r="42" spans="1:29" s="6" customFormat="1" ht="15">
      <c r="A42" s="188"/>
      <c r="B42" s="188"/>
      <c r="C42" s="183"/>
      <c r="D42" s="184"/>
      <c r="E42" s="184"/>
      <c r="F42" s="184"/>
      <c r="G42" s="184"/>
      <c r="H42" s="33"/>
      <c r="I42" s="33"/>
      <c r="J42" s="33"/>
      <c r="K42" s="33"/>
      <c r="L42" s="33"/>
      <c r="M42" s="33"/>
      <c r="N42" s="33"/>
      <c r="O42" s="33"/>
      <c r="P42" s="33"/>
      <c r="Q42" s="33"/>
      <c r="R42" s="33"/>
      <c r="S42" s="33"/>
      <c r="T42" s="33"/>
      <c r="U42" s="33"/>
      <c r="V42" s="33"/>
      <c r="W42" s="33"/>
      <c r="X42" s="33"/>
      <c r="Y42" s="33"/>
      <c r="Z42" s="33"/>
      <c r="AA42" s="33"/>
      <c r="AB42" s="33"/>
      <c r="AC42" s="33"/>
    </row>
    <row r="43" spans="1:29" s="6" customFormat="1" ht="15">
      <c r="A43" s="189"/>
      <c r="B43" s="189"/>
      <c r="C43" s="183"/>
      <c r="D43" s="184"/>
      <c r="E43" s="184"/>
      <c r="F43" s="184"/>
      <c r="G43" s="184"/>
      <c r="H43" s="33"/>
      <c r="I43" s="33"/>
      <c r="J43" s="33"/>
      <c r="K43" s="33"/>
      <c r="L43" s="33"/>
      <c r="M43" s="33"/>
      <c r="N43" s="33"/>
      <c r="O43" s="33"/>
      <c r="P43" s="33"/>
      <c r="Q43" s="33"/>
      <c r="R43" s="33"/>
      <c r="S43" s="33"/>
      <c r="T43" s="33"/>
      <c r="U43" s="33"/>
      <c r="V43" s="33"/>
      <c r="W43" s="33"/>
      <c r="X43" s="33"/>
      <c r="Y43" s="33"/>
      <c r="Z43" s="33"/>
      <c r="AA43" s="33"/>
      <c r="AB43" s="33"/>
      <c r="AC43" s="33"/>
    </row>
    <row r="44" spans="1:29" s="6" customFormat="1" ht="15">
      <c r="A44" s="190"/>
      <c r="B44" s="190"/>
      <c r="C44" s="183"/>
      <c r="D44" s="184"/>
      <c r="E44" s="184"/>
      <c r="F44" s="184"/>
      <c r="G44" s="184"/>
      <c r="H44" s="33"/>
      <c r="I44" s="33"/>
      <c r="J44" s="33"/>
      <c r="K44" s="33"/>
      <c r="L44" s="33"/>
      <c r="M44" s="33"/>
      <c r="N44" s="33"/>
      <c r="O44" s="33"/>
      <c r="P44" s="33"/>
      <c r="Q44" s="33"/>
      <c r="R44" s="33"/>
      <c r="S44" s="33"/>
      <c r="T44" s="33"/>
      <c r="U44" s="33"/>
      <c r="V44" s="33"/>
      <c r="W44" s="33"/>
      <c r="X44" s="33"/>
      <c r="Y44" s="33"/>
      <c r="Z44" s="33"/>
      <c r="AA44" s="33"/>
      <c r="AB44" s="33"/>
      <c r="AC44" s="33"/>
    </row>
    <row r="45" spans="1:29" s="6" customFormat="1" ht="15">
      <c r="A45" s="190"/>
      <c r="B45" s="190"/>
      <c r="C45" s="183"/>
      <c r="D45" s="184"/>
      <c r="E45" s="184"/>
      <c r="F45" s="184"/>
      <c r="G45" s="184"/>
      <c r="H45" s="33"/>
      <c r="I45" s="33"/>
      <c r="J45" s="33"/>
      <c r="K45" s="33"/>
      <c r="L45" s="33"/>
      <c r="M45" s="33"/>
      <c r="N45" s="33"/>
      <c r="O45" s="33"/>
      <c r="P45" s="33"/>
      <c r="Q45" s="33"/>
      <c r="R45" s="33"/>
      <c r="S45" s="33"/>
      <c r="T45" s="33"/>
      <c r="U45" s="33"/>
      <c r="V45" s="33"/>
      <c r="W45" s="33"/>
      <c r="X45" s="33"/>
      <c r="Y45" s="33"/>
      <c r="Z45" s="33"/>
      <c r="AA45" s="33"/>
      <c r="AB45" s="33"/>
      <c r="AC45" s="33"/>
    </row>
    <row r="46" spans="1:29" s="6" customFormat="1" ht="15">
      <c r="A46" s="190"/>
      <c r="B46" s="190"/>
      <c r="C46" s="183"/>
      <c r="D46" s="184"/>
      <c r="E46" s="184"/>
      <c r="F46" s="184"/>
      <c r="G46" s="184"/>
      <c r="H46" s="33"/>
      <c r="I46" s="33"/>
      <c r="J46" s="33"/>
      <c r="K46" s="33"/>
      <c r="L46" s="33"/>
      <c r="M46" s="33"/>
      <c r="N46" s="33"/>
      <c r="O46" s="33"/>
      <c r="P46" s="33"/>
      <c r="Q46" s="33"/>
      <c r="R46" s="33"/>
      <c r="S46" s="33"/>
      <c r="T46" s="33"/>
      <c r="U46" s="33"/>
      <c r="V46" s="33"/>
      <c r="W46" s="33"/>
      <c r="X46" s="33"/>
      <c r="Y46" s="33"/>
      <c r="Z46" s="33"/>
      <c r="AA46" s="33"/>
      <c r="AB46" s="33"/>
      <c r="AC46" s="33"/>
    </row>
    <row r="47" spans="1:29" s="6" customFormat="1" ht="15">
      <c r="A47" s="190"/>
      <c r="B47" s="190"/>
      <c r="C47" s="183"/>
      <c r="D47" s="184"/>
      <c r="E47" s="184"/>
      <c r="F47" s="184"/>
      <c r="G47" s="184"/>
      <c r="H47" s="33"/>
      <c r="I47" s="33"/>
      <c r="J47" s="33"/>
      <c r="K47" s="33"/>
      <c r="L47" s="33"/>
      <c r="M47" s="33"/>
      <c r="N47" s="33"/>
      <c r="O47" s="33"/>
      <c r="P47" s="33"/>
      <c r="Q47" s="33"/>
      <c r="R47" s="33"/>
      <c r="S47" s="33"/>
      <c r="T47" s="33"/>
      <c r="U47" s="33"/>
      <c r="V47" s="33"/>
      <c r="W47" s="33"/>
      <c r="X47" s="33"/>
      <c r="Y47" s="33"/>
      <c r="Z47" s="33"/>
      <c r="AA47" s="33"/>
      <c r="AB47" s="33"/>
      <c r="AC47" s="33"/>
    </row>
    <row r="48" spans="1:29" s="6" customFormat="1" ht="15">
      <c r="A48" s="189"/>
      <c r="B48" s="189"/>
      <c r="C48" s="183"/>
      <c r="D48" s="184"/>
      <c r="E48" s="184"/>
      <c r="F48" s="184"/>
      <c r="G48" s="184"/>
      <c r="H48" s="33"/>
      <c r="I48" s="33"/>
      <c r="J48" s="33"/>
      <c r="K48" s="33"/>
      <c r="L48" s="33"/>
      <c r="M48" s="33"/>
      <c r="N48" s="33"/>
      <c r="O48" s="33"/>
      <c r="P48" s="33"/>
      <c r="Q48" s="33"/>
      <c r="R48" s="33"/>
      <c r="S48" s="33"/>
      <c r="T48" s="33"/>
      <c r="U48" s="33"/>
      <c r="V48" s="33"/>
      <c r="W48" s="33"/>
      <c r="X48" s="33"/>
      <c r="Y48" s="33"/>
      <c r="Z48" s="33"/>
      <c r="AA48" s="33"/>
      <c r="AB48" s="33"/>
      <c r="AC48" s="33"/>
    </row>
    <row r="49" spans="1:29" s="6" customFormat="1" ht="15">
      <c r="A49" s="191"/>
      <c r="B49" s="191"/>
      <c r="C49" s="183"/>
      <c r="D49" s="184"/>
      <c r="E49" s="184"/>
      <c r="F49" s="184"/>
      <c r="G49" s="184"/>
      <c r="H49" s="33"/>
      <c r="I49" s="33"/>
      <c r="J49" s="33"/>
      <c r="K49" s="33"/>
      <c r="L49" s="33"/>
      <c r="M49" s="33"/>
      <c r="N49" s="33"/>
      <c r="O49" s="33"/>
      <c r="P49" s="33"/>
      <c r="Q49" s="33"/>
      <c r="R49" s="33"/>
      <c r="S49" s="33"/>
      <c r="T49" s="33"/>
      <c r="U49" s="33"/>
      <c r="V49" s="33"/>
      <c r="W49" s="33"/>
      <c r="X49" s="33"/>
      <c r="Y49" s="33"/>
      <c r="Z49" s="33"/>
      <c r="AA49" s="33"/>
      <c r="AB49" s="33"/>
      <c r="AC49" s="33"/>
    </row>
    <row r="50" spans="1:29" s="6" customFormat="1" ht="15">
      <c r="A50" s="191"/>
      <c r="B50" s="191"/>
      <c r="C50" s="192"/>
      <c r="D50" s="184"/>
      <c r="E50" s="184"/>
      <c r="F50" s="184"/>
      <c r="G50" s="184"/>
      <c r="H50" s="33"/>
      <c r="I50" s="33"/>
      <c r="J50" s="33"/>
      <c r="K50" s="33"/>
      <c r="L50" s="33"/>
      <c r="M50" s="33"/>
      <c r="N50" s="33"/>
      <c r="O50" s="33"/>
      <c r="P50" s="33"/>
      <c r="Q50" s="33"/>
      <c r="R50" s="33"/>
      <c r="S50" s="33"/>
      <c r="T50" s="33"/>
      <c r="U50" s="33"/>
      <c r="V50" s="33"/>
      <c r="W50" s="33"/>
      <c r="X50" s="33"/>
      <c r="Y50" s="33"/>
      <c r="Z50" s="33"/>
      <c r="AA50" s="33"/>
      <c r="AB50" s="33"/>
      <c r="AC50" s="33"/>
    </row>
    <row r="51" spans="1:29" s="6" customFormat="1" ht="15">
      <c r="A51" s="191"/>
      <c r="B51" s="191"/>
      <c r="C51" s="183"/>
      <c r="D51" s="184"/>
      <c r="E51" s="184"/>
      <c r="F51" s="184"/>
      <c r="G51" s="184"/>
      <c r="H51" s="33"/>
      <c r="I51" s="33"/>
      <c r="J51" s="33"/>
      <c r="K51" s="33"/>
      <c r="L51" s="33"/>
      <c r="M51" s="33"/>
      <c r="N51" s="33"/>
      <c r="O51" s="33"/>
      <c r="P51" s="33"/>
      <c r="Q51" s="33"/>
      <c r="R51" s="33"/>
      <c r="S51" s="33"/>
      <c r="T51" s="33"/>
      <c r="U51" s="33"/>
      <c r="V51" s="33"/>
      <c r="W51" s="33"/>
      <c r="X51" s="33"/>
      <c r="Y51" s="33"/>
      <c r="Z51" s="33"/>
      <c r="AA51" s="33"/>
      <c r="AB51" s="33"/>
      <c r="AC51" s="33"/>
    </row>
    <row r="52" spans="1:29" s="6" customFormat="1" ht="15">
      <c r="A52" s="193"/>
      <c r="B52" s="193"/>
      <c r="C52" s="183"/>
      <c r="D52" s="184"/>
      <c r="E52" s="184"/>
      <c r="F52" s="184"/>
      <c r="G52" s="184"/>
      <c r="H52" s="33"/>
      <c r="I52" s="33"/>
      <c r="J52" s="33"/>
      <c r="K52" s="33"/>
      <c r="L52" s="33"/>
      <c r="M52" s="33"/>
      <c r="N52" s="33"/>
      <c r="O52" s="33"/>
      <c r="P52" s="33"/>
      <c r="Q52" s="33"/>
      <c r="R52" s="33"/>
      <c r="S52" s="33"/>
      <c r="T52" s="33"/>
      <c r="U52" s="33"/>
      <c r="V52" s="33"/>
      <c r="W52" s="33"/>
      <c r="X52" s="33"/>
      <c r="Y52" s="33"/>
      <c r="Z52" s="33"/>
      <c r="AA52" s="33"/>
      <c r="AB52" s="33"/>
      <c r="AC52" s="33"/>
    </row>
    <row r="53" spans="1:29" s="6" customFormat="1" ht="15">
      <c r="A53" s="194"/>
      <c r="B53" s="194"/>
      <c r="C53" s="183"/>
      <c r="D53" s="184"/>
      <c r="E53" s="184"/>
      <c r="F53" s="184"/>
      <c r="G53" s="184"/>
      <c r="H53" s="33"/>
      <c r="I53" s="33"/>
      <c r="J53" s="33"/>
      <c r="K53" s="33"/>
      <c r="L53" s="33"/>
      <c r="M53" s="33"/>
      <c r="N53" s="33"/>
      <c r="O53" s="33"/>
      <c r="P53" s="33"/>
      <c r="Q53" s="33"/>
      <c r="R53" s="33"/>
      <c r="S53" s="33"/>
      <c r="T53" s="33"/>
      <c r="U53" s="33"/>
      <c r="V53" s="33"/>
      <c r="W53" s="33"/>
      <c r="X53" s="33"/>
      <c r="Y53" s="33"/>
      <c r="Z53" s="33"/>
      <c r="AA53" s="33"/>
      <c r="AB53" s="33"/>
      <c r="AC53" s="33"/>
    </row>
    <row r="54" spans="1:29" s="6" customFormat="1" ht="15">
      <c r="A54" s="190"/>
      <c r="B54" s="190"/>
      <c r="C54" s="183"/>
      <c r="D54" s="184"/>
      <c r="E54" s="184"/>
      <c r="F54" s="184"/>
      <c r="G54" s="184"/>
      <c r="H54" s="33"/>
      <c r="I54" s="33"/>
      <c r="J54" s="33"/>
      <c r="K54" s="33"/>
      <c r="L54" s="33"/>
      <c r="M54" s="33"/>
      <c r="N54" s="33"/>
      <c r="O54" s="33"/>
      <c r="P54" s="33"/>
      <c r="Q54" s="33"/>
      <c r="R54" s="33"/>
      <c r="S54" s="33"/>
      <c r="T54" s="33"/>
      <c r="U54" s="33"/>
      <c r="V54" s="33"/>
      <c r="W54" s="33"/>
      <c r="X54" s="33"/>
      <c r="Y54" s="33"/>
      <c r="Z54" s="33"/>
      <c r="AA54" s="33"/>
      <c r="AB54" s="33"/>
      <c r="AC54" s="33"/>
    </row>
    <row r="55" spans="1:29" s="6" customFormat="1" ht="15">
      <c r="A55" s="189"/>
      <c r="B55" s="189"/>
      <c r="C55" s="183"/>
      <c r="D55" s="195"/>
      <c r="E55" s="195"/>
      <c r="F55" s="184"/>
      <c r="G55" s="195"/>
      <c r="H55" s="33"/>
      <c r="I55" s="33"/>
      <c r="J55" s="33"/>
      <c r="K55" s="33"/>
      <c r="L55" s="33"/>
      <c r="M55" s="33"/>
      <c r="N55" s="33"/>
      <c r="O55" s="33"/>
      <c r="P55" s="33"/>
      <c r="Q55" s="33"/>
      <c r="R55" s="33"/>
      <c r="S55" s="33"/>
      <c r="T55" s="33"/>
      <c r="U55" s="33"/>
      <c r="V55" s="33"/>
      <c r="W55" s="33"/>
      <c r="X55" s="33"/>
      <c r="Y55" s="33"/>
      <c r="Z55" s="33"/>
      <c r="AA55" s="33"/>
      <c r="AB55" s="33"/>
      <c r="AC55" s="33"/>
    </row>
    <row r="56" spans="1:29" s="6" customFormat="1" ht="15">
      <c r="A56" s="196"/>
      <c r="B56" s="196"/>
      <c r="C56" s="183"/>
      <c r="D56" s="184"/>
      <c r="E56" s="184"/>
      <c r="F56" s="184"/>
      <c r="G56" s="184"/>
      <c r="H56" s="33"/>
      <c r="I56" s="33"/>
      <c r="J56" s="33"/>
      <c r="K56" s="33"/>
      <c r="L56" s="33"/>
      <c r="M56" s="33"/>
      <c r="N56" s="33"/>
      <c r="O56" s="33"/>
      <c r="P56" s="33"/>
      <c r="Q56" s="33"/>
      <c r="R56" s="33"/>
      <c r="S56" s="33"/>
      <c r="T56" s="33"/>
      <c r="U56" s="33"/>
      <c r="V56" s="33"/>
      <c r="W56" s="33"/>
      <c r="X56" s="33"/>
      <c r="Y56" s="33"/>
      <c r="Z56" s="33"/>
      <c r="AA56" s="33"/>
      <c r="AB56" s="33"/>
      <c r="AC56" s="33"/>
    </row>
    <row r="57" spans="1:29" s="6" customFormat="1" ht="15">
      <c r="A57" s="197"/>
      <c r="B57" s="197"/>
      <c r="C57" s="183"/>
      <c r="D57" s="184"/>
      <c r="E57" s="184"/>
      <c r="F57" s="184"/>
      <c r="G57" s="184"/>
      <c r="H57" s="33"/>
      <c r="I57" s="33"/>
      <c r="J57" s="33"/>
      <c r="K57" s="33"/>
      <c r="L57" s="33"/>
      <c r="M57" s="33"/>
      <c r="N57" s="33"/>
      <c r="O57" s="33"/>
      <c r="P57" s="33"/>
      <c r="Q57" s="33"/>
      <c r="R57" s="33"/>
      <c r="S57" s="33"/>
      <c r="T57" s="33"/>
      <c r="U57" s="33"/>
      <c r="V57" s="33"/>
      <c r="W57" s="33"/>
      <c r="X57" s="33"/>
      <c r="Y57" s="33"/>
      <c r="Z57" s="33"/>
      <c r="AA57" s="33"/>
      <c r="AB57" s="33"/>
      <c r="AC57" s="33"/>
    </row>
    <row r="58" spans="1:29" s="6" customFormat="1" ht="15">
      <c r="A58" s="196"/>
      <c r="B58" s="196"/>
      <c r="C58" s="183"/>
      <c r="D58" s="184"/>
      <c r="E58" s="184"/>
      <c r="F58" s="184"/>
      <c r="G58" s="184"/>
      <c r="H58" s="33"/>
      <c r="I58" s="33"/>
      <c r="J58" s="33"/>
      <c r="K58" s="33"/>
      <c r="L58" s="33"/>
      <c r="M58" s="33"/>
      <c r="N58" s="33"/>
      <c r="O58" s="33"/>
      <c r="P58" s="33"/>
      <c r="Q58" s="33"/>
      <c r="R58" s="33"/>
      <c r="S58" s="33"/>
      <c r="T58" s="33"/>
      <c r="U58" s="33"/>
      <c r="V58" s="33"/>
      <c r="W58" s="33"/>
      <c r="X58" s="33"/>
      <c r="Y58" s="33"/>
      <c r="Z58" s="33"/>
      <c r="AA58" s="33"/>
      <c r="AB58" s="33"/>
      <c r="AC58" s="33"/>
    </row>
    <row r="59" spans="1:29" s="6" customFormat="1" ht="15">
      <c r="A59" s="197"/>
      <c r="B59" s="197"/>
      <c r="C59" s="183"/>
      <c r="D59" s="184"/>
      <c r="E59" s="184"/>
      <c r="F59" s="184"/>
      <c r="G59" s="184"/>
      <c r="H59" s="33"/>
      <c r="I59" s="33"/>
      <c r="J59" s="33"/>
      <c r="K59" s="33"/>
      <c r="L59" s="33"/>
      <c r="M59" s="33"/>
      <c r="N59" s="33"/>
      <c r="O59" s="33"/>
      <c r="P59" s="33"/>
      <c r="Q59" s="33"/>
      <c r="R59" s="33"/>
      <c r="S59" s="33"/>
      <c r="T59" s="33"/>
      <c r="U59" s="33"/>
      <c r="V59" s="33"/>
      <c r="W59" s="33"/>
      <c r="X59" s="33"/>
      <c r="Y59" s="33"/>
      <c r="Z59" s="33"/>
      <c r="AA59" s="33"/>
      <c r="AB59" s="33"/>
      <c r="AC59" s="33"/>
    </row>
    <row r="60" spans="1:29" s="6" customFormat="1" ht="15">
      <c r="A60" s="189"/>
      <c r="B60" s="189"/>
      <c r="C60" s="183"/>
      <c r="D60" s="184"/>
      <c r="E60" s="184"/>
      <c r="F60" s="184"/>
      <c r="G60" s="184"/>
      <c r="H60" s="33"/>
      <c r="I60" s="33"/>
      <c r="J60" s="33"/>
      <c r="K60" s="33"/>
      <c r="L60" s="33"/>
      <c r="M60" s="33"/>
      <c r="N60" s="33"/>
      <c r="O60" s="33"/>
      <c r="P60" s="33"/>
      <c r="Q60" s="33"/>
      <c r="R60" s="33"/>
      <c r="S60" s="33"/>
      <c r="T60" s="33"/>
      <c r="U60" s="33"/>
      <c r="V60" s="33"/>
      <c r="W60" s="33"/>
      <c r="X60" s="33"/>
      <c r="Y60" s="33"/>
      <c r="Z60" s="33"/>
      <c r="AA60" s="33"/>
      <c r="AB60" s="33"/>
      <c r="AC60" s="33"/>
    </row>
    <row r="61" spans="1:29" s="6" customFormat="1" ht="15">
      <c r="A61" s="188"/>
      <c r="B61" s="188"/>
      <c r="C61" s="183"/>
      <c r="D61" s="184"/>
      <c r="E61" s="184"/>
      <c r="F61" s="184"/>
      <c r="G61" s="184"/>
      <c r="H61" s="33"/>
      <c r="I61" s="33"/>
      <c r="J61" s="33"/>
      <c r="K61" s="33"/>
      <c r="L61" s="33"/>
      <c r="M61" s="33"/>
      <c r="N61" s="33"/>
      <c r="O61" s="33"/>
      <c r="P61" s="33"/>
      <c r="Q61" s="33"/>
      <c r="R61" s="33"/>
      <c r="S61" s="33"/>
      <c r="T61" s="33"/>
      <c r="U61" s="33"/>
      <c r="V61" s="33"/>
      <c r="W61" s="33"/>
      <c r="X61" s="33"/>
      <c r="Y61" s="33"/>
      <c r="Z61" s="33"/>
      <c r="AA61" s="33"/>
      <c r="AB61" s="33"/>
      <c r="AC61" s="33"/>
    </row>
    <row r="62" spans="1:29" ht="15">
      <c r="A62" s="188"/>
      <c r="B62" s="188"/>
      <c r="C62" s="183"/>
      <c r="D62" s="184"/>
      <c r="E62" s="184"/>
      <c r="F62" s="184"/>
      <c r="G62" s="184"/>
      <c r="H62" s="33"/>
      <c r="I62" s="33"/>
      <c r="J62" s="33"/>
      <c r="K62" s="33"/>
      <c r="L62" s="33"/>
      <c r="M62" s="33"/>
      <c r="N62" s="33"/>
      <c r="O62" s="33"/>
      <c r="P62" s="33"/>
      <c r="Q62" s="33"/>
      <c r="R62" s="33"/>
      <c r="S62" s="33"/>
      <c r="T62" s="33"/>
      <c r="U62" s="33"/>
      <c r="V62" s="33"/>
      <c r="W62" s="33"/>
      <c r="X62" s="33"/>
      <c r="Y62" s="33"/>
      <c r="Z62" s="33"/>
      <c r="AA62" s="33"/>
      <c r="AB62" s="33"/>
      <c r="AC62" s="33"/>
    </row>
    <row r="63" spans="1:29" ht="15">
      <c r="A63" s="189"/>
      <c r="B63" s="189"/>
      <c r="C63" s="183"/>
      <c r="D63" s="184"/>
      <c r="E63" s="184"/>
      <c r="F63" s="184"/>
      <c r="G63" s="184"/>
      <c r="H63" s="33"/>
      <c r="I63" s="33"/>
      <c r="J63" s="33"/>
      <c r="K63" s="33"/>
      <c r="L63" s="33"/>
      <c r="M63" s="33"/>
      <c r="N63" s="33"/>
      <c r="O63" s="33"/>
      <c r="P63" s="33"/>
      <c r="Q63" s="33"/>
      <c r="R63" s="33"/>
      <c r="S63" s="33"/>
      <c r="T63" s="33"/>
      <c r="U63" s="33"/>
      <c r="V63" s="33"/>
      <c r="W63" s="33"/>
      <c r="X63" s="33"/>
      <c r="Y63" s="33"/>
      <c r="Z63" s="33"/>
      <c r="AA63" s="33"/>
      <c r="AB63" s="33"/>
      <c r="AC63" s="33"/>
    </row>
    <row r="64" spans="1:29" ht="15">
      <c r="A64" s="189"/>
      <c r="B64" s="189"/>
      <c r="C64" s="198"/>
      <c r="D64" s="184"/>
      <c r="E64" s="184"/>
      <c r="F64" s="184"/>
      <c r="G64" s="184"/>
      <c r="H64" s="33"/>
      <c r="I64" s="33"/>
      <c r="J64" s="33"/>
      <c r="K64" s="33"/>
      <c r="L64" s="33"/>
      <c r="M64" s="33"/>
      <c r="N64" s="33"/>
      <c r="O64" s="33"/>
      <c r="P64" s="33"/>
      <c r="Q64" s="33"/>
      <c r="R64" s="33"/>
      <c r="S64" s="33"/>
      <c r="T64" s="33"/>
      <c r="U64" s="33"/>
      <c r="V64" s="33"/>
      <c r="W64" s="33"/>
      <c r="X64" s="33"/>
      <c r="Y64" s="33"/>
      <c r="Z64" s="33"/>
      <c r="AA64" s="33"/>
      <c r="AB64" s="33"/>
      <c r="AC64" s="33"/>
    </row>
    <row r="65" spans="1:29" ht="15">
      <c r="A65" s="188"/>
      <c r="B65" s="188"/>
      <c r="C65" s="183"/>
      <c r="D65" s="184"/>
      <c r="E65" s="184"/>
      <c r="F65" s="184"/>
      <c r="G65" s="184"/>
      <c r="H65" s="33"/>
      <c r="I65" s="33"/>
      <c r="J65" s="33"/>
      <c r="K65" s="33"/>
      <c r="L65" s="33"/>
      <c r="M65" s="33"/>
      <c r="N65" s="33"/>
      <c r="O65" s="33"/>
      <c r="P65" s="33"/>
      <c r="Q65" s="33"/>
      <c r="R65" s="33"/>
      <c r="S65" s="33"/>
      <c r="T65" s="33"/>
      <c r="U65" s="33"/>
      <c r="V65" s="33"/>
      <c r="W65" s="33"/>
      <c r="X65" s="33"/>
      <c r="Y65" s="33"/>
      <c r="Z65" s="33"/>
      <c r="AA65" s="33"/>
      <c r="AB65" s="33"/>
      <c r="AC65" s="33"/>
    </row>
    <row r="66" spans="1:29" ht="15">
      <c r="A66" s="188"/>
      <c r="B66" s="188"/>
      <c r="C66" s="183"/>
      <c r="D66" s="184"/>
      <c r="E66" s="184"/>
      <c r="F66" s="184"/>
      <c r="G66" s="184"/>
      <c r="H66" s="33"/>
      <c r="I66" s="33"/>
      <c r="J66" s="33"/>
      <c r="K66" s="33"/>
      <c r="L66" s="33"/>
      <c r="M66" s="33"/>
      <c r="N66" s="33"/>
      <c r="O66" s="33"/>
      <c r="P66" s="33"/>
      <c r="Q66" s="33"/>
      <c r="R66" s="33"/>
      <c r="S66" s="33"/>
      <c r="T66" s="33"/>
      <c r="U66" s="33"/>
      <c r="V66" s="33"/>
      <c r="W66" s="33"/>
      <c r="X66" s="33"/>
      <c r="Y66" s="33"/>
      <c r="Z66" s="33"/>
      <c r="AA66" s="33"/>
      <c r="AB66" s="33"/>
      <c r="AC66" s="33"/>
    </row>
    <row r="67" spans="1:29" ht="15">
      <c r="A67" s="189"/>
      <c r="B67" s="189"/>
      <c r="C67" s="183"/>
      <c r="D67" s="184"/>
      <c r="E67" s="184"/>
      <c r="F67" s="184"/>
      <c r="G67" s="184"/>
      <c r="H67" s="33"/>
      <c r="I67" s="33"/>
      <c r="J67" s="33"/>
      <c r="K67" s="33"/>
      <c r="L67" s="33"/>
      <c r="M67" s="33"/>
      <c r="N67" s="33"/>
      <c r="O67" s="33"/>
      <c r="P67" s="33"/>
      <c r="Q67" s="33"/>
      <c r="R67" s="33"/>
      <c r="S67" s="33"/>
      <c r="T67" s="33"/>
      <c r="U67" s="33"/>
      <c r="V67" s="33"/>
      <c r="W67" s="33"/>
      <c r="X67" s="33"/>
      <c r="Y67" s="33"/>
      <c r="Z67" s="33"/>
      <c r="AA67" s="33"/>
      <c r="AB67" s="33"/>
      <c r="AC67" s="33"/>
    </row>
    <row r="68" spans="1:29" ht="15">
      <c r="A68" s="189"/>
      <c r="B68" s="189"/>
      <c r="C68" s="183"/>
      <c r="D68" s="184"/>
      <c r="E68" s="184"/>
      <c r="F68" s="184"/>
      <c r="G68" s="184"/>
      <c r="H68" s="33"/>
      <c r="I68" s="33"/>
      <c r="J68" s="33"/>
      <c r="K68" s="33"/>
      <c r="L68" s="33"/>
      <c r="M68" s="33"/>
      <c r="N68" s="33"/>
      <c r="O68" s="33"/>
      <c r="P68" s="33"/>
      <c r="Q68" s="33"/>
      <c r="R68" s="33"/>
      <c r="S68" s="33"/>
      <c r="T68" s="33"/>
      <c r="U68" s="33"/>
      <c r="V68" s="33"/>
      <c r="W68" s="33"/>
      <c r="X68" s="33"/>
      <c r="Y68" s="33"/>
      <c r="Z68" s="33"/>
      <c r="AA68" s="33"/>
      <c r="AB68" s="33"/>
      <c r="AC68" s="33"/>
    </row>
    <row r="69" spans="1:29" ht="15">
      <c r="A69" s="188"/>
      <c r="B69" s="188"/>
      <c r="C69" s="183"/>
      <c r="D69" s="184"/>
      <c r="E69" s="184"/>
      <c r="F69" s="184"/>
      <c r="G69" s="184"/>
      <c r="H69" s="33"/>
      <c r="I69" s="33"/>
      <c r="J69" s="33"/>
      <c r="K69" s="33"/>
      <c r="L69" s="33"/>
      <c r="M69" s="33"/>
      <c r="N69" s="33"/>
      <c r="O69" s="33"/>
      <c r="P69" s="33"/>
      <c r="Q69" s="33"/>
      <c r="R69" s="33"/>
      <c r="S69" s="33"/>
      <c r="T69" s="33"/>
      <c r="U69" s="33"/>
      <c r="V69" s="33"/>
      <c r="W69" s="33"/>
      <c r="X69" s="33"/>
      <c r="Y69" s="33"/>
      <c r="Z69" s="33"/>
      <c r="AA69" s="33"/>
      <c r="AB69" s="33"/>
      <c r="AC69" s="33"/>
    </row>
    <row r="70" spans="1:29" ht="15">
      <c r="A70" s="199"/>
      <c r="B70" s="199"/>
      <c r="C70" s="183"/>
      <c r="D70" s="184"/>
      <c r="E70" s="184"/>
      <c r="F70" s="184"/>
      <c r="G70" s="184"/>
      <c r="H70" s="33"/>
      <c r="I70" s="33"/>
      <c r="J70" s="33"/>
      <c r="K70" s="33"/>
      <c r="L70" s="33"/>
      <c r="M70" s="33"/>
      <c r="N70" s="33"/>
      <c r="O70" s="33"/>
      <c r="P70" s="33"/>
      <c r="Q70" s="33"/>
      <c r="R70" s="33"/>
      <c r="S70" s="33"/>
      <c r="T70" s="33"/>
      <c r="U70" s="33"/>
      <c r="V70" s="33"/>
      <c r="W70" s="33"/>
      <c r="X70" s="33"/>
      <c r="Y70" s="33"/>
      <c r="Z70" s="33"/>
      <c r="AA70" s="33"/>
      <c r="AB70" s="33"/>
      <c r="AC70" s="33"/>
    </row>
    <row r="71" spans="1:29" ht="15">
      <c r="A71" s="205"/>
      <c r="B71" s="205"/>
      <c r="C71" s="206"/>
      <c r="D71" s="209"/>
      <c r="E71" s="209"/>
      <c r="F71" s="209"/>
      <c r="G71" s="209"/>
    </row>
    <row r="72" spans="1:29" ht="15">
      <c r="A72" s="207"/>
      <c r="B72" s="207"/>
      <c r="C72" s="208"/>
      <c r="D72" s="209"/>
      <c r="E72" s="209"/>
      <c r="F72" s="209"/>
      <c r="G72" s="209"/>
    </row>
    <row r="73" spans="1:29" ht="15">
      <c r="A73" s="205"/>
      <c r="B73" s="205"/>
      <c r="C73" s="206"/>
      <c r="D73" s="209"/>
      <c r="E73" s="209"/>
      <c r="F73" s="209"/>
      <c r="G73" s="209"/>
    </row>
    <row r="74" spans="1:29" ht="15">
      <c r="A74" s="205"/>
      <c r="B74" s="205"/>
      <c r="C74" s="206"/>
      <c r="D74" s="209"/>
      <c r="E74" s="209"/>
      <c r="F74" s="209"/>
      <c r="G74" s="209"/>
    </row>
    <row r="75" spans="1:29" ht="15">
      <c r="A75" s="205"/>
      <c r="B75" s="205"/>
      <c r="C75" s="206"/>
      <c r="D75" s="209"/>
      <c r="E75" s="209"/>
      <c r="F75" s="209"/>
      <c r="G75" s="209"/>
    </row>
    <row r="76" spans="1:29" ht="15">
      <c r="A76" s="207"/>
      <c r="B76" s="207"/>
      <c r="C76" s="206"/>
      <c r="D76" s="209"/>
      <c r="E76" s="209"/>
      <c r="F76" s="209"/>
      <c r="G76" s="209"/>
    </row>
    <row r="77" spans="1:29" ht="15">
      <c r="A77" s="205"/>
      <c r="B77" s="205"/>
      <c r="C77" s="208"/>
      <c r="D77" s="209"/>
      <c r="E77" s="209"/>
      <c r="F77" s="209"/>
      <c r="G77" s="209"/>
    </row>
    <row r="78" spans="1:29" ht="15">
      <c r="A78" s="205"/>
      <c r="B78" s="205"/>
      <c r="C78" s="206"/>
      <c r="D78" s="209"/>
      <c r="E78" s="209"/>
      <c r="F78" s="209"/>
      <c r="G78" s="209"/>
    </row>
    <row r="79" spans="1:29" ht="15">
      <c r="A79" s="207"/>
      <c r="B79" s="207"/>
      <c r="C79" s="206"/>
      <c r="D79" s="209"/>
      <c r="E79" s="209"/>
      <c r="F79" s="209"/>
      <c r="G79" s="209"/>
    </row>
    <row r="80" spans="1:29" ht="15">
      <c r="A80" s="207"/>
      <c r="B80" s="207"/>
      <c r="C80" s="206"/>
      <c r="D80" s="209"/>
      <c r="E80" s="209"/>
      <c r="F80" s="209"/>
      <c r="G80" s="209"/>
    </row>
    <row r="81" spans="1:7" ht="15">
      <c r="A81" s="210"/>
      <c r="B81" s="210"/>
      <c r="C81" s="209"/>
      <c r="D81" s="209"/>
      <c r="E81" s="209"/>
      <c r="F81" s="209"/>
      <c r="G81" s="209"/>
    </row>
    <row r="82" spans="1:7" ht="15">
      <c r="A82" s="205"/>
      <c r="B82" s="205"/>
      <c r="C82" s="206"/>
      <c r="D82" s="209"/>
      <c r="E82" s="209"/>
      <c r="F82" s="209"/>
      <c r="G82" s="209"/>
    </row>
    <row r="83" spans="1:7" ht="15">
      <c r="A83" s="211"/>
      <c r="B83" s="211"/>
      <c r="C83" s="206"/>
      <c r="D83" s="209"/>
      <c r="E83" s="209"/>
      <c r="F83" s="209"/>
      <c r="G83" s="209"/>
    </row>
    <row r="84" spans="1:7" ht="15">
      <c r="A84" s="212"/>
      <c r="B84" s="212"/>
      <c r="C84" s="206"/>
      <c r="D84" s="209"/>
      <c r="E84" s="209"/>
      <c r="F84" s="209"/>
      <c r="G84" s="209"/>
    </row>
    <row r="85" spans="1:7" ht="15">
      <c r="A85" s="207"/>
      <c r="B85" s="207"/>
      <c r="C85" s="206"/>
      <c r="D85" s="209"/>
      <c r="E85" s="209"/>
      <c r="F85" s="209"/>
      <c r="G85" s="209"/>
    </row>
    <row r="86" spans="1:7" ht="15">
      <c r="A86" s="213"/>
      <c r="B86" s="213"/>
      <c r="C86" s="206"/>
      <c r="D86" s="209"/>
      <c r="E86" s="209"/>
      <c r="F86" s="209"/>
      <c r="G86" s="209"/>
    </row>
    <row r="87" spans="1:7" ht="15">
      <c r="A87" s="213"/>
      <c r="B87" s="213"/>
      <c r="C87" s="206"/>
      <c r="D87" s="209"/>
      <c r="E87" s="209"/>
      <c r="F87" s="209"/>
      <c r="G87" s="209"/>
    </row>
    <row r="88" spans="1:7" ht="15">
      <c r="A88" s="214"/>
      <c r="B88" s="214"/>
      <c r="C88" s="206"/>
      <c r="D88" s="209"/>
      <c r="E88" s="209"/>
      <c r="F88" s="209"/>
      <c r="G88" s="209"/>
    </row>
    <row r="89" spans="1:7" ht="15">
      <c r="A89" s="213"/>
      <c r="B89" s="213"/>
      <c r="C89" s="206"/>
      <c r="D89" s="209"/>
      <c r="E89" s="209"/>
      <c r="F89" s="209"/>
      <c r="G89" s="209"/>
    </row>
    <row r="90" spans="1:7" ht="15">
      <c r="A90" s="205"/>
      <c r="B90" s="205"/>
      <c r="C90" s="206"/>
      <c r="D90" s="209"/>
      <c r="E90" s="209"/>
      <c r="F90" s="209"/>
      <c r="G90" s="209"/>
    </row>
    <row r="91" spans="1:7" ht="15">
      <c r="A91" s="207"/>
      <c r="B91" s="207"/>
      <c r="C91" s="206"/>
      <c r="D91" s="209"/>
      <c r="E91" s="209"/>
      <c r="F91" s="209"/>
      <c r="G91" s="209"/>
    </row>
    <row r="92" spans="1:7" ht="15.75">
      <c r="A92" s="215"/>
      <c r="B92" s="215"/>
      <c r="C92" s="206"/>
      <c r="D92" s="209"/>
      <c r="E92" s="209"/>
      <c r="F92" s="216"/>
      <c r="G92" s="216"/>
    </row>
    <row r="93" spans="1:7" ht="15">
      <c r="A93" s="230"/>
      <c r="B93" s="230"/>
      <c r="C93" s="230"/>
      <c r="D93" s="231"/>
      <c r="E93" s="232"/>
      <c r="F93" s="217"/>
      <c r="G93" s="218"/>
    </row>
    <row r="94" spans="1:7" ht="15">
      <c r="A94" s="233"/>
      <c r="B94" s="233"/>
      <c r="C94" s="233"/>
      <c r="D94" s="231"/>
      <c r="E94" s="232"/>
      <c r="F94" s="219"/>
      <c r="G94" s="220"/>
    </row>
    <row r="95" spans="1:7" ht="15">
      <c r="A95" s="233"/>
      <c r="B95" s="233"/>
      <c r="C95" s="233"/>
      <c r="D95" s="231"/>
      <c r="E95" s="232"/>
      <c r="F95" s="219"/>
      <c r="G95" s="220"/>
    </row>
    <row r="96" spans="1:7" ht="15">
      <c r="A96" s="234"/>
      <c r="B96" s="234"/>
      <c r="C96" s="234"/>
      <c r="D96" s="231"/>
      <c r="E96" s="232"/>
      <c r="F96" s="219"/>
      <c r="G96" s="220"/>
    </row>
    <row r="97" spans="1:7" ht="15">
      <c r="A97" s="233"/>
      <c r="B97" s="233"/>
      <c r="C97" s="233"/>
      <c r="D97" s="231"/>
      <c r="E97" s="232"/>
      <c r="F97" s="219"/>
      <c r="G97" s="220"/>
    </row>
    <row r="98" spans="1:7" ht="15">
      <c r="A98" s="233"/>
      <c r="B98" s="233"/>
      <c r="C98" s="233"/>
      <c r="D98" s="231"/>
      <c r="E98" s="232"/>
      <c r="F98" s="219"/>
      <c r="G98" s="220"/>
    </row>
    <row r="99" spans="1:7" ht="15">
      <c r="A99" s="233"/>
      <c r="B99" s="233"/>
      <c r="C99" s="233"/>
      <c r="D99" s="231"/>
      <c r="E99" s="232"/>
      <c r="F99" s="219"/>
      <c r="G99" s="220"/>
    </row>
    <row r="100" spans="1:7" ht="15">
      <c r="A100" s="233"/>
      <c r="B100" s="233"/>
      <c r="C100" s="233"/>
      <c r="D100" s="231"/>
      <c r="E100" s="232"/>
      <c r="F100" s="219"/>
      <c r="G100" s="220"/>
    </row>
    <row r="101" spans="1:7" ht="15">
      <c r="A101" s="233"/>
      <c r="B101" s="233"/>
      <c r="C101" s="233"/>
      <c r="D101" s="231"/>
      <c r="E101" s="232"/>
      <c r="F101" s="219"/>
      <c r="G101" s="220"/>
    </row>
    <row r="102" spans="1:7" ht="15">
      <c r="A102" s="233"/>
      <c r="B102" s="233"/>
      <c r="C102" s="233"/>
      <c r="D102" s="231"/>
      <c r="E102" s="232"/>
      <c r="F102" s="219"/>
      <c r="G102" s="220"/>
    </row>
    <row r="103" spans="1:7" ht="15">
      <c r="A103" s="233"/>
      <c r="B103" s="233"/>
      <c r="C103" s="233"/>
      <c r="D103" s="231"/>
      <c r="E103" s="232"/>
      <c r="F103" s="219"/>
      <c r="G103" s="220"/>
    </row>
    <row r="104" spans="1:7" ht="15">
      <c r="A104" s="233"/>
      <c r="B104" s="233"/>
      <c r="C104" s="233"/>
      <c r="D104" s="231"/>
      <c r="E104" s="232"/>
      <c r="F104" s="219"/>
      <c r="G104" s="220"/>
    </row>
    <row r="105" spans="1:7" ht="15">
      <c r="A105" s="234"/>
      <c r="B105" s="234"/>
      <c r="C105" s="234"/>
      <c r="D105" s="231"/>
      <c r="E105" s="232"/>
      <c r="F105" s="219"/>
      <c r="G105" s="220"/>
    </row>
    <row r="106" spans="1:7" ht="15">
      <c r="A106" s="234"/>
      <c r="B106" s="234"/>
      <c r="C106" s="234"/>
      <c r="D106" s="231"/>
      <c r="E106" s="232"/>
      <c r="F106" s="219"/>
      <c r="G106" s="220"/>
    </row>
    <row r="107" spans="1:7" ht="15">
      <c r="A107" s="234"/>
      <c r="B107" s="234"/>
      <c r="C107" s="234"/>
      <c r="D107" s="231"/>
      <c r="E107" s="232"/>
      <c r="F107" s="219"/>
      <c r="G107" s="220"/>
    </row>
    <row r="108" spans="1:7" ht="15">
      <c r="A108" s="234"/>
      <c r="B108" s="234"/>
      <c r="C108" s="234"/>
      <c r="D108" s="231"/>
      <c r="E108" s="232"/>
      <c r="F108" s="219"/>
      <c r="G108" s="220"/>
    </row>
    <row r="109" spans="1:7" ht="15">
      <c r="A109" s="234"/>
      <c r="B109" s="234"/>
      <c r="C109" s="234"/>
      <c r="D109" s="231"/>
      <c r="E109" s="232"/>
      <c r="F109" s="219"/>
      <c r="G109" s="220"/>
    </row>
    <row r="110" spans="1:7" ht="15">
      <c r="A110" s="234"/>
      <c r="B110" s="234"/>
      <c r="C110" s="234"/>
      <c r="D110" s="231"/>
      <c r="E110" s="232"/>
      <c r="F110" s="219"/>
      <c r="G110" s="220"/>
    </row>
    <row r="111" spans="1:7" ht="15">
      <c r="A111" s="234"/>
      <c r="B111" s="234"/>
      <c r="C111" s="234"/>
      <c r="D111" s="231"/>
      <c r="E111" s="232"/>
      <c r="F111" s="219"/>
      <c r="G111" s="220"/>
    </row>
    <row r="112" spans="1:7" ht="15">
      <c r="A112" s="234"/>
      <c r="B112" s="234"/>
      <c r="C112" s="234"/>
      <c r="D112" s="231"/>
      <c r="E112" s="232"/>
      <c r="F112" s="219"/>
      <c r="G112" s="220"/>
    </row>
    <row r="113" spans="1:7" ht="15">
      <c r="A113" s="234"/>
      <c r="B113" s="234"/>
      <c r="C113" s="234"/>
      <c r="D113" s="231"/>
      <c r="E113" s="232"/>
      <c r="F113" s="219"/>
      <c r="G113" s="220"/>
    </row>
    <row r="114" spans="1:7" ht="15">
      <c r="A114" s="234"/>
      <c r="B114" s="234"/>
      <c r="C114" s="234"/>
      <c r="D114" s="231"/>
      <c r="E114" s="232"/>
      <c r="F114" s="219"/>
      <c r="G114" s="220"/>
    </row>
    <row r="115" spans="1:7" ht="15">
      <c r="A115" s="234"/>
      <c r="B115" s="234"/>
      <c r="C115" s="234"/>
      <c r="D115" s="231"/>
      <c r="E115" s="232"/>
      <c r="F115" s="221"/>
      <c r="G115" s="220"/>
    </row>
    <row r="116" spans="1:7" ht="15">
      <c r="A116" s="234"/>
      <c r="B116" s="234"/>
      <c r="C116" s="234"/>
      <c r="D116" s="231"/>
      <c r="E116" s="232"/>
      <c r="F116" s="219"/>
      <c r="G116" s="220"/>
    </row>
    <row r="117" spans="1:7" ht="15">
      <c r="A117" s="233"/>
      <c r="B117" s="233"/>
      <c r="C117" s="233"/>
      <c r="D117" s="231"/>
      <c r="E117" s="232"/>
      <c r="F117" s="219"/>
      <c r="G117" s="220"/>
    </row>
    <row r="118" spans="1:7" ht="15">
      <c r="A118" s="235"/>
      <c r="B118" s="235"/>
      <c r="C118" s="235"/>
      <c r="D118" s="236"/>
      <c r="E118" s="237"/>
      <c r="F118" s="222"/>
    </row>
    <row r="119" spans="1:7" ht="15">
      <c r="A119" s="238"/>
      <c r="B119" s="238"/>
      <c r="C119" s="238"/>
      <c r="D119" s="236"/>
      <c r="E119" s="237"/>
      <c r="F119" s="222"/>
    </row>
    <row r="120" spans="1:7" ht="15">
      <c r="A120" s="238"/>
      <c r="B120" s="238"/>
      <c r="C120" s="238"/>
      <c r="D120" s="236"/>
      <c r="E120" s="237"/>
      <c r="F120" s="222"/>
    </row>
    <row r="121" spans="1:7" ht="15">
      <c r="A121" s="238"/>
      <c r="B121" s="238"/>
      <c r="C121" s="238"/>
      <c r="D121" s="236"/>
      <c r="E121" s="237"/>
      <c r="F121" s="222"/>
    </row>
    <row r="122" spans="1:7" ht="15">
      <c r="A122" s="224"/>
      <c r="B122" s="224"/>
      <c r="C122" s="225"/>
      <c r="D122" s="226"/>
      <c r="E122" s="222"/>
      <c r="F122" s="222"/>
    </row>
    <row r="123" spans="1:7" ht="15">
      <c r="C123" s="225"/>
      <c r="D123" s="226"/>
    </row>
    <row r="124" spans="1:7" ht="15">
      <c r="C124" s="225"/>
      <c r="D124" s="226"/>
    </row>
    <row r="125" spans="1:7" ht="15">
      <c r="C125" s="227"/>
      <c r="D125" s="226"/>
    </row>
    <row r="126" spans="1:7" ht="15">
      <c r="C126" s="227"/>
      <c r="D126" s="226"/>
    </row>
    <row r="127" spans="1:7" ht="15">
      <c r="C127" s="227"/>
      <c r="D127" s="226"/>
    </row>
    <row r="128" spans="1:7" ht="15">
      <c r="C128" s="227"/>
      <c r="D128" s="226"/>
    </row>
    <row r="129" spans="4:4" ht="15">
      <c r="D129" s="226"/>
    </row>
  </sheetData>
  <sheetProtection selectLockedCells="1"/>
  <mergeCells count="10">
    <mergeCell ref="A4:G4"/>
    <mergeCell ref="A5:G5"/>
    <mergeCell ref="A7:G7"/>
    <mergeCell ref="A8:A9"/>
    <mergeCell ref="B8:G9"/>
    <mergeCell ref="D26:G26"/>
    <mergeCell ref="A16:G16"/>
    <mergeCell ref="A23:G23"/>
    <mergeCell ref="C18:G19"/>
    <mergeCell ref="C20:G22"/>
  </mergeCells>
  <phoneticPr fontId="24" type="noConversion"/>
  <conditionalFormatting sqref="F31">
    <cfRule type="expression" dxfId="71" priority="1" stopIfTrue="1">
      <formula>CHK_IN246=1</formula>
    </cfRule>
  </conditionalFormatting>
  <conditionalFormatting sqref="F32:F33">
    <cfRule type="expression" dxfId="70" priority="2" stopIfTrue="1">
      <formula>CHK_IN246=1</formula>
    </cfRule>
  </conditionalFormatting>
  <conditionalFormatting sqref="G31">
    <cfRule type="expression" dxfId="69" priority="3" stopIfTrue="1">
      <formula>CHK_GP246=1</formula>
    </cfRule>
  </conditionalFormatting>
  <conditionalFormatting sqref="G32:G33">
    <cfRule type="expression" dxfId="68" priority="4" stopIfTrue="1">
      <formula>CHK_GP246=1</formula>
    </cfRule>
  </conditionalFormatting>
  <conditionalFormatting sqref="F34">
    <cfRule type="expression" dxfId="67" priority="5" stopIfTrue="1">
      <formula>CHK_IN244=1</formula>
    </cfRule>
  </conditionalFormatting>
  <conditionalFormatting sqref="G34">
    <cfRule type="expression" dxfId="66" priority="6" stopIfTrue="1">
      <formula>CHK_GP244=1</formula>
    </cfRule>
  </conditionalFormatting>
  <conditionalFormatting sqref="F35:F37">
    <cfRule type="expression" dxfId="65" priority="7" stopIfTrue="1">
      <formula>CHK_IN244=1</formula>
    </cfRule>
  </conditionalFormatting>
  <conditionalFormatting sqref="G36:G37">
    <cfRule type="expression" dxfId="64" priority="8" stopIfTrue="1">
      <formula>CHK_GP244=1</formula>
    </cfRule>
  </conditionalFormatting>
  <conditionalFormatting sqref="F38">
    <cfRule type="expression" dxfId="63" priority="9" stopIfTrue="1">
      <formula>CHK_IN245=1</formula>
    </cfRule>
  </conditionalFormatting>
  <conditionalFormatting sqref="F39:F41">
    <cfRule type="expression" dxfId="62" priority="10" stopIfTrue="1">
      <formula>CHK_IN245=1</formula>
    </cfRule>
  </conditionalFormatting>
  <conditionalFormatting sqref="G40:G41">
    <cfRule type="expression" dxfId="61" priority="11" stopIfTrue="1">
      <formula>CHK_GP245=1</formula>
    </cfRule>
  </conditionalFormatting>
  <conditionalFormatting sqref="G38">
    <cfRule type="expression" dxfId="60" priority="12" stopIfTrue="1">
      <formula>CHK_GP245=1</formula>
    </cfRule>
  </conditionalFormatting>
  <conditionalFormatting sqref="F43">
    <cfRule type="expression" dxfId="59" priority="13" stopIfTrue="1">
      <formula>CHK_IN812=1</formula>
    </cfRule>
  </conditionalFormatting>
  <conditionalFormatting sqref="F44:F47">
    <cfRule type="expression" dxfId="58" priority="14" stopIfTrue="1">
      <formula>CHK_IN812=1</formula>
    </cfRule>
  </conditionalFormatting>
  <conditionalFormatting sqref="G43">
    <cfRule type="expression" dxfId="57" priority="15" stopIfTrue="1">
      <formula>CHK_GP812=1</formula>
    </cfRule>
  </conditionalFormatting>
  <conditionalFormatting sqref="G44:G47">
    <cfRule type="expression" dxfId="56" priority="16" stopIfTrue="1">
      <formula>CHK_GP812=1</formula>
    </cfRule>
  </conditionalFormatting>
  <conditionalFormatting sqref="F64">
    <cfRule type="expression" dxfId="55" priority="17" stopIfTrue="1">
      <formula>CHK_IN213=1</formula>
    </cfRule>
  </conditionalFormatting>
  <conditionalFormatting sqref="F65:F66">
    <cfRule type="expression" dxfId="54" priority="18" stopIfTrue="1">
      <formula>CHK_IN213=1</formula>
    </cfRule>
  </conditionalFormatting>
  <conditionalFormatting sqref="G64">
    <cfRule type="expression" dxfId="53" priority="19" stopIfTrue="1">
      <formula>CHK_GP213=1</formula>
    </cfRule>
  </conditionalFormatting>
  <conditionalFormatting sqref="G65:G66">
    <cfRule type="expression" dxfId="52" priority="20" stopIfTrue="1">
      <formula>CHK_GP213=1</formula>
    </cfRule>
  </conditionalFormatting>
  <conditionalFormatting sqref="F68">
    <cfRule type="expression" dxfId="51" priority="21" stopIfTrue="1">
      <formula>CHK_IN411=1</formula>
    </cfRule>
  </conditionalFormatting>
  <conditionalFormatting sqref="F69:F71">
    <cfRule type="expression" dxfId="50" priority="22" stopIfTrue="1">
      <formula>CHK_IN411=1</formula>
    </cfRule>
  </conditionalFormatting>
  <conditionalFormatting sqref="G68">
    <cfRule type="expression" dxfId="49" priority="23" stopIfTrue="1">
      <formula>CHK_GP411=1</formula>
    </cfRule>
  </conditionalFormatting>
  <conditionalFormatting sqref="G69:G71">
    <cfRule type="expression" dxfId="48" priority="24" stopIfTrue="1">
      <formula>CHK_GP411=1</formula>
    </cfRule>
  </conditionalFormatting>
  <conditionalFormatting sqref="F72">
    <cfRule type="expression" dxfId="47" priority="25" stopIfTrue="1">
      <formula>CHK_IN511=1</formula>
    </cfRule>
  </conditionalFormatting>
  <conditionalFormatting sqref="F73:F75">
    <cfRule type="expression" dxfId="46" priority="26" stopIfTrue="1">
      <formula>CHK_IN511=1</formula>
    </cfRule>
  </conditionalFormatting>
  <conditionalFormatting sqref="G72">
    <cfRule type="expression" dxfId="45" priority="27" stopIfTrue="1">
      <formula>CHK_GP511=1</formula>
    </cfRule>
  </conditionalFormatting>
  <conditionalFormatting sqref="G73:G75">
    <cfRule type="expression" dxfId="44" priority="28" stopIfTrue="1">
      <formula>CHK_GP511=1</formula>
    </cfRule>
  </conditionalFormatting>
  <conditionalFormatting sqref="F76">
    <cfRule type="expression" dxfId="43" priority="29" stopIfTrue="1">
      <formula>CHK_IN854=1</formula>
    </cfRule>
  </conditionalFormatting>
  <conditionalFormatting sqref="F77:F78">
    <cfRule type="expression" dxfId="42" priority="30" stopIfTrue="1">
      <formula>CHK_IN854=1</formula>
    </cfRule>
  </conditionalFormatting>
  <conditionalFormatting sqref="G76">
    <cfRule type="expression" dxfId="41" priority="31" stopIfTrue="1">
      <formula>CHK_GP854=1</formula>
    </cfRule>
  </conditionalFormatting>
  <conditionalFormatting sqref="G77:G78">
    <cfRule type="expression" dxfId="40" priority="32" stopIfTrue="1">
      <formula>CHK_GP854=1</formula>
    </cfRule>
  </conditionalFormatting>
  <conditionalFormatting sqref="C18 C20">
    <cfRule type="expression" dxfId="39" priority="39" stopIfTrue="1">
      <formula>OR(CHKSW053&gt;0,CHKWvsS053&gt;0,CHKSvsW053&gt;0,CHKWCvs2&gt;0)</formula>
    </cfRule>
  </conditionalFormatting>
  <conditionalFormatting sqref="C11">
    <cfRule type="expression" dxfId="38" priority="42" stopIfTrue="1">
      <formula>OR(C11&gt;C13+C14+C15,AND(C11&gt;0,C13+C14+C15=0),AND(C11=0,C13+C14+C15&gt;0),B18&gt;C11)</formula>
    </cfRule>
  </conditionalFormatting>
  <conditionalFormatting sqref="B11 D11:F11">
    <cfRule type="expression" dxfId="37" priority="43" stopIfTrue="1">
      <formula>OR(B11&gt;B13+B14+B15,AND(B11&gt;0,B13+B14+B15=0),AND(B11=0,B13+B14+B15&gt;0))</formula>
    </cfRule>
  </conditionalFormatting>
  <conditionalFormatting sqref="C26">
    <cfRule type="cellIs" dxfId="36" priority="79" stopIfTrue="1" operator="greaterThan">
      <formula>$C$25</formula>
    </cfRule>
    <cfRule type="cellIs" dxfId="35" priority="80" stopIfTrue="1" operator="greaterThan">
      <formula>_053OK</formula>
    </cfRule>
    <cfRule type="expression" dxfId="34" priority="81" stopIfTrue="1">
      <formula>_053T2&gt;_053E2+_053L2</formula>
    </cfRule>
  </conditionalFormatting>
  <conditionalFormatting sqref="C13">
    <cfRule type="expression" dxfId="33" priority="82" stopIfTrue="1">
      <formula>B20&gt;C13</formula>
    </cfRule>
  </conditionalFormatting>
  <conditionalFormatting sqref="B20">
    <cfRule type="expression" dxfId="32" priority="83" stopIfTrue="1">
      <formula>B20&gt;C13</formula>
    </cfRule>
  </conditionalFormatting>
  <conditionalFormatting sqref="B21">
    <cfRule type="expression" dxfId="31" priority="84" stopIfTrue="1">
      <formula>OR(_053W2&gt;_053E2+_053L2,AND(_053W2&gt;0,_053E2+_053L2=0),_053E2&gt;_056E2)</formula>
    </cfRule>
    <cfRule type="expression" dxfId="30" priority="85" stopIfTrue="1">
      <formula>_053T2&gt;_053E2+_053L2</formula>
    </cfRule>
  </conditionalFormatting>
  <conditionalFormatting sqref="B22">
    <cfRule type="expression" dxfId="29" priority="86" stopIfTrue="1">
      <formula>OR(_053W2&gt;_053E2+_053L2,AND(_053W2&gt;0,_053E2+_053L2=0),_053L2&gt;_056L2)</formula>
    </cfRule>
    <cfRule type="expression" dxfId="28" priority="87" stopIfTrue="1">
      <formula>_053T2&gt;_053E2+_053L2</formula>
    </cfRule>
  </conditionalFormatting>
  <conditionalFormatting sqref="D26:G26">
    <cfRule type="expression" dxfId="27" priority="88" stopIfTrue="1">
      <formula>_053T2&gt;_056T2</formula>
    </cfRule>
    <cfRule type="expression" dxfId="26" priority="89" stopIfTrue="1">
      <formula>CHKTankvsTotal&gt;0</formula>
    </cfRule>
  </conditionalFormatting>
  <conditionalFormatting sqref="B18">
    <cfRule type="expression" dxfId="25" priority="90" stopIfTrue="1">
      <formula>OR(B18&gt;B21+B22,AND(B18&gt;0,B21+B22=0),AND(B18=0,B21+B22&gt;0),_053W2&gt;_056W2)</formula>
    </cfRule>
  </conditionalFormatting>
  <conditionalFormatting sqref="B14:B15">
    <cfRule type="expression" dxfId="24" priority="91" stopIfTrue="1">
      <formula>OR(_056W1&gt;_056E1+_056L1,AND(_056W1&gt;0,_056E1+_056L1=0))</formula>
    </cfRule>
    <cfRule type="expression" dxfId="23" priority="92" stopIfTrue="1">
      <formula>_056T1&gt;_056E1+_056L1</formula>
    </cfRule>
  </conditionalFormatting>
  <conditionalFormatting sqref="B8:G9">
    <cfRule type="expression" dxfId="22" priority="93" stopIfTrue="1">
      <formula>OR(CHKSW056&gt;0,CHKWvsS056&gt;0,CHKSvsW056&gt;0)</formula>
    </cfRule>
    <cfRule type="expression" dxfId="21" priority="94" stopIfTrue="1">
      <formula>CHKCapvsStocks&gt;0</formula>
    </cfRule>
  </conditionalFormatting>
  <conditionalFormatting sqref="B25">
    <cfRule type="expression" dxfId="20" priority="95" stopIfTrue="1">
      <formula>_056T1&gt;_056E1+_056L1</formula>
    </cfRule>
    <cfRule type="expression" dxfId="19" priority="96" stopIfTrue="1">
      <formula>_056T1&gt;_056P1</formula>
    </cfRule>
  </conditionalFormatting>
  <conditionalFormatting sqref="C25">
    <cfRule type="cellIs" dxfId="18" priority="97" stopIfTrue="1" operator="lessThan">
      <formula>_053T2</formula>
    </cfRule>
    <cfRule type="expression" dxfId="17" priority="98" stopIfTrue="1">
      <formula>_056T2&gt;_056E2+_056L2</formula>
    </cfRule>
    <cfRule type="expression" dxfId="16" priority="99" stopIfTrue="1">
      <formula>_056T2&gt;_056P2</formula>
    </cfRule>
  </conditionalFormatting>
  <conditionalFormatting sqref="C14">
    <cfRule type="expression" dxfId="15" priority="100" stopIfTrue="1">
      <formula>OR(_056W2&gt;_056E2+_056L2,AND(_056W2&gt;0,_056E2+_056L2=0),_053E2&gt;_056E2)</formula>
    </cfRule>
    <cfRule type="expression" dxfId="14" priority="101" stopIfTrue="1">
      <formula>_056T2&gt;_056E2+_056L2</formula>
    </cfRule>
  </conditionalFormatting>
  <conditionalFormatting sqref="C15">
    <cfRule type="expression" dxfId="13" priority="102" stopIfTrue="1">
      <formula>OR(_056W2&gt;_056E2+_056L2,AND(_056W2&gt;0,_056E2+_056L2=0),_053L2&gt;_056L2)</formula>
    </cfRule>
    <cfRule type="expression" dxfId="12" priority="103" stopIfTrue="1">
      <formula>_056T2&gt;_056E2+_056L2</formula>
    </cfRule>
  </conditionalFormatting>
  <conditionalFormatting sqref="D14:D15">
    <cfRule type="expression" dxfId="11" priority="104" stopIfTrue="1">
      <formula>OR(_056W3&gt;_056E3+_056L3,AND(_056W3&gt;0,_056E3+_056L3=0))</formula>
    </cfRule>
    <cfRule type="expression" dxfId="10" priority="105" stopIfTrue="1">
      <formula>_056T3&gt;_056E3+_056L3</formula>
    </cfRule>
  </conditionalFormatting>
  <conditionalFormatting sqref="D25">
    <cfRule type="expression" dxfId="9" priority="106" stopIfTrue="1">
      <formula>_056T3&gt;_056E3+_056L3</formula>
    </cfRule>
    <cfRule type="expression" dxfId="8" priority="107" stopIfTrue="1">
      <formula>_056T3&gt;_056P3</formula>
    </cfRule>
  </conditionalFormatting>
  <conditionalFormatting sqref="E14:E15">
    <cfRule type="expression" dxfId="7" priority="108" stopIfTrue="1">
      <formula>OR(_056W4&gt;_056E4+_056L4,AND(_056W4&gt;0,_056E4+_056L4=0))</formula>
    </cfRule>
    <cfRule type="expression" dxfId="6" priority="109" stopIfTrue="1">
      <formula>_056T4&gt;_056E4+_056L4</formula>
    </cfRule>
  </conditionalFormatting>
  <conditionalFormatting sqref="E25">
    <cfRule type="expression" dxfId="5" priority="110" stopIfTrue="1">
      <formula>_056T4&gt;_056E4+_056L4</formula>
    </cfRule>
    <cfRule type="expression" dxfId="4" priority="111" stopIfTrue="1">
      <formula>_056T4&gt;_056P4</formula>
    </cfRule>
  </conditionalFormatting>
  <conditionalFormatting sqref="F14:F15">
    <cfRule type="expression" dxfId="3" priority="112" stopIfTrue="1">
      <formula>OR(_056W5&gt;_056E5+_056L5,AND(_056W5&gt;0,_056E5+_056L5=0))</formula>
    </cfRule>
    <cfRule type="expression" dxfId="2" priority="113" stopIfTrue="1">
      <formula>_056T5&gt;_056E5+_056L5</formula>
    </cfRule>
  </conditionalFormatting>
  <conditionalFormatting sqref="F25">
    <cfRule type="expression" dxfId="1" priority="114" stopIfTrue="1">
      <formula>_056T5&gt;_056E5+_056L5</formula>
    </cfRule>
    <cfRule type="expression" dxfId="0" priority="115" stopIfTrue="1">
      <formula>_056T5&gt;_056P5</formula>
    </cfRule>
  </conditionalFormatting>
  <dataValidations count="3">
    <dataValidation type="whole" operator="greaterThanOrEqual" allowBlank="1" showInputMessage="1" showErrorMessage="1" error="Reported storage capacity must be greater than or equal to zero." sqref="B13:G15 B11:G11 B18 B20:B22 B26">
      <formula1>0</formula1>
    </dataValidation>
    <dataValidation type="whole" allowBlank="1" showInputMessage="1" showErrorMessage="1" error="Value must be a whole number less than or equal to Net Available Shell Storage Capacity for PADD 2  and greater than or equal to the value reported for Cushing, Oklahoma Stocks Tanks and Underground storage for PADD 2._x000a_" sqref="C25">
      <formula1>0</formula1>
      <formula2>_056C2</formula2>
    </dataValidation>
    <dataValidation type="whole" allowBlank="1" showInputMessage="1" showErrorMessage="1" error="Value must be a whole number less than or equal to Net Available Shell Storage Capacity for PADD 2  and greater than or equal to the value reported for Cushing, Oklahoma Stocks Tanks and Underground storage for PADD 2._x000a_" sqref="C26">
      <formula1>0</formula1>
      <formula2>C25</formula2>
    </dataValidation>
  </dataValidations>
  <pageMargins left="0.75" right="0.75" top="1" bottom="1" header="0.5" footer="0.5"/>
  <pageSetup scale="52"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113</vt:i4>
      </vt:variant>
    </vt:vector>
  </HeadingPairs>
  <TitlesOfParts>
    <vt:vector size="115" baseType="lpstr">
      <vt:lpstr>Parts1-5</vt:lpstr>
      <vt:lpstr>Parts6-8</vt:lpstr>
      <vt:lpstr>_05012</vt:lpstr>
      <vt:lpstr>_05013</vt:lpstr>
      <vt:lpstr>_05021</vt:lpstr>
      <vt:lpstr>_05023</vt:lpstr>
      <vt:lpstr>_05024</vt:lpstr>
      <vt:lpstr>_05031</vt:lpstr>
      <vt:lpstr>_05032</vt:lpstr>
      <vt:lpstr>_05034</vt:lpstr>
      <vt:lpstr>_05035</vt:lpstr>
      <vt:lpstr>_05042</vt:lpstr>
      <vt:lpstr>_05043</vt:lpstr>
      <vt:lpstr>_05045</vt:lpstr>
      <vt:lpstr>_05053</vt:lpstr>
      <vt:lpstr>_05054</vt:lpstr>
      <vt:lpstr>_050P3</vt:lpstr>
      <vt:lpstr>_053C2</vt:lpstr>
      <vt:lpstr>_053E2</vt:lpstr>
      <vt:lpstr>_053I2</vt:lpstr>
      <vt:lpstr>_053L2</vt:lpstr>
      <vt:lpstr>_053OK</vt:lpstr>
      <vt:lpstr>_053T2</vt:lpstr>
      <vt:lpstr>_053W2</vt:lpstr>
      <vt:lpstr>_056</vt:lpstr>
      <vt:lpstr>_056C1</vt:lpstr>
      <vt:lpstr>_056C2</vt:lpstr>
      <vt:lpstr>_056C3</vt:lpstr>
      <vt:lpstr>_056C4</vt:lpstr>
      <vt:lpstr>_056C5</vt:lpstr>
      <vt:lpstr>_056CU</vt:lpstr>
      <vt:lpstr>_056E1</vt:lpstr>
      <vt:lpstr>_056E2</vt:lpstr>
      <vt:lpstr>_056E3</vt:lpstr>
      <vt:lpstr>_056E4</vt:lpstr>
      <vt:lpstr>_056E5</vt:lpstr>
      <vt:lpstr>_056EU</vt:lpstr>
      <vt:lpstr>_056I1</vt:lpstr>
      <vt:lpstr>_056I2</vt:lpstr>
      <vt:lpstr>_056I3</vt:lpstr>
      <vt:lpstr>_056I4</vt:lpstr>
      <vt:lpstr>_056I5</vt:lpstr>
      <vt:lpstr>_056IU</vt:lpstr>
      <vt:lpstr>_056L1</vt:lpstr>
      <vt:lpstr>_056L2</vt:lpstr>
      <vt:lpstr>_056L3</vt:lpstr>
      <vt:lpstr>_056L4</vt:lpstr>
      <vt:lpstr>_056L5</vt:lpstr>
      <vt:lpstr>_056LU</vt:lpstr>
      <vt:lpstr>_056P1</vt:lpstr>
      <vt:lpstr>_056P2</vt:lpstr>
      <vt:lpstr>_056P3</vt:lpstr>
      <vt:lpstr>_056P4</vt:lpstr>
      <vt:lpstr>_056P5</vt:lpstr>
      <vt:lpstr>_056T1</vt:lpstr>
      <vt:lpstr>_056T2</vt:lpstr>
      <vt:lpstr>_056T3</vt:lpstr>
      <vt:lpstr>_056T4</vt:lpstr>
      <vt:lpstr>_056T5</vt:lpstr>
      <vt:lpstr>_056TU</vt:lpstr>
      <vt:lpstr>_056US</vt:lpstr>
      <vt:lpstr>_056W1</vt:lpstr>
      <vt:lpstr>_056W2</vt:lpstr>
      <vt:lpstr>_056W3</vt:lpstr>
      <vt:lpstr>_056W4</vt:lpstr>
      <vt:lpstr>_056W5</vt:lpstr>
      <vt:lpstr>_056WU</vt:lpstr>
      <vt:lpstr>_057</vt:lpstr>
      <vt:lpstr>_057P1</vt:lpstr>
      <vt:lpstr>_057P2</vt:lpstr>
      <vt:lpstr>_057P3</vt:lpstr>
      <vt:lpstr>_057P4</vt:lpstr>
      <vt:lpstr>_057P5</vt:lpstr>
      <vt:lpstr>_057US</vt:lpstr>
      <vt:lpstr>_092US</vt:lpstr>
      <vt:lpstr>_PCITY</vt:lpstr>
      <vt:lpstr>_PSTAT</vt:lpstr>
      <vt:lpstr>_PSTRE</vt:lpstr>
      <vt:lpstr>_PZIP</vt:lpstr>
      <vt:lpstr>_PZIP4</vt:lpstr>
      <vt:lpstr>_VFORM</vt:lpstr>
      <vt:lpstr>cext</vt:lpstr>
      <vt:lpstr>CHKCapvsStocks</vt:lpstr>
      <vt:lpstr>CHKECvs2</vt:lpstr>
      <vt:lpstr>CHKICvs2</vt:lpstr>
      <vt:lpstr>CHKLCvs2</vt:lpstr>
      <vt:lpstr>CHKSvsW053</vt:lpstr>
      <vt:lpstr>CHKSvsW056</vt:lpstr>
      <vt:lpstr>CHKSW053</vt:lpstr>
      <vt:lpstr>CHKSW056</vt:lpstr>
      <vt:lpstr>CHKTankvsTotal</vt:lpstr>
      <vt:lpstr>CHKWCvs2</vt:lpstr>
      <vt:lpstr>CHKWvsS053</vt:lpstr>
      <vt:lpstr>CHKWvsS056</vt:lpstr>
      <vt:lpstr>city</vt:lpstr>
      <vt:lpstr>contnm</vt:lpstr>
      <vt:lpstr>DBA</vt:lpstr>
      <vt:lpstr>fax</vt:lpstr>
      <vt:lpstr>ID</vt:lpstr>
      <vt:lpstr>IDChngChk</vt:lpstr>
      <vt:lpstr>intnet</vt:lpstr>
      <vt:lpstr>Month</vt:lpstr>
      <vt:lpstr>Name1</vt:lpstr>
      <vt:lpstr>Notes</vt:lpstr>
      <vt:lpstr>phone</vt:lpstr>
      <vt:lpstr>'Parts1-5'!Print_Area</vt:lpstr>
      <vt:lpstr>'Parts6-8'!Print_Area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EIA-813</dc:title>
  <dc:creator>EIA</dc:creator>
  <cp:lastModifiedBy>Waugh, Shawna </cp:lastModifiedBy>
  <cp:lastPrinted>2011-01-07T16:48:00Z</cp:lastPrinted>
  <dcterms:created xsi:type="dcterms:W3CDTF">2006-08-16T14:08:25Z</dcterms:created>
  <dcterms:modified xsi:type="dcterms:W3CDTF">2016-04-21T21:04:14Z</dcterms:modified>
</cp:coreProperties>
</file>