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68" windowWidth="7968" windowHeight="4488" tabRatio="602"/>
  </bookViews>
  <sheets>
    <sheet name="PRA Statement" sheetId="5" r:id="rId1"/>
    <sheet name="Program-Level Data Entry" sheetId="1" r:id="rId2"/>
    <sheet name="Alternative Disbursement Sched" sheetId="4" r:id="rId3"/>
    <sheet name="Project-Level Data Entry" sheetId="3" r:id="rId4"/>
    <sheet name="Summary Analytical Sheet" sheetId="2" r:id="rId5"/>
  </sheets>
  <definedNames>
    <definedName name="_xlnm.Print_Area" localSheetId="1">'Program-Level Data Entry'!$A$1:$S$159</definedName>
    <definedName name="Text31" localSheetId="0">'PRA Statement'!$B$6</definedName>
  </definedNames>
  <calcPr calcId="145621"/>
</workbook>
</file>

<file path=xl/calcChain.xml><?xml version="1.0" encoding="utf-8"?>
<calcChain xmlns="http://schemas.openxmlformats.org/spreadsheetml/2006/main">
  <c r="A7" i="4" l="1"/>
  <c r="A8" i="4"/>
  <c r="A9" i="4"/>
  <c r="A10" i="4"/>
  <c r="A11" i="4"/>
  <c r="A12" i="4"/>
  <c r="D20" i="4"/>
  <c r="E20" i="4"/>
  <c r="F20" i="4"/>
  <c r="G20" i="4"/>
  <c r="H20" i="4"/>
  <c r="I20" i="4"/>
  <c r="J20" i="4"/>
  <c r="K20" i="4"/>
  <c r="L20" i="4"/>
  <c r="M20" i="4"/>
  <c r="N20" i="4"/>
  <c r="O20" i="4"/>
  <c r="P20" i="4"/>
  <c r="Q20" i="4"/>
  <c r="A26" i="4"/>
  <c r="A34" i="4" s="1"/>
  <c r="B26" i="4"/>
  <c r="B34" i="4"/>
  <c r="A35" i="4"/>
  <c r="A36" i="4"/>
  <c r="B42" i="4"/>
  <c r="B43" i="4"/>
  <c r="A50" i="4"/>
  <c r="B50" i="4"/>
  <c r="A51" i="4"/>
  <c r="B51" i="4"/>
  <c r="A52" i="4"/>
  <c r="A8" i="1"/>
  <c r="A9" i="1"/>
  <c r="A10" i="1"/>
  <c r="A11" i="1"/>
  <c r="A12" i="1" s="1"/>
  <c r="A17" i="1" s="1"/>
  <c r="A18" i="1" s="1"/>
  <c r="A19" i="1" s="1"/>
  <c r="A20" i="1" s="1"/>
  <c r="A21" i="1" s="1"/>
  <c r="A22" i="1" s="1"/>
  <c r="A23" i="1" s="1"/>
  <c r="A24" i="1" s="1"/>
  <c r="A25" i="1" s="1"/>
  <c r="A26" i="1" s="1"/>
  <c r="A34" i="1" s="1"/>
  <c r="A35" i="1" s="1"/>
  <c r="A36" i="1" s="1"/>
  <c r="A37" i="1" s="1"/>
  <c r="A38" i="1" s="1"/>
  <c r="A39" i="1" s="1"/>
  <c r="A40" i="1" s="1"/>
  <c r="A41" i="1" s="1"/>
  <c r="A42" i="1" s="1"/>
  <c r="A43" i="1" s="1"/>
  <c r="A44" i="1" s="1"/>
  <c r="A45" i="1" s="1"/>
  <c r="A46" i="1" s="1"/>
  <c r="A50" i="1" s="1"/>
  <c r="A51" i="1" s="1"/>
  <c r="A52" i="1" s="1"/>
  <c r="A53" i="1" s="1"/>
  <c r="A54" i="1" s="1"/>
  <c r="A55" i="1" s="1"/>
  <c r="A56" i="1" s="1"/>
  <c r="A60" i="1" s="1"/>
  <c r="A61" i="1" s="1"/>
  <c r="A62" i="1" s="1"/>
  <c r="A63" i="1" s="1"/>
  <c r="A64" i="1" s="1"/>
  <c r="A65" i="1" s="1"/>
  <c r="A68" i="1" s="1"/>
  <c r="A69" i="1" s="1"/>
  <c r="A103" i="1" s="1"/>
  <c r="A104" i="1" s="1"/>
  <c r="A105" i="1" s="1"/>
  <c r="A106" i="1" s="1"/>
  <c r="A107" i="1" s="1"/>
  <c r="A108" i="1" s="1"/>
  <c r="A109" i="1" s="1"/>
  <c r="A117" i="1" s="1"/>
  <c r="A118" i="1" s="1"/>
  <c r="A119" i="1" s="1"/>
  <c r="A120" i="1" s="1"/>
  <c r="A121" i="1" s="1"/>
  <c r="A122" i="1" s="1"/>
  <c r="A123" i="1" s="1"/>
  <c r="A124" i="1" s="1"/>
  <c r="A125" i="1" s="1"/>
  <c r="A126" i="1" s="1"/>
  <c r="A127" i="1" s="1"/>
  <c r="A128" i="1" s="1"/>
  <c r="A129" i="1" s="1"/>
  <c r="A133" i="1" s="1"/>
  <c r="J16" i="1"/>
  <c r="K16" i="1" s="1"/>
  <c r="E17" i="1"/>
  <c r="E18" i="1"/>
  <c r="E19" i="1"/>
  <c r="E20" i="1"/>
  <c r="E21" i="1"/>
  <c r="E22" i="1"/>
  <c r="E23" i="1"/>
  <c r="E24" i="1"/>
  <c r="E25" i="1"/>
  <c r="E26" i="1"/>
  <c r="H27" i="1"/>
  <c r="H28" i="1" s="1"/>
  <c r="I27" i="1"/>
  <c r="I28" i="1" s="1"/>
  <c r="J27" i="1"/>
  <c r="K27" i="1"/>
  <c r="K28" i="1" s="1"/>
  <c r="L27" i="1"/>
  <c r="L28" i="1" s="1"/>
  <c r="M27" i="1"/>
  <c r="M28" i="1" s="1"/>
  <c r="N27" i="1"/>
  <c r="O27" i="1"/>
  <c r="O28" i="1" s="1"/>
  <c r="P27" i="1"/>
  <c r="P28" i="1" s="1"/>
  <c r="Q27" i="1"/>
  <c r="Q28" i="1" s="1"/>
  <c r="R27" i="1"/>
  <c r="S27" i="1"/>
  <c r="S28" i="1" s="1"/>
  <c r="T27" i="1"/>
  <c r="T28" i="1" s="1"/>
  <c r="U27" i="1"/>
  <c r="U28" i="1" s="1"/>
  <c r="V27" i="1"/>
  <c r="J28" i="1"/>
  <c r="N28" i="1"/>
  <c r="R28" i="1"/>
  <c r="V28" i="1"/>
  <c r="F32" i="1"/>
  <c r="I32" i="1"/>
  <c r="D18" i="4" s="1"/>
  <c r="J32" i="1"/>
  <c r="E18" i="4" s="1"/>
  <c r="E34" i="1"/>
  <c r="E35" i="1"/>
  <c r="E36" i="1"/>
  <c r="E79" i="1" s="1"/>
  <c r="E37" i="1"/>
  <c r="E38" i="1"/>
  <c r="E39" i="1"/>
  <c r="E40" i="1"/>
  <c r="E41" i="1"/>
  <c r="E42" i="1"/>
  <c r="E43" i="1"/>
  <c r="E44" i="1"/>
  <c r="E45" i="1"/>
  <c r="E46" i="1"/>
  <c r="H47" i="1"/>
  <c r="I47" i="1"/>
  <c r="J47" i="1"/>
  <c r="J71" i="1" s="1"/>
  <c r="K47" i="1"/>
  <c r="K71" i="1" s="1"/>
  <c r="L47" i="1"/>
  <c r="M47" i="1"/>
  <c r="N47" i="1"/>
  <c r="N71" i="1" s="1"/>
  <c r="O47" i="1"/>
  <c r="P47" i="1"/>
  <c r="Q47" i="1"/>
  <c r="R47" i="1"/>
  <c r="R71" i="1" s="1"/>
  <c r="S47" i="1"/>
  <c r="T47" i="1"/>
  <c r="U47" i="1"/>
  <c r="V47" i="1"/>
  <c r="V71" i="1" s="1"/>
  <c r="E50" i="1"/>
  <c r="E51" i="1"/>
  <c r="E52" i="1"/>
  <c r="E53" i="1"/>
  <c r="E54" i="1"/>
  <c r="E55" i="1"/>
  <c r="E56" i="1"/>
  <c r="H57" i="1"/>
  <c r="I57" i="1"/>
  <c r="J57" i="1"/>
  <c r="K57" i="1"/>
  <c r="L57" i="1"/>
  <c r="M57" i="1"/>
  <c r="N57" i="1"/>
  <c r="O57" i="1"/>
  <c r="P57" i="1"/>
  <c r="Q57" i="1"/>
  <c r="R57" i="1"/>
  <c r="S57" i="1"/>
  <c r="T57" i="1"/>
  <c r="U57" i="1"/>
  <c r="V57" i="1"/>
  <c r="E60" i="1"/>
  <c r="E61" i="1"/>
  <c r="E62" i="1"/>
  <c r="E63" i="1"/>
  <c r="E95" i="1" s="1"/>
  <c r="E64" i="1"/>
  <c r="E92" i="1" s="1"/>
  <c r="E65" i="1"/>
  <c r="B66" i="1"/>
  <c r="H66" i="1"/>
  <c r="I66" i="1"/>
  <c r="J66" i="1"/>
  <c r="K66" i="1"/>
  <c r="L66" i="1"/>
  <c r="M66" i="1"/>
  <c r="N66" i="1"/>
  <c r="O66" i="1"/>
  <c r="P66" i="1"/>
  <c r="Q66" i="1"/>
  <c r="R66" i="1"/>
  <c r="S66" i="1"/>
  <c r="T66" i="1"/>
  <c r="U66" i="1"/>
  <c r="V66" i="1"/>
  <c r="E68" i="1"/>
  <c r="E69" i="1"/>
  <c r="H71" i="1"/>
  <c r="I71" i="1"/>
  <c r="L71" i="1"/>
  <c r="L72" i="1" s="1"/>
  <c r="M71" i="1"/>
  <c r="O71" i="1"/>
  <c r="P71" i="1"/>
  <c r="Q71" i="1"/>
  <c r="Q72" i="1" s="1"/>
  <c r="S71" i="1"/>
  <c r="T71" i="1"/>
  <c r="U71" i="1"/>
  <c r="H72" i="1"/>
  <c r="I72" i="1"/>
  <c r="J72" i="1"/>
  <c r="M72" i="1"/>
  <c r="N72" i="1"/>
  <c r="P72" i="1"/>
  <c r="R72" i="1"/>
  <c r="T72" i="1"/>
  <c r="U72" i="1"/>
  <c r="V72" i="1"/>
  <c r="E74" i="1"/>
  <c r="H74" i="1"/>
  <c r="I74" i="1"/>
  <c r="H76" i="1"/>
  <c r="I76" i="1"/>
  <c r="J76" i="1"/>
  <c r="L76" i="1"/>
  <c r="M76" i="1"/>
  <c r="N76" i="1"/>
  <c r="P76" i="1"/>
  <c r="Q76" i="1"/>
  <c r="R76" i="1"/>
  <c r="T76" i="1"/>
  <c r="U76" i="1"/>
  <c r="V76" i="1"/>
  <c r="E80" i="1"/>
  <c r="E82" i="1"/>
  <c r="E85" i="1"/>
  <c r="E91" i="1"/>
  <c r="E96" i="1"/>
  <c r="J102" i="1"/>
  <c r="K102" i="1" s="1"/>
  <c r="B103" i="1"/>
  <c r="E103" i="1"/>
  <c r="B104" i="1"/>
  <c r="B186" i="1" s="1"/>
  <c r="E104" i="1"/>
  <c r="E105" i="1"/>
  <c r="E110" i="1" s="1"/>
  <c r="B106" i="1"/>
  <c r="E106" i="1"/>
  <c r="B107" i="1"/>
  <c r="E107" i="1"/>
  <c r="B108" i="1"/>
  <c r="B190" i="1" s="1"/>
  <c r="E108" i="1"/>
  <c r="B109" i="1"/>
  <c r="E109" i="1"/>
  <c r="H110" i="1"/>
  <c r="I110" i="1"/>
  <c r="J110" i="1"/>
  <c r="K110" i="1"/>
  <c r="L110" i="1"/>
  <c r="M110" i="1"/>
  <c r="N110" i="1"/>
  <c r="O110" i="1"/>
  <c r="P110" i="1"/>
  <c r="Q110" i="1"/>
  <c r="R110" i="1"/>
  <c r="S110" i="1"/>
  <c r="T110" i="1"/>
  <c r="U110" i="1"/>
  <c r="V110" i="1"/>
  <c r="H111" i="1"/>
  <c r="I111" i="1"/>
  <c r="K111" i="1"/>
  <c r="L111" i="1"/>
  <c r="M111" i="1"/>
  <c r="O111" i="1"/>
  <c r="P111" i="1"/>
  <c r="Q111" i="1"/>
  <c r="S111" i="1"/>
  <c r="T111" i="1"/>
  <c r="U111" i="1"/>
  <c r="F115" i="1"/>
  <c r="I115" i="1"/>
  <c r="E117" i="1"/>
  <c r="E118" i="1"/>
  <c r="E119" i="1"/>
  <c r="E120" i="1"/>
  <c r="E121" i="1"/>
  <c r="E122" i="1"/>
  <c r="E123" i="1"/>
  <c r="E124" i="1"/>
  <c r="E125" i="1"/>
  <c r="E176" i="1" s="1"/>
  <c r="E126" i="1"/>
  <c r="E127" i="1"/>
  <c r="E128" i="1"/>
  <c r="E129" i="1"/>
  <c r="H130" i="1"/>
  <c r="I130" i="1"/>
  <c r="J130" i="1"/>
  <c r="K130" i="1"/>
  <c r="L130" i="1"/>
  <c r="M130" i="1"/>
  <c r="N130" i="1"/>
  <c r="O130" i="1"/>
  <c r="P130" i="1"/>
  <c r="Q130" i="1"/>
  <c r="R130" i="1"/>
  <c r="S130" i="1"/>
  <c r="T130" i="1"/>
  <c r="U130" i="1"/>
  <c r="V130" i="1"/>
  <c r="E133" i="1"/>
  <c r="A134" i="1"/>
  <c r="A135" i="1" s="1"/>
  <c r="A136" i="1" s="1"/>
  <c r="A137" i="1" s="1"/>
  <c r="A138" i="1" s="1"/>
  <c r="A139" i="1" s="1"/>
  <c r="A143" i="1" s="1"/>
  <c r="A144" i="1" s="1"/>
  <c r="A145" i="1" s="1"/>
  <c r="A146" i="1" s="1"/>
  <c r="A147" i="1" s="1"/>
  <c r="A148" i="1" s="1"/>
  <c r="A151" i="1" s="1"/>
  <c r="A152" i="1" s="1"/>
  <c r="E134" i="1"/>
  <c r="E135" i="1"/>
  <c r="E140" i="1" s="1"/>
  <c r="E166" i="1" s="1"/>
  <c r="E136" i="1"/>
  <c r="E137" i="1"/>
  <c r="E138" i="1"/>
  <c r="E139" i="1"/>
  <c r="H140" i="1"/>
  <c r="H154" i="1" s="1"/>
  <c r="I140" i="1"/>
  <c r="J140" i="1"/>
  <c r="K140" i="1"/>
  <c r="L140" i="1"/>
  <c r="L154" i="1" s="1"/>
  <c r="M140" i="1"/>
  <c r="N140" i="1"/>
  <c r="O140" i="1"/>
  <c r="P140" i="1"/>
  <c r="P154" i="1" s="1"/>
  <c r="Q140" i="1"/>
  <c r="R140" i="1"/>
  <c r="S140" i="1"/>
  <c r="T140" i="1"/>
  <c r="T154" i="1" s="1"/>
  <c r="U140" i="1"/>
  <c r="V140" i="1"/>
  <c r="E143" i="1"/>
  <c r="E144" i="1"/>
  <c r="E145" i="1"/>
  <c r="E146" i="1"/>
  <c r="E147" i="1"/>
  <c r="E148" i="1"/>
  <c r="E178" i="1" s="1"/>
  <c r="B149" i="1"/>
  <c r="H149" i="1"/>
  <c r="I149" i="1"/>
  <c r="I154" i="1" s="1"/>
  <c r="J149" i="1"/>
  <c r="J154" i="1" s="1"/>
  <c r="J155" i="1" s="1"/>
  <c r="K149" i="1"/>
  <c r="K154" i="1" s="1"/>
  <c r="L149" i="1"/>
  <c r="M149" i="1"/>
  <c r="M154" i="1" s="1"/>
  <c r="N149" i="1"/>
  <c r="N154" i="1" s="1"/>
  <c r="N155" i="1" s="1"/>
  <c r="O149" i="1"/>
  <c r="P149" i="1"/>
  <c r="Q149" i="1"/>
  <c r="Q154" i="1" s="1"/>
  <c r="R149" i="1"/>
  <c r="R154" i="1" s="1"/>
  <c r="R155" i="1" s="1"/>
  <c r="S149" i="1"/>
  <c r="S154" i="1" s="1"/>
  <c r="T149" i="1"/>
  <c r="U149" i="1"/>
  <c r="U154" i="1" s="1"/>
  <c r="V149" i="1"/>
  <c r="V154" i="1" s="1"/>
  <c r="V155" i="1" s="1"/>
  <c r="E151" i="1"/>
  <c r="E152" i="1"/>
  <c r="O154" i="1"/>
  <c r="I155" i="1"/>
  <c r="M155" i="1"/>
  <c r="Q155" i="1"/>
  <c r="U155" i="1"/>
  <c r="E157" i="1"/>
  <c r="H157" i="1"/>
  <c r="I157" i="1"/>
  <c r="I159" i="1"/>
  <c r="M159" i="1"/>
  <c r="Q159" i="1"/>
  <c r="U159" i="1"/>
  <c r="E163" i="1"/>
  <c r="E164" i="1"/>
  <c r="E165" i="1"/>
  <c r="E168" i="1"/>
  <c r="E173" i="1"/>
  <c r="E174" i="1"/>
  <c r="E177" i="1"/>
  <c r="J184" i="1"/>
  <c r="K184" i="1" s="1"/>
  <c r="B185" i="1"/>
  <c r="H185" i="1"/>
  <c r="I185" i="1"/>
  <c r="J185" i="1"/>
  <c r="K185" i="1"/>
  <c r="L185" i="1"/>
  <c r="M185" i="1"/>
  <c r="N185" i="1"/>
  <c r="O185" i="1"/>
  <c r="P185" i="1"/>
  <c r="Q185" i="1"/>
  <c r="R185" i="1"/>
  <c r="S185" i="1"/>
  <c r="T185" i="1"/>
  <c r="U185" i="1"/>
  <c r="V185" i="1"/>
  <c r="H186" i="1"/>
  <c r="I186" i="1"/>
  <c r="J186" i="1"/>
  <c r="J192" i="1" s="1"/>
  <c r="K186" i="1"/>
  <c r="L186" i="1"/>
  <c r="M186" i="1"/>
  <c r="N186" i="1"/>
  <c r="N192" i="1" s="1"/>
  <c r="O186" i="1"/>
  <c r="P186" i="1"/>
  <c r="Q186" i="1"/>
  <c r="R186" i="1"/>
  <c r="R192" i="1" s="1"/>
  <c r="S186" i="1"/>
  <c r="T186" i="1"/>
  <c r="U186" i="1"/>
  <c r="V186" i="1"/>
  <c r="V192" i="1" s="1"/>
  <c r="B187" i="1"/>
  <c r="H187" i="1"/>
  <c r="I187" i="1"/>
  <c r="J187" i="1"/>
  <c r="K187" i="1"/>
  <c r="L187" i="1"/>
  <c r="M187" i="1"/>
  <c r="N187" i="1"/>
  <c r="O187" i="1"/>
  <c r="P187" i="1"/>
  <c r="Q187" i="1"/>
  <c r="R187" i="1"/>
  <c r="S187" i="1"/>
  <c r="T187" i="1"/>
  <c r="U187" i="1"/>
  <c r="V187" i="1"/>
  <c r="B188" i="1"/>
  <c r="H188" i="1"/>
  <c r="I188" i="1"/>
  <c r="J188" i="1"/>
  <c r="E188" i="1" s="1"/>
  <c r="F188" i="1" s="1"/>
  <c r="K188" i="1"/>
  <c r="L188" i="1"/>
  <c r="M188" i="1"/>
  <c r="N188" i="1"/>
  <c r="O188" i="1"/>
  <c r="P188" i="1"/>
  <c r="Q188" i="1"/>
  <c r="R188" i="1"/>
  <c r="S188" i="1"/>
  <c r="T188" i="1"/>
  <c r="U188" i="1"/>
  <c r="V188" i="1"/>
  <c r="B189" i="1"/>
  <c r="H189" i="1"/>
  <c r="I189" i="1"/>
  <c r="J189" i="1"/>
  <c r="K189" i="1"/>
  <c r="L189" i="1"/>
  <c r="M189" i="1"/>
  <c r="N189" i="1"/>
  <c r="O189" i="1"/>
  <c r="P189" i="1"/>
  <c r="Q189" i="1"/>
  <c r="R189" i="1"/>
  <c r="S189" i="1"/>
  <c r="T189" i="1"/>
  <c r="U189" i="1"/>
  <c r="V189" i="1"/>
  <c r="H190" i="1"/>
  <c r="I190" i="1"/>
  <c r="J190" i="1"/>
  <c r="E190" i="1" s="1"/>
  <c r="F190" i="1" s="1"/>
  <c r="K190" i="1"/>
  <c r="K192" i="1" s="1"/>
  <c r="K193" i="1" s="1"/>
  <c r="L190" i="1"/>
  <c r="M190" i="1"/>
  <c r="N190" i="1"/>
  <c r="O190" i="1"/>
  <c r="P190" i="1"/>
  <c r="Q190" i="1"/>
  <c r="R190" i="1"/>
  <c r="S190" i="1"/>
  <c r="S192" i="1" s="1"/>
  <c r="S193" i="1" s="1"/>
  <c r="T190" i="1"/>
  <c r="U190" i="1"/>
  <c r="V190" i="1"/>
  <c r="B191" i="1"/>
  <c r="H191" i="1"/>
  <c r="I191" i="1"/>
  <c r="J191" i="1"/>
  <c r="K191" i="1"/>
  <c r="L191" i="1"/>
  <c r="M191" i="1"/>
  <c r="N191" i="1"/>
  <c r="O191" i="1"/>
  <c r="P191" i="1"/>
  <c r="Q191" i="1"/>
  <c r="R191" i="1"/>
  <c r="S191" i="1"/>
  <c r="T191" i="1"/>
  <c r="U191" i="1"/>
  <c r="V191" i="1"/>
  <c r="O192" i="1"/>
  <c r="O193" i="1" s="1"/>
  <c r="F197" i="1"/>
  <c r="I197" i="1"/>
  <c r="I239" i="1" s="1"/>
  <c r="J197" i="1"/>
  <c r="J239" i="1" s="1"/>
  <c r="H199" i="1"/>
  <c r="I199" i="1"/>
  <c r="J199" i="1"/>
  <c r="K199" i="1"/>
  <c r="L199" i="1"/>
  <c r="M199" i="1"/>
  <c r="N199" i="1"/>
  <c r="O199" i="1"/>
  <c r="P199" i="1"/>
  <c r="Q199" i="1"/>
  <c r="R199" i="1"/>
  <c r="S199" i="1"/>
  <c r="T199" i="1"/>
  <c r="U199" i="1"/>
  <c r="V199" i="1"/>
  <c r="H200" i="1"/>
  <c r="I200" i="1"/>
  <c r="J200" i="1"/>
  <c r="K200" i="1"/>
  <c r="L200" i="1"/>
  <c r="M200" i="1"/>
  <c r="N200" i="1"/>
  <c r="O200" i="1"/>
  <c r="P200" i="1"/>
  <c r="Q200" i="1"/>
  <c r="R200" i="1"/>
  <c r="S200" i="1"/>
  <c r="T200" i="1"/>
  <c r="U200" i="1"/>
  <c r="V200" i="1"/>
  <c r="H201" i="1"/>
  <c r="I201" i="1"/>
  <c r="J201" i="1"/>
  <c r="E201" i="1" s="1"/>
  <c r="K201" i="1"/>
  <c r="L201" i="1"/>
  <c r="M201" i="1"/>
  <c r="N201" i="1"/>
  <c r="O201" i="1"/>
  <c r="P201" i="1"/>
  <c r="Q201" i="1"/>
  <c r="R201" i="1"/>
  <c r="S201" i="1"/>
  <c r="T201" i="1"/>
  <c r="U201" i="1"/>
  <c r="V201" i="1"/>
  <c r="H202" i="1"/>
  <c r="I202" i="1"/>
  <c r="E202" i="1" s="1"/>
  <c r="J202" i="1"/>
  <c r="K202" i="1"/>
  <c r="L202" i="1"/>
  <c r="M202" i="1"/>
  <c r="N202" i="1"/>
  <c r="O202" i="1"/>
  <c r="P202" i="1"/>
  <c r="Q202" i="1"/>
  <c r="R202" i="1"/>
  <c r="S202" i="1"/>
  <c r="T202" i="1"/>
  <c r="U202" i="1"/>
  <c r="V202" i="1"/>
  <c r="H203" i="1"/>
  <c r="I203" i="1"/>
  <c r="J203" i="1"/>
  <c r="K203" i="1"/>
  <c r="L203" i="1"/>
  <c r="M203" i="1"/>
  <c r="N203" i="1"/>
  <c r="O203" i="1"/>
  <c r="P203" i="1"/>
  <c r="Q203" i="1"/>
  <c r="R203" i="1"/>
  <c r="S203" i="1"/>
  <c r="T203" i="1"/>
  <c r="U203" i="1"/>
  <c r="V203" i="1"/>
  <c r="H204" i="1"/>
  <c r="I204" i="1"/>
  <c r="J204" i="1"/>
  <c r="K204" i="1"/>
  <c r="L204" i="1"/>
  <c r="M204" i="1"/>
  <c r="N204" i="1"/>
  <c r="O204" i="1"/>
  <c r="P204" i="1"/>
  <c r="Q204" i="1"/>
  <c r="R204" i="1"/>
  <c r="S204" i="1"/>
  <c r="T204" i="1"/>
  <c r="U204" i="1"/>
  <c r="V204" i="1"/>
  <c r="H205" i="1"/>
  <c r="I205" i="1"/>
  <c r="J205" i="1"/>
  <c r="E205" i="1" s="1"/>
  <c r="K205" i="1"/>
  <c r="L205" i="1"/>
  <c r="M205" i="1"/>
  <c r="N205" i="1"/>
  <c r="O205" i="1"/>
  <c r="P205" i="1"/>
  <c r="Q205" i="1"/>
  <c r="R205" i="1"/>
  <c r="S205" i="1"/>
  <c r="T205" i="1"/>
  <c r="U205" i="1"/>
  <c r="V205" i="1"/>
  <c r="H206" i="1"/>
  <c r="I206" i="1"/>
  <c r="E206" i="1" s="1"/>
  <c r="J206" i="1"/>
  <c r="K206" i="1"/>
  <c r="L206" i="1"/>
  <c r="M206" i="1"/>
  <c r="N206" i="1"/>
  <c r="O206" i="1"/>
  <c r="P206" i="1"/>
  <c r="Q206" i="1"/>
  <c r="R206" i="1"/>
  <c r="S206" i="1"/>
  <c r="T206" i="1"/>
  <c r="U206" i="1"/>
  <c r="V206" i="1"/>
  <c r="H207" i="1"/>
  <c r="I207" i="1"/>
  <c r="J207" i="1"/>
  <c r="K207" i="1"/>
  <c r="L207" i="1"/>
  <c r="M207" i="1"/>
  <c r="N207" i="1"/>
  <c r="O207" i="1"/>
  <c r="P207" i="1"/>
  <c r="Q207" i="1"/>
  <c r="R207" i="1"/>
  <c r="S207" i="1"/>
  <c r="T207" i="1"/>
  <c r="U207" i="1"/>
  <c r="V207" i="1"/>
  <c r="H208" i="1"/>
  <c r="I208" i="1"/>
  <c r="J208" i="1"/>
  <c r="K208" i="1"/>
  <c r="L208" i="1"/>
  <c r="M208" i="1"/>
  <c r="N208" i="1"/>
  <c r="O208" i="1"/>
  <c r="P208" i="1"/>
  <c r="Q208" i="1"/>
  <c r="R208" i="1"/>
  <c r="S208" i="1"/>
  <c r="T208" i="1"/>
  <c r="U208" i="1"/>
  <c r="V208" i="1"/>
  <c r="H209" i="1"/>
  <c r="I209" i="1"/>
  <c r="J209" i="1"/>
  <c r="E209" i="1" s="1"/>
  <c r="K209" i="1"/>
  <c r="L209" i="1"/>
  <c r="M209" i="1"/>
  <c r="N209" i="1"/>
  <c r="O209" i="1"/>
  <c r="P209" i="1"/>
  <c r="Q209" i="1"/>
  <c r="R209" i="1"/>
  <c r="S209" i="1"/>
  <c r="T209" i="1"/>
  <c r="U209" i="1"/>
  <c r="V209" i="1"/>
  <c r="H210" i="1"/>
  <c r="I210" i="1"/>
  <c r="J210" i="1"/>
  <c r="K210" i="1"/>
  <c r="L210" i="1"/>
  <c r="M210" i="1"/>
  <c r="N210" i="1"/>
  <c r="O210" i="1"/>
  <c r="P210" i="1"/>
  <c r="P212" i="1" s="1"/>
  <c r="Q210" i="1"/>
  <c r="R210" i="1"/>
  <c r="S210" i="1"/>
  <c r="T210" i="1"/>
  <c r="U210" i="1"/>
  <c r="V210" i="1"/>
  <c r="H211" i="1"/>
  <c r="H212" i="1" s="1"/>
  <c r="I211" i="1"/>
  <c r="J211" i="1"/>
  <c r="K211" i="1"/>
  <c r="L211" i="1"/>
  <c r="M211" i="1"/>
  <c r="N211" i="1"/>
  <c r="O211" i="1"/>
  <c r="P211" i="1"/>
  <c r="Q211" i="1"/>
  <c r="R211" i="1"/>
  <c r="S211" i="1"/>
  <c r="T211" i="1"/>
  <c r="U211" i="1"/>
  <c r="V211" i="1"/>
  <c r="L212" i="1"/>
  <c r="O212" i="1"/>
  <c r="T212" i="1"/>
  <c r="H215" i="1"/>
  <c r="I215" i="1"/>
  <c r="J215" i="1"/>
  <c r="K215" i="1"/>
  <c r="L215" i="1"/>
  <c r="M215" i="1"/>
  <c r="N215" i="1"/>
  <c r="O215" i="1"/>
  <c r="P215" i="1"/>
  <c r="Q215" i="1"/>
  <c r="R215" i="1"/>
  <c r="S215" i="1"/>
  <c r="T215" i="1"/>
  <c r="U215" i="1"/>
  <c r="V215" i="1"/>
  <c r="H216" i="1"/>
  <c r="I216" i="1"/>
  <c r="J216" i="1"/>
  <c r="K216" i="1"/>
  <c r="L216" i="1"/>
  <c r="L222" i="1" s="1"/>
  <c r="M216" i="1"/>
  <c r="N216" i="1"/>
  <c r="O216" i="1"/>
  <c r="P216" i="1"/>
  <c r="P222" i="1" s="1"/>
  <c r="Q216" i="1"/>
  <c r="R216" i="1"/>
  <c r="S216" i="1"/>
  <c r="T216" i="1"/>
  <c r="T222" i="1" s="1"/>
  <c r="U216" i="1"/>
  <c r="V216" i="1"/>
  <c r="H217" i="1"/>
  <c r="I217" i="1"/>
  <c r="J217" i="1"/>
  <c r="K217" i="1"/>
  <c r="L217" i="1"/>
  <c r="M217" i="1"/>
  <c r="N217" i="1"/>
  <c r="O217" i="1"/>
  <c r="P217" i="1"/>
  <c r="Q217" i="1"/>
  <c r="R217" i="1"/>
  <c r="S217" i="1"/>
  <c r="T217" i="1"/>
  <c r="U217" i="1"/>
  <c r="V217" i="1"/>
  <c r="H218" i="1"/>
  <c r="I218" i="1"/>
  <c r="J218" i="1"/>
  <c r="K218" i="1"/>
  <c r="K222" i="1" s="1"/>
  <c r="L218" i="1"/>
  <c r="M218" i="1"/>
  <c r="N218" i="1"/>
  <c r="O218" i="1"/>
  <c r="O222" i="1" s="1"/>
  <c r="P218" i="1"/>
  <c r="Q218" i="1"/>
  <c r="R218" i="1"/>
  <c r="S218" i="1"/>
  <c r="S222" i="1" s="1"/>
  <c r="T218" i="1"/>
  <c r="U218" i="1"/>
  <c r="V218" i="1"/>
  <c r="E219" i="1"/>
  <c r="H219" i="1"/>
  <c r="I219" i="1"/>
  <c r="J219" i="1"/>
  <c r="K219" i="1"/>
  <c r="L219" i="1"/>
  <c r="M219" i="1"/>
  <c r="N219" i="1"/>
  <c r="O219" i="1"/>
  <c r="P219" i="1"/>
  <c r="Q219" i="1"/>
  <c r="R219" i="1"/>
  <c r="S219" i="1"/>
  <c r="T219" i="1"/>
  <c r="U219" i="1"/>
  <c r="V219" i="1"/>
  <c r="H220" i="1"/>
  <c r="I220" i="1"/>
  <c r="J220" i="1"/>
  <c r="K220" i="1"/>
  <c r="L220" i="1"/>
  <c r="M220" i="1"/>
  <c r="N220" i="1"/>
  <c r="O220" i="1"/>
  <c r="P220" i="1"/>
  <c r="Q220" i="1"/>
  <c r="R220" i="1"/>
  <c r="S220" i="1"/>
  <c r="T220" i="1"/>
  <c r="U220" i="1"/>
  <c r="V220" i="1"/>
  <c r="H221" i="1"/>
  <c r="I221" i="1"/>
  <c r="J221" i="1"/>
  <c r="K221" i="1"/>
  <c r="L221" i="1"/>
  <c r="M221" i="1"/>
  <c r="N221" i="1"/>
  <c r="O221" i="1"/>
  <c r="P221" i="1"/>
  <c r="Q221" i="1"/>
  <c r="R221" i="1"/>
  <c r="S221" i="1"/>
  <c r="T221" i="1"/>
  <c r="U221" i="1"/>
  <c r="V221" i="1"/>
  <c r="I222" i="1"/>
  <c r="M222" i="1"/>
  <c r="Q222" i="1"/>
  <c r="U222" i="1"/>
  <c r="H225" i="1"/>
  <c r="I225" i="1"/>
  <c r="J225" i="1"/>
  <c r="K225" i="1"/>
  <c r="L225" i="1"/>
  <c r="L231" i="1" s="1"/>
  <c r="M225" i="1"/>
  <c r="N225" i="1"/>
  <c r="O225" i="1"/>
  <c r="P225" i="1"/>
  <c r="P231" i="1" s="1"/>
  <c r="Q225" i="1"/>
  <c r="R225" i="1"/>
  <c r="S225" i="1"/>
  <c r="T225" i="1"/>
  <c r="T231" i="1" s="1"/>
  <c r="U225" i="1"/>
  <c r="V225" i="1"/>
  <c r="H226" i="1"/>
  <c r="I226" i="1"/>
  <c r="J226" i="1"/>
  <c r="K226" i="1"/>
  <c r="K231" i="1" s="1"/>
  <c r="L226" i="1"/>
  <c r="M226" i="1"/>
  <c r="N226" i="1"/>
  <c r="O226" i="1"/>
  <c r="O231" i="1" s="1"/>
  <c r="P226" i="1"/>
  <c r="Q226" i="1"/>
  <c r="R226" i="1"/>
  <c r="S226" i="1"/>
  <c r="S231" i="1" s="1"/>
  <c r="T226" i="1"/>
  <c r="U226" i="1"/>
  <c r="V226" i="1"/>
  <c r="H227" i="1"/>
  <c r="I227" i="1"/>
  <c r="J227" i="1"/>
  <c r="E227" i="1" s="1"/>
  <c r="K227" i="1"/>
  <c r="L227" i="1"/>
  <c r="M227" i="1"/>
  <c r="N227" i="1"/>
  <c r="O227" i="1"/>
  <c r="P227" i="1"/>
  <c r="Q227" i="1"/>
  <c r="R227" i="1"/>
  <c r="S227" i="1"/>
  <c r="T227" i="1"/>
  <c r="U227" i="1"/>
  <c r="V227" i="1"/>
  <c r="H228" i="1"/>
  <c r="I228" i="1"/>
  <c r="I231" i="1" s="1"/>
  <c r="J228" i="1"/>
  <c r="K228" i="1"/>
  <c r="L228" i="1"/>
  <c r="M228" i="1"/>
  <c r="M231" i="1" s="1"/>
  <c r="N228" i="1"/>
  <c r="O228" i="1"/>
  <c r="P228" i="1"/>
  <c r="Q228" i="1"/>
  <c r="R228" i="1"/>
  <c r="S228" i="1"/>
  <c r="T228" i="1"/>
  <c r="U228" i="1"/>
  <c r="U231" i="1" s="1"/>
  <c r="V228" i="1"/>
  <c r="H229" i="1"/>
  <c r="I229" i="1"/>
  <c r="J229" i="1"/>
  <c r="K229" i="1"/>
  <c r="L229" i="1"/>
  <c r="M229" i="1"/>
  <c r="N229" i="1"/>
  <c r="O229" i="1"/>
  <c r="P229" i="1"/>
  <c r="Q229" i="1"/>
  <c r="R229" i="1"/>
  <c r="S229" i="1"/>
  <c r="T229" i="1"/>
  <c r="U229" i="1"/>
  <c r="V229" i="1"/>
  <c r="H230" i="1"/>
  <c r="I230" i="1"/>
  <c r="E230" i="1" s="1"/>
  <c r="J230" i="1"/>
  <c r="K230" i="1"/>
  <c r="L230" i="1"/>
  <c r="M230" i="1"/>
  <c r="N230" i="1"/>
  <c r="O230" i="1"/>
  <c r="P230" i="1"/>
  <c r="Q230" i="1"/>
  <c r="R230" i="1"/>
  <c r="S230" i="1"/>
  <c r="T230" i="1"/>
  <c r="U230" i="1"/>
  <c r="V230" i="1"/>
  <c r="B231" i="1"/>
  <c r="Q231" i="1"/>
  <c r="H233" i="1"/>
  <c r="I233" i="1"/>
  <c r="J233" i="1"/>
  <c r="K233" i="1"/>
  <c r="L233" i="1"/>
  <c r="M233" i="1"/>
  <c r="N233" i="1"/>
  <c r="O233" i="1"/>
  <c r="P233" i="1"/>
  <c r="Q233" i="1"/>
  <c r="R233" i="1"/>
  <c r="S233" i="1"/>
  <c r="T233" i="1"/>
  <c r="U233" i="1"/>
  <c r="V233" i="1"/>
  <c r="H234" i="1"/>
  <c r="I234" i="1"/>
  <c r="J234" i="1"/>
  <c r="K234" i="1"/>
  <c r="L234" i="1"/>
  <c r="M234" i="1"/>
  <c r="N234" i="1"/>
  <c r="O234" i="1"/>
  <c r="P234" i="1"/>
  <c r="Q234" i="1"/>
  <c r="R234" i="1"/>
  <c r="S234" i="1"/>
  <c r="T234" i="1"/>
  <c r="U234" i="1"/>
  <c r="V234" i="1"/>
  <c r="E239" i="1"/>
  <c r="H239" i="1"/>
  <c r="A7" i="3"/>
  <c r="A8" i="3"/>
  <c r="A9" i="3"/>
  <c r="A10" i="3"/>
  <c r="A11" i="3"/>
  <c r="A12" i="3"/>
  <c r="M16" i="3"/>
  <c r="N16" i="3"/>
  <c r="O16" i="3"/>
  <c r="P16" i="3"/>
  <c r="Q16" i="3"/>
  <c r="R16" i="3"/>
  <c r="S16" i="3"/>
  <c r="I18" i="3"/>
  <c r="J18" i="3"/>
  <c r="K18" i="3"/>
  <c r="I19" i="3"/>
  <c r="J19" i="3"/>
  <c r="K19" i="3"/>
  <c r="I20" i="3"/>
  <c r="J20" i="3"/>
  <c r="K20" i="3"/>
  <c r="I21" i="3"/>
  <c r="J21" i="3"/>
  <c r="K21" i="3"/>
  <c r="I22" i="3"/>
  <c r="J22" i="3"/>
  <c r="K22" i="3"/>
  <c r="K38" i="3" s="1"/>
  <c r="I23" i="3"/>
  <c r="J23" i="3"/>
  <c r="K23" i="3"/>
  <c r="I24" i="3"/>
  <c r="J24" i="3"/>
  <c r="K24" i="3"/>
  <c r="I25" i="3"/>
  <c r="J25" i="3"/>
  <c r="K25" i="3"/>
  <c r="I26" i="3"/>
  <c r="J26" i="3"/>
  <c r="K26" i="3"/>
  <c r="I27" i="3"/>
  <c r="J27" i="3"/>
  <c r="K27" i="3"/>
  <c r="I28" i="3"/>
  <c r="J28" i="3"/>
  <c r="K28" i="3"/>
  <c r="I29" i="3"/>
  <c r="J29" i="3"/>
  <c r="K29" i="3"/>
  <c r="I30" i="3"/>
  <c r="J30" i="3"/>
  <c r="K30" i="3"/>
  <c r="I31" i="3"/>
  <c r="J31" i="3"/>
  <c r="K31" i="3"/>
  <c r="I32" i="3"/>
  <c r="J32" i="3"/>
  <c r="K32" i="3"/>
  <c r="I33" i="3"/>
  <c r="J33" i="3"/>
  <c r="K33" i="3"/>
  <c r="I34" i="3"/>
  <c r="J34" i="3"/>
  <c r="K34" i="3"/>
  <c r="I35" i="3"/>
  <c r="J35" i="3"/>
  <c r="K35" i="3"/>
  <c r="I36" i="3"/>
  <c r="J36" i="3"/>
  <c r="K36" i="3"/>
  <c r="I37" i="3"/>
  <c r="J37" i="3"/>
  <c r="K37" i="3"/>
  <c r="B38" i="3"/>
  <c r="D38" i="3"/>
  <c r="F38" i="3"/>
  <c r="G38" i="3"/>
  <c r="M38" i="3"/>
  <c r="N38" i="3"/>
  <c r="O38" i="3"/>
  <c r="P38" i="3"/>
  <c r="Q38" i="3"/>
  <c r="R38" i="3"/>
  <c r="S38" i="3"/>
  <c r="B5" i="2"/>
  <c r="B6" i="2"/>
  <c r="B7" i="2"/>
  <c r="B8" i="2"/>
  <c r="B9" i="2"/>
  <c r="A10" i="2"/>
  <c r="B10" i="2"/>
  <c r="E70" i="2"/>
  <c r="E71" i="2"/>
  <c r="E77" i="2" s="1"/>
  <c r="E72" i="2"/>
  <c r="E73" i="2"/>
  <c r="E74" i="2"/>
  <c r="E75" i="2"/>
  <c r="E76" i="2"/>
  <c r="E80" i="2"/>
  <c r="E81" i="2"/>
  <c r="E82" i="2"/>
  <c r="E83" i="2"/>
  <c r="E84" i="2"/>
  <c r="E85" i="2"/>
  <c r="E86" i="2"/>
  <c r="H89" i="2"/>
  <c r="G90" i="2"/>
  <c r="H90" i="2"/>
  <c r="J115" i="1" l="1"/>
  <c r="J157" i="1" s="1"/>
  <c r="L16" i="1"/>
  <c r="K32" i="1"/>
  <c r="F18" i="4" s="1"/>
  <c r="J74" i="1"/>
  <c r="P155" i="1"/>
  <c r="P159" i="1"/>
  <c r="H155" i="1"/>
  <c r="H159" i="1"/>
  <c r="E244" i="1"/>
  <c r="E254" i="1"/>
  <c r="I38" i="3"/>
  <c r="E225" i="1"/>
  <c r="H231" i="1"/>
  <c r="E189" i="1"/>
  <c r="F189" i="1" s="1"/>
  <c r="T192" i="1"/>
  <c r="P192" i="1"/>
  <c r="L192" i="1"/>
  <c r="T155" i="1"/>
  <c r="T159" i="1"/>
  <c r="M236" i="1"/>
  <c r="M237" i="1" s="1"/>
  <c r="E234" i="1"/>
  <c r="E228" i="1"/>
  <c r="E217" i="1"/>
  <c r="V222" i="1"/>
  <c r="R222" i="1"/>
  <c r="N222" i="1"/>
  <c r="J222" i="1"/>
  <c r="S212" i="1"/>
  <c r="S236" i="1" s="1"/>
  <c r="K212" i="1"/>
  <c r="K236" i="1" s="1"/>
  <c r="E186" i="1"/>
  <c r="F186" i="1" s="1"/>
  <c r="E175" i="1"/>
  <c r="E149" i="1"/>
  <c r="E167" i="1" s="1"/>
  <c r="J38" i="3"/>
  <c r="T236" i="1"/>
  <c r="T237" i="1" s="1"/>
  <c r="P236" i="1"/>
  <c r="P237" i="1" s="1"/>
  <c r="L236" i="1"/>
  <c r="L237" i="1" s="1"/>
  <c r="E233" i="1"/>
  <c r="E229" i="1"/>
  <c r="V231" i="1"/>
  <c r="R231" i="1"/>
  <c r="N231" i="1"/>
  <c r="J231" i="1"/>
  <c r="J236" i="1" s="1"/>
  <c r="J237" i="1" s="1"/>
  <c r="E220" i="1"/>
  <c r="V212" i="1"/>
  <c r="R212" i="1"/>
  <c r="N212" i="1"/>
  <c r="V193" i="1"/>
  <c r="R193" i="1"/>
  <c r="N193" i="1"/>
  <c r="J193" i="1"/>
  <c r="E216" i="1"/>
  <c r="H222" i="1"/>
  <c r="H236" i="1" s="1"/>
  <c r="H237" i="1" s="1"/>
  <c r="L155" i="1"/>
  <c r="L159" i="1"/>
  <c r="E87" i="2"/>
  <c r="O236" i="1"/>
  <c r="O237" i="1" s="1"/>
  <c r="E226" i="1"/>
  <c r="E218" i="1"/>
  <c r="J212" i="1"/>
  <c r="E210" i="1"/>
  <c r="S155" i="1"/>
  <c r="S159" i="1"/>
  <c r="K155" i="1"/>
  <c r="K159" i="1"/>
  <c r="E159" i="1"/>
  <c r="E47" i="1"/>
  <c r="E93" i="1"/>
  <c r="O155" i="1"/>
  <c r="O159" i="1"/>
  <c r="K115" i="1"/>
  <c r="K157" i="1" s="1"/>
  <c r="L102" i="1"/>
  <c r="E57" i="1"/>
  <c r="E83" i="1" s="1"/>
  <c r="E94" i="1"/>
  <c r="M16" i="1"/>
  <c r="L32" i="1"/>
  <c r="E221" i="1"/>
  <c r="E215" i="1"/>
  <c r="E211" i="1"/>
  <c r="F211" i="1" s="1"/>
  <c r="U212" i="1"/>
  <c r="U236" i="1" s="1"/>
  <c r="U237" i="1" s="1"/>
  <c r="Q212" i="1"/>
  <c r="Q236" i="1" s="1"/>
  <c r="Q237" i="1" s="1"/>
  <c r="M212" i="1"/>
  <c r="I212" i="1"/>
  <c r="I236" i="1" s="1"/>
  <c r="I237" i="1" s="1"/>
  <c r="E187" i="1"/>
  <c r="F187" i="1" s="1"/>
  <c r="U192" i="1"/>
  <c r="Q192" i="1"/>
  <c r="M192" i="1"/>
  <c r="I192" i="1"/>
  <c r="L184" i="1"/>
  <c r="K197" i="1"/>
  <c r="K239" i="1" s="1"/>
  <c r="E179" i="1"/>
  <c r="E154" i="1"/>
  <c r="F227" i="1" s="1"/>
  <c r="E130" i="1"/>
  <c r="V111" i="1"/>
  <c r="V159" i="1"/>
  <c r="R111" i="1"/>
  <c r="R159" i="1"/>
  <c r="N111" i="1"/>
  <c r="N159" i="1"/>
  <c r="J111" i="1"/>
  <c r="J159" i="1"/>
  <c r="S72" i="1"/>
  <c r="S76" i="1"/>
  <c r="E66" i="1"/>
  <c r="E84" i="1" s="1"/>
  <c r="E81" i="1"/>
  <c r="E86" i="1" s="1"/>
  <c r="E90" i="1"/>
  <c r="E208" i="1"/>
  <c r="E207" i="1"/>
  <c r="F207" i="1" s="1"/>
  <c r="E204" i="1"/>
  <c r="F204" i="1" s="1"/>
  <c r="E203" i="1"/>
  <c r="E200" i="1"/>
  <c r="E199" i="1"/>
  <c r="E245" i="1" s="1"/>
  <c r="H192" i="1"/>
  <c r="E191" i="1"/>
  <c r="F191" i="1" s="1"/>
  <c r="E185" i="1"/>
  <c r="E162" i="1"/>
  <c r="E169" i="1" s="1"/>
  <c r="E172" i="1"/>
  <c r="K72" i="1"/>
  <c r="K76" i="1"/>
  <c r="E27" i="1"/>
  <c r="O72" i="1"/>
  <c r="O76" i="1"/>
  <c r="B20" i="4"/>
  <c r="E89" i="1"/>
  <c r="E97" i="1" s="1"/>
  <c r="K74" i="1" l="1"/>
  <c r="S237" i="1"/>
  <c r="S241" i="1"/>
  <c r="K241" i="1"/>
  <c r="K237" i="1"/>
  <c r="E246" i="1"/>
  <c r="F208" i="1"/>
  <c r="N16" i="1"/>
  <c r="M32" i="1"/>
  <c r="M102" i="1"/>
  <c r="L115" i="1"/>
  <c r="L157" i="1" s="1"/>
  <c r="E260" i="1"/>
  <c r="F226" i="1"/>
  <c r="F229" i="1"/>
  <c r="F205" i="1"/>
  <c r="F27" i="1"/>
  <c r="F203" i="1"/>
  <c r="Q193" i="1"/>
  <c r="Q241" i="1"/>
  <c r="E222" i="1"/>
  <c r="E256" i="1"/>
  <c r="E262" i="1" s="1"/>
  <c r="F215" i="1"/>
  <c r="F210" i="1"/>
  <c r="E247" i="1"/>
  <c r="F216" i="1"/>
  <c r="E259" i="1"/>
  <c r="F206" i="1"/>
  <c r="N236" i="1"/>
  <c r="F217" i="1"/>
  <c r="L241" i="1"/>
  <c r="L193" i="1"/>
  <c r="F209" i="1"/>
  <c r="F200" i="1"/>
  <c r="E258" i="1"/>
  <c r="M241" i="1"/>
  <c r="M193" i="1"/>
  <c r="B35" i="4"/>
  <c r="B27" i="4"/>
  <c r="E180" i="1"/>
  <c r="H241" i="1"/>
  <c r="H193" i="1"/>
  <c r="M184" i="1"/>
  <c r="L197" i="1"/>
  <c r="L239" i="1" s="1"/>
  <c r="U241" i="1"/>
  <c r="U193" i="1"/>
  <c r="F221" i="1"/>
  <c r="J241" i="1"/>
  <c r="F219" i="1"/>
  <c r="R236" i="1"/>
  <c r="E250" i="1"/>
  <c r="F233" i="1"/>
  <c r="E261" i="1"/>
  <c r="O241" i="1"/>
  <c r="F228" i="1"/>
  <c r="P241" i="1"/>
  <c r="P193" i="1"/>
  <c r="E231" i="1"/>
  <c r="F225" i="1"/>
  <c r="E257" i="1"/>
  <c r="F185" i="1"/>
  <c r="F192" i="1" s="1"/>
  <c r="E192" i="1"/>
  <c r="F199" i="1"/>
  <c r="E212" i="1"/>
  <c r="F212" i="1" s="1"/>
  <c r="E255" i="1"/>
  <c r="F105" i="1"/>
  <c r="F106" i="1"/>
  <c r="F107" i="1"/>
  <c r="F108" i="1"/>
  <c r="F109" i="1"/>
  <c r="F117" i="1"/>
  <c r="F121" i="1"/>
  <c r="F125" i="1"/>
  <c r="F129" i="1"/>
  <c r="F135" i="1"/>
  <c r="F139" i="1"/>
  <c r="F143" i="1"/>
  <c r="F147" i="1"/>
  <c r="F103" i="1"/>
  <c r="F104" i="1"/>
  <c r="F110" i="1"/>
  <c r="F114" i="1"/>
  <c r="F124" i="1"/>
  <c r="F134" i="1"/>
  <c r="F145" i="1"/>
  <c r="F148" i="1"/>
  <c r="F152" i="1"/>
  <c r="F118" i="1"/>
  <c r="F123" i="1"/>
  <c r="F126" i="1"/>
  <c r="F133" i="1"/>
  <c r="F136" i="1"/>
  <c r="F151" i="1"/>
  <c r="F130" i="1"/>
  <c r="F131" i="1"/>
  <c r="F146" i="1"/>
  <c r="F113" i="1"/>
  <c r="F119" i="1"/>
  <c r="F128" i="1"/>
  <c r="F132" i="1"/>
  <c r="F137" i="1"/>
  <c r="F144" i="1"/>
  <c r="F140" i="1"/>
  <c r="F149" i="1"/>
  <c r="F154" i="1"/>
  <c r="F127" i="1"/>
  <c r="F138" i="1"/>
  <c r="F122" i="1"/>
  <c r="F120" i="1"/>
  <c r="I193" i="1"/>
  <c r="I241" i="1"/>
  <c r="G18" i="4"/>
  <c r="L74" i="1"/>
  <c r="E71" i="1"/>
  <c r="F218" i="1"/>
  <c r="F202" i="1"/>
  <c r="F220" i="1"/>
  <c r="V236" i="1"/>
  <c r="F234" i="1"/>
  <c r="T241" i="1"/>
  <c r="T193" i="1"/>
  <c r="F201" i="1"/>
  <c r="F230" i="1"/>
  <c r="F222" i="1" l="1"/>
  <c r="E248" i="1"/>
  <c r="V237" i="1"/>
  <c r="V241" i="1"/>
  <c r="F19" i="1"/>
  <c r="F23" i="1"/>
  <c r="F37" i="1"/>
  <c r="F41" i="1"/>
  <c r="F45" i="1"/>
  <c r="F53" i="1"/>
  <c r="F17" i="1"/>
  <c r="F21" i="1"/>
  <c r="F25" i="1"/>
  <c r="F35" i="1"/>
  <c r="F39" i="1"/>
  <c r="F43" i="1"/>
  <c r="F51" i="1"/>
  <c r="F55" i="1"/>
  <c r="F63" i="1"/>
  <c r="F20" i="1"/>
  <c r="F24" i="1"/>
  <c r="F34" i="1"/>
  <c r="F38" i="1"/>
  <c r="F42" i="1"/>
  <c r="F46" i="1"/>
  <c r="F50" i="1"/>
  <c r="F54" i="1"/>
  <c r="F57" i="1"/>
  <c r="F62" i="1"/>
  <c r="F66" i="1"/>
  <c r="F71" i="1"/>
  <c r="F18" i="1"/>
  <c r="F26" i="1"/>
  <c r="F60" i="1"/>
  <c r="F64" i="1"/>
  <c r="F68" i="1"/>
  <c r="F22" i="1"/>
  <c r="F36" i="1"/>
  <c r="F44" i="1"/>
  <c r="F47" i="1"/>
  <c r="F52" i="1"/>
  <c r="F69" i="1"/>
  <c r="F56" i="1"/>
  <c r="F65" i="1"/>
  <c r="F70" i="1"/>
  <c r="F61" i="1"/>
  <c r="F40" i="1"/>
  <c r="E249" i="1"/>
  <c r="F231" i="1"/>
  <c r="N184" i="1"/>
  <c r="M197" i="1"/>
  <c r="M239" i="1" s="1"/>
  <c r="E76" i="1"/>
  <c r="H18" i="4"/>
  <c r="M74" i="1"/>
  <c r="E236" i="1"/>
  <c r="F236" i="1" s="1"/>
  <c r="R237" i="1"/>
  <c r="R241" i="1"/>
  <c r="O16" i="1"/>
  <c r="N32" i="1"/>
  <c r="N237" i="1"/>
  <c r="N241" i="1"/>
  <c r="M115" i="1"/>
  <c r="M157" i="1" s="1"/>
  <c r="N102" i="1"/>
  <c r="O102" i="1" l="1"/>
  <c r="N115" i="1"/>
  <c r="N157" i="1" s="1"/>
  <c r="I18" i="4"/>
  <c r="N74" i="1"/>
  <c r="E241" i="1"/>
  <c r="P16" i="1"/>
  <c r="O32" i="1"/>
  <c r="O184" i="1"/>
  <c r="N197" i="1"/>
  <c r="N239" i="1" s="1"/>
  <c r="E251" i="1"/>
  <c r="P184" i="1" l="1"/>
  <c r="O197" i="1"/>
  <c r="O239" i="1" s="1"/>
  <c r="J18" i="4"/>
  <c r="O74" i="1"/>
  <c r="Q16" i="1"/>
  <c r="P32" i="1"/>
  <c r="P102" i="1"/>
  <c r="O115" i="1"/>
  <c r="O157" i="1" s="1"/>
  <c r="P74" i="1" l="1"/>
  <c r="K18" i="4"/>
  <c r="Q102" i="1"/>
  <c r="P115" i="1"/>
  <c r="P157" i="1" s="1"/>
  <c r="R16" i="1"/>
  <c r="Q32" i="1"/>
  <c r="Q184" i="1"/>
  <c r="P197" i="1"/>
  <c r="P239" i="1" s="1"/>
  <c r="Q115" i="1" l="1"/>
  <c r="Q157" i="1" s="1"/>
  <c r="R102" i="1"/>
  <c r="R184" i="1"/>
  <c r="Q197" i="1"/>
  <c r="Q239" i="1" s="1"/>
  <c r="L18" i="4"/>
  <c r="Q74" i="1"/>
  <c r="S16" i="1"/>
  <c r="R32" i="1"/>
  <c r="M18" i="4" l="1"/>
  <c r="R74" i="1"/>
  <c r="T16" i="1"/>
  <c r="S32" i="1"/>
  <c r="S184" i="1"/>
  <c r="R197" i="1"/>
  <c r="R239" i="1" s="1"/>
  <c r="R115" i="1"/>
  <c r="R157" i="1" s="1"/>
  <c r="S102" i="1"/>
  <c r="T184" i="1" l="1"/>
  <c r="S197" i="1"/>
  <c r="S239" i="1" s="1"/>
  <c r="T102" i="1"/>
  <c r="S115" i="1"/>
  <c r="S157" i="1" s="1"/>
  <c r="N18" i="4"/>
  <c r="S74" i="1"/>
  <c r="U16" i="1"/>
  <c r="T32" i="1"/>
  <c r="U184" i="1" l="1"/>
  <c r="T197" i="1"/>
  <c r="T239" i="1" s="1"/>
  <c r="O18" i="4"/>
  <c r="T74" i="1"/>
  <c r="V16" i="1"/>
  <c r="V32" i="1" s="1"/>
  <c r="U32" i="1"/>
  <c r="U102" i="1"/>
  <c r="T115" i="1"/>
  <c r="T157" i="1" s="1"/>
  <c r="P18" i="4" l="1"/>
  <c r="U74" i="1"/>
  <c r="Q18" i="4"/>
  <c r="V74" i="1"/>
  <c r="V184" i="1"/>
  <c r="V197" i="1" s="1"/>
  <c r="V239" i="1" s="1"/>
  <c r="U197" i="1"/>
  <c r="U239" i="1" s="1"/>
  <c r="U115" i="1"/>
  <c r="U157" i="1" s="1"/>
  <c r="V102" i="1"/>
  <c r="V115" i="1" s="1"/>
  <c r="V157" i="1" s="1"/>
</calcChain>
</file>

<file path=xl/sharedStrings.xml><?xml version="1.0" encoding="utf-8"?>
<sst xmlns="http://schemas.openxmlformats.org/spreadsheetml/2006/main" count="286" uniqueCount="113">
  <si>
    <t>Land Acquisition</t>
  </si>
  <si>
    <t>Runway</t>
  </si>
  <si>
    <t>Landside</t>
  </si>
  <si>
    <t xml:space="preserve">Terminal </t>
  </si>
  <si>
    <t xml:space="preserve">Other Airside </t>
  </si>
  <si>
    <t>Infrastructure</t>
  </si>
  <si>
    <t>Summary</t>
  </si>
  <si>
    <t>Totals</t>
  </si>
  <si>
    <t>Prior Years</t>
  </si>
  <si>
    <t>as %</t>
  </si>
  <si>
    <t>PFCs - $3.00 Application Submitted</t>
  </si>
  <si>
    <t>PFCs - $3.00 Future Application(s)</t>
  </si>
  <si>
    <t>PFCs - $3.00 Application Approved</t>
  </si>
  <si>
    <t>PFCs - $4.50 Application Submitted</t>
  </si>
  <si>
    <t>PFCs - $4.50 Future Application(s)</t>
  </si>
  <si>
    <t>PFCs - $4.50 Application Approved</t>
  </si>
  <si>
    <t>PFCs - Future Level</t>
  </si>
  <si>
    <t>[assumed level]</t>
  </si>
  <si>
    <t>Bonds</t>
  </si>
  <si>
    <t>General Obligation - Authority in Place</t>
  </si>
  <si>
    <t>Airport Funds</t>
  </si>
  <si>
    <t>Tenant or Third-Party Funds</t>
  </si>
  <si>
    <t>Passenger Facility Charges</t>
  </si>
  <si>
    <t>[insert airport name]</t>
  </si>
  <si>
    <t>[insert three-letter identifier]</t>
  </si>
  <si>
    <t>[insert city and state]</t>
  </si>
  <si>
    <t>[insert hub category - Large, Medium, Small or Nonhub]</t>
  </si>
  <si>
    <t>[insert submission date]</t>
  </si>
  <si>
    <t>[insert runway designation]</t>
  </si>
  <si>
    <t>General Obligation - Authority Pending</t>
  </si>
  <si>
    <t>Federal and State Grants</t>
  </si>
  <si>
    <t>Airport Sponsor Information</t>
  </si>
  <si>
    <t>[insert airport owner/operator -- e.g., "City of East Rutherford"]</t>
  </si>
  <si>
    <t>Total - All Funding Sources</t>
  </si>
  <si>
    <t>Revenue Bonds - MII Approved</t>
  </si>
  <si>
    <t>Revenue Bonds - MII pending</t>
  </si>
  <si>
    <t>Unmet Funding Needs</t>
  </si>
  <si>
    <t>Cumulative Needs</t>
  </si>
  <si>
    <t>Cumulative Sources</t>
  </si>
  <si>
    <t>Order 5100.38C</t>
  </si>
  <si>
    <t>PFCs</t>
  </si>
  <si>
    <t>Other</t>
  </si>
  <si>
    <t>Total</t>
  </si>
  <si>
    <t>Summary Funding Sources</t>
  </si>
  <si>
    <t>Funding Status</t>
  </si>
  <si>
    <t>Approved PFCs</t>
  </si>
  <si>
    <t>Approved bonds</t>
  </si>
  <si>
    <t>Future PFCs</t>
  </si>
  <si>
    <t>Future bonds</t>
  </si>
  <si>
    <t>Other Debt - Authority in Place</t>
  </si>
  <si>
    <t>Other Debt - Authority Pending</t>
  </si>
  <si>
    <t>Entitlements - Grants Awarded</t>
  </si>
  <si>
    <t>Entitlements - Future Grants</t>
  </si>
  <si>
    <t>Discretionary - Other - Awarded</t>
  </si>
  <si>
    <t>Discretionary - Other - Future Grants</t>
  </si>
  <si>
    <t>Discretionary - Noise - Awarded</t>
  </si>
  <si>
    <t>Discretionary - Noise - Future Grants</t>
  </si>
  <si>
    <t>State Apportionment - Grants Awarded</t>
  </si>
  <si>
    <t>State Apportionment - Future Grants</t>
  </si>
  <si>
    <t>Discretionary - LOI Request</t>
  </si>
  <si>
    <t>State grants</t>
  </si>
  <si>
    <t>State - Grants Awarded</t>
  </si>
  <si>
    <t>State - Future Grants</t>
  </si>
  <si>
    <t>Other Federal (non-AIP) - Grants Awarded</t>
  </si>
  <si>
    <t>Other Federal (non-AIP) - Future Grants</t>
  </si>
  <si>
    <t>Other Federal funding</t>
  </si>
  <si>
    <t>Summary Cashflow Needs</t>
  </si>
  <si>
    <t>Grants awarded</t>
  </si>
  <si>
    <t>Other AIP funds</t>
  </si>
  <si>
    <t>Debt</t>
  </si>
  <si>
    <t>Professional Services</t>
  </si>
  <si>
    <t>Subtotal - PFCs</t>
  </si>
  <si>
    <t>Subtotal - Federal/State Grants</t>
  </si>
  <si>
    <t>Data Entry Sheet #2</t>
  </si>
  <si>
    <t>Include in BCA?</t>
  </si>
  <si>
    <t>Y</t>
  </si>
  <si>
    <t>N</t>
  </si>
  <si>
    <t>Proposed Action</t>
  </si>
  <si>
    <t>Cost</t>
  </si>
  <si>
    <t>Y/N</t>
  </si>
  <si>
    <t>Justification for Requested Exclusion</t>
  </si>
  <si>
    <t>Part of Proposed Action?</t>
  </si>
  <si>
    <t>Example:  Taxiway F Rehabilitation</t>
  </si>
  <si>
    <t>Will occur with or without Night Vision Program</t>
  </si>
  <si>
    <t>Example:  EIS - Night Vision Program</t>
  </si>
  <si>
    <t>Costs incurred regardless of outcome, and already funded</t>
  </si>
  <si>
    <t>LOI                          Project</t>
  </si>
  <si>
    <t>Overall Capital Plan</t>
  </si>
  <si>
    <t>Capital Costs and Annual Cashflow Requirements - Proposed Action</t>
  </si>
  <si>
    <t>Capital Funding Sources - Proposed Action</t>
  </si>
  <si>
    <t>Capital Costs and Annual Cashflow Requirements - Other Capital Plans</t>
  </si>
  <si>
    <t>Capital Funding Sources - Other Capital Plans</t>
  </si>
  <si>
    <t>Future grants</t>
  </si>
  <si>
    <t>Runways</t>
  </si>
  <si>
    <t>Individual Project Components</t>
  </si>
  <si>
    <t>Alternative Disbursement Proposal(s)</t>
  </si>
  <si>
    <t>Data Entry Sheet #3</t>
  </si>
  <si>
    <t>OFFICIAL REQUEST</t>
  </si>
  <si>
    <t>ALTERNATIVE A</t>
  </si>
  <si>
    <t>ALTERNATIVE B</t>
  </si>
  <si>
    <t>Discretionary - LOI disbursement schedule</t>
  </si>
  <si>
    <t>Change (if any) in LOI Discretionary funding</t>
  </si>
  <si>
    <t>Impact on costs and/or other funding sources</t>
  </si>
  <si>
    <t>ALTERNATIVE C</t>
  </si>
  <si>
    <t>ALTERNATIVE D</t>
  </si>
  <si>
    <t>[insert explanation]</t>
  </si>
  <si>
    <t>[insert project by project]</t>
  </si>
  <si>
    <t>LOI Application Financial Template</t>
  </si>
  <si>
    <t>Paperwork Reduction Act Statement</t>
  </si>
  <si>
    <t xml:space="preserve"> 
U.S. Department 
of Transportation
Federal Aviation 
Administration
</t>
  </si>
  <si>
    <t>Sponsors requesting Letters of Intent (LOIs) are required to submit the information shown, in substantially the same format as this template.  Sponsors are strongly encouraged to use this template, as it may help to expedite the review and approval process.  Regardless, Sponsors should review the instructions contained in Chapter 6 of Order 5100.38Dcarefully, because those instructions contain specific parameters for what to include on certain key lines of this template.</t>
  </si>
  <si>
    <t>FAA Form 5100-139, Letter of Intent (LOI) Application Financial Template</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</si>
  <si>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2120-0569. Public reporting for this collection of information is estimated to be approximately 8 hours per response, including the time for reviewing instructions, searching existing data sources, gathering and maintaining the data needed, completing and reviewing the collection of information. All responses to this collection of information are required under 49 U.S.C. Section 47105 to retain a benefit and to meet the reporting requirements of 2 CFR 200.  Send comments regarding this burden estimate or any other aspect of this collection of information, including suggestions for reducing this burden to the Federal Aviation Administration at: 800 Independence Ave. SW, Washington, DC 20591, Attn: Information Collection Clearance Officer, ASP-110.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</si>
</sst>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quot;#,##0"/>
    <numFmt numFmtId="165" formatCode="0."/>
    <numFmt numFmtId="166" formatCode="0.0%"/>
    <numFmt numFmtId="167" formatCode="\F\F\Y\-0"/>
    <numFmt numFmtId="168" formatCode="0.0"/>
  </numFmts>
  <fonts count="20" x14ac:knownFonts="1">
    <font>
      <sz val="10"/>
      <name val="Arial"/>
    </font>
    <font>
      <sz val="10"/>
      <name val="Arial"/>
      <family val="2"/>
    </font>
    <font>
      <b/>
      <sz val="10"/>
      <name val="Arial"/>
      <family val="2"/>
    </font>
    <font>
      <b/>
      <sz val="10"/>
      <color indexed="9"/>
      <name val="Arial"/>
      <family val="2"/>
    </font>
    <font>
      <sz val="10"/>
      <name val="Arial"/>
      <family val="2"/>
    </font>
    <font>
      <sz val="10"/>
      <color indexed="12"/>
      <name val="Arial"/>
      <family val="2"/>
    </font>
    <font>
      <b/>
      <sz val="10"/>
      <color indexed="12"/>
      <name val="Arial"/>
      <family val="2"/>
    </font>
    <font>
      <b/>
      <sz val="12"/>
      <color indexed="9"/>
      <name val="Arial"/>
      <family val="2"/>
    </font>
    <font>
      <b/>
      <sz val="14"/>
      <name val="Arial"/>
      <family val="2"/>
    </font>
    <font>
      <i/>
      <sz val="10"/>
      <name val="Arial"/>
      <family val="2"/>
    </font>
    <font>
      <sz val="10"/>
      <color indexed="9"/>
      <name val="Arial"/>
      <family val="2"/>
    </font>
    <font>
      <i/>
      <sz val="10"/>
      <color indexed="53"/>
      <name val="Arial"/>
      <family val="2"/>
    </font>
    <font>
      <sz val="10"/>
      <color indexed="53"/>
      <name val="Arial"/>
      <family val="2"/>
    </font>
    <font>
      <sz val="10"/>
      <color indexed="17"/>
      <name val="Arial"/>
      <family val="2"/>
    </font>
    <font>
      <b/>
      <sz val="10"/>
      <color indexed="22"/>
      <name val="Arial"/>
      <family val="2"/>
    </font>
    <font>
      <sz val="10"/>
      <color indexed="22"/>
      <name val="Arial"/>
      <family val="2"/>
    </font>
    <font>
      <b/>
      <sz val="12"/>
      <color indexed="22"/>
      <name val="Arial"/>
      <family val="2"/>
    </font>
    <font>
      <b/>
      <sz val="12"/>
      <name val="Arial"/>
      <family val="2"/>
    </font>
    <font>
      <sz val="9"/>
      <name val="Arial"/>
      <family val="2"/>
    </font>
    <font>
      <b/>
      <sz val="20"/>
      <name val="Arial"/>
      <family val="2"/>
    </font>
  </fonts>
  <fills count="6">
    <fill>
      <patternFill patternType="none"/>
    </fill>
    <fill>
      <patternFill patternType="gray125"/>
    </fill>
    <fill>
      <patternFill patternType="solid">
        <fgColor indexed="8"/>
        <bgColor indexed="64"/>
      </patternFill>
    </fill>
    <fill>
      <patternFill patternType="solid">
        <fgColor indexed="12"/>
        <bgColor indexed="64"/>
      </patternFill>
    </fill>
    <fill>
      <patternFill patternType="solid">
        <fgColor indexed="17"/>
        <bgColor indexed="64"/>
      </patternFill>
    </fill>
    <fill>
      <patternFill patternType="solid">
        <fgColor indexed="22"/>
        <bgColor indexed="64"/>
      </patternFill>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25">
    <xf numFmtId="0" fontId="0" fillId="0" borderId="0" xfId="0"/>
    <xf numFmtId="0" fontId="2" fillId="0" borderId="0" xfId="0" applyFont="1" applyAlignment="1">
      <alignment horizontal="left"/>
    </xf>
    <xf numFmtId="0" fontId="2" fillId="0" borderId="0" xfId="0" applyFont="1"/>
    <xf numFmtId="0" fontId="3" fillId="2" borderId="0" xfId="0" applyFont="1" applyFill="1"/>
    <xf numFmtId="0" fontId="2" fillId="0" borderId="0" xfId="0" applyFont="1" applyAlignment="1">
      <alignment horizontal="right"/>
    </xf>
    <xf numFmtId="165" fontId="3" fillId="0" borderId="0" xfId="0" applyNumberFormat="1" applyFont="1" applyFill="1" applyAlignment="1">
      <alignment horizontal="left"/>
    </xf>
    <xf numFmtId="0" fontId="3" fillId="0" borderId="0" xfId="0" applyFont="1" applyFill="1"/>
    <xf numFmtId="0" fontId="0" fillId="0" borderId="0" xfId="0" applyFill="1"/>
    <xf numFmtId="165" fontId="4" fillId="0" borderId="0" xfId="0" applyNumberFormat="1" applyFont="1" applyFill="1" applyAlignment="1">
      <alignment horizontal="left"/>
    </xf>
    <xf numFmtId="0" fontId="2" fillId="0" borderId="1" xfId="0" applyFont="1" applyBorder="1"/>
    <xf numFmtId="164" fontId="2" fillId="0" borderId="1" xfId="0" applyNumberFormat="1" applyFont="1" applyBorder="1"/>
    <xf numFmtId="0" fontId="2" fillId="0" borderId="0" xfId="0" applyFont="1" applyBorder="1"/>
    <xf numFmtId="166" fontId="2" fillId="0" borderId="1" xfId="1" applyNumberFormat="1" applyFont="1" applyBorder="1" applyAlignment="1">
      <alignment horizontal="right"/>
    </xf>
    <xf numFmtId="167" fontId="2" fillId="0" borderId="0" xfId="0" applyNumberFormat="1" applyFont="1" applyAlignment="1">
      <alignment horizontal="right"/>
    </xf>
    <xf numFmtId="0" fontId="0" fillId="0" borderId="0" xfId="0" applyFill="1" applyBorder="1"/>
    <xf numFmtId="0" fontId="0" fillId="0" borderId="0" xfId="0" applyBorder="1"/>
    <xf numFmtId="0" fontId="5" fillId="0" borderId="0" xfId="0" applyFont="1"/>
    <xf numFmtId="2" fontId="2" fillId="0" borderId="1" xfId="0" applyNumberFormat="1" applyFont="1" applyBorder="1" applyAlignment="1">
      <alignment horizontal="left"/>
    </xf>
    <xf numFmtId="0" fontId="2" fillId="0" borderId="2" xfId="0" applyFont="1" applyBorder="1"/>
    <xf numFmtId="168" fontId="0" fillId="0" borderId="0" xfId="0" applyNumberFormat="1" applyBorder="1" applyAlignment="1">
      <alignment horizontal="left"/>
    </xf>
    <xf numFmtId="2" fontId="0" fillId="0" borderId="0" xfId="0" applyNumberFormat="1" applyBorder="1" applyAlignment="1">
      <alignment horizontal="left"/>
    </xf>
    <xf numFmtId="0" fontId="0" fillId="0" borderId="1" xfId="0" applyBorder="1"/>
    <xf numFmtId="164" fontId="0" fillId="0" borderId="1" xfId="0" applyNumberFormat="1" applyBorder="1"/>
    <xf numFmtId="166" fontId="0" fillId="0" borderId="1" xfId="1" applyNumberFormat="1" applyFont="1" applyBorder="1" applyAlignment="1">
      <alignment horizontal="right"/>
    </xf>
    <xf numFmtId="0" fontId="0" fillId="0" borderId="2" xfId="0" applyBorder="1"/>
    <xf numFmtId="0" fontId="5" fillId="0" borderId="2" xfId="0" applyFont="1" applyBorder="1"/>
    <xf numFmtId="164" fontId="0" fillId="0" borderId="2" xfId="0" applyNumberFormat="1" applyBorder="1"/>
    <xf numFmtId="166" fontId="0" fillId="0" borderId="2" xfId="1" applyNumberFormat="1" applyFont="1" applyBorder="1" applyAlignment="1">
      <alignment horizontal="right"/>
    </xf>
    <xf numFmtId="0" fontId="5" fillId="0" borderId="0" xfId="0" applyFont="1" applyBorder="1"/>
    <xf numFmtId="164" fontId="0" fillId="0" borderId="0" xfId="0" applyNumberFormat="1" applyBorder="1"/>
    <xf numFmtId="166" fontId="0" fillId="0" borderId="0" xfId="1" applyNumberFormat="1" applyFont="1" applyBorder="1" applyAlignment="1">
      <alignment horizontal="right"/>
    </xf>
    <xf numFmtId="2" fontId="0" fillId="0" borderId="1" xfId="0" applyNumberFormat="1" applyBorder="1" applyAlignment="1">
      <alignment horizontal="left"/>
    </xf>
    <xf numFmtId="164" fontId="2" fillId="0" borderId="0" xfId="0" applyNumberFormat="1" applyFont="1" applyBorder="1"/>
    <xf numFmtId="2" fontId="2" fillId="0" borderId="0" xfId="0" applyNumberFormat="1" applyFont="1" applyBorder="1" applyAlignment="1">
      <alignment horizontal="left"/>
    </xf>
    <xf numFmtId="166" fontId="2" fillId="0" borderId="0" xfId="1" applyNumberFormat="1" applyFont="1" applyBorder="1" applyAlignment="1">
      <alignment horizontal="right"/>
    </xf>
    <xf numFmtId="0" fontId="4" fillId="0" borderId="0" xfId="0" applyFont="1" applyBorder="1"/>
    <xf numFmtId="164" fontId="4" fillId="0" borderId="0" xfId="0" applyNumberFormat="1" applyFont="1" applyBorder="1"/>
    <xf numFmtId="0" fontId="6" fillId="0" borderId="1" xfId="0" applyFont="1" applyBorder="1"/>
    <xf numFmtId="0" fontId="0" fillId="0" borderId="3" xfId="0" applyBorder="1"/>
    <xf numFmtId="164" fontId="0" fillId="0" borderId="3" xfId="0" applyNumberFormat="1" applyBorder="1"/>
    <xf numFmtId="166" fontId="0" fillId="0" borderId="3" xfId="1" applyNumberFormat="1" applyFont="1" applyBorder="1" applyAlignment="1">
      <alignment horizontal="right"/>
    </xf>
    <xf numFmtId="0" fontId="0" fillId="0" borderId="4" xfId="0" applyBorder="1"/>
    <xf numFmtId="0" fontId="0" fillId="0" borderId="5" xfId="0" applyBorder="1"/>
    <xf numFmtId="3" fontId="0" fillId="0" borderId="5" xfId="0" applyNumberFormat="1" applyBorder="1"/>
    <xf numFmtId="166" fontId="0" fillId="0" borderId="5" xfId="1" applyNumberFormat="1" applyFont="1" applyBorder="1" applyAlignment="1">
      <alignment horizontal="right"/>
    </xf>
    <xf numFmtId="49" fontId="5" fillId="0" borderId="5" xfId="0" applyNumberFormat="1" applyFont="1" applyBorder="1"/>
    <xf numFmtId="0" fontId="0" fillId="0" borderId="6" xfId="0" applyBorder="1"/>
    <xf numFmtId="3" fontId="0" fillId="0" borderId="6" xfId="0" applyNumberFormat="1" applyBorder="1"/>
    <xf numFmtId="166" fontId="0" fillId="0" borderId="6" xfId="1" applyNumberFormat="1" applyFont="1" applyBorder="1" applyAlignment="1">
      <alignment horizontal="right"/>
    </xf>
    <xf numFmtId="0" fontId="0" fillId="0" borderId="7" xfId="0" applyBorder="1"/>
    <xf numFmtId="0" fontId="5" fillId="0" borderId="5" xfId="0" applyFont="1" applyBorder="1"/>
    <xf numFmtId="0" fontId="5" fillId="0" borderId="6" xfId="0" applyFont="1" applyBorder="1"/>
    <xf numFmtId="0" fontId="5" fillId="0" borderId="3" xfId="0" applyFont="1" applyBorder="1"/>
    <xf numFmtId="164" fontId="0" fillId="0" borderId="6" xfId="0" applyNumberFormat="1" applyBorder="1"/>
    <xf numFmtId="165" fontId="7" fillId="2" borderId="0" xfId="0" applyNumberFormat="1" applyFont="1" applyFill="1" applyAlignment="1">
      <alignment horizontal="left"/>
    </xf>
    <xf numFmtId="0" fontId="7" fillId="2" borderId="0" xfId="0" applyFont="1" applyFill="1"/>
    <xf numFmtId="165" fontId="0" fillId="0" borderId="3" xfId="0" applyNumberFormat="1" applyBorder="1" applyAlignment="1">
      <alignment horizontal="left"/>
    </xf>
    <xf numFmtId="165" fontId="0" fillId="0" borderId="5" xfId="0" applyNumberFormat="1" applyBorder="1" applyAlignment="1">
      <alignment horizontal="left"/>
    </xf>
    <xf numFmtId="165" fontId="0" fillId="0" borderId="6" xfId="0" applyNumberFormat="1" applyBorder="1" applyAlignment="1">
      <alignment horizontal="left"/>
    </xf>
    <xf numFmtId="164" fontId="2" fillId="0" borderId="0" xfId="0" applyNumberFormat="1" applyFont="1"/>
    <xf numFmtId="0" fontId="0" fillId="0" borderId="0" xfId="0" applyAlignment="1">
      <alignment horizontal="right"/>
    </xf>
    <xf numFmtId="0" fontId="8" fillId="0" borderId="0" xfId="0" applyFont="1"/>
    <xf numFmtId="0" fontId="9" fillId="0" borderId="0" xfId="0" applyFont="1" applyAlignment="1">
      <alignment vertical="top" wrapText="1"/>
    </xf>
    <xf numFmtId="0" fontId="4" fillId="0" borderId="0" xfId="0" applyFont="1"/>
    <xf numFmtId="165" fontId="0" fillId="0" borderId="4" xfId="0" applyNumberFormat="1" applyBorder="1" applyAlignment="1">
      <alignment horizontal="left"/>
    </xf>
    <xf numFmtId="0" fontId="5" fillId="0" borderId="7" xfId="0" applyFont="1" applyBorder="1"/>
    <xf numFmtId="0" fontId="10" fillId="0" borderId="0" xfId="0" applyFont="1" applyBorder="1"/>
    <xf numFmtId="164" fontId="10" fillId="0" borderId="0" xfId="0" applyNumberFormat="1" applyFont="1" applyBorder="1"/>
    <xf numFmtId="0" fontId="10" fillId="0" borderId="0" xfId="0" applyFont="1"/>
    <xf numFmtId="3" fontId="10" fillId="0" borderId="0" xfId="0" applyNumberFormat="1" applyFont="1" applyBorder="1"/>
    <xf numFmtId="0" fontId="3" fillId="0" borderId="0" xfId="0" applyFont="1" applyBorder="1"/>
    <xf numFmtId="0" fontId="3" fillId="0" borderId="0" xfId="0" applyFont="1" applyFill="1" applyBorder="1"/>
    <xf numFmtId="0" fontId="2" fillId="0" borderId="0" xfId="0" applyFont="1" applyFill="1" applyBorder="1" applyAlignment="1">
      <alignment horizontal="right"/>
    </xf>
    <xf numFmtId="164" fontId="0" fillId="0" borderId="0" xfId="0" applyNumberFormat="1" applyFill="1" applyBorder="1"/>
    <xf numFmtId="3" fontId="0" fillId="0" borderId="0" xfId="0" applyNumberFormat="1" applyFill="1" applyBorder="1"/>
    <xf numFmtId="164" fontId="2" fillId="0" borderId="0" xfId="0" applyNumberFormat="1" applyFont="1" applyFill="1" applyBorder="1"/>
    <xf numFmtId="164" fontId="4" fillId="0" borderId="0" xfId="0" applyNumberFormat="1" applyFont="1" applyFill="1" applyBorder="1"/>
    <xf numFmtId="164" fontId="5" fillId="0" borderId="3" xfId="0" applyNumberFormat="1" applyFont="1" applyBorder="1" applyProtection="1">
      <protection locked="0"/>
    </xf>
    <xf numFmtId="3" fontId="5" fillId="0" borderId="5" xfId="0" applyNumberFormat="1" applyFont="1" applyBorder="1" applyProtection="1">
      <protection locked="0"/>
    </xf>
    <xf numFmtId="164" fontId="5" fillId="0" borderId="5" xfId="0" applyNumberFormat="1" applyFont="1" applyBorder="1" applyProtection="1">
      <protection locked="0"/>
    </xf>
    <xf numFmtId="3" fontId="5" fillId="0" borderId="6" xfId="0" applyNumberFormat="1" applyFont="1" applyBorder="1" applyProtection="1">
      <protection locked="0"/>
    </xf>
    <xf numFmtId="0" fontId="6" fillId="0" borderId="0" xfId="0" applyFont="1" applyBorder="1"/>
    <xf numFmtId="164" fontId="5" fillId="0" borderId="0" xfId="0" applyNumberFormat="1" applyFont="1" applyBorder="1"/>
    <xf numFmtId="3" fontId="5" fillId="0" borderId="0" xfId="0" applyNumberFormat="1" applyFont="1" applyBorder="1"/>
    <xf numFmtId="164" fontId="5" fillId="0" borderId="4" xfId="0" applyNumberFormat="1" applyFont="1" applyBorder="1" applyProtection="1">
      <protection locked="0"/>
    </xf>
    <xf numFmtId="0" fontId="3" fillId="0" borderId="0" xfId="0" applyFont="1" applyFill="1" applyAlignment="1">
      <alignment horizontal="centerContinuous"/>
    </xf>
    <xf numFmtId="0" fontId="2" fillId="0" borderId="0" xfId="0" applyFont="1" applyFill="1" applyAlignment="1">
      <alignment horizontal="left"/>
    </xf>
    <xf numFmtId="167" fontId="2" fillId="0" borderId="0" xfId="0" applyNumberFormat="1" applyFont="1" applyAlignment="1">
      <alignment horizontal="left"/>
    </xf>
    <xf numFmtId="0" fontId="2" fillId="0" borderId="0" xfId="0" applyFont="1" applyAlignment="1">
      <alignment horizontal="centerContinuous"/>
    </xf>
    <xf numFmtId="164" fontId="5" fillId="0" borderId="4" xfId="0" applyNumberFormat="1" applyFont="1" applyBorder="1" applyAlignment="1" applyProtection="1">
      <alignment horizontal="center"/>
      <protection locked="0"/>
    </xf>
    <xf numFmtId="3" fontId="5" fillId="0" borderId="5" xfId="0" applyNumberFormat="1" applyFont="1" applyBorder="1" applyAlignment="1" applyProtection="1">
      <alignment horizontal="center"/>
      <protection locked="0"/>
    </xf>
    <xf numFmtId="0" fontId="7" fillId="3" borderId="0" xfId="0" applyFont="1" applyFill="1"/>
    <xf numFmtId="0" fontId="3" fillId="3" borderId="0" xfId="0" applyFont="1" applyFill="1"/>
    <xf numFmtId="0" fontId="7" fillId="4" borderId="0" xfId="0" applyFont="1" applyFill="1"/>
    <xf numFmtId="0" fontId="3" fillId="4" borderId="0" xfId="0" applyFont="1" applyFill="1"/>
    <xf numFmtId="0" fontId="13" fillId="0" borderId="5" xfId="0" applyFont="1" applyBorder="1"/>
    <xf numFmtId="164" fontId="13" fillId="0" borderId="3" xfId="0" applyNumberFormat="1" applyFont="1" applyBorder="1" applyProtection="1">
      <protection locked="0"/>
    </xf>
    <xf numFmtId="3" fontId="13" fillId="0" borderId="5" xfId="0" applyNumberFormat="1" applyFont="1" applyBorder="1" applyProtection="1">
      <protection locked="0"/>
    </xf>
    <xf numFmtId="164" fontId="13" fillId="0" borderId="5" xfId="0" applyNumberFormat="1" applyFont="1" applyBorder="1" applyProtection="1">
      <protection locked="0"/>
    </xf>
    <xf numFmtId="3" fontId="13" fillId="0" borderId="6" xfId="0" applyNumberFormat="1" applyFont="1" applyBorder="1" applyProtection="1">
      <protection locked="0"/>
    </xf>
    <xf numFmtId="164" fontId="13" fillId="0" borderId="4" xfId="0" applyNumberFormat="1" applyFont="1" applyBorder="1" applyProtection="1">
      <protection locked="0"/>
    </xf>
    <xf numFmtId="3" fontId="13" fillId="0" borderId="7" xfId="0" applyNumberFormat="1" applyFont="1" applyBorder="1" applyProtection="1">
      <protection locked="0"/>
    </xf>
    <xf numFmtId="0" fontId="7" fillId="5" borderId="0" xfId="0" applyFont="1" applyFill="1"/>
    <xf numFmtId="0" fontId="3" fillId="5" borderId="0" xfId="0" applyFont="1" applyFill="1"/>
    <xf numFmtId="0" fontId="14" fillId="0" borderId="0" xfId="0" applyFont="1" applyAlignment="1">
      <alignment horizontal="left"/>
    </xf>
    <xf numFmtId="0" fontId="14" fillId="0" borderId="0" xfId="0" applyFont="1"/>
    <xf numFmtId="0" fontId="15" fillId="0" borderId="0" xfId="0" applyFont="1"/>
    <xf numFmtId="0" fontId="14" fillId="0" borderId="0" xfId="0" applyFont="1" applyAlignment="1">
      <alignment horizontal="right"/>
    </xf>
    <xf numFmtId="167" fontId="14" fillId="0" borderId="0" xfId="0" applyNumberFormat="1" applyFont="1" applyAlignment="1">
      <alignment horizontal="right"/>
    </xf>
    <xf numFmtId="165" fontId="15" fillId="0" borderId="3" xfId="0" applyNumberFormat="1" applyFont="1" applyBorder="1" applyAlignment="1">
      <alignment horizontal="left"/>
    </xf>
    <xf numFmtId="0" fontId="15" fillId="0" borderId="3" xfId="0" applyFont="1" applyBorder="1"/>
    <xf numFmtId="164" fontId="15" fillId="0" borderId="3" xfId="0" applyNumberFormat="1" applyFont="1" applyBorder="1"/>
    <xf numFmtId="166" fontId="15" fillId="0" borderId="3" xfId="1" applyNumberFormat="1" applyFont="1" applyBorder="1" applyAlignment="1">
      <alignment horizontal="right"/>
    </xf>
    <xf numFmtId="164" fontId="15" fillId="0" borderId="3" xfId="0" applyNumberFormat="1" applyFont="1" applyBorder="1" applyProtection="1">
      <protection locked="0"/>
    </xf>
    <xf numFmtId="165" fontId="15" fillId="0" borderId="5" xfId="0" applyNumberFormat="1" applyFont="1" applyBorder="1" applyAlignment="1">
      <alignment horizontal="left"/>
    </xf>
    <xf numFmtId="0" fontId="15" fillId="0" borderId="5" xfId="0" applyFont="1" applyBorder="1"/>
    <xf numFmtId="3" fontId="15" fillId="0" borderId="5" xfId="0" applyNumberFormat="1" applyFont="1" applyBorder="1"/>
    <xf numFmtId="166" fontId="15" fillId="0" borderId="5" xfId="1" applyNumberFormat="1" applyFont="1" applyBorder="1" applyAlignment="1">
      <alignment horizontal="right"/>
    </xf>
    <xf numFmtId="3" fontId="15" fillId="0" borderId="5" xfId="0" applyNumberFormat="1" applyFont="1" applyBorder="1" applyProtection="1">
      <protection locked="0"/>
    </xf>
    <xf numFmtId="164" fontId="15" fillId="0" borderId="5" xfId="0" applyNumberFormat="1" applyFont="1" applyBorder="1" applyProtection="1">
      <protection locked="0"/>
    </xf>
    <xf numFmtId="49" fontId="15" fillId="0" borderId="5" xfId="0" applyNumberFormat="1" applyFont="1" applyBorder="1"/>
    <xf numFmtId="165" fontId="15" fillId="0" borderId="6" xfId="0" applyNumberFormat="1" applyFont="1" applyBorder="1" applyAlignment="1">
      <alignment horizontal="left"/>
    </xf>
    <xf numFmtId="0" fontId="15" fillId="0" borderId="6" xfId="0" applyFont="1" applyBorder="1"/>
    <xf numFmtId="166" fontId="15" fillId="0" borderId="6" xfId="1" applyNumberFormat="1" applyFont="1" applyBorder="1" applyAlignment="1">
      <alignment horizontal="right"/>
    </xf>
    <xf numFmtId="3" fontId="15" fillId="0" borderId="6" xfId="0" applyNumberFormat="1" applyFont="1" applyBorder="1" applyProtection="1">
      <protection locked="0"/>
    </xf>
    <xf numFmtId="2" fontId="14" fillId="0" borderId="1" xfId="0" applyNumberFormat="1" applyFont="1" applyBorder="1" applyAlignment="1">
      <alignment horizontal="left"/>
    </xf>
    <xf numFmtId="0" fontId="14" fillId="0" borderId="1" xfId="0" applyFont="1" applyBorder="1"/>
    <xf numFmtId="164" fontId="14" fillId="0" borderId="1" xfId="0" applyNumberFormat="1" applyFont="1" applyBorder="1"/>
    <xf numFmtId="166" fontId="14" fillId="0" borderId="1" xfId="1" applyNumberFormat="1" applyFont="1" applyBorder="1" applyAlignment="1">
      <alignment horizontal="right"/>
    </xf>
    <xf numFmtId="2" fontId="14" fillId="0" borderId="0" xfId="0" applyNumberFormat="1" applyFont="1" applyBorder="1" applyAlignment="1">
      <alignment horizontal="left"/>
    </xf>
    <xf numFmtId="0" fontId="15" fillId="0" borderId="0" xfId="0" applyFont="1" applyBorder="1"/>
    <xf numFmtId="0" fontId="14" fillId="0" borderId="0" xfId="0" applyFont="1" applyBorder="1"/>
    <xf numFmtId="164" fontId="14" fillId="0" borderId="0" xfId="0" applyNumberFormat="1" applyFont="1" applyBorder="1"/>
    <xf numFmtId="166" fontId="14" fillId="0" borderId="0" xfId="1" applyNumberFormat="1" applyFont="1" applyBorder="1" applyAlignment="1">
      <alignment horizontal="right"/>
    </xf>
    <xf numFmtId="164" fontId="15" fillId="0" borderId="0" xfId="0" applyNumberFormat="1" applyFont="1" applyBorder="1"/>
    <xf numFmtId="0" fontId="16" fillId="5" borderId="0" xfId="0" applyFont="1" applyFill="1"/>
    <xf numFmtId="0" fontId="14" fillId="5" borderId="0" xfId="0" applyFont="1" applyFill="1"/>
    <xf numFmtId="165" fontId="14" fillId="0" borderId="0" xfId="0" applyNumberFormat="1" applyFont="1" applyFill="1" applyAlignment="1">
      <alignment horizontal="left"/>
    </xf>
    <xf numFmtId="0" fontId="14" fillId="0" borderId="0" xfId="0" applyFont="1" applyFill="1"/>
    <xf numFmtId="0" fontId="14" fillId="0" borderId="2" xfId="0" applyFont="1" applyBorder="1"/>
    <xf numFmtId="165" fontId="15" fillId="0" borderId="4" xfId="0" applyNumberFormat="1" applyFont="1" applyBorder="1" applyAlignment="1">
      <alignment horizontal="left"/>
    </xf>
    <xf numFmtId="0" fontId="15" fillId="0" borderId="4" xfId="0" applyFont="1" applyBorder="1"/>
    <xf numFmtId="164" fontId="15" fillId="0" borderId="4" xfId="0" applyNumberFormat="1" applyFont="1" applyBorder="1" applyProtection="1">
      <protection locked="0"/>
    </xf>
    <xf numFmtId="0" fontId="15" fillId="0" borderId="7" xfId="0" applyFont="1" applyBorder="1"/>
    <xf numFmtId="3" fontId="15" fillId="0" borderId="7" xfId="0" applyNumberFormat="1" applyFont="1" applyBorder="1" applyProtection="1">
      <protection locked="0"/>
    </xf>
    <xf numFmtId="3" fontId="15" fillId="0" borderId="6" xfId="0" applyNumberFormat="1" applyFont="1" applyBorder="1"/>
    <xf numFmtId="168" fontId="15" fillId="0" borderId="0" xfId="0" applyNumberFormat="1" applyFont="1" applyBorder="1" applyAlignment="1">
      <alignment horizontal="left"/>
    </xf>
    <xf numFmtId="166" fontId="15" fillId="0" borderId="0" xfId="1" applyNumberFormat="1" applyFont="1" applyBorder="1" applyAlignment="1">
      <alignment horizontal="right"/>
    </xf>
    <xf numFmtId="0" fontId="15" fillId="0" borderId="2" xfId="0" applyFont="1" applyBorder="1"/>
    <xf numFmtId="164" fontId="15" fillId="0" borderId="2" xfId="0" applyNumberFormat="1" applyFont="1" applyBorder="1"/>
    <xf numFmtId="166" fontId="15" fillId="0" borderId="2" xfId="1" applyNumberFormat="1" applyFont="1" applyBorder="1" applyAlignment="1">
      <alignment horizontal="right"/>
    </xf>
    <xf numFmtId="2" fontId="15" fillId="0" borderId="0" xfId="0" applyNumberFormat="1" applyFont="1" applyBorder="1" applyAlignment="1">
      <alignment horizontal="left"/>
    </xf>
    <xf numFmtId="2" fontId="15" fillId="0" borderId="1" xfId="0" applyNumberFormat="1" applyFont="1" applyBorder="1" applyAlignment="1">
      <alignment horizontal="left"/>
    </xf>
    <xf numFmtId="164" fontId="15" fillId="0" borderId="6" xfId="0" applyNumberFormat="1" applyFont="1" applyBorder="1"/>
    <xf numFmtId="164" fontId="15" fillId="0" borderId="6" xfId="0" applyNumberFormat="1" applyFont="1" applyBorder="1" applyProtection="1">
      <protection locked="0"/>
    </xf>
    <xf numFmtId="0" fontId="15" fillId="0" borderId="1" xfId="0" applyFont="1" applyBorder="1"/>
    <xf numFmtId="164" fontId="15" fillId="0" borderId="1" xfId="0" applyNumberFormat="1" applyFont="1" applyBorder="1"/>
    <xf numFmtId="166" fontId="15" fillId="0" borderId="1" xfId="1" applyNumberFormat="1" applyFont="1" applyBorder="1" applyAlignment="1">
      <alignment horizontal="right"/>
    </xf>
    <xf numFmtId="166" fontId="14" fillId="0" borderId="0" xfId="1" applyNumberFormat="1" applyFont="1" applyBorder="1"/>
    <xf numFmtId="164" fontId="14" fillId="0" borderId="0" xfId="0" applyNumberFormat="1" applyFont="1"/>
    <xf numFmtId="3" fontId="5" fillId="0" borderId="7" xfId="0" applyNumberFormat="1" applyFont="1" applyBorder="1" applyProtection="1">
      <protection locked="0"/>
    </xf>
    <xf numFmtId="0" fontId="4" fillId="0" borderId="3" xfId="0" applyFont="1" applyBorder="1"/>
    <xf numFmtId="0" fontId="4" fillId="0" borderId="5" xfId="0" applyFont="1" applyBorder="1"/>
    <xf numFmtId="164" fontId="5" fillId="0" borderId="6" xfId="0" applyNumberFormat="1" applyFont="1" applyBorder="1" applyProtection="1">
      <protection locked="0"/>
    </xf>
    <xf numFmtId="0" fontId="5" fillId="0" borderId="4" xfId="0" applyFont="1" applyBorder="1" applyProtection="1">
      <protection locked="0"/>
    </xf>
    <xf numFmtId="0" fontId="0" fillId="0" borderId="0" xfId="0" applyProtection="1">
      <protection locked="0"/>
    </xf>
    <xf numFmtId="0" fontId="5" fillId="0" borderId="5" xfId="0" applyFont="1" applyBorder="1" applyProtection="1">
      <protection locked="0"/>
    </xf>
    <xf numFmtId="0" fontId="0" fillId="0" borderId="5" xfId="0" applyBorder="1" applyProtection="1">
      <protection locked="0"/>
    </xf>
    <xf numFmtId="3" fontId="0" fillId="0" borderId="5" xfId="0" applyNumberFormat="1" applyBorder="1" applyProtection="1">
      <protection locked="0"/>
    </xf>
    <xf numFmtId="164" fontId="4" fillId="0" borderId="4" xfId="0" applyNumberFormat="1" applyFont="1" applyBorder="1" applyProtection="1"/>
    <xf numFmtId="0" fontId="8" fillId="0" borderId="0" xfId="0" applyFont="1" applyProtection="1"/>
    <xf numFmtId="0" fontId="0" fillId="0" borderId="0" xfId="0" applyProtection="1"/>
    <xf numFmtId="165" fontId="7" fillId="2" borderId="0" xfId="0" applyNumberFormat="1" applyFont="1" applyFill="1" applyAlignment="1" applyProtection="1">
      <alignment horizontal="left"/>
    </xf>
    <xf numFmtId="0" fontId="3" fillId="2" borderId="0" xfId="0" applyFont="1" applyFill="1" applyProtection="1"/>
    <xf numFmtId="0" fontId="4" fillId="0" borderId="0" xfId="0" applyFont="1" applyProtection="1"/>
    <xf numFmtId="165" fontId="4" fillId="0" borderId="0" xfId="0" applyNumberFormat="1" applyFont="1" applyFill="1" applyAlignment="1" applyProtection="1">
      <alignment horizontal="left"/>
    </xf>
    <xf numFmtId="0" fontId="7" fillId="3" borderId="0" xfId="0" applyFont="1" applyFill="1" applyProtection="1"/>
    <xf numFmtId="0" fontId="3" fillId="3" borderId="0" xfId="0" applyFont="1" applyFill="1" applyProtection="1"/>
    <xf numFmtId="0" fontId="5" fillId="0" borderId="0" xfId="0" applyFont="1" applyProtection="1"/>
    <xf numFmtId="165" fontId="3" fillId="0" borderId="0" xfId="0" applyNumberFormat="1" applyFont="1" applyFill="1" applyAlignment="1" applyProtection="1">
      <alignment horizontal="left"/>
    </xf>
    <xf numFmtId="0" fontId="3" fillId="0" borderId="0" xfId="0" applyFont="1" applyFill="1" applyProtection="1"/>
    <xf numFmtId="0" fontId="2" fillId="0" borderId="0" xfId="0" applyFont="1" applyAlignment="1" applyProtection="1">
      <alignment horizontal="left"/>
    </xf>
    <xf numFmtId="0" fontId="2" fillId="0" borderId="0" xfId="0" applyFont="1" applyAlignment="1" applyProtection="1">
      <alignment horizontal="right"/>
    </xf>
    <xf numFmtId="167" fontId="2" fillId="0" borderId="0" xfId="0" applyNumberFormat="1" applyFont="1" applyAlignment="1" applyProtection="1">
      <alignment horizontal="right"/>
    </xf>
    <xf numFmtId="0" fontId="0" fillId="0" borderId="3" xfId="0" applyBorder="1" applyProtection="1"/>
    <xf numFmtId="164" fontId="0" fillId="0" borderId="3" xfId="0" applyNumberFormat="1" applyBorder="1" applyProtection="1"/>
    <xf numFmtId="164" fontId="4" fillId="0" borderId="3" xfId="0" applyNumberFormat="1" applyFont="1" applyBorder="1" applyProtection="1"/>
    <xf numFmtId="0" fontId="0" fillId="0" borderId="0" xfId="0" applyBorder="1" applyProtection="1"/>
    <xf numFmtId="164" fontId="0" fillId="0" borderId="0" xfId="0" applyNumberFormat="1" applyBorder="1" applyProtection="1"/>
    <xf numFmtId="164" fontId="4" fillId="0" borderId="0" xfId="0" applyNumberFormat="1" applyFont="1" applyBorder="1" applyProtection="1"/>
    <xf numFmtId="0" fontId="0" fillId="0" borderId="5" xfId="0" applyBorder="1" applyProtection="1"/>
    <xf numFmtId="3" fontId="0" fillId="0" borderId="5" xfId="0" applyNumberFormat="1" applyBorder="1" applyProtection="1"/>
    <xf numFmtId="3" fontId="5" fillId="0" borderId="5" xfId="0" applyNumberFormat="1" applyFont="1" applyBorder="1" applyProtection="1"/>
    <xf numFmtId="0" fontId="0" fillId="0" borderId="0" xfId="0" applyFill="1" applyBorder="1" applyAlignment="1" applyProtection="1">
      <alignment vertical="top"/>
    </xf>
    <xf numFmtId="0" fontId="0" fillId="0" borderId="0" xfId="0" applyAlignment="1" applyProtection="1">
      <alignment vertical="top"/>
    </xf>
    <xf numFmtId="3" fontId="5" fillId="0" borderId="6" xfId="0" applyNumberFormat="1" applyFont="1" applyBorder="1" applyProtection="1"/>
    <xf numFmtId="0" fontId="2" fillId="0" borderId="1" xfId="0" applyFont="1" applyBorder="1" applyProtection="1"/>
    <xf numFmtId="164" fontId="2" fillId="0" borderId="1" xfId="0" applyNumberFormat="1" applyFont="1" applyBorder="1" applyProtection="1"/>
    <xf numFmtId="164" fontId="2" fillId="0" borderId="0" xfId="0" applyNumberFormat="1" applyFont="1" applyBorder="1" applyProtection="1"/>
    <xf numFmtId="0" fontId="2" fillId="0" borderId="0" xfId="0" applyFont="1" applyBorder="1" applyProtection="1"/>
    <xf numFmtId="0" fontId="3" fillId="3" borderId="0" xfId="0" applyFont="1" applyFill="1" applyAlignment="1">
      <alignment horizontal="right"/>
    </xf>
    <xf numFmtId="0" fontId="3" fillId="4" borderId="0" xfId="0" applyFont="1" applyFill="1" applyAlignment="1">
      <alignment horizontal="right"/>
    </xf>
    <xf numFmtId="0" fontId="11" fillId="0" borderId="3" xfId="0" applyFont="1" applyBorder="1" applyProtection="1"/>
    <xf numFmtId="164" fontId="11" fillId="0" borderId="3" xfId="0" applyNumberFormat="1" applyFont="1" applyBorder="1" applyProtection="1"/>
    <xf numFmtId="0" fontId="12" fillId="0" borderId="0" xfId="0" applyFont="1" applyProtection="1"/>
    <xf numFmtId="164" fontId="11" fillId="0" borderId="3" xfId="0" applyNumberFormat="1" applyFont="1" applyBorder="1" applyAlignment="1" applyProtection="1">
      <alignment horizontal="center"/>
    </xf>
    <xf numFmtId="0" fontId="11" fillId="0" borderId="0" xfId="0" applyFont="1" applyProtection="1"/>
    <xf numFmtId="0" fontId="11" fillId="0" borderId="4" xfId="0" applyFont="1" applyBorder="1" applyProtection="1"/>
    <xf numFmtId="164" fontId="11" fillId="0" borderId="4" xfId="0" applyNumberFormat="1" applyFont="1" applyBorder="1" applyProtection="1"/>
    <xf numFmtId="164" fontId="11" fillId="0" borderId="4" xfId="0" applyNumberFormat="1" applyFont="1" applyBorder="1" applyAlignment="1" applyProtection="1">
      <alignment horizontal="center"/>
    </xf>
    <xf numFmtId="0" fontId="17" fillId="0" borderId="0" xfId="0" applyFont="1" applyAlignment="1">
      <alignment vertical="center"/>
    </xf>
    <xf numFmtId="0" fontId="0" fillId="0" borderId="0" xfId="0"/>
    <xf numFmtId="0" fontId="18" fillId="0" borderId="0" xfId="0" applyFont="1"/>
    <xf numFmtId="0" fontId="0" fillId="0" borderId="0" xfId="0" applyAlignment="1">
      <alignment wrapText="1"/>
    </xf>
    <xf numFmtId="0" fontId="18" fillId="0" borderId="0" xfId="0" applyFont="1" applyAlignment="1">
      <alignment horizontal="right"/>
    </xf>
    <xf numFmtId="0" fontId="1" fillId="0" borderId="0" xfId="0" applyFont="1" applyAlignment="1">
      <alignment wrapText="1"/>
    </xf>
    <xf numFmtId="0" fontId="1" fillId="0" borderId="0" xfId="0" applyFont="1" applyAlignment="1">
      <alignment horizontal="left" vertical="center" wrapText="1"/>
    </xf>
    <xf numFmtId="0" fontId="19" fillId="0" borderId="0" xfId="0" applyFont="1" applyAlignment="1">
      <alignment horizontal="left" wrapText="1"/>
    </xf>
    <xf numFmtId="0" fontId="1" fillId="0" borderId="0" xfId="0" applyFont="1" applyAlignment="1">
      <alignment vertical="top" wrapText="1"/>
    </xf>
    <xf numFmtId="0" fontId="4" fillId="0" borderId="0" xfId="0" applyFont="1" applyAlignment="1">
      <alignment vertical="top" wrapText="1"/>
    </xf>
    <xf numFmtId="0" fontId="5" fillId="0" borderId="6" xfId="0" applyFont="1" applyBorder="1" applyAlignment="1" applyProtection="1">
      <alignment vertical="top" wrapText="1"/>
      <protection locked="0"/>
    </xf>
    <xf numFmtId="0" fontId="2" fillId="0" borderId="0" xfId="0" applyFont="1" applyFill="1" applyBorder="1" applyAlignment="1">
      <alignment horizontal="right" wrapText="1"/>
    </xf>
    <xf numFmtId="0" fontId="4" fillId="0" borderId="2" xfId="0" applyFont="1" applyBorder="1" applyAlignment="1">
      <alignment horizontal="right" wrapText="1"/>
    </xf>
    <xf numFmtId="0" fontId="2" fillId="0" borderId="0" xfId="0" applyFont="1" applyFill="1" applyBorder="1" applyAlignment="1">
      <alignment horizontal="center" wrapText="1"/>
    </xf>
    <xf numFmtId="0" fontId="4" fillId="0" borderId="2" xfId="0" applyFont="1" applyBorder="1" applyAlignment="1">
      <alignment horizontal="center" wrapText="1"/>
    </xf>
  </cellXfs>
  <cellStyles count="3">
    <cellStyle name="Comma 2" xfId="2"/>
    <cellStyle name="Normal" xfId="0" builtinId="0"/>
    <cellStyle name="Percent" xfId="1" builtinId="5"/>
  </cellStyles>
  <dxfs count="3">
    <dxf>
      <font>
        <b/>
        <i/>
        <condense val="0"/>
        <extend val="0"/>
        <color indexed="53"/>
      </font>
    </dxf>
    <dxf>
      <font>
        <b/>
        <i val="0"/>
        <condense val="0"/>
        <extend val="0"/>
        <color indexed="12"/>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Proposed Action</a:t>
            </a:r>
          </a:p>
        </c:rich>
      </c:tx>
      <c:layout>
        <c:manualLayout>
          <c:xMode val="edge"/>
          <c:yMode val="edge"/>
          <c:x val="0.15799644372524485"/>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19464488997187"/>
          <c:y val="0.24528347082007448"/>
          <c:w val="0.64740006209368617"/>
          <c:h val="0.5018877172164600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FF00"/>
              </a:solidFill>
              <a:ln w="12700">
                <a:solidFill>
                  <a:srgbClr val="FFFFFF"/>
                </a:solidFill>
                <a:prstDash val="solid"/>
              </a:ln>
            </c:spPr>
          </c:dPt>
          <c:dPt>
            <c:idx val="2"/>
            <c:bubble3D val="0"/>
            <c:spPr>
              <a:solidFill>
                <a:srgbClr val="00FF00"/>
              </a:solidFill>
              <a:ln w="12700">
                <a:solidFill>
                  <a:srgbClr val="FFFFFF"/>
                </a:solidFill>
                <a:prstDash val="solid"/>
              </a:ln>
            </c:spPr>
          </c:dPt>
          <c:dPt>
            <c:idx val="3"/>
            <c:bubble3D val="0"/>
            <c:spPr>
              <a:solidFill>
                <a:srgbClr val="00FF00"/>
              </a:solidFill>
              <a:ln w="12700">
                <a:solidFill>
                  <a:srgbClr val="FFFFFF"/>
                </a:solidFill>
                <a:prstDash val="solid"/>
              </a:ln>
            </c:spPr>
          </c:dPt>
          <c:dPt>
            <c:idx val="4"/>
            <c:bubble3D val="0"/>
            <c:spPr>
              <a:solidFill>
                <a:srgbClr val="33CCCC"/>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0066CC"/>
              </a:solidFill>
              <a:ln w="12700">
                <a:solidFill>
                  <a:srgbClr val="FFFFFF"/>
                </a:solidFill>
                <a:prstDash val="solid"/>
              </a:ln>
            </c:spPr>
          </c:dPt>
          <c:dLbls>
            <c:dLbl>
              <c:idx val="0"/>
              <c:layout>
                <c:manualLayout>
                  <c:x val="3.6482020762344421E-2"/>
                  <c:y val="5.9219521467101494E-2"/>
                </c:manualLayout>
              </c:layout>
              <c:dLblPos val="bestFit"/>
              <c:showLegendKey val="0"/>
              <c:showVal val="0"/>
              <c:showCatName val="1"/>
              <c:showSerName val="0"/>
              <c:showPercent val="1"/>
              <c:showBubbleSize val="0"/>
            </c:dLbl>
            <c:dLbl>
              <c:idx val="1"/>
              <c:layout>
                <c:manualLayout>
                  <c:x val="8.837675525678898E-2"/>
                  <c:y val="0.14349645962014987"/>
                </c:manualLayout>
              </c:layout>
              <c:dLblPos val="bestFit"/>
              <c:showLegendKey val="0"/>
              <c:showVal val="0"/>
              <c:showCatName val="1"/>
              <c:showSerName val="0"/>
              <c:showPercent val="1"/>
              <c:showBubbleSize val="0"/>
            </c:dLbl>
            <c:dLbl>
              <c:idx val="2"/>
              <c:layout>
                <c:manualLayout>
                  <c:x val="-4.1899616270783903E-2"/>
                  <c:y val="0.25167270626439059"/>
                </c:manualLayout>
              </c:layout>
              <c:dLblPos val="bestFit"/>
              <c:showLegendKey val="0"/>
              <c:showVal val="0"/>
              <c:showCatName val="1"/>
              <c:showSerName val="0"/>
              <c:showPercent val="1"/>
              <c:showBubbleSize val="0"/>
            </c:dLbl>
            <c:dLbl>
              <c:idx val="3"/>
              <c:dLblPos val="bestFit"/>
              <c:showLegendKey val="0"/>
              <c:showVal val="0"/>
              <c:showCatName val="1"/>
              <c:showSerName val="0"/>
              <c:showPercent val="1"/>
              <c:showBubbleSize val="0"/>
            </c:dLbl>
            <c:dLbl>
              <c:idx val="4"/>
              <c:dLblPos val="bestFit"/>
              <c:showLegendKey val="0"/>
              <c:showVal val="0"/>
              <c:showCatName val="1"/>
              <c:showSerName val="0"/>
              <c:showPercent val="1"/>
              <c:showBubbleSize val="0"/>
            </c:dLbl>
            <c:dLbl>
              <c:idx val="5"/>
              <c:layout>
                <c:manualLayout>
                  <c:x val="2.5958921647839819E-2"/>
                  <c:y val="-7.9145460047302357E-2"/>
                </c:manualLayout>
              </c:layout>
              <c:dLblPos val="bestFit"/>
              <c:showLegendKey val="0"/>
              <c:showVal val="0"/>
              <c:showCatName val="1"/>
              <c:showSerName val="0"/>
              <c:showPercent val="1"/>
              <c:showBubbleSize val="0"/>
            </c:dLbl>
            <c:dLbl>
              <c:idx val="6"/>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Entry'!$D$79:$D$85</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Entry'!$E$79:$E$85</c:f>
              <c:numCache>
                <c:formatCode>"$"#,##0</c:formatCode>
                <c:ptCount val="7"/>
                <c:pt idx="0">
                  <c:v>0</c:v>
                </c:pt>
                <c:pt idx="1">
                  <c:v>0</c:v>
                </c:pt>
                <c:pt idx="2">
                  <c:v>0</c:v>
                </c:pt>
                <c:pt idx="3" formatCode="#,##0">
                  <c:v>0</c:v>
                </c:pt>
                <c:pt idx="4">
                  <c:v>0</c:v>
                </c:pt>
                <c:pt idx="5">
                  <c:v>0</c:v>
                </c:pt>
                <c:pt idx="6">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Proposed Action</a:t>
            </a:r>
          </a:p>
        </c:rich>
      </c:tx>
      <c:layout>
        <c:manualLayout>
          <c:xMode val="edge"/>
          <c:yMode val="edge"/>
          <c:x val="0.24662859508330903"/>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19464488997187"/>
          <c:y val="0.23396269524376334"/>
          <c:w val="0.60115720051556576"/>
          <c:h val="0.4679253904875266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8000"/>
              </a:solidFill>
              <a:ln w="12700">
                <a:solidFill>
                  <a:srgbClr val="FFFFFF"/>
                </a:solidFill>
                <a:prstDash val="solid"/>
              </a:ln>
            </c:spPr>
          </c:dPt>
          <c:dPt>
            <c:idx val="2"/>
            <c:bubble3D val="0"/>
            <c:spPr>
              <a:solidFill>
                <a:srgbClr val="008000"/>
              </a:solidFill>
              <a:ln w="12700">
                <a:solidFill>
                  <a:srgbClr val="FFFFFF"/>
                </a:solidFill>
                <a:prstDash val="solid"/>
              </a:ln>
            </c:spPr>
          </c:dPt>
          <c:dPt>
            <c:idx val="3"/>
            <c:bubble3D val="0"/>
            <c:spPr>
              <a:solidFill>
                <a:srgbClr val="008000"/>
              </a:solidFill>
              <a:ln w="12700">
                <a:solidFill>
                  <a:srgbClr val="FFFFFF"/>
                </a:solidFill>
                <a:prstDash val="solid"/>
              </a:ln>
            </c:spPr>
          </c:dPt>
          <c:dPt>
            <c:idx val="4"/>
            <c:bubble3D val="0"/>
            <c:spPr>
              <a:solidFill>
                <a:srgbClr val="FF0000"/>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FF0000"/>
              </a:solidFill>
              <a:ln w="12700">
                <a:solidFill>
                  <a:srgbClr val="FFFFFF"/>
                </a:solidFill>
                <a:prstDash val="solid"/>
              </a:ln>
            </c:spPr>
          </c:dPt>
          <c:dPt>
            <c:idx val="7"/>
            <c:bubble3D val="0"/>
            <c:spPr>
              <a:solidFill>
                <a:srgbClr val="CCCCFF"/>
              </a:solidFill>
              <a:ln w="12700">
                <a:solidFill>
                  <a:srgbClr val="FFFFFF"/>
                </a:solidFill>
                <a:prstDash val="solid"/>
              </a:ln>
            </c:spPr>
          </c:dPt>
          <c:dLbls>
            <c:dLbl>
              <c:idx val="0"/>
              <c:layout>
                <c:manualLayout>
                  <c:x val="3.4950098800061662E-2"/>
                  <c:y val="-1.3069882351855879E-2"/>
                </c:manualLayout>
              </c:layout>
              <c:dLblPos val="bestFit"/>
              <c:showLegendKey val="0"/>
              <c:showVal val="0"/>
              <c:showCatName val="1"/>
              <c:showSerName val="0"/>
              <c:showPercent val="1"/>
              <c:showBubbleSize val="0"/>
            </c:dLbl>
            <c:dLbl>
              <c:idx val="1"/>
              <c:layout>
                <c:manualLayout>
                  <c:x val="0.18083678798271524"/>
                  <c:y val="2.2150361637177683E-2"/>
                </c:manualLayout>
              </c:layout>
              <c:dLblPos val="bestFit"/>
              <c:showLegendKey val="0"/>
              <c:showVal val="0"/>
              <c:showCatName val="1"/>
              <c:showSerName val="0"/>
              <c:showPercent val="1"/>
              <c:showBubbleSize val="0"/>
            </c:dLbl>
            <c:dLbl>
              <c:idx val="2"/>
              <c:layout>
                <c:manualLayout>
                  <c:x val="2.1401680159846601E-2"/>
                  <c:y val="0.30894334290372621"/>
                </c:manualLayout>
              </c:layout>
              <c:dLblPos val="bestFit"/>
              <c:showLegendKey val="0"/>
              <c:showVal val="0"/>
              <c:showCatName val="1"/>
              <c:showSerName val="0"/>
              <c:showPercent val="1"/>
              <c:showBubbleSize val="0"/>
            </c:dLbl>
            <c:dLbl>
              <c:idx val="3"/>
              <c:layout>
                <c:manualLayout>
                  <c:x val="4.5140114854047696E-2"/>
                  <c:y val="-0.15269278112635984"/>
                </c:manualLayout>
              </c:layout>
              <c:dLblPos val="bestFit"/>
              <c:showLegendKey val="0"/>
              <c:showVal val="0"/>
              <c:showCatName val="1"/>
              <c:showSerName val="0"/>
              <c:showPercent val="1"/>
              <c:showBubbleSize val="0"/>
            </c:dLbl>
            <c:dLbl>
              <c:idx val="4"/>
              <c:layout>
                <c:manualLayout>
                  <c:x val="0.11792973775187558"/>
                  <c:y val="3.2824023433258055E-3"/>
                </c:manualLayout>
              </c:layout>
              <c:dLblPos val="bestFit"/>
              <c:showLegendKey val="0"/>
              <c:showVal val="0"/>
              <c:showCatName val="1"/>
              <c:showSerName val="0"/>
              <c:showPercent val="1"/>
              <c:showBubbleSize val="0"/>
            </c:dLbl>
            <c:dLbl>
              <c:idx val="5"/>
              <c:layout>
                <c:manualLayout>
                  <c:x val="5.8270984426053482E-2"/>
                  <c:y val="4.8565504648570262E-2"/>
                </c:manualLayout>
              </c:layout>
              <c:dLblPos val="bestFit"/>
              <c:showLegendKey val="0"/>
              <c:showVal val="0"/>
              <c:showCatName val="1"/>
              <c:showSerName val="0"/>
              <c:showPercent val="1"/>
              <c:showBubbleSize val="0"/>
            </c:dLbl>
            <c:dLbl>
              <c:idx val="6"/>
              <c:dLblPos val="bestFit"/>
              <c:showLegendKey val="0"/>
              <c:showVal val="0"/>
              <c:showCatName val="1"/>
              <c:showSerName val="0"/>
              <c:showPercent val="1"/>
              <c:showBubbleSize val="0"/>
            </c:dLbl>
            <c:dLbl>
              <c:idx val="7"/>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Entry'!$D$89:$D$96</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Entry'!$E$89:$E$96</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Other Capital Plans</a:t>
            </a:r>
          </a:p>
        </c:rich>
      </c:tx>
      <c:layout>
        <c:manualLayout>
          <c:xMode val="edge"/>
          <c:yMode val="edge"/>
          <c:x val="0.14065537063344968"/>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19464488997187"/>
          <c:y val="0.26037783825515598"/>
          <c:w val="0.64740006209368617"/>
          <c:h val="0.5018877172164600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FF00"/>
              </a:solidFill>
              <a:ln w="12700">
                <a:solidFill>
                  <a:srgbClr val="FFFFFF"/>
                </a:solidFill>
                <a:prstDash val="solid"/>
              </a:ln>
            </c:spPr>
          </c:dPt>
          <c:dPt>
            <c:idx val="2"/>
            <c:bubble3D val="0"/>
            <c:spPr>
              <a:solidFill>
                <a:srgbClr val="00FF00"/>
              </a:solidFill>
              <a:ln w="12700">
                <a:solidFill>
                  <a:srgbClr val="FFFFFF"/>
                </a:solidFill>
                <a:prstDash val="solid"/>
              </a:ln>
            </c:spPr>
          </c:dPt>
          <c:dPt>
            <c:idx val="3"/>
            <c:bubble3D val="0"/>
            <c:spPr>
              <a:solidFill>
                <a:srgbClr val="00FF00"/>
              </a:solidFill>
              <a:ln w="12700">
                <a:solidFill>
                  <a:srgbClr val="FFFFFF"/>
                </a:solidFill>
                <a:prstDash val="solid"/>
              </a:ln>
            </c:spPr>
          </c:dPt>
          <c:dPt>
            <c:idx val="4"/>
            <c:bubble3D val="0"/>
            <c:spPr>
              <a:solidFill>
                <a:srgbClr val="33CCCC"/>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0066CC"/>
              </a:solidFill>
              <a:ln w="12700">
                <a:solidFill>
                  <a:srgbClr val="FFFFFF"/>
                </a:solidFill>
                <a:prstDash val="solid"/>
              </a:ln>
            </c:spPr>
          </c:dPt>
          <c:dLbls>
            <c:dLbl>
              <c:idx val="0"/>
              <c:delete val="1"/>
            </c:dLbl>
            <c:dLbl>
              <c:idx val="1"/>
              <c:layout>
                <c:manualLayout>
                  <c:x val="1.5158891091431627E-2"/>
                  <c:y val="0.14727007929136024"/>
                </c:manualLayout>
              </c:layout>
              <c:dLblPos val="bestFit"/>
              <c:showLegendKey val="0"/>
              <c:showVal val="0"/>
              <c:showCatName val="1"/>
              <c:showSerName val="0"/>
              <c:showPercent val="1"/>
              <c:showBubbleSize val="0"/>
            </c:dLbl>
            <c:dLbl>
              <c:idx val="2"/>
              <c:delete val="1"/>
            </c:dLbl>
            <c:dLbl>
              <c:idx val="3"/>
              <c:delete val="1"/>
            </c:dLbl>
            <c:dLbl>
              <c:idx val="4"/>
              <c:layout>
                <c:manualLayout>
                  <c:x val="-9.1489046284079195E-2"/>
                  <c:y val="0.18877958973783435"/>
                </c:manualLayout>
              </c:layout>
              <c:dLblPos val="bestFit"/>
              <c:showLegendKey val="0"/>
              <c:showVal val="0"/>
              <c:showCatName val="1"/>
              <c:showSerName val="0"/>
              <c:showPercent val="1"/>
              <c:showBubbleSize val="0"/>
            </c:dLbl>
            <c:dLbl>
              <c:idx val="5"/>
              <c:layout>
                <c:manualLayout>
                  <c:x val="4.5226780638723388E-2"/>
                  <c:y val="-1.1220778776995597E-2"/>
                </c:manualLayout>
              </c:layout>
              <c:dLblPos val="bestFit"/>
              <c:showLegendKey val="0"/>
              <c:showVal val="0"/>
              <c:showCatName val="1"/>
              <c:showSerName val="0"/>
              <c:showPercent val="1"/>
              <c:showBubbleSize val="0"/>
            </c:dLbl>
            <c:dLbl>
              <c:idx val="6"/>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Entry'!$D$162:$D$168</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Entry'!$E$162:$E$168</c:f>
              <c:numCache>
                <c:formatCode>"$"#,##0</c:formatCode>
                <c:ptCount val="7"/>
                <c:pt idx="0">
                  <c:v>0</c:v>
                </c:pt>
                <c:pt idx="1">
                  <c:v>0</c:v>
                </c:pt>
                <c:pt idx="2">
                  <c:v>0</c:v>
                </c:pt>
                <c:pt idx="3" formatCode="#,##0">
                  <c:v>0</c:v>
                </c:pt>
                <c:pt idx="4">
                  <c:v>0</c:v>
                </c:pt>
                <c:pt idx="5">
                  <c:v>0</c:v>
                </c:pt>
                <c:pt idx="6">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Other Capital Plans</a:t>
            </a:r>
          </a:p>
        </c:rich>
      </c:tx>
      <c:layout>
        <c:manualLayout>
          <c:xMode val="edge"/>
          <c:yMode val="edge"/>
          <c:x val="0.22928752199151387"/>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001966300063035"/>
          <c:y val="0.2415098789613041"/>
          <c:w val="0.60501077231374245"/>
          <c:h val="0.47169898234629709"/>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8000"/>
              </a:solidFill>
              <a:ln w="12700">
                <a:solidFill>
                  <a:srgbClr val="FFFFFF"/>
                </a:solidFill>
                <a:prstDash val="solid"/>
              </a:ln>
            </c:spPr>
          </c:dPt>
          <c:dPt>
            <c:idx val="2"/>
            <c:bubble3D val="0"/>
            <c:spPr>
              <a:solidFill>
                <a:srgbClr val="008000"/>
              </a:solidFill>
              <a:ln w="12700">
                <a:solidFill>
                  <a:srgbClr val="FFFFFF"/>
                </a:solidFill>
                <a:prstDash val="solid"/>
              </a:ln>
            </c:spPr>
          </c:dPt>
          <c:dPt>
            <c:idx val="3"/>
            <c:bubble3D val="0"/>
            <c:spPr>
              <a:solidFill>
                <a:srgbClr val="008000"/>
              </a:solidFill>
              <a:ln w="12700">
                <a:solidFill>
                  <a:srgbClr val="FFFFFF"/>
                </a:solidFill>
                <a:prstDash val="solid"/>
              </a:ln>
            </c:spPr>
          </c:dPt>
          <c:dPt>
            <c:idx val="4"/>
            <c:bubble3D val="0"/>
            <c:spPr>
              <a:solidFill>
                <a:srgbClr val="FF0000"/>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FF0000"/>
              </a:solidFill>
              <a:ln w="12700">
                <a:solidFill>
                  <a:srgbClr val="FFFFFF"/>
                </a:solidFill>
                <a:prstDash val="solid"/>
              </a:ln>
            </c:spPr>
          </c:dPt>
          <c:dPt>
            <c:idx val="7"/>
            <c:bubble3D val="0"/>
            <c:spPr>
              <a:solidFill>
                <a:srgbClr val="CCCCFF"/>
              </a:solidFill>
              <a:ln w="12700">
                <a:solidFill>
                  <a:srgbClr val="FFFFFF"/>
                </a:solidFill>
                <a:prstDash val="solid"/>
              </a:ln>
            </c:spPr>
          </c:dPt>
          <c:dLbls>
            <c:dLbl>
              <c:idx val="0"/>
              <c:delete val="1"/>
            </c:dLbl>
            <c:dLbl>
              <c:idx val="1"/>
              <c:layout>
                <c:manualLayout>
                  <c:x val="1.3206414762028607E-2"/>
                  <c:y val="1.6067468575431024E-2"/>
                </c:manualLayout>
              </c:layout>
              <c:dLblPos val="bestFit"/>
              <c:showLegendKey val="0"/>
              <c:showVal val="0"/>
              <c:showCatName val="1"/>
              <c:showSerName val="0"/>
              <c:showPercent val="1"/>
              <c:showBubbleSize val="0"/>
            </c:dLbl>
            <c:dLbl>
              <c:idx val="2"/>
              <c:layout>
                <c:manualLayout>
                  <c:x val="-3.0621539115538846E-2"/>
                  <c:y val="0.11040726504469041"/>
                </c:manualLayout>
              </c:layout>
              <c:dLblPos val="bestFit"/>
              <c:showLegendKey val="0"/>
              <c:showVal val="0"/>
              <c:showCatName val="1"/>
              <c:showSerName val="0"/>
              <c:showPercent val="1"/>
              <c:showBubbleSize val="0"/>
            </c:dLbl>
            <c:dLbl>
              <c:idx val="3"/>
              <c:layout>
                <c:manualLayout>
                  <c:x val="-9.1685550204378782E-2"/>
                  <c:y val="-8.707742887146934E-2"/>
                </c:manualLayout>
              </c:layout>
              <c:dLblPos val="bestFit"/>
              <c:showLegendKey val="0"/>
              <c:showVal val="0"/>
              <c:showCatName val="1"/>
              <c:showSerName val="0"/>
              <c:showPercent val="1"/>
              <c:showBubbleSize val="0"/>
            </c:dLbl>
            <c:dLbl>
              <c:idx val="4"/>
              <c:layout>
                <c:manualLayout>
                  <c:x val="0.14873444591413573"/>
                  <c:y val="-0.1461969813516952"/>
                </c:manualLayout>
              </c:layout>
              <c:dLblPos val="bestFit"/>
              <c:showLegendKey val="0"/>
              <c:showVal val="0"/>
              <c:showCatName val="1"/>
              <c:showSerName val="0"/>
              <c:showPercent val="1"/>
              <c:showBubbleSize val="0"/>
            </c:dLbl>
            <c:dLbl>
              <c:idx val="5"/>
              <c:layout>
                <c:manualLayout>
                  <c:x val="0.11797748107463871"/>
                  <c:y val="-0.39525404403054004"/>
                </c:manualLayout>
              </c:layout>
              <c:dLblPos val="bestFit"/>
              <c:showLegendKey val="0"/>
              <c:showVal val="0"/>
              <c:showCatName val="1"/>
              <c:showSerName val="0"/>
              <c:showPercent val="1"/>
              <c:showBubbleSize val="0"/>
            </c:dLbl>
            <c:dLbl>
              <c:idx val="6"/>
              <c:layout>
                <c:manualLayout>
                  <c:x val="4.2396635622103619E-3"/>
                  <c:y val="2.7388244151742083E-2"/>
                </c:manualLayout>
              </c:layout>
              <c:dLblPos val="bestFit"/>
              <c:showLegendKey val="0"/>
              <c:showVal val="0"/>
              <c:showCatName val="1"/>
              <c:showSerName val="0"/>
              <c:showPercent val="1"/>
              <c:showBubbleSize val="0"/>
            </c:dLbl>
            <c:dLbl>
              <c:idx val="7"/>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Entry'!$D$172:$D$179</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Entry'!$E$172:$E$179</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Summary Funding Sources - Overall Capital Plans</a:t>
            </a:r>
          </a:p>
        </c:rich>
      </c:tx>
      <c:layout>
        <c:manualLayout>
          <c:xMode val="edge"/>
          <c:yMode val="edge"/>
          <c:x val="0.13102144113800793"/>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19464488997187"/>
          <c:y val="0.24528347082007448"/>
          <c:w val="0.64740006209368617"/>
          <c:h val="0.50188771721646008"/>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FF00"/>
              </a:solidFill>
              <a:ln w="12700">
                <a:solidFill>
                  <a:srgbClr val="FFFFFF"/>
                </a:solidFill>
                <a:prstDash val="solid"/>
              </a:ln>
            </c:spPr>
          </c:dPt>
          <c:dPt>
            <c:idx val="2"/>
            <c:bubble3D val="0"/>
            <c:spPr>
              <a:solidFill>
                <a:srgbClr val="00FF00"/>
              </a:solidFill>
              <a:ln w="12700">
                <a:solidFill>
                  <a:srgbClr val="FFFFFF"/>
                </a:solidFill>
                <a:prstDash val="solid"/>
              </a:ln>
            </c:spPr>
          </c:dPt>
          <c:dPt>
            <c:idx val="3"/>
            <c:bubble3D val="0"/>
            <c:spPr>
              <a:solidFill>
                <a:srgbClr val="00FF00"/>
              </a:solidFill>
              <a:ln w="12700">
                <a:solidFill>
                  <a:srgbClr val="FFFFFF"/>
                </a:solidFill>
                <a:prstDash val="solid"/>
              </a:ln>
            </c:spPr>
          </c:dPt>
          <c:dPt>
            <c:idx val="4"/>
            <c:bubble3D val="0"/>
            <c:spPr>
              <a:solidFill>
                <a:srgbClr val="33CCCC"/>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0066CC"/>
              </a:solidFill>
              <a:ln w="12700">
                <a:solidFill>
                  <a:srgbClr val="FFFFFF"/>
                </a:solidFill>
                <a:prstDash val="solid"/>
              </a:ln>
            </c:spPr>
          </c:dPt>
          <c:dLbls>
            <c:dLbl>
              <c:idx val="0"/>
              <c:layout>
                <c:manualLayout>
                  <c:x val="2.1581755654205701E-2"/>
                  <c:y val="6.6746008570444576E-2"/>
                </c:manualLayout>
              </c:layout>
              <c:dLblPos val="bestFit"/>
              <c:showLegendKey val="0"/>
              <c:showVal val="0"/>
              <c:showCatName val="1"/>
              <c:showSerName val="0"/>
              <c:showPercent val="1"/>
              <c:showBubbleSize val="0"/>
            </c:dLbl>
            <c:dLbl>
              <c:idx val="1"/>
              <c:layout>
                <c:manualLayout>
                  <c:x val="2.4439512938966557E-2"/>
                  <c:y val="0.20767008512732546"/>
                </c:manualLayout>
              </c:layout>
              <c:dLblPos val="bestFit"/>
              <c:showLegendKey val="0"/>
              <c:showVal val="0"/>
              <c:showCatName val="1"/>
              <c:showSerName val="0"/>
              <c:showPercent val="1"/>
              <c:showBubbleSize val="0"/>
            </c:dLbl>
            <c:dLbl>
              <c:idx val="2"/>
              <c:layout>
                <c:manualLayout>
                  <c:x val="-0.10268545488814299"/>
                  <c:y val="0.32712384682560058"/>
                </c:manualLayout>
              </c:layout>
              <c:dLblPos val="bestFit"/>
              <c:showLegendKey val="0"/>
              <c:showVal val="0"/>
              <c:showCatName val="1"/>
              <c:showSerName val="0"/>
              <c:showPercent val="1"/>
              <c:showBubbleSize val="0"/>
            </c:dLbl>
            <c:dLbl>
              <c:idx val="3"/>
              <c:dLblPos val="bestFit"/>
              <c:showLegendKey val="0"/>
              <c:showVal val="0"/>
              <c:showCatName val="1"/>
              <c:showSerName val="0"/>
              <c:showPercent val="1"/>
              <c:showBubbleSize val="0"/>
            </c:dLbl>
            <c:dLbl>
              <c:idx val="4"/>
              <c:dLblPos val="bestFit"/>
              <c:showLegendKey val="0"/>
              <c:showVal val="0"/>
              <c:showCatName val="1"/>
              <c:showSerName val="0"/>
              <c:showPercent val="1"/>
              <c:showBubbleSize val="0"/>
            </c:dLbl>
            <c:dLbl>
              <c:idx val="5"/>
              <c:layout>
                <c:manualLayout>
                  <c:x val="5.2980742711895269E-2"/>
                  <c:y val="-0.11685881472692697"/>
                </c:manualLayout>
              </c:layout>
              <c:dLblPos val="bestFit"/>
              <c:showLegendKey val="0"/>
              <c:showVal val="0"/>
              <c:showCatName val="1"/>
              <c:showSerName val="0"/>
              <c:showPercent val="1"/>
              <c:showBubbleSize val="0"/>
            </c:dLbl>
            <c:dLbl>
              <c:idx val="6"/>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Entry'!$D$244:$D$250</c:f>
              <c:strCache>
                <c:ptCount val="7"/>
                <c:pt idx="0">
                  <c:v>Discretionary - LOI Request</c:v>
                </c:pt>
                <c:pt idx="1">
                  <c:v>Other AIP funds</c:v>
                </c:pt>
                <c:pt idx="2">
                  <c:v>Other Federal funding</c:v>
                </c:pt>
                <c:pt idx="3">
                  <c:v>State grants</c:v>
                </c:pt>
                <c:pt idx="4">
                  <c:v>PFCs</c:v>
                </c:pt>
                <c:pt idx="5">
                  <c:v>Bonds</c:v>
                </c:pt>
                <c:pt idx="6">
                  <c:v>Other</c:v>
                </c:pt>
              </c:strCache>
            </c:strRef>
          </c:cat>
          <c:val>
            <c:numRef>
              <c:f>'Program-Level Data Entry'!$E$244:$E$250</c:f>
              <c:numCache>
                <c:formatCode>"$"#,##0</c:formatCode>
                <c:ptCount val="7"/>
                <c:pt idx="0">
                  <c:v>0</c:v>
                </c:pt>
                <c:pt idx="1">
                  <c:v>0</c:v>
                </c:pt>
                <c:pt idx="2">
                  <c:v>0</c:v>
                </c:pt>
                <c:pt idx="3" formatCode="#,##0">
                  <c:v>0</c:v>
                </c:pt>
                <c:pt idx="4">
                  <c:v>0</c:v>
                </c:pt>
                <c:pt idx="5">
                  <c:v>0</c:v>
                </c:pt>
                <c:pt idx="6">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Funding Status - Overall Capital Plans</a:t>
            </a:r>
          </a:p>
        </c:rich>
      </c:tx>
      <c:layout>
        <c:manualLayout>
          <c:xMode val="edge"/>
          <c:yMode val="edge"/>
          <c:x val="0.21965359249607211"/>
          <c:y val="3.7735918587703768E-2"/>
        </c:manualLayout>
      </c:layout>
      <c:overlay val="0"/>
      <c:spPr>
        <a:noFill/>
        <a:ln w="25400">
          <a:noFill/>
        </a:ln>
      </c:spPr>
    </c:title>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001966300063035"/>
          <c:y val="0.2415098789613041"/>
          <c:w val="0.60501077231374245"/>
          <c:h val="0.47169898234629709"/>
        </c:manualLayout>
      </c:layout>
      <c:pie3DChart>
        <c:varyColors val="1"/>
        <c:ser>
          <c:idx val="0"/>
          <c:order val="0"/>
          <c:spPr>
            <a:solidFill>
              <a:srgbClr val="9999FF"/>
            </a:solidFill>
            <a:ln w="12700">
              <a:solidFill>
                <a:srgbClr val="FFFFFF"/>
              </a:solidFill>
              <a:prstDash val="solid"/>
            </a:ln>
          </c:spPr>
          <c:dPt>
            <c:idx val="0"/>
            <c:bubble3D val="0"/>
            <c:spPr>
              <a:solidFill>
                <a:srgbClr val="FF9900"/>
              </a:solidFill>
              <a:ln w="12700">
                <a:solidFill>
                  <a:srgbClr val="FFFFFF"/>
                </a:solidFill>
                <a:prstDash val="solid"/>
              </a:ln>
            </c:spPr>
          </c:dPt>
          <c:dPt>
            <c:idx val="1"/>
            <c:bubble3D val="0"/>
            <c:spPr>
              <a:solidFill>
                <a:srgbClr val="008000"/>
              </a:solidFill>
              <a:ln w="12700">
                <a:solidFill>
                  <a:srgbClr val="FFFFFF"/>
                </a:solidFill>
                <a:prstDash val="solid"/>
              </a:ln>
            </c:spPr>
          </c:dPt>
          <c:dPt>
            <c:idx val="2"/>
            <c:bubble3D val="0"/>
            <c:spPr>
              <a:solidFill>
                <a:srgbClr val="008000"/>
              </a:solidFill>
              <a:ln w="12700">
                <a:solidFill>
                  <a:srgbClr val="FFFFFF"/>
                </a:solidFill>
                <a:prstDash val="solid"/>
              </a:ln>
            </c:spPr>
          </c:dPt>
          <c:dPt>
            <c:idx val="3"/>
            <c:bubble3D val="0"/>
            <c:spPr>
              <a:solidFill>
                <a:srgbClr val="008000"/>
              </a:solidFill>
              <a:ln w="12700">
                <a:solidFill>
                  <a:srgbClr val="FFFFFF"/>
                </a:solidFill>
                <a:prstDash val="solid"/>
              </a:ln>
            </c:spPr>
          </c:dPt>
          <c:dPt>
            <c:idx val="4"/>
            <c:bubble3D val="0"/>
            <c:spPr>
              <a:solidFill>
                <a:srgbClr val="FF0000"/>
              </a:solidFill>
              <a:ln w="12700">
                <a:solidFill>
                  <a:srgbClr val="FFFFFF"/>
                </a:solidFill>
                <a:prstDash val="solid"/>
              </a:ln>
            </c:spPr>
          </c:dPt>
          <c:dPt>
            <c:idx val="5"/>
            <c:bubble3D val="0"/>
            <c:spPr>
              <a:solidFill>
                <a:srgbClr val="FF0000"/>
              </a:solidFill>
              <a:ln w="12700">
                <a:solidFill>
                  <a:srgbClr val="FFFFFF"/>
                </a:solidFill>
                <a:prstDash val="solid"/>
              </a:ln>
            </c:spPr>
          </c:dPt>
          <c:dPt>
            <c:idx val="6"/>
            <c:bubble3D val="0"/>
            <c:spPr>
              <a:solidFill>
                <a:srgbClr val="FF0000"/>
              </a:solidFill>
              <a:ln w="12700">
                <a:solidFill>
                  <a:srgbClr val="FFFFFF"/>
                </a:solidFill>
                <a:prstDash val="solid"/>
              </a:ln>
            </c:spPr>
          </c:dPt>
          <c:dPt>
            <c:idx val="7"/>
            <c:bubble3D val="0"/>
            <c:spPr>
              <a:solidFill>
                <a:srgbClr val="CCCCFF"/>
              </a:solidFill>
              <a:ln w="12700">
                <a:solidFill>
                  <a:srgbClr val="FFFFFF"/>
                </a:solidFill>
                <a:prstDash val="solid"/>
              </a:ln>
            </c:spPr>
          </c:dPt>
          <c:dLbls>
            <c:dLbl>
              <c:idx val="0"/>
              <c:layout>
                <c:manualLayout>
                  <c:x val="2.3457207010505986E-2"/>
                  <c:y val="1.1319117020863639E-2"/>
                </c:manualLayout>
              </c:layout>
              <c:dLblPos val="bestFit"/>
              <c:showLegendKey val="0"/>
              <c:showVal val="0"/>
              <c:showCatName val="1"/>
              <c:showSerName val="0"/>
              <c:showPercent val="1"/>
              <c:showBubbleSize val="0"/>
            </c:dLbl>
            <c:dLbl>
              <c:idx val="1"/>
              <c:layout>
                <c:manualLayout>
                  <c:x val="0.15368482930202437"/>
                  <c:y val="-2.4740726318410685E-3"/>
                </c:manualLayout>
              </c:layout>
              <c:dLblPos val="bestFit"/>
              <c:showLegendKey val="0"/>
              <c:showVal val="0"/>
              <c:showCatName val="1"/>
              <c:showSerName val="0"/>
              <c:showPercent val="1"/>
              <c:showBubbleSize val="0"/>
            </c:dLbl>
            <c:dLbl>
              <c:idx val="2"/>
              <c:layout>
                <c:manualLayout>
                  <c:x val="5.9831664448079282E-2"/>
                  <c:y val="0.13714882614266299"/>
                </c:manualLayout>
              </c:layout>
              <c:dLblPos val="bestFit"/>
              <c:showLegendKey val="0"/>
              <c:showVal val="0"/>
              <c:showCatName val="1"/>
              <c:showSerName val="0"/>
              <c:showPercent val="1"/>
              <c:showBubbleSize val="0"/>
            </c:dLbl>
            <c:dLbl>
              <c:idx val="3"/>
              <c:layout>
                <c:manualLayout>
                  <c:x val="-5.4159294504581595E-2"/>
                  <c:y val="-0.38360685036764902"/>
                </c:manualLayout>
              </c:layout>
              <c:dLblPos val="bestFit"/>
              <c:showLegendKey val="0"/>
              <c:showVal val="0"/>
              <c:showCatName val="1"/>
              <c:showSerName val="0"/>
              <c:showPercent val="1"/>
              <c:showBubbleSize val="0"/>
            </c:dLbl>
            <c:dLbl>
              <c:idx val="4"/>
              <c:layout>
                <c:manualLayout>
                  <c:x val="6.5968012981809251E-2"/>
                  <c:y val="-9.6813869101100403E-2"/>
                </c:manualLayout>
              </c:layout>
              <c:dLblPos val="bestFit"/>
              <c:showLegendKey val="0"/>
              <c:showVal val="0"/>
              <c:showCatName val="1"/>
              <c:showSerName val="0"/>
              <c:showPercent val="1"/>
              <c:showBubbleSize val="0"/>
            </c:dLbl>
            <c:dLbl>
              <c:idx val="5"/>
              <c:layout>
                <c:manualLayout>
                  <c:x val="5.0621790238060224E-2"/>
                  <c:y val="-2.4740726318410685E-3"/>
                </c:manualLayout>
              </c:layout>
              <c:dLblPos val="bestFit"/>
              <c:showLegendKey val="0"/>
              <c:showVal val="0"/>
              <c:showCatName val="1"/>
              <c:showSerName val="0"/>
              <c:showPercent val="1"/>
              <c:showBubbleSize val="0"/>
            </c:dLbl>
            <c:dLbl>
              <c:idx val="6"/>
              <c:layout>
                <c:manualLayout>
                  <c:x val="-3.2284608799868886E-2"/>
                  <c:y val="0.49941364458461901"/>
                </c:manualLayout>
              </c:layout>
              <c:dLblPos val="bestFit"/>
              <c:showLegendKey val="0"/>
              <c:showVal val="0"/>
              <c:showCatName val="1"/>
              <c:showSerName val="0"/>
              <c:showPercent val="1"/>
              <c:showBubbleSize val="0"/>
            </c:dLbl>
            <c:dLbl>
              <c:idx val="7"/>
              <c:delete val="1"/>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'Program-Level Data Entry'!$D$254:$D$261</c:f>
              <c:strCache>
                <c:ptCount val="8"/>
                <c:pt idx="0">
                  <c:v>Discretionary - LOI Request</c:v>
                </c:pt>
                <c:pt idx="1">
                  <c:v>Grants awarded</c:v>
                </c:pt>
                <c:pt idx="2">
                  <c:v>Approved PFCs</c:v>
                </c:pt>
                <c:pt idx="3">
                  <c:v>Approved bonds</c:v>
                </c:pt>
                <c:pt idx="4">
                  <c:v>Future grants</c:v>
                </c:pt>
                <c:pt idx="5">
                  <c:v>Future PFCs</c:v>
                </c:pt>
                <c:pt idx="6">
                  <c:v>Future bonds</c:v>
                </c:pt>
                <c:pt idx="7">
                  <c:v>Other</c:v>
                </c:pt>
              </c:strCache>
            </c:strRef>
          </c:cat>
          <c:val>
            <c:numRef>
              <c:f>'Program-Level Data Entry'!$E$254:$E$261</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C0C0C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342900</xdr:colOff>
      <xdr:row>2</xdr:row>
      <xdr:rowOff>7620</xdr:rowOff>
    </xdr:to>
    <xdr:pic>
      <xdr:nvPicPr>
        <xdr:cNvPr id="7" name="Picture 6" descr="D O T seal"/>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42900" cy="342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142875</xdr:rowOff>
    </xdr:from>
    <xdr:to>
      <xdr:col>7</xdr:col>
      <xdr:colOff>561975</xdr:colOff>
      <xdr:row>28</xdr:row>
      <xdr:rowOff>85725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685800</xdr:colOff>
      <xdr:row>11</xdr:row>
      <xdr:rowOff>142875</xdr:rowOff>
    </xdr:from>
    <xdr:to>
      <xdr:col>15</xdr:col>
      <xdr:colOff>381000</xdr:colOff>
      <xdr:row>28</xdr:row>
      <xdr:rowOff>85725</xdr:rowOff>
    </xdr:to>
    <xdr:graphicFrame macro="">
      <xdr:nvGraphicFramePr>
        <xdr:cNvPr id="205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29</xdr:row>
      <xdr:rowOff>66675</xdr:rowOff>
    </xdr:from>
    <xdr:to>
      <xdr:col>7</xdr:col>
      <xdr:colOff>561975</xdr:colOff>
      <xdr:row>45</xdr:row>
      <xdr:rowOff>0</xdr:rowOff>
    </xdr:to>
    <xdr:graphicFrame macro="">
      <xdr:nvGraphicFramePr>
        <xdr:cNvPr id="20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685800</xdr:colOff>
      <xdr:row>29</xdr:row>
      <xdr:rowOff>66675</xdr:rowOff>
    </xdr:from>
    <xdr:to>
      <xdr:col>15</xdr:col>
      <xdr:colOff>381000</xdr:colOff>
      <xdr:row>45</xdr:row>
      <xdr:rowOff>0</xdr:rowOff>
    </xdr:to>
    <xdr:graphicFrame macro="">
      <xdr:nvGraphicFramePr>
        <xdr:cNvPr id="206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45</xdr:row>
      <xdr:rowOff>142875</xdr:rowOff>
    </xdr:from>
    <xdr:to>
      <xdr:col>7</xdr:col>
      <xdr:colOff>561975</xdr:colOff>
      <xdr:row>61</xdr:row>
      <xdr:rowOff>76200</xdr:rowOff>
    </xdr:to>
    <xdr:graphicFrame macro="">
      <xdr:nvGraphicFramePr>
        <xdr:cNvPr id="206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685800</xdr:colOff>
      <xdr:row>45</xdr:row>
      <xdr:rowOff>142875</xdr:rowOff>
    </xdr:from>
    <xdr:to>
      <xdr:col>15</xdr:col>
      <xdr:colOff>381000</xdr:colOff>
      <xdr:row>61</xdr:row>
      <xdr:rowOff>76200</xdr:rowOff>
    </xdr:to>
    <xdr:graphicFrame macro="">
      <xdr:nvGraphicFramePr>
        <xdr:cNvPr id="206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tabSelected="1" workbookViewId="0">
      <selection activeCell="C12" sqref="C12"/>
    </sheetView>
  </sheetViews>
  <sheetFormatPr defaultRowHeight="13.2" x14ac:dyDescent="0.25"/>
  <cols>
    <col min="2" max="2" width="39.6640625" bestFit="1" customWidth="1"/>
    <col min="3" max="3" width="39.6640625" customWidth="1"/>
  </cols>
  <sheetData>
    <row r="1" spans="2:4" x14ac:dyDescent="0.25">
      <c r="B1" s="211"/>
      <c r="C1" s="214"/>
      <c r="D1" s="211"/>
    </row>
    <row r="2" spans="2:4" x14ac:dyDescent="0.25">
      <c r="B2" s="211"/>
      <c r="C2" s="214"/>
      <c r="D2" s="211"/>
    </row>
    <row r="3" spans="2:4" s="211" customFormat="1" ht="67.95" customHeight="1" x14ac:dyDescent="0.25">
      <c r="B3" s="215" t="s">
        <v>109</v>
      </c>
      <c r="C3" s="214"/>
    </row>
    <row r="4" spans="2:4" ht="71.400000000000006" customHeight="1" x14ac:dyDescent="0.4">
      <c r="B4" s="217" t="s">
        <v>111</v>
      </c>
      <c r="C4" s="217"/>
      <c r="D4" s="211"/>
    </row>
    <row r="5" spans="2:4" x14ac:dyDescent="0.25">
      <c r="B5" s="211"/>
      <c r="C5" s="211"/>
      <c r="D5" s="213"/>
    </row>
    <row r="6" spans="2:4" ht="15.6" x14ac:dyDescent="0.25">
      <c r="B6" s="210" t="s">
        <v>108</v>
      </c>
    </row>
    <row r="8" spans="2:4" s="211" customFormat="1" ht="204" customHeight="1" x14ac:dyDescent="0.25">
      <c r="B8" s="216" t="s">
        <v>112</v>
      </c>
      <c r="C8" s="216"/>
    </row>
    <row r="10" spans="2:4" x14ac:dyDescent="0.25">
      <c r="B10" s="212"/>
      <c r="C10" s="211"/>
      <c r="D10" s="211"/>
    </row>
  </sheetData>
  <mergeCells count="2">
    <mergeCell ref="B8:C8"/>
    <mergeCell ref="B4:C4"/>
  </mergeCells>
  <pageMargins left="0.7" right="0.7" top="0.75" bottom="0.75" header="0.3" footer="0.3"/>
  <pageSetup orientation="portrait" verticalDpi="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62"/>
  <sheetViews>
    <sheetView showGridLines="0" zoomScale="90" zoomScaleNormal="90" workbookViewId="0">
      <pane xSplit="7" ySplit="13" topLeftCell="H173" activePane="bottomRight" state="frozen"/>
      <selection pane="topRight" activeCell="H1" sqref="H1"/>
      <selection pane="bottomLeft" activeCell="A14" sqref="A14"/>
      <selection pane="bottomRight" activeCell="M265" sqref="M265"/>
    </sheetView>
  </sheetViews>
  <sheetFormatPr defaultRowHeight="13.2" x14ac:dyDescent="0.25"/>
  <cols>
    <col min="1" max="1" width="4.6640625" customWidth="1"/>
    <col min="2" max="2" width="7.5546875" customWidth="1"/>
    <col min="3" max="3" width="9.6640625" customWidth="1"/>
    <col min="4" max="4" width="18.6640625" customWidth="1"/>
    <col min="5" max="5" width="14.6640625" customWidth="1"/>
    <col min="6" max="6" width="8.6640625" customWidth="1"/>
    <col min="7" max="7" width="1.6640625" customWidth="1"/>
    <col min="8" max="22" width="14.6640625" customWidth="1"/>
  </cols>
  <sheetData>
    <row r="1" spans="1:22" ht="17.399999999999999" x14ac:dyDescent="0.3">
      <c r="A1" s="61" t="s">
        <v>107</v>
      </c>
      <c r="V1" s="60" t="s">
        <v>39</v>
      </c>
    </row>
    <row r="2" spans="1:22" ht="3.9" customHeight="1" x14ac:dyDescent="0.3">
      <c r="A2" s="61"/>
    </row>
    <row r="3" spans="1:22" ht="42" customHeight="1" x14ac:dyDescent="0.25">
      <c r="A3" s="218" t="s">
        <v>110</v>
      </c>
      <c r="B3" s="219"/>
      <c r="C3" s="219"/>
      <c r="D3" s="219"/>
      <c r="E3" s="219"/>
      <c r="F3" s="219"/>
      <c r="G3" s="219"/>
      <c r="H3" s="219"/>
      <c r="I3" s="219"/>
      <c r="J3" s="219"/>
      <c r="K3" s="219"/>
      <c r="L3" s="219"/>
      <c r="M3" s="219"/>
      <c r="N3" s="219"/>
      <c r="O3" s="219"/>
      <c r="P3" s="62"/>
      <c r="Q3" s="62"/>
      <c r="R3" s="62"/>
      <c r="S3" s="62"/>
      <c r="T3" s="62"/>
      <c r="U3" s="62"/>
      <c r="V3" s="62"/>
    </row>
    <row r="5" spans="1:22" ht="15.6" x14ac:dyDescent="0.3">
      <c r="A5" s="54" t="s">
        <v>31</v>
      </c>
      <c r="B5" s="3"/>
      <c r="C5" s="3"/>
      <c r="D5" s="3"/>
      <c r="E5" s="3"/>
      <c r="F5" s="3"/>
      <c r="G5" s="3"/>
      <c r="H5" s="3"/>
      <c r="I5" s="3"/>
      <c r="J5" s="3"/>
      <c r="K5" s="3"/>
      <c r="L5" s="3"/>
      <c r="M5" s="3"/>
      <c r="N5" s="3"/>
      <c r="O5" s="3"/>
      <c r="P5" s="3"/>
      <c r="Q5" s="3"/>
      <c r="R5" s="3"/>
      <c r="S5" s="3"/>
      <c r="T5" s="3"/>
      <c r="U5" s="3"/>
      <c r="V5" s="3"/>
    </row>
    <row r="6" spans="1:22" ht="3.9" customHeight="1" x14ac:dyDescent="0.25"/>
    <row r="7" spans="1:22" x14ac:dyDescent="0.25">
      <c r="A7" s="8">
        <v>1</v>
      </c>
      <c r="B7" s="16" t="s">
        <v>23</v>
      </c>
    </row>
    <row r="8" spans="1:22" x14ac:dyDescent="0.25">
      <c r="A8" s="8">
        <f>A7+1</f>
        <v>2</v>
      </c>
      <c r="B8" s="16" t="s">
        <v>24</v>
      </c>
    </row>
    <row r="9" spans="1:22" x14ac:dyDescent="0.25">
      <c r="A9" s="8">
        <f>A8+1</f>
        <v>3</v>
      </c>
      <c r="B9" s="16" t="s">
        <v>25</v>
      </c>
    </row>
    <row r="10" spans="1:22" x14ac:dyDescent="0.25">
      <c r="A10" s="8">
        <f>A9+1</f>
        <v>4</v>
      </c>
      <c r="B10" s="16" t="s">
        <v>26</v>
      </c>
    </row>
    <row r="11" spans="1:22" x14ac:dyDescent="0.25">
      <c r="A11" s="8">
        <f>A10+1</f>
        <v>5</v>
      </c>
      <c r="B11" s="16" t="s">
        <v>32</v>
      </c>
    </row>
    <row r="12" spans="1:22" x14ac:dyDescent="0.25">
      <c r="A12" s="8">
        <f>A11+1</f>
        <v>6</v>
      </c>
      <c r="B12" s="16" t="s">
        <v>27</v>
      </c>
    </row>
    <row r="13" spans="1:22" x14ac:dyDescent="0.25">
      <c r="A13" s="8"/>
      <c r="B13" s="16"/>
    </row>
    <row r="14" spans="1:22" ht="15.6" x14ac:dyDescent="0.3">
      <c r="A14" s="91" t="s">
        <v>88</v>
      </c>
      <c r="B14" s="91"/>
      <c r="C14" s="92"/>
      <c r="D14" s="92"/>
      <c r="E14" s="92"/>
      <c r="F14" s="92"/>
      <c r="G14" s="92"/>
      <c r="H14" s="92"/>
      <c r="I14" s="92"/>
      <c r="J14" s="92"/>
      <c r="K14" s="92"/>
      <c r="L14" s="92"/>
      <c r="M14" s="92"/>
      <c r="N14" s="92"/>
      <c r="O14" s="92"/>
      <c r="P14" s="92"/>
      <c r="Q14" s="92"/>
      <c r="R14" s="92"/>
      <c r="S14" s="92"/>
      <c r="T14" s="92"/>
      <c r="U14" s="92"/>
      <c r="V14" s="92"/>
    </row>
    <row r="15" spans="1:22" s="7" customFormat="1" ht="6" customHeight="1" x14ac:dyDescent="0.25">
      <c r="A15" s="5"/>
      <c r="B15" s="6"/>
      <c r="C15" s="6"/>
      <c r="D15" s="6"/>
      <c r="E15" s="6"/>
      <c r="F15" s="6"/>
      <c r="G15" s="6"/>
      <c r="H15" s="6"/>
      <c r="I15" s="6"/>
      <c r="J15" s="6"/>
      <c r="K15" s="6"/>
      <c r="L15" s="6"/>
      <c r="M15" s="6"/>
      <c r="N15" s="6"/>
      <c r="O15" s="6"/>
      <c r="P15" s="6"/>
      <c r="Q15" s="6"/>
      <c r="R15" s="6"/>
      <c r="S15" s="6"/>
      <c r="T15" s="6"/>
      <c r="U15" s="6"/>
      <c r="V15" s="6"/>
    </row>
    <row r="16" spans="1:22" x14ac:dyDescent="0.25">
      <c r="A16" s="1"/>
      <c r="B16" s="2"/>
      <c r="E16" s="4" t="s">
        <v>7</v>
      </c>
      <c r="F16" s="4" t="s">
        <v>9</v>
      </c>
      <c r="H16" s="4" t="s">
        <v>8</v>
      </c>
      <c r="I16" s="13">
        <v>2015</v>
      </c>
      <c r="J16" s="13">
        <f>I16+1</f>
        <v>2016</v>
      </c>
      <c r="K16" s="13">
        <f t="shared" ref="K16:V16" si="0">J16+1</f>
        <v>2017</v>
      </c>
      <c r="L16" s="13">
        <f t="shared" si="0"/>
        <v>2018</v>
      </c>
      <c r="M16" s="13">
        <f t="shared" si="0"/>
        <v>2019</v>
      </c>
      <c r="N16" s="13">
        <f t="shared" si="0"/>
        <v>2020</v>
      </c>
      <c r="O16" s="13">
        <f t="shared" si="0"/>
        <v>2021</v>
      </c>
      <c r="P16" s="13">
        <f t="shared" si="0"/>
        <v>2022</v>
      </c>
      <c r="Q16" s="13">
        <f t="shared" si="0"/>
        <v>2023</v>
      </c>
      <c r="R16" s="13">
        <f t="shared" si="0"/>
        <v>2024</v>
      </c>
      <c r="S16" s="13">
        <f t="shared" si="0"/>
        <v>2025</v>
      </c>
      <c r="T16" s="13">
        <f t="shared" si="0"/>
        <v>2026</v>
      </c>
      <c r="U16" s="13">
        <f t="shared" si="0"/>
        <v>2027</v>
      </c>
      <c r="V16" s="13">
        <f t="shared" si="0"/>
        <v>2028</v>
      </c>
    </row>
    <row r="17" spans="1:22" x14ac:dyDescent="0.25">
      <c r="A17" s="56">
        <f>A12+1</f>
        <v>7</v>
      </c>
      <c r="B17" s="38" t="s">
        <v>70</v>
      </c>
      <c r="C17" s="38"/>
      <c r="D17" s="38"/>
      <c r="E17" s="39">
        <f t="shared" ref="E17:E26" si="1">SUM(H17:V17)</f>
        <v>0</v>
      </c>
      <c r="F17" s="40" t="str">
        <f t="shared" ref="F17:F26" si="2">IF($E$71&gt;0,E17/$E$71,"n/a")</f>
        <v>n/a</v>
      </c>
      <c r="H17" s="77"/>
      <c r="I17" s="77"/>
      <c r="J17" s="77"/>
      <c r="K17" s="77"/>
      <c r="L17" s="77"/>
      <c r="M17" s="77"/>
      <c r="N17" s="77"/>
      <c r="O17" s="77"/>
      <c r="P17" s="77"/>
      <c r="Q17" s="77"/>
      <c r="R17" s="77"/>
      <c r="S17" s="77"/>
      <c r="T17" s="77"/>
      <c r="U17" s="77"/>
      <c r="V17" s="77"/>
    </row>
    <row r="18" spans="1:22" x14ac:dyDescent="0.25">
      <c r="A18" s="57">
        <f t="shared" ref="A18:A25" si="3">A17+1</f>
        <v>8</v>
      </c>
      <c r="B18" s="42" t="s">
        <v>0</v>
      </c>
      <c r="C18" s="42"/>
      <c r="D18" s="42"/>
      <c r="E18" s="43">
        <f t="shared" si="1"/>
        <v>0</v>
      </c>
      <c r="F18" s="44" t="str">
        <f t="shared" si="2"/>
        <v>n/a</v>
      </c>
      <c r="H18" s="78"/>
      <c r="I18" s="78"/>
      <c r="J18" s="78"/>
      <c r="K18" s="79"/>
      <c r="L18" s="78"/>
      <c r="M18" s="78"/>
      <c r="N18" s="78"/>
      <c r="O18" s="78"/>
      <c r="P18" s="78"/>
      <c r="Q18" s="78"/>
      <c r="R18" s="78"/>
      <c r="S18" s="78"/>
      <c r="T18" s="78"/>
      <c r="U18" s="78"/>
      <c r="V18" s="78"/>
    </row>
    <row r="19" spans="1:22" x14ac:dyDescent="0.25">
      <c r="A19" s="57">
        <f t="shared" si="3"/>
        <v>9</v>
      </c>
      <c r="B19" s="42" t="s">
        <v>1</v>
      </c>
      <c r="C19" s="45" t="s">
        <v>28</v>
      </c>
      <c r="D19" s="42"/>
      <c r="E19" s="43">
        <f t="shared" si="1"/>
        <v>0</v>
      </c>
      <c r="F19" s="44" t="str">
        <f t="shared" si="2"/>
        <v>n/a</v>
      </c>
      <c r="H19" s="78"/>
      <c r="I19" s="78"/>
      <c r="J19" s="78"/>
      <c r="K19" s="78"/>
      <c r="L19" s="78"/>
      <c r="M19" s="78"/>
      <c r="N19" s="78"/>
      <c r="O19" s="78"/>
      <c r="P19" s="78"/>
      <c r="Q19" s="78"/>
      <c r="R19" s="78"/>
      <c r="S19" s="78"/>
      <c r="T19" s="78"/>
      <c r="U19" s="78"/>
      <c r="V19" s="78"/>
    </row>
    <row r="20" spans="1:22" x14ac:dyDescent="0.25">
      <c r="A20" s="57">
        <f t="shared" si="3"/>
        <v>10</v>
      </c>
      <c r="B20" s="42" t="s">
        <v>1</v>
      </c>
      <c r="C20" s="45" t="s">
        <v>28</v>
      </c>
      <c r="D20" s="42"/>
      <c r="E20" s="43">
        <f t="shared" si="1"/>
        <v>0</v>
      </c>
      <c r="F20" s="44" t="str">
        <f t="shared" si="2"/>
        <v>n/a</v>
      </c>
      <c r="H20" s="78"/>
      <c r="I20" s="78"/>
      <c r="J20" s="78"/>
      <c r="K20" s="78"/>
      <c r="L20" s="78"/>
      <c r="M20" s="78"/>
      <c r="N20" s="78"/>
      <c r="O20" s="78"/>
      <c r="P20" s="78"/>
      <c r="Q20" s="78"/>
      <c r="R20" s="78"/>
      <c r="S20" s="78"/>
      <c r="T20" s="78"/>
      <c r="U20" s="78"/>
      <c r="V20" s="78"/>
    </row>
    <row r="21" spans="1:22" x14ac:dyDescent="0.25">
      <c r="A21" s="57">
        <f t="shared" si="3"/>
        <v>11</v>
      </c>
      <c r="B21" s="42" t="s">
        <v>1</v>
      </c>
      <c r="C21" s="45" t="s">
        <v>28</v>
      </c>
      <c r="D21" s="42"/>
      <c r="E21" s="43">
        <f t="shared" si="1"/>
        <v>0</v>
      </c>
      <c r="F21" s="44" t="str">
        <f t="shared" si="2"/>
        <v>n/a</v>
      </c>
      <c r="H21" s="78"/>
      <c r="I21" s="78"/>
      <c r="J21" s="78"/>
      <c r="K21" s="78"/>
      <c r="L21" s="78"/>
      <c r="M21" s="78"/>
      <c r="N21" s="78"/>
      <c r="O21" s="78"/>
      <c r="P21" s="78"/>
      <c r="Q21" s="78"/>
      <c r="R21" s="78"/>
      <c r="S21" s="78"/>
      <c r="T21" s="78"/>
      <c r="U21" s="78"/>
      <c r="V21" s="78"/>
    </row>
    <row r="22" spans="1:22" x14ac:dyDescent="0.25">
      <c r="A22" s="57">
        <f t="shared" si="3"/>
        <v>12</v>
      </c>
      <c r="B22" s="42" t="s">
        <v>1</v>
      </c>
      <c r="C22" s="45" t="s">
        <v>28</v>
      </c>
      <c r="D22" s="42"/>
      <c r="E22" s="43">
        <f t="shared" si="1"/>
        <v>0</v>
      </c>
      <c r="F22" s="44" t="str">
        <f t="shared" si="2"/>
        <v>n/a</v>
      </c>
      <c r="H22" s="78"/>
      <c r="I22" s="78"/>
      <c r="J22" s="78"/>
      <c r="K22" s="78"/>
      <c r="L22" s="78"/>
      <c r="M22" s="78"/>
      <c r="N22" s="78"/>
      <c r="O22" s="78"/>
      <c r="P22" s="78"/>
      <c r="Q22" s="78"/>
      <c r="R22" s="78"/>
      <c r="S22" s="78"/>
      <c r="T22" s="78"/>
      <c r="U22" s="78"/>
      <c r="V22" s="78"/>
    </row>
    <row r="23" spans="1:22" x14ac:dyDescent="0.25">
      <c r="A23" s="57">
        <f t="shared" si="3"/>
        <v>13</v>
      </c>
      <c r="B23" s="42" t="s">
        <v>4</v>
      </c>
      <c r="C23" s="42"/>
      <c r="D23" s="42"/>
      <c r="E23" s="43">
        <f t="shared" si="1"/>
        <v>0</v>
      </c>
      <c r="F23" s="44" t="str">
        <f t="shared" si="2"/>
        <v>n/a</v>
      </c>
      <c r="H23" s="78"/>
      <c r="I23" s="78"/>
      <c r="J23" s="78"/>
      <c r="K23" s="78"/>
      <c r="L23" s="78"/>
      <c r="M23" s="78"/>
      <c r="N23" s="78"/>
      <c r="O23" s="78"/>
      <c r="P23" s="78"/>
      <c r="Q23" s="78"/>
      <c r="R23" s="78"/>
      <c r="S23" s="78"/>
      <c r="T23" s="78"/>
      <c r="U23" s="78"/>
      <c r="V23" s="78"/>
    </row>
    <row r="24" spans="1:22" x14ac:dyDescent="0.25">
      <c r="A24" s="57">
        <f t="shared" si="3"/>
        <v>14</v>
      </c>
      <c r="B24" s="42" t="s">
        <v>3</v>
      </c>
      <c r="C24" s="42"/>
      <c r="D24" s="42"/>
      <c r="E24" s="43">
        <f t="shared" si="1"/>
        <v>0</v>
      </c>
      <c r="F24" s="44" t="str">
        <f t="shared" si="2"/>
        <v>n/a</v>
      </c>
      <c r="H24" s="78"/>
      <c r="I24" s="78"/>
      <c r="J24" s="78"/>
      <c r="K24" s="78"/>
      <c r="L24" s="78"/>
      <c r="M24" s="78"/>
      <c r="N24" s="78"/>
      <c r="O24" s="78"/>
      <c r="P24" s="78"/>
      <c r="Q24" s="78"/>
      <c r="R24" s="78"/>
      <c r="S24" s="78"/>
      <c r="T24" s="78"/>
      <c r="U24" s="78"/>
      <c r="V24" s="78"/>
    </row>
    <row r="25" spans="1:22" x14ac:dyDescent="0.25">
      <c r="A25" s="57">
        <f t="shared" si="3"/>
        <v>15</v>
      </c>
      <c r="B25" s="42" t="s">
        <v>2</v>
      </c>
      <c r="C25" s="42"/>
      <c r="D25" s="42"/>
      <c r="E25" s="43">
        <f t="shared" si="1"/>
        <v>0</v>
      </c>
      <c r="F25" s="44" t="str">
        <f t="shared" si="2"/>
        <v>n/a</v>
      </c>
      <c r="H25" s="78"/>
      <c r="I25" s="78"/>
      <c r="J25" s="78"/>
      <c r="K25" s="78"/>
      <c r="L25" s="78"/>
      <c r="M25" s="78"/>
      <c r="N25" s="78"/>
      <c r="O25" s="78"/>
      <c r="P25" s="78"/>
      <c r="Q25" s="78"/>
      <c r="R25" s="78"/>
      <c r="S25" s="78"/>
      <c r="T25" s="78"/>
      <c r="U25" s="78"/>
      <c r="V25" s="78"/>
    </row>
    <row r="26" spans="1:22" x14ac:dyDescent="0.25">
      <c r="A26" s="58">
        <f>A25+1</f>
        <v>16</v>
      </c>
      <c r="B26" s="46" t="s">
        <v>5</v>
      </c>
      <c r="C26" s="46"/>
      <c r="D26" s="46"/>
      <c r="E26" s="47">
        <f t="shared" si="1"/>
        <v>0</v>
      </c>
      <c r="F26" s="48" t="str">
        <f t="shared" si="2"/>
        <v>n/a</v>
      </c>
      <c r="H26" s="80"/>
      <c r="I26" s="80"/>
      <c r="J26" s="80"/>
      <c r="K26" s="80"/>
      <c r="L26" s="80"/>
      <c r="M26" s="80"/>
      <c r="N26" s="80"/>
      <c r="O26" s="80"/>
      <c r="P26" s="80"/>
      <c r="Q26" s="80"/>
      <c r="R26" s="80"/>
      <c r="S26" s="80"/>
      <c r="T26" s="80"/>
      <c r="U26" s="80"/>
      <c r="V26" s="80"/>
    </row>
    <row r="27" spans="1:22" x14ac:dyDescent="0.25">
      <c r="A27" s="17"/>
      <c r="B27" s="9" t="s">
        <v>6</v>
      </c>
      <c r="C27" s="9"/>
      <c r="D27" s="9"/>
      <c r="E27" s="10">
        <f>SUM(E17:E26)</f>
        <v>0</v>
      </c>
      <c r="F27" s="12" t="str">
        <f>IF($E$27&gt;0,E27/$E$27,"n/a")</f>
        <v>n/a</v>
      </c>
      <c r="H27" s="10">
        <f t="shared" ref="H27:V27" si="4">SUM(H17:H26)</f>
        <v>0</v>
      </c>
      <c r="I27" s="10">
        <f t="shared" si="4"/>
        <v>0</v>
      </c>
      <c r="J27" s="10">
        <f t="shared" si="4"/>
        <v>0</v>
      </c>
      <c r="K27" s="10">
        <f t="shared" si="4"/>
        <v>0</v>
      </c>
      <c r="L27" s="10">
        <f t="shared" si="4"/>
        <v>0</v>
      </c>
      <c r="M27" s="10">
        <f t="shared" si="4"/>
        <v>0</v>
      </c>
      <c r="N27" s="10">
        <f t="shared" si="4"/>
        <v>0</v>
      </c>
      <c r="O27" s="10">
        <f t="shared" si="4"/>
        <v>0</v>
      </c>
      <c r="P27" s="10">
        <f t="shared" si="4"/>
        <v>0</v>
      </c>
      <c r="Q27" s="10">
        <f t="shared" si="4"/>
        <v>0</v>
      </c>
      <c r="R27" s="10">
        <f t="shared" si="4"/>
        <v>0</v>
      </c>
      <c r="S27" s="10">
        <f t="shared" si="4"/>
        <v>0</v>
      </c>
      <c r="T27" s="10">
        <f t="shared" si="4"/>
        <v>0</v>
      </c>
      <c r="U27" s="10">
        <f t="shared" si="4"/>
        <v>0</v>
      </c>
      <c r="V27" s="10">
        <f t="shared" si="4"/>
        <v>0</v>
      </c>
    </row>
    <row r="28" spans="1:22" x14ac:dyDescent="0.25">
      <c r="A28" s="33"/>
      <c r="B28" s="35" t="s">
        <v>37</v>
      </c>
      <c r="C28" s="11"/>
      <c r="D28" s="11"/>
      <c r="E28" s="32"/>
      <c r="F28" s="34"/>
      <c r="H28" s="36">
        <f>H27</f>
        <v>0</v>
      </c>
      <c r="I28" s="36">
        <f t="shared" ref="I28:V28" si="5">IF(I27&gt;0,H28+I27,0)</f>
        <v>0</v>
      </c>
      <c r="J28" s="36">
        <f t="shared" si="5"/>
        <v>0</v>
      </c>
      <c r="K28" s="36">
        <f t="shared" si="5"/>
        <v>0</v>
      </c>
      <c r="L28" s="36">
        <f t="shared" si="5"/>
        <v>0</v>
      </c>
      <c r="M28" s="36">
        <f t="shared" si="5"/>
        <v>0</v>
      </c>
      <c r="N28" s="36">
        <f t="shared" si="5"/>
        <v>0</v>
      </c>
      <c r="O28" s="36">
        <f t="shared" si="5"/>
        <v>0</v>
      </c>
      <c r="P28" s="36">
        <f t="shared" si="5"/>
        <v>0</v>
      </c>
      <c r="Q28" s="36">
        <f t="shared" si="5"/>
        <v>0</v>
      </c>
      <c r="R28" s="36">
        <f t="shared" si="5"/>
        <v>0</v>
      </c>
      <c r="S28" s="36">
        <f t="shared" si="5"/>
        <v>0</v>
      </c>
      <c r="T28" s="36">
        <f t="shared" si="5"/>
        <v>0</v>
      </c>
      <c r="U28" s="36">
        <f t="shared" si="5"/>
        <v>0</v>
      </c>
      <c r="V28" s="36">
        <f t="shared" si="5"/>
        <v>0</v>
      </c>
    </row>
    <row r="29" spans="1:22" x14ac:dyDescent="0.25">
      <c r="A29" s="33"/>
      <c r="B29" s="35"/>
      <c r="C29" s="11"/>
      <c r="D29" s="11"/>
      <c r="E29" s="32"/>
      <c r="F29" s="34"/>
      <c r="G29" s="11"/>
      <c r="H29" s="36"/>
      <c r="I29" s="36"/>
      <c r="J29" s="36"/>
      <c r="K29" s="36"/>
      <c r="L29" s="36"/>
      <c r="M29" s="36"/>
      <c r="N29" s="36"/>
      <c r="O29" s="36"/>
      <c r="P29" s="36"/>
      <c r="Q29" s="36"/>
      <c r="R29" s="36"/>
      <c r="S29" s="36"/>
      <c r="T29" s="36"/>
      <c r="U29" s="36"/>
      <c r="V29" s="36"/>
    </row>
    <row r="30" spans="1:22" ht="15.6" x14ac:dyDescent="0.3">
      <c r="A30" s="91" t="s">
        <v>89</v>
      </c>
      <c r="B30" s="91"/>
      <c r="C30" s="92"/>
      <c r="D30" s="92"/>
      <c r="E30" s="92"/>
      <c r="F30" s="92"/>
      <c r="G30" s="92"/>
      <c r="H30" s="92"/>
      <c r="I30" s="92"/>
      <c r="J30" s="92"/>
      <c r="K30" s="92"/>
      <c r="L30" s="92"/>
      <c r="M30" s="92"/>
      <c r="N30" s="92"/>
      <c r="O30" s="92"/>
      <c r="P30" s="92"/>
      <c r="Q30" s="92"/>
      <c r="R30" s="92"/>
      <c r="S30" s="92"/>
      <c r="T30" s="92"/>
      <c r="U30" s="92"/>
      <c r="V30" s="92"/>
    </row>
    <row r="31" spans="1:22" s="7" customFormat="1" ht="6" customHeight="1" x14ac:dyDescent="0.25">
      <c r="A31" s="5"/>
      <c r="B31" s="6"/>
      <c r="C31" s="6"/>
      <c r="D31" s="6"/>
      <c r="E31" s="6"/>
      <c r="F31" s="6"/>
      <c r="G31" s="6"/>
      <c r="H31" s="6"/>
      <c r="I31" s="6"/>
      <c r="J31" s="6"/>
      <c r="K31" s="6"/>
      <c r="L31" s="6"/>
      <c r="M31" s="6"/>
      <c r="N31" s="6"/>
      <c r="O31" s="6"/>
      <c r="P31" s="6"/>
      <c r="Q31" s="6"/>
      <c r="R31" s="6"/>
      <c r="S31" s="6"/>
      <c r="T31" s="6"/>
      <c r="U31" s="6"/>
      <c r="V31" s="6"/>
    </row>
    <row r="32" spans="1:22" x14ac:dyDescent="0.25">
      <c r="A32" s="1"/>
      <c r="B32" s="2"/>
      <c r="E32" s="4" t="s">
        <v>7</v>
      </c>
      <c r="F32" s="4" t="str">
        <f>F16</f>
        <v>as %</v>
      </c>
      <c r="H32" s="4" t="s">
        <v>8</v>
      </c>
      <c r="I32" s="13">
        <f>I16</f>
        <v>2015</v>
      </c>
      <c r="J32" s="13">
        <f t="shared" ref="J32:V32" si="6">J16</f>
        <v>2016</v>
      </c>
      <c r="K32" s="13">
        <f t="shared" si="6"/>
        <v>2017</v>
      </c>
      <c r="L32" s="13">
        <f t="shared" si="6"/>
        <v>2018</v>
      </c>
      <c r="M32" s="13">
        <f t="shared" si="6"/>
        <v>2019</v>
      </c>
      <c r="N32" s="13">
        <f t="shared" si="6"/>
        <v>2020</v>
      </c>
      <c r="O32" s="13">
        <f t="shared" si="6"/>
        <v>2021</v>
      </c>
      <c r="P32" s="13">
        <f t="shared" si="6"/>
        <v>2022</v>
      </c>
      <c r="Q32" s="13">
        <f t="shared" si="6"/>
        <v>2023</v>
      </c>
      <c r="R32" s="13">
        <f t="shared" si="6"/>
        <v>2024</v>
      </c>
      <c r="S32" s="13">
        <f t="shared" si="6"/>
        <v>2025</v>
      </c>
      <c r="T32" s="13">
        <f t="shared" si="6"/>
        <v>2026</v>
      </c>
      <c r="U32" s="13">
        <f t="shared" si="6"/>
        <v>2027</v>
      </c>
      <c r="V32" s="13">
        <f t="shared" si="6"/>
        <v>2028</v>
      </c>
    </row>
    <row r="33" spans="1:22" x14ac:dyDescent="0.25">
      <c r="A33" s="1"/>
      <c r="B33" s="18" t="s">
        <v>30</v>
      </c>
      <c r="E33" s="4"/>
      <c r="F33" s="4"/>
      <c r="H33" s="4"/>
      <c r="I33" s="13"/>
      <c r="J33" s="13"/>
      <c r="K33" s="13"/>
      <c r="L33" s="13"/>
      <c r="M33" s="13"/>
      <c r="N33" s="13"/>
      <c r="O33" s="13"/>
      <c r="P33" s="13"/>
      <c r="Q33" s="13"/>
      <c r="R33" s="13"/>
      <c r="S33" s="13"/>
      <c r="T33" s="13"/>
      <c r="U33" s="13"/>
      <c r="V33" s="13"/>
    </row>
    <row r="34" spans="1:22" x14ac:dyDescent="0.25">
      <c r="A34" s="56">
        <f>A26+1</f>
        <v>17</v>
      </c>
      <c r="B34" s="38" t="s">
        <v>51</v>
      </c>
      <c r="C34" s="38"/>
      <c r="D34" s="38"/>
      <c r="E34" s="39">
        <f t="shared" ref="E34:E46" si="7">SUM(H34:V34)</f>
        <v>0</v>
      </c>
      <c r="F34" s="40" t="str">
        <f t="shared" ref="F34:F47" si="8">IF($E$71&gt;0,E34/$E$71,"n/a")</f>
        <v>n/a</v>
      </c>
      <c r="H34" s="77"/>
      <c r="I34" s="77"/>
      <c r="J34" s="77"/>
      <c r="K34" s="77"/>
      <c r="L34" s="77"/>
      <c r="M34" s="77"/>
      <c r="N34" s="77"/>
      <c r="O34" s="77"/>
      <c r="P34" s="77"/>
      <c r="Q34" s="77"/>
      <c r="R34" s="77"/>
      <c r="S34" s="77"/>
      <c r="T34" s="77"/>
      <c r="U34" s="77"/>
      <c r="V34" s="77"/>
    </row>
    <row r="35" spans="1:22" x14ac:dyDescent="0.25">
      <c r="A35" s="64">
        <f>A34+1</f>
        <v>18</v>
      </c>
      <c r="B35" s="41" t="s">
        <v>52</v>
      </c>
      <c r="C35" s="41"/>
      <c r="D35" s="41"/>
      <c r="E35" s="43">
        <f t="shared" si="7"/>
        <v>0</v>
      </c>
      <c r="F35" s="44" t="str">
        <f t="shared" si="8"/>
        <v>n/a</v>
      </c>
      <c r="H35" s="84"/>
      <c r="I35" s="84"/>
      <c r="J35" s="84"/>
      <c r="K35" s="84"/>
      <c r="L35" s="84"/>
      <c r="M35" s="84"/>
      <c r="N35" s="84"/>
      <c r="O35" s="84"/>
      <c r="P35" s="84"/>
      <c r="Q35" s="84"/>
      <c r="R35" s="84"/>
      <c r="S35" s="84"/>
      <c r="T35" s="84"/>
      <c r="U35" s="84"/>
      <c r="V35" s="84"/>
    </row>
    <row r="36" spans="1:22" x14ac:dyDescent="0.25">
      <c r="A36" s="64">
        <f t="shared" ref="A36:A45" si="9">A35+1</f>
        <v>19</v>
      </c>
      <c r="B36" s="42" t="s">
        <v>59</v>
      </c>
      <c r="C36" s="42"/>
      <c r="D36" s="42"/>
      <c r="E36" s="43">
        <f t="shared" si="7"/>
        <v>0</v>
      </c>
      <c r="F36" s="44" t="str">
        <f t="shared" si="8"/>
        <v>n/a</v>
      </c>
      <c r="H36" s="78"/>
      <c r="I36" s="78"/>
      <c r="J36" s="78"/>
      <c r="K36" s="78"/>
      <c r="L36" s="78"/>
      <c r="M36" s="78"/>
      <c r="N36" s="78"/>
      <c r="O36" s="78"/>
      <c r="P36" s="78"/>
      <c r="Q36" s="78"/>
      <c r="R36" s="78"/>
      <c r="S36" s="78"/>
      <c r="T36" s="78"/>
      <c r="U36" s="78"/>
      <c r="V36" s="78"/>
    </row>
    <row r="37" spans="1:22" x14ac:dyDescent="0.25">
      <c r="A37" s="64">
        <f t="shared" si="9"/>
        <v>20</v>
      </c>
      <c r="B37" s="42" t="s">
        <v>53</v>
      </c>
      <c r="C37" s="50"/>
      <c r="D37" s="42"/>
      <c r="E37" s="43">
        <f t="shared" si="7"/>
        <v>0</v>
      </c>
      <c r="F37" s="44" t="str">
        <f t="shared" si="8"/>
        <v>n/a</v>
      </c>
      <c r="H37" s="78"/>
      <c r="I37" s="78"/>
      <c r="J37" s="78"/>
      <c r="K37" s="78"/>
      <c r="L37" s="78"/>
      <c r="M37" s="78"/>
      <c r="N37" s="78"/>
      <c r="O37" s="78"/>
      <c r="P37" s="78"/>
      <c r="Q37" s="78"/>
      <c r="R37" s="78"/>
      <c r="S37" s="78"/>
      <c r="T37" s="78"/>
      <c r="U37" s="78"/>
      <c r="V37" s="78"/>
    </row>
    <row r="38" spans="1:22" x14ac:dyDescent="0.25">
      <c r="A38" s="64">
        <f t="shared" si="9"/>
        <v>21</v>
      </c>
      <c r="B38" s="42" t="s">
        <v>54</v>
      </c>
      <c r="C38" s="50"/>
      <c r="D38" s="42"/>
      <c r="E38" s="43">
        <f t="shared" si="7"/>
        <v>0</v>
      </c>
      <c r="F38" s="44" t="str">
        <f t="shared" si="8"/>
        <v>n/a</v>
      </c>
      <c r="H38" s="78"/>
      <c r="I38" s="78"/>
      <c r="J38" s="78"/>
      <c r="K38" s="78"/>
      <c r="L38" s="78"/>
      <c r="M38" s="78"/>
      <c r="N38" s="78"/>
      <c r="O38" s="78"/>
      <c r="P38" s="78"/>
      <c r="Q38" s="78"/>
      <c r="R38" s="78"/>
      <c r="S38" s="78"/>
      <c r="T38" s="78"/>
      <c r="U38" s="78"/>
      <c r="V38" s="78"/>
    </row>
    <row r="39" spans="1:22" x14ac:dyDescent="0.25">
      <c r="A39" s="64">
        <f t="shared" si="9"/>
        <v>22</v>
      </c>
      <c r="B39" s="42" t="s">
        <v>55</v>
      </c>
      <c r="C39" s="50"/>
      <c r="D39" s="42"/>
      <c r="E39" s="43">
        <f t="shared" si="7"/>
        <v>0</v>
      </c>
      <c r="F39" s="44" t="str">
        <f t="shared" si="8"/>
        <v>n/a</v>
      </c>
      <c r="H39" s="78"/>
      <c r="I39" s="78"/>
      <c r="J39" s="78"/>
      <c r="K39" s="78"/>
      <c r="L39" s="78"/>
      <c r="M39" s="78"/>
      <c r="N39" s="78"/>
      <c r="O39" s="78"/>
      <c r="P39" s="78"/>
      <c r="Q39" s="78"/>
      <c r="R39" s="78"/>
      <c r="S39" s="78"/>
      <c r="T39" s="78"/>
      <c r="U39" s="78"/>
      <c r="V39" s="78"/>
    </row>
    <row r="40" spans="1:22" x14ac:dyDescent="0.25">
      <c r="A40" s="64">
        <f t="shared" si="9"/>
        <v>23</v>
      </c>
      <c r="B40" s="42" t="s">
        <v>56</v>
      </c>
      <c r="C40" s="50"/>
      <c r="D40" s="42"/>
      <c r="E40" s="43">
        <f t="shared" si="7"/>
        <v>0</v>
      </c>
      <c r="F40" s="44" t="str">
        <f t="shared" si="8"/>
        <v>n/a</v>
      </c>
      <c r="H40" s="78"/>
      <c r="I40" s="78"/>
      <c r="J40" s="78"/>
      <c r="K40" s="78"/>
      <c r="L40" s="78"/>
      <c r="M40" s="78"/>
      <c r="N40" s="78"/>
      <c r="O40" s="78"/>
      <c r="P40" s="78"/>
      <c r="Q40" s="78"/>
      <c r="R40" s="78"/>
      <c r="S40" s="78"/>
      <c r="T40" s="78"/>
      <c r="U40" s="78"/>
      <c r="V40" s="78"/>
    </row>
    <row r="41" spans="1:22" x14ac:dyDescent="0.25">
      <c r="A41" s="64">
        <f t="shared" si="9"/>
        <v>24</v>
      </c>
      <c r="B41" s="42" t="s">
        <v>57</v>
      </c>
      <c r="C41" s="50"/>
      <c r="D41" s="42"/>
      <c r="E41" s="43">
        <f t="shared" si="7"/>
        <v>0</v>
      </c>
      <c r="F41" s="44" t="str">
        <f t="shared" si="8"/>
        <v>n/a</v>
      </c>
      <c r="H41" s="78"/>
      <c r="I41" s="78"/>
      <c r="J41" s="78"/>
      <c r="K41" s="78"/>
      <c r="L41" s="78"/>
      <c r="M41" s="78"/>
      <c r="N41" s="78"/>
      <c r="O41" s="78"/>
      <c r="P41" s="78"/>
      <c r="Q41" s="78"/>
      <c r="R41" s="78"/>
      <c r="S41" s="78"/>
      <c r="T41" s="78"/>
      <c r="U41" s="78"/>
      <c r="V41" s="78"/>
    </row>
    <row r="42" spans="1:22" x14ac:dyDescent="0.25">
      <c r="A42" s="64">
        <f t="shared" si="9"/>
        <v>25</v>
      </c>
      <c r="B42" s="42" t="s">
        <v>58</v>
      </c>
      <c r="C42" s="65"/>
      <c r="D42" s="49"/>
      <c r="E42" s="43">
        <f t="shared" si="7"/>
        <v>0</v>
      </c>
      <c r="F42" s="44" t="str">
        <f t="shared" si="8"/>
        <v>n/a</v>
      </c>
      <c r="H42" s="160"/>
      <c r="I42" s="160"/>
      <c r="J42" s="160"/>
      <c r="K42" s="160"/>
      <c r="L42" s="160"/>
      <c r="M42" s="160"/>
      <c r="N42" s="160"/>
      <c r="O42" s="160"/>
      <c r="P42" s="160"/>
      <c r="Q42" s="160"/>
      <c r="R42" s="160"/>
      <c r="S42" s="160"/>
      <c r="T42" s="160"/>
      <c r="U42" s="160"/>
      <c r="V42" s="160"/>
    </row>
    <row r="43" spans="1:22" x14ac:dyDescent="0.25">
      <c r="A43" s="64">
        <f t="shared" si="9"/>
        <v>26</v>
      </c>
      <c r="B43" s="49" t="s">
        <v>63</v>
      </c>
      <c r="C43" s="65"/>
      <c r="D43" s="49"/>
      <c r="E43" s="43">
        <f t="shared" si="7"/>
        <v>0</v>
      </c>
      <c r="F43" s="44" t="str">
        <f t="shared" si="8"/>
        <v>n/a</v>
      </c>
      <c r="H43" s="160"/>
      <c r="I43" s="160"/>
      <c r="J43" s="160"/>
      <c r="K43" s="160"/>
      <c r="L43" s="160"/>
      <c r="M43" s="160"/>
      <c r="N43" s="160"/>
      <c r="O43" s="160"/>
      <c r="P43" s="160"/>
      <c r="Q43" s="160"/>
      <c r="R43" s="160"/>
      <c r="S43" s="160"/>
      <c r="T43" s="160"/>
      <c r="U43" s="160"/>
      <c r="V43" s="160"/>
    </row>
    <row r="44" spans="1:22" x14ac:dyDescent="0.25">
      <c r="A44" s="64">
        <f t="shared" si="9"/>
        <v>27</v>
      </c>
      <c r="B44" s="49" t="s">
        <v>64</v>
      </c>
      <c r="C44" s="65"/>
      <c r="D44" s="49"/>
      <c r="E44" s="43">
        <f t="shared" si="7"/>
        <v>0</v>
      </c>
      <c r="F44" s="44" t="str">
        <f t="shared" si="8"/>
        <v>n/a</v>
      </c>
      <c r="H44" s="160"/>
      <c r="I44" s="160"/>
      <c r="J44" s="160"/>
      <c r="K44" s="160"/>
      <c r="L44" s="160"/>
      <c r="M44" s="160"/>
      <c r="N44" s="160"/>
      <c r="O44" s="160"/>
      <c r="P44" s="160"/>
      <c r="Q44" s="160"/>
      <c r="R44" s="160"/>
      <c r="S44" s="160"/>
      <c r="T44" s="160"/>
      <c r="U44" s="160"/>
      <c r="V44" s="160"/>
    </row>
    <row r="45" spans="1:22" x14ac:dyDescent="0.25">
      <c r="A45" s="64">
        <f t="shared" si="9"/>
        <v>28</v>
      </c>
      <c r="B45" s="49" t="s">
        <v>61</v>
      </c>
      <c r="C45" s="65"/>
      <c r="D45" s="49"/>
      <c r="E45" s="43">
        <f t="shared" si="7"/>
        <v>0</v>
      </c>
      <c r="F45" s="44" t="str">
        <f t="shared" si="8"/>
        <v>n/a</v>
      </c>
      <c r="H45" s="160"/>
      <c r="I45" s="160"/>
      <c r="J45" s="160"/>
      <c r="K45" s="160"/>
      <c r="L45" s="160"/>
      <c r="M45" s="160"/>
      <c r="N45" s="160"/>
      <c r="O45" s="160"/>
      <c r="P45" s="160"/>
      <c r="Q45" s="160"/>
      <c r="R45" s="160"/>
      <c r="S45" s="160"/>
      <c r="T45" s="160"/>
      <c r="U45" s="160"/>
      <c r="V45" s="160"/>
    </row>
    <row r="46" spans="1:22" x14ac:dyDescent="0.25">
      <c r="A46" s="58">
        <f>A45+1</f>
        <v>29</v>
      </c>
      <c r="B46" s="46" t="s">
        <v>62</v>
      </c>
      <c r="C46" s="51"/>
      <c r="D46" s="46"/>
      <c r="E46" s="47">
        <f t="shared" si="7"/>
        <v>0</v>
      </c>
      <c r="F46" s="48" t="str">
        <f t="shared" si="8"/>
        <v>n/a</v>
      </c>
      <c r="H46" s="80"/>
      <c r="I46" s="80"/>
      <c r="J46" s="160"/>
      <c r="K46" s="80"/>
      <c r="L46" s="80"/>
      <c r="M46" s="80"/>
      <c r="N46" s="80"/>
      <c r="O46" s="80"/>
      <c r="P46" s="80"/>
      <c r="Q46" s="80"/>
      <c r="R46" s="80"/>
      <c r="S46" s="80"/>
      <c r="T46" s="80"/>
      <c r="U46" s="80"/>
      <c r="V46" s="80"/>
    </row>
    <row r="47" spans="1:22" x14ac:dyDescent="0.25">
      <c r="A47" s="19"/>
      <c r="B47" s="9" t="s">
        <v>72</v>
      </c>
      <c r="C47" s="37"/>
      <c r="D47" s="9"/>
      <c r="E47" s="10">
        <f>SUM(E34:E46)</f>
        <v>0</v>
      </c>
      <c r="F47" s="12" t="str">
        <f t="shared" si="8"/>
        <v>n/a</v>
      </c>
      <c r="H47" s="10">
        <f>SUM(H34:H46)</f>
        <v>0</v>
      </c>
      <c r="I47" s="10">
        <f>SUM(I34:I46)</f>
        <v>0</v>
      </c>
      <c r="J47" s="10">
        <f>SUM(J34:J46)</f>
        <v>0</v>
      </c>
      <c r="K47" s="10">
        <f>SUM(K34:K46)</f>
        <v>0</v>
      </c>
      <c r="L47" s="10">
        <f t="shared" ref="L47:V47" si="10">SUM(L34:L46)</f>
        <v>0</v>
      </c>
      <c r="M47" s="10">
        <f t="shared" si="10"/>
        <v>0</v>
      </c>
      <c r="N47" s="10">
        <f t="shared" si="10"/>
        <v>0</v>
      </c>
      <c r="O47" s="10">
        <f t="shared" si="10"/>
        <v>0</v>
      </c>
      <c r="P47" s="10">
        <f t="shared" si="10"/>
        <v>0</v>
      </c>
      <c r="Q47" s="10">
        <f t="shared" si="10"/>
        <v>0</v>
      </c>
      <c r="R47" s="10">
        <f t="shared" si="10"/>
        <v>0</v>
      </c>
      <c r="S47" s="10">
        <f t="shared" si="10"/>
        <v>0</v>
      </c>
      <c r="T47" s="10">
        <f t="shared" si="10"/>
        <v>0</v>
      </c>
      <c r="U47" s="10">
        <f t="shared" si="10"/>
        <v>0</v>
      </c>
      <c r="V47" s="10">
        <f t="shared" si="10"/>
        <v>0</v>
      </c>
    </row>
    <row r="48" spans="1:22" s="15" customFormat="1" x14ac:dyDescent="0.25">
      <c r="A48" s="19"/>
      <c r="C48" s="28"/>
      <c r="E48" s="29"/>
      <c r="F48" s="30"/>
      <c r="G48"/>
      <c r="H48" s="29"/>
      <c r="I48" s="29"/>
      <c r="J48" s="29"/>
      <c r="K48" s="29"/>
      <c r="L48" s="29"/>
      <c r="M48" s="29"/>
      <c r="N48" s="29"/>
      <c r="O48" s="29"/>
      <c r="P48" s="29"/>
      <c r="Q48" s="29"/>
      <c r="R48" s="29"/>
      <c r="S48" s="29"/>
      <c r="T48" s="29"/>
      <c r="U48" s="29"/>
      <c r="V48" s="29"/>
    </row>
    <row r="49" spans="1:22" x14ac:dyDescent="0.25">
      <c r="A49" s="15"/>
      <c r="B49" s="18" t="s">
        <v>22</v>
      </c>
      <c r="C49" s="25"/>
      <c r="D49" s="24"/>
      <c r="E49" s="26"/>
      <c r="F49" s="27"/>
      <c r="H49" s="26"/>
      <c r="I49" s="26"/>
      <c r="J49" s="26"/>
      <c r="K49" s="26"/>
      <c r="L49" s="26"/>
      <c r="M49" s="26"/>
      <c r="N49" s="26"/>
      <c r="O49" s="26"/>
      <c r="P49" s="26"/>
      <c r="Q49" s="26"/>
      <c r="R49" s="26"/>
      <c r="S49" s="26"/>
      <c r="T49" s="26"/>
      <c r="U49" s="26"/>
      <c r="V49" s="26"/>
    </row>
    <row r="50" spans="1:22" x14ac:dyDescent="0.25">
      <c r="A50" s="56">
        <f>A46+1</f>
        <v>30</v>
      </c>
      <c r="B50" s="38" t="s">
        <v>12</v>
      </c>
      <c r="C50" s="52"/>
      <c r="D50" s="38"/>
      <c r="E50" s="39">
        <f t="shared" ref="E50:E56" si="11">SUM(H50:V50)</f>
        <v>0</v>
      </c>
      <c r="F50" s="40" t="str">
        <f t="shared" ref="F50:F57" si="12">IF($E$71&gt;0,E50/$E$71,"n/a")</f>
        <v>n/a</v>
      </c>
      <c r="H50" s="77"/>
      <c r="I50" s="77"/>
      <c r="J50" s="77"/>
      <c r="K50" s="77"/>
      <c r="L50" s="77"/>
      <c r="M50" s="77"/>
      <c r="N50" s="77"/>
      <c r="O50" s="77"/>
      <c r="P50" s="77"/>
      <c r="Q50" s="77"/>
      <c r="R50" s="77"/>
      <c r="S50" s="77"/>
      <c r="T50" s="77"/>
      <c r="U50" s="77"/>
      <c r="V50" s="77"/>
    </row>
    <row r="51" spans="1:22" x14ac:dyDescent="0.25">
      <c r="A51" s="57">
        <f t="shared" ref="A51:A56" si="13">A50+1</f>
        <v>31</v>
      </c>
      <c r="B51" s="42" t="s">
        <v>10</v>
      </c>
      <c r="C51" s="50"/>
      <c r="D51" s="42"/>
      <c r="E51" s="43">
        <f t="shared" si="11"/>
        <v>0</v>
      </c>
      <c r="F51" s="44" t="str">
        <f t="shared" si="12"/>
        <v>n/a</v>
      </c>
      <c r="H51" s="78"/>
      <c r="I51" s="78"/>
      <c r="J51" s="78"/>
      <c r="K51" s="78"/>
      <c r="L51" s="78"/>
      <c r="M51" s="78"/>
      <c r="N51" s="78"/>
      <c r="O51" s="78"/>
      <c r="P51" s="78"/>
      <c r="Q51" s="78"/>
      <c r="R51" s="78"/>
      <c r="S51" s="78"/>
      <c r="T51" s="78"/>
      <c r="U51" s="78"/>
      <c r="V51" s="78"/>
    </row>
    <row r="52" spans="1:22" x14ac:dyDescent="0.25">
      <c r="A52" s="57">
        <f t="shared" si="13"/>
        <v>32</v>
      </c>
      <c r="B52" s="42" t="s">
        <v>11</v>
      </c>
      <c r="C52" s="42"/>
      <c r="D52" s="42"/>
      <c r="E52" s="43">
        <f t="shared" si="11"/>
        <v>0</v>
      </c>
      <c r="F52" s="44" t="str">
        <f t="shared" si="12"/>
        <v>n/a</v>
      </c>
      <c r="H52" s="78"/>
      <c r="I52" s="78"/>
      <c r="J52" s="78"/>
      <c r="K52" s="78"/>
      <c r="L52" s="78"/>
      <c r="M52" s="78"/>
      <c r="N52" s="78"/>
      <c r="O52" s="78"/>
      <c r="P52" s="78"/>
      <c r="Q52" s="78"/>
      <c r="R52" s="78"/>
      <c r="S52" s="78"/>
      <c r="T52" s="78"/>
      <c r="U52" s="78"/>
      <c r="V52" s="78"/>
    </row>
    <row r="53" spans="1:22" x14ac:dyDescent="0.25">
      <c r="A53" s="57">
        <f t="shared" si="13"/>
        <v>33</v>
      </c>
      <c r="B53" s="42" t="s">
        <v>15</v>
      </c>
      <c r="C53" s="42"/>
      <c r="D53" s="42"/>
      <c r="E53" s="43">
        <f t="shared" si="11"/>
        <v>0</v>
      </c>
      <c r="F53" s="44" t="str">
        <f t="shared" si="12"/>
        <v>n/a</v>
      </c>
      <c r="H53" s="78"/>
      <c r="I53" s="78"/>
      <c r="J53" s="78"/>
      <c r="K53" s="78"/>
      <c r="L53" s="78"/>
      <c r="M53" s="78"/>
      <c r="N53" s="78"/>
      <c r="O53" s="78"/>
      <c r="P53" s="78"/>
      <c r="Q53" s="78"/>
      <c r="R53" s="78"/>
      <c r="S53" s="78"/>
      <c r="T53" s="78"/>
      <c r="U53" s="78"/>
      <c r="V53" s="78"/>
    </row>
    <row r="54" spans="1:22" x14ac:dyDescent="0.25">
      <c r="A54" s="57">
        <f t="shared" si="13"/>
        <v>34</v>
      </c>
      <c r="B54" s="42" t="s">
        <v>13</v>
      </c>
      <c r="C54" s="42"/>
      <c r="D54" s="42"/>
      <c r="E54" s="43">
        <f t="shared" si="11"/>
        <v>0</v>
      </c>
      <c r="F54" s="44" t="str">
        <f t="shared" si="12"/>
        <v>n/a</v>
      </c>
      <c r="H54" s="78"/>
      <c r="I54" s="78"/>
      <c r="J54" s="78"/>
      <c r="K54" s="78"/>
      <c r="L54" s="78"/>
      <c r="M54" s="78"/>
      <c r="N54" s="78"/>
      <c r="O54" s="78"/>
      <c r="P54" s="78"/>
      <c r="Q54" s="78"/>
      <c r="R54" s="78"/>
      <c r="S54" s="78"/>
      <c r="T54" s="78"/>
      <c r="U54" s="78"/>
      <c r="V54" s="78"/>
    </row>
    <row r="55" spans="1:22" x14ac:dyDescent="0.25">
      <c r="A55" s="57">
        <f t="shared" si="13"/>
        <v>35</v>
      </c>
      <c r="B55" s="42" t="s">
        <v>14</v>
      </c>
      <c r="C55" s="42"/>
      <c r="D55" s="42"/>
      <c r="E55" s="43">
        <f t="shared" si="11"/>
        <v>0</v>
      </c>
      <c r="F55" s="44" t="str">
        <f t="shared" si="12"/>
        <v>n/a</v>
      </c>
      <c r="H55" s="78"/>
      <c r="I55" s="78"/>
      <c r="J55" s="78"/>
      <c r="K55" s="78"/>
      <c r="L55" s="78"/>
      <c r="M55" s="78"/>
      <c r="N55" s="78"/>
      <c r="O55" s="78"/>
      <c r="P55" s="78"/>
      <c r="Q55" s="78"/>
      <c r="R55" s="78"/>
      <c r="S55" s="78"/>
      <c r="T55" s="78"/>
      <c r="U55" s="78"/>
      <c r="V55" s="78"/>
    </row>
    <row r="56" spans="1:22" x14ac:dyDescent="0.25">
      <c r="A56" s="58">
        <f t="shared" si="13"/>
        <v>36</v>
      </c>
      <c r="B56" s="46" t="s">
        <v>16</v>
      </c>
      <c r="C56" s="46"/>
      <c r="D56" s="51" t="s">
        <v>17</v>
      </c>
      <c r="E56" s="47">
        <f t="shared" si="11"/>
        <v>0</v>
      </c>
      <c r="F56" s="48" t="str">
        <f t="shared" si="12"/>
        <v>n/a</v>
      </c>
      <c r="H56" s="80"/>
      <c r="I56" s="80"/>
      <c r="J56" s="80"/>
      <c r="K56" s="80"/>
      <c r="L56" s="80"/>
      <c r="M56" s="80"/>
      <c r="N56" s="80"/>
      <c r="O56" s="80"/>
      <c r="P56" s="80"/>
      <c r="Q56" s="80"/>
      <c r="R56" s="80"/>
      <c r="S56" s="80"/>
      <c r="T56" s="80"/>
      <c r="U56" s="80"/>
      <c r="V56" s="80"/>
    </row>
    <row r="57" spans="1:22" x14ac:dyDescent="0.25">
      <c r="A57" s="20"/>
      <c r="B57" s="9" t="s">
        <v>71</v>
      </c>
      <c r="C57" s="9"/>
      <c r="D57" s="37"/>
      <c r="E57" s="10">
        <f>SUM(E50:E56)</f>
        <v>0</v>
      </c>
      <c r="F57" s="12" t="str">
        <f t="shared" si="12"/>
        <v>n/a</v>
      </c>
      <c r="H57" s="10">
        <f>SUM(H50:H56)</f>
        <v>0</v>
      </c>
      <c r="I57" s="10">
        <f t="shared" ref="I57:V57" si="14">SUM(I50:I56)</f>
        <v>0</v>
      </c>
      <c r="J57" s="10">
        <f t="shared" si="14"/>
        <v>0</v>
      </c>
      <c r="K57" s="10">
        <f t="shared" si="14"/>
        <v>0</v>
      </c>
      <c r="L57" s="10">
        <f t="shared" si="14"/>
        <v>0</v>
      </c>
      <c r="M57" s="10">
        <f t="shared" si="14"/>
        <v>0</v>
      </c>
      <c r="N57" s="10">
        <f t="shared" si="14"/>
        <v>0</v>
      </c>
      <c r="O57" s="10">
        <f t="shared" si="14"/>
        <v>0</v>
      </c>
      <c r="P57" s="10">
        <f t="shared" si="14"/>
        <v>0</v>
      </c>
      <c r="Q57" s="10">
        <f t="shared" si="14"/>
        <v>0</v>
      </c>
      <c r="R57" s="10">
        <f t="shared" si="14"/>
        <v>0</v>
      </c>
      <c r="S57" s="10">
        <f t="shared" si="14"/>
        <v>0</v>
      </c>
      <c r="T57" s="10">
        <f t="shared" si="14"/>
        <v>0</v>
      </c>
      <c r="U57" s="10">
        <f t="shared" si="14"/>
        <v>0</v>
      </c>
      <c r="V57" s="10">
        <f t="shared" si="14"/>
        <v>0</v>
      </c>
    </row>
    <row r="58" spans="1:22" s="15" customFormat="1" x14ac:dyDescent="0.25">
      <c r="A58" s="20"/>
      <c r="D58" s="28"/>
      <c r="E58" s="29"/>
      <c r="F58" s="30"/>
      <c r="G58"/>
      <c r="H58" s="29"/>
      <c r="I58" s="29"/>
      <c r="J58" s="29"/>
      <c r="K58" s="29"/>
      <c r="L58" s="29"/>
      <c r="M58" s="29"/>
      <c r="N58" s="29"/>
      <c r="O58" s="29"/>
      <c r="P58" s="29"/>
      <c r="Q58" s="29"/>
      <c r="R58" s="29"/>
      <c r="S58" s="29"/>
      <c r="T58" s="29"/>
      <c r="U58" s="29"/>
      <c r="V58" s="29"/>
    </row>
    <row r="59" spans="1:22" x14ac:dyDescent="0.25">
      <c r="B59" s="18" t="s">
        <v>69</v>
      </c>
      <c r="C59" s="24"/>
      <c r="D59" s="25"/>
      <c r="E59" s="26"/>
      <c r="F59" s="27"/>
      <c r="H59" s="26"/>
      <c r="I59" s="26"/>
      <c r="J59" s="26"/>
      <c r="K59" s="26"/>
      <c r="L59" s="26"/>
      <c r="M59" s="26"/>
      <c r="N59" s="26"/>
      <c r="O59" s="26"/>
      <c r="P59" s="26"/>
      <c r="Q59" s="26"/>
      <c r="R59" s="26"/>
      <c r="S59" s="26"/>
      <c r="T59" s="26"/>
      <c r="U59" s="26"/>
      <c r="V59" s="26"/>
    </row>
    <row r="60" spans="1:22" x14ac:dyDescent="0.25">
      <c r="A60" s="56">
        <f>A56+1</f>
        <v>37</v>
      </c>
      <c r="B60" s="38" t="s">
        <v>34</v>
      </c>
      <c r="C60" s="38"/>
      <c r="D60" s="38"/>
      <c r="E60" s="39">
        <f t="shared" ref="E60:E65" si="15">SUM(H60:V60)</f>
        <v>0</v>
      </c>
      <c r="F60" s="40" t="str">
        <f t="shared" ref="F60:F66" si="16">IF($E$71&gt;0,E60/$E$71,"n/a")</f>
        <v>n/a</v>
      </c>
      <c r="H60" s="77"/>
      <c r="I60" s="77"/>
      <c r="J60" s="77"/>
      <c r="K60" s="77"/>
      <c r="L60" s="77"/>
      <c r="M60" s="77"/>
      <c r="N60" s="77"/>
      <c r="O60" s="77"/>
      <c r="P60" s="77"/>
      <c r="Q60" s="77"/>
      <c r="R60" s="77"/>
      <c r="S60" s="77"/>
      <c r="T60" s="77"/>
      <c r="U60" s="77"/>
      <c r="V60" s="77"/>
    </row>
    <row r="61" spans="1:22" x14ac:dyDescent="0.25">
      <c r="A61" s="57">
        <f>A60+1</f>
        <v>38</v>
      </c>
      <c r="B61" s="42" t="s">
        <v>35</v>
      </c>
      <c r="C61" s="42"/>
      <c r="D61" s="42"/>
      <c r="E61" s="43">
        <f t="shared" si="15"/>
        <v>0</v>
      </c>
      <c r="F61" s="44" t="str">
        <f t="shared" si="16"/>
        <v>n/a</v>
      </c>
      <c r="H61" s="78"/>
      <c r="I61" s="78"/>
      <c r="J61" s="78"/>
      <c r="K61" s="78"/>
      <c r="L61" s="78"/>
      <c r="M61" s="78"/>
      <c r="N61" s="78"/>
      <c r="O61" s="78"/>
      <c r="P61" s="78"/>
      <c r="Q61" s="78"/>
      <c r="R61" s="78"/>
      <c r="S61" s="78"/>
      <c r="T61" s="78"/>
      <c r="U61" s="78"/>
      <c r="V61" s="78"/>
    </row>
    <row r="62" spans="1:22" x14ac:dyDescent="0.25">
      <c r="A62" s="57">
        <f>A61+1</f>
        <v>39</v>
      </c>
      <c r="B62" s="42" t="s">
        <v>19</v>
      </c>
      <c r="C62" s="42"/>
      <c r="D62" s="42"/>
      <c r="E62" s="43">
        <f t="shared" si="15"/>
        <v>0</v>
      </c>
      <c r="F62" s="44" t="str">
        <f t="shared" si="16"/>
        <v>n/a</v>
      </c>
      <c r="H62" s="78"/>
      <c r="I62" s="78"/>
      <c r="J62" s="78"/>
      <c r="K62" s="78"/>
      <c r="L62" s="78"/>
      <c r="M62" s="78"/>
      <c r="N62" s="78"/>
      <c r="O62" s="78"/>
      <c r="P62" s="78"/>
      <c r="Q62" s="78"/>
      <c r="R62" s="78"/>
      <c r="S62" s="78"/>
      <c r="T62" s="78"/>
      <c r="U62" s="78"/>
      <c r="V62" s="78"/>
    </row>
    <row r="63" spans="1:22" x14ac:dyDescent="0.25">
      <c r="A63" s="57">
        <f>A62+1</f>
        <v>40</v>
      </c>
      <c r="B63" s="42" t="s">
        <v>29</v>
      </c>
      <c r="C63" s="42"/>
      <c r="D63" s="42"/>
      <c r="E63" s="43">
        <f t="shared" si="15"/>
        <v>0</v>
      </c>
      <c r="F63" s="44" t="str">
        <f t="shared" si="16"/>
        <v>n/a</v>
      </c>
      <c r="H63" s="78"/>
      <c r="I63" s="78"/>
      <c r="J63" s="78"/>
      <c r="K63" s="78"/>
      <c r="L63" s="78"/>
      <c r="M63" s="78"/>
      <c r="N63" s="78"/>
      <c r="O63" s="78"/>
      <c r="P63" s="78"/>
      <c r="Q63" s="78"/>
      <c r="R63" s="78"/>
      <c r="S63" s="78"/>
      <c r="T63" s="78"/>
      <c r="U63" s="78"/>
      <c r="V63" s="78"/>
    </row>
    <row r="64" spans="1:22" x14ac:dyDescent="0.25">
      <c r="A64" s="57">
        <f>A63+1</f>
        <v>41</v>
      </c>
      <c r="B64" s="49" t="s">
        <v>49</v>
      </c>
      <c r="C64" s="49"/>
      <c r="D64" s="49"/>
      <c r="E64" s="43">
        <f t="shared" si="15"/>
        <v>0</v>
      </c>
      <c r="F64" s="44" t="str">
        <f t="shared" si="16"/>
        <v>n/a</v>
      </c>
      <c r="H64" s="160"/>
      <c r="I64" s="160"/>
      <c r="J64" s="160"/>
      <c r="K64" s="160"/>
      <c r="L64" s="160"/>
      <c r="M64" s="160"/>
      <c r="N64" s="160"/>
      <c r="O64" s="160"/>
      <c r="P64" s="160"/>
      <c r="Q64" s="160"/>
      <c r="R64" s="160"/>
      <c r="S64" s="160"/>
      <c r="T64" s="160"/>
      <c r="U64" s="160"/>
      <c r="V64" s="160"/>
    </row>
    <row r="65" spans="1:22" x14ac:dyDescent="0.25">
      <c r="A65" s="58">
        <f>A64+1</f>
        <v>42</v>
      </c>
      <c r="B65" s="46" t="s">
        <v>50</v>
      </c>
      <c r="C65" s="46"/>
      <c r="D65" s="46"/>
      <c r="E65" s="47">
        <f t="shared" si="15"/>
        <v>0</v>
      </c>
      <c r="F65" s="48" t="str">
        <f t="shared" si="16"/>
        <v>n/a</v>
      </c>
      <c r="H65" s="80"/>
      <c r="I65" s="80"/>
      <c r="J65" s="80"/>
      <c r="K65" s="80"/>
      <c r="L65" s="80"/>
      <c r="M65" s="80"/>
      <c r="N65" s="80"/>
      <c r="O65" s="80"/>
      <c r="P65" s="80"/>
      <c r="Q65" s="80"/>
      <c r="R65" s="80"/>
      <c r="S65" s="80"/>
      <c r="T65" s="80"/>
      <c r="U65" s="80"/>
      <c r="V65" s="80"/>
    </row>
    <row r="66" spans="1:22" x14ac:dyDescent="0.25">
      <c r="A66" s="31"/>
      <c r="B66" s="9" t="str">
        <f>"Subtotal - "&amp;B59</f>
        <v>Subtotal - Debt</v>
      </c>
      <c r="C66" s="9"/>
      <c r="D66" s="9"/>
      <c r="E66" s="10">
        <f>SUM(E60:E65)</f>
        <v>0</v>
      </c>
      <c r="F66" s="12" t="str">
        <f t="shared" si="16"/>
        <v>n/a</v>
      </c>
      <c r="H66" s="10">
        <f>SUM(H60:H65)</f>
        <v>0</v>
      </c>
      <c r="I66" s="10">
        <f>SUM(I60:I65)</f>
        <v>0</v>
      </c>
      <c r="J66" s="10">
        <f>SUM(J60:J65)</f>
        <v>0</v>
      </c>
      <c r="K66" s="10">
        <f>SUM(K60:K65)</f>
        <v>0</v>
      </c>
      <c r="L66" s="10">
        <f>SUM(L60:L65)</f>
        <v>0</v>
      </c>
      <c r="M66" s="10">
        <f t="shared" ref="M66:V66" si="17">SUM(M60:M65)</f>
        <v>0</v>
      </c>
      <c r="N66" s="10">
        <f t="shared" si="17"/>
        <v>0</v>
      </c>
      <c r="O66" s="10">
        <f t="shared" si="17"/>
        <v>0</v>
      </c>
      <c r="P66" s="10">
        <f t="shared" si="17"/>
        <v>0</v>
      </c>
      <c r="Q66" s="10">
        <f t="shared" si="17"/>
        <v>0</v>
      </c>
      <c r="R66" s="10">
        <f t="shared" si="17"/>
        <v>0</v>
      </c>
      <c r="S66" s="10">
        <f t="shared" si="17"/>
        <v>0</v>
      </c>
      <c r="T66" s="10">
        <f t="shared" si="17"/>
        <v>0</v>
      </c>
      <c r="U66" s="10">
        <f t="shared" si="17"/>
        <v>0</v>
      </c>
      <c r="V66" s="10">
        <f t="shared" si="17"/>
        <v>0</v>
      </c>
    </row>
    <row r="67" spans="1:22" s="15" customFormat="1" x14ac:dyDescent="0.25">
      <c r="A67" s="20"/>
      <c r="E67" s="29"/>
      <c r="F67" s="30"/>
      <c r="G67"/>
      <c r="H67" s="29"/>
      <c r="I67" s="29"/>
      <c r="J67" s="29"/>
      <c r="K67" s="29"/>
      <c r="L67" s="29"/>
      <c r="M67" s="29"/>
      <c r="N67" s="29"/>
      <c r="O67" s="29"/>
      <c r="P67" s="29"/>
      <c r="Q67" s="29"/>
      <c r="R67" s="29"/>
      <c r="S67" s="29"/>
      <c r="T67" s="29"/>
      <c r="U67" s="29"/>
      <c r="V67" s="29"/>
    </row>
    <row r="68" spans="1:22" x14ac:dyDescent="0.25">
      <c r="A68" s="56">
        <f>A65+1</f>
        <v>43</v>
      </c>
      <c r="B68" s="38" t="s">
        <v>20</v>
      </c>
      <c r="C68" s="38"/>
      <c r="D68" s="38"/>
      <c r="E68" s="39">
        <f>SUM(H68:V68)</f>
        <v>0</v>
      </c>
      <c r="F68" s="40" t="str">
        <f>IF($E$71&gt;0,E68/$E$71,"n/a")</f>
        <v>n/a</v>
      </c>
      <c r="H68" s="77"/>
      <c r="I68" s="77"/>
      <c r="J68" s="77"/>
      <c r="K68" s="77"/>
      <c r="L68" s="77"/>
      <c r="M68" s="77"/>
      <c r="N68" s="77"/>
      <c r="O68" s="77"/>
      <c r="P68" s="77"/>
      <c r="Q68" s="77"/>
      <c r="R68" s="77"/>
      <c r="S68" s="77"/>
      <c r="T68" s="77"/>
      <c r="U68" s="77"/>
      <c r="V68" s="77"/>
    </row>
    <row r="69" spans="1:22" x14ac:dyDescent="0.25">
      <c r="A69" s="58">
        <f>A68+1</f>
        <v>44</v>
      </c>
      <c r="B69" s="46" t="s">
        <v>21</v>
      </c>
      <c r="C69" s="46"/>
      <c r="D69" s="46"/>
      <c r="E69" s="53">
        <f>SUM(H69:V69)</f>
        <v>0</v>
      </c>
      <c r="F69" s="48" t="str">
        <f>IF($E$71&gt;0,E69/$E$71,"n/a")</f>
        <v>n/a</v>
      </c>
      <c r="H69" s="163"/>
      <c r="I69" s="163"/>
      <c r="J69" s="163"/>
      <c r="K69" s="163"/>
      <c r="L69" s="163"/>
      <c r="M69" s="163"/>
      <c r="N69" s="163"/>
      <c r="O69" s="163"/>
      <c r="P69" s="163"/>
      <c r="Q69" s="163"/>
      <c r="R69" s="163"/>
      <c r="S69" s="163"/>
      <c r="T69" s="163"/>
      <c r="U69" s="163"/>
      <c r="V69" s="163"/>
    </row>
    <row r="70" spans="1:22" s="15" customFormat="1" x14ac:dyDescent="0.25">
      <c r="A70" s="31"/>
      <c r="B70" s="21"/>
      <c r="C70" s="21"/>
      <c r="D70" s="21"/>
      <c r="E70" s="22"/>
      <c r="F70" s="23" t="str">
        <f>IF($E$71&gt;0,E70/$E$71,"n/a")</f>
        <v>n/a</v>
      </c>
      <c r="G70"/>
      <c r="H70" s="22"/>
      <c r="I70" s="22"/>
      <c r="J70" s="22"/>
      <c r="K70" s="22"/>
      <c r="L70" s="22"/>
      <c r="M70" s="22"/>
      <c r="N70" s="22"/>
      <c r="O70" s="22"/>
      <c r="P70" s="22"/>
      <c r="Q70" s="22"/>
      <c r="R70" s="22"/>
      <c r="S70" s="22"/>
      <c r="T70" s="22"/>
      <c r="U70" s="22"/>
      <c r="V70" s="22"/>
    </row>
    <row r="71" spans="1:22" s="15" customFormat="1" x14ac:dyDescent="0.25">
      <c r="A71" s="11"/>
      <c r="B71" s="11" t="s">
        <v>33</v>
      </c>
      <c r="C71" s="11"/>
      <c r="D71" s="11"/>
      <c r="E71" s="32">
        <f>SUM(E68:E69,E66,E57,E47)</f>
        <v>0</v>
      </c>
      <c r="F71" s="34" t="str">
        <f>IF($E$71&gt;0,E71/$E$71,"n/a")</f>
        <v>n/a</v>
      </c>
      <c r="G71"/>
      <c r="H71" s="32">
        <f>SUM(H68:H69,H66,H57,H47)</f>
        <v>0</v>
      </c>
      <c r="I71" s="32">
        <f t="shared" ref="I71:V71" si="18">SUM(I68:I69,I66,I57,I47)</f>
        <v>0</v>
      </c>
      <c r="J71" s="32">
        <f t="shared" si="18"/>
        <v>0</v>
      </c>
      <c r="K71" s="32">
        <f t="shared" si="18"/>
        <v>0</v>
      </c>
      <c r="L71" s="32">
        <f t="shared" si="18"/>
        <v>0</v>
      </c>
      <c r="M71" s="32">
        <f t="shared" si="18"/>
        <v>0</v>
      </c>
      <c r="N71" s="32">
        <f t="shared" si="18"/>
        <v>0</v>
      </c>
      <c r="O71" s="32">
        <f t="shared" si="18"/>
        <v>0</v>
      </c>
      <c r="P71" s="32">
        <f t="shared" si="18"/>
        <v>0</v>
      </c>
      <c r="Q71" s="32">
        <f t="shared" si="18"/>
        <v>0</v>
      </c>
      <c r="R71" s="32">
        <f t="shared" si="18"/>
        <v>0</v>
      </c>
      <c r="S71" s="32">
        <f t="shared" si="18"/>
        <v>0</v>
      </c>
      <c r="T71" s="32">
        <f t="shared" si="18"/>
        <v>0</v>
      </c>
      <c r="U71" s="32">
        <f t="shared" si="18"/>
        <v>0</v>
      </c>
      <c r="V71" s="32">
        <f t="shared" si="18"/>
        <v>0</v>
      </c>
    </row>
    <row r="72" spans="1:22" s="15" customFormat="1" x14ac:dyDescent="0.25">
      <c r="A72" s="33"/>
      <c r="B72" s="35" t="s">
        <v>38</v>
      </c>
      <c r="C72" s="11"/>
      <c r="D72" s="11"/>
      <c r="E72" s="32"/>
      <c r="F72" s="34"/>
      <c r="G72"/>
      <c r="H72" s="36">
        <f>H71</f>
        <v>0</v>
      </c>
      <c r="I72" s="36">
        <f t="shared" ref="I72:V72" si="19">IF(I71&gt;0,H72+I71,0)</f>
        <v>0</v>
      </c>
      <c r="J72" s="36">
        <f t="shared" si="19"/>
        <v>0</v>
      </c>
      <c r="K72" s="36">
        <f t="shared" si="19"/>
        <v>0</v>
      </c>
      <c r="L72" s="36">
        <f t="shared" si="19"/>
        <v>0</v>
      </c>
      <c r="M72" s="36">
        <f t="shared" si="19"/>
        <v>0</v>
      </c>
      <c r="N72" s="36">
        <f t="shared" si="19"/>
        <v>0</v>
      </c>
      <c r="O72" s="36">
        <f t="shared" si="19"/>
        <v>0</v>
      </c>
      <c r="P72" s="36">
        <f t="shared" si="19"/>
        <v>0</v>
      </c>
      <c r="Q72" s="36">
        <f t="shared" si="19"/>
        <v>0</v>
      </c>
      <c r="R72" s="36">
        <f t="shared" si="19"/>
        <v>0</v>
      </c>
      <c r="S72" s="36">
        <f t="shared" si="19"/>
        <v>0</v>
      </c>
      <c r="T72" s="36">
        <f t="shared" si="19"/>
        <v>0</v>
      </c>
      <c r="U72" s="36">
        <f t="shared" si="19"/>
        <v>0</v>
      </c>
      <c r="V72" s="36">
        <f t="shared" si="19"/>
        <v>0</v>
      </c>
    </row>
    <row r="74" spans="1:22" ht="15.6" x14ac:dyDescent="0.3">
      <c r="A74" s="91" t="s">
        <v>36</v>
      </c>
      <c r="B74" s="91"/>
      <c r="C74" s="92"/>
      <c r="D74" s="92"/>
      <c r="E74" s="92" t="str">
        <f>E32</f>
        <v>Totals</v>
      </c>
      <c r="F74" s="92"/>
      <c r="G74" s="92"/>
      <c r="H74" s="200" t="str">
        <f>H32</f>
        <v>Prior Years</v>
      </c>
      <c r="I74" s="92">
        <f>I32</f>
        <v>2015</v>
      </c>
      <c r="J74" s="92">
        <f t="shared" ref="J74:V74" si="20">J32</f>
        <v>2016</v>
      </c>
      <c r="K74" s="92">
        <f t="shared" si="20"/>
        <v>2017</v>
      </c>
      <c r="L74" s="92">
        <f t="shared" si="20"/>
        <v>2018</v>
      </c>
      <c r="M74" s="92">
        <f t="shared" si="20"/>
        <v>2019</v>
      </c>
      <c r="N74" s="92">
        <f t="shared" si="20"/>
        <v>2020</v>
      </c>
      <c r="O74" s="92">
        <f t="shared" si="20"/>
        <v>2021</v>
      </c>
      <c r="P74" s="92">
        <f t="shared" si="20"/>
        <v>2022</v>
      </c>
      <c r="Q74" s="92">
        <f t="shared" si="20"/>
        <v>2023</v>
      </c>
      <c r="R74" s="92">
        <f t="shared" si="20"/>
        <v>2024</v>
      </c>
      <c r="S74" s="92">
        <f t="shared" si="20"/>
        <v>2025</v>
      </c>
      <c r="T74" s="92">
        <f t="shared" si="20"/>
        <v>2026</v>
      </c>
      <c r="U74" s="92">
        <f t="shared" si="20"/>
        <v>2027</v>
      </c>
      <c r="V74" s="92">
        <f t="shared" si="20"/>
        <v>2028</v>
      </c>
    </row>
    <row r="75" spans="1:22" s="7" customFormat="1" ht="6" customHeight="1" x14ac:dyDescent="0.25">
      <c r="A75" s="5"/>
      <c r="B75" s="6"/>
      <c r="C75" s="6"/>
      <c r="D75" s="6"/>
      <c r="E75" s="6"/>
      <c r="F75" s="6"/>
      <c r="G75" s="6"/>
      <c r="H75" s="6"/>
      <c r="I75" s="6"/>
      <c r="J75" s="6"/>
      <c r="K75" s="6"/>
      <c r="L75" s="6"/>
      <c r="M75" s="6"/>
      <c r="N75" s="6"/>
      <c r="O75" s="6"/>
      <c r="P75" s="6"/>
      <c r="Q75" s="6"/>
      <c r="R75" s="6"/>
      <c r="S75" s="6"/>
      <c r="T75" s="6"/>
      <c r="U75" s="6"/>
      <c r="V75" s="6"/>
    </row>
    <row r="76" spans="1:22" x14ac:dyDescent="0.25">
      <c r="E76" s="59">
        <f>E27-E71</f>
        <v>0</v>
      </c>
      <c r="F76" s="2"/>
      <c r="G76" s="2"/>
      <c r="H76" s="59">
        <f t="shared" ref="H76:V76" si="21">H27-H71</f>
        <v>0</v>
      </c>
      <c r="I76" s="59">
        <f t="shared" si="21"/>
        <v>0</v>
      </c>
      <c r="J76" s="59">
        <f t="shared" si="21"/>
        <v>0</v>
      </c>
      <c r="K76" s="59">
        <f t="shared" si="21"/>
        <v>0</v>
      </c>
      <c r="L76" s="59">
        <f t="shared" si="21"/>
        <v>0</v>
      </c>
      <c r="M76" s="59">
        <f t="shared" si="21"/>
        <v>0</v>
      </c>
      <c r="N76" s="59">
        <f t="shared" si="21"/>
        <v>0</v>
      </c>
      <c r="O76" s="59">
        <f t="shared" si="21"/>
        <v>0</v>
      </c>
      <c r="P76" s="59">
        <f t="shared" si="21"/>
        <v>0</v>
      </c>
      <c r="Q76" s="59">
        <f t="shared" si="21"/>
        <v>0</v>
      </c>
      <c r="R76" s="59">
        <f t="shared" si="21"/>
        <v>0</v>
      </c>
      <c r="S76" s="59">
        <f t="shared" si="21"/>
        <v>0</v>
      </c>
      <c r="T76" s="59">
        <f t="shared" si="21"/>
        <v>0</v>
      </c>
      <c r="U76" s="59">
        <f t="shared" si="21"/>
        <v>0</v>
      </c>
      <c r="V76" s="59">
        <f t="shared" si="21"/>
        <v>0</v>
      </c>
    </row>
    <row r="78" spans="1:22" s="16" customFormat="1" ht="0.9" customHeight="1" x14ac:dyDescent="0.25">
      <c r="B78" s="81"/>
      <c r="C78" s="28"/>
      <c r="D78" s="81" t="s">
        <v>43</v>
      </c>
      <c r="E78" s="28"/>
      <c r="F78" s="28"/>
      <c r="G78" s="28"/>
      <c r="H78" s="28"/>
    </row>
    <row r="79" spans="1:22" s="16" customFormat="1" ht="0.9" customHeight="1" x14ac:dyDescent="0.25">
      <c r="B79" s="28"/>
      <c r="C79" s="28"/>
      <c r="D79" s="28" t="s">
        <v>59</v>
      </c>
      <c r="E79" s="82">
        <f>E36</f>
        <v>0</v>
      </c>
      <c r="F79" s="28"/>
      <c r="G79" s="28"/>
      <c r="H79" s="28"/>
    </row>
    <row r="80" spans="1:22" s="16" customFormat="1" ht="0.9" customHeight="1" x14ac:dyDescent="0.25">
      <c r="B80" s="28"/>
      <c r="C80" s="28"/>
      <c r="D80" s="28" t="s">
        <v>68</v>
      </c>
      <c r="E80" s="82">
        <f>SUM(E34:E42)-E36</f>
        <v>0</v>
      </c>
      <c r="F80" s="28"/>
      <c r="G80" s="28"/>
      <c r="H80" s="28"/>
    </row>
    <row r="81" spans="2:22" s="16" customFormat="1" ht="0.9" customHeight="1" x14ac:dyDescent="0.25">
      <c r="B81" s="28"/>
      <c r="C81" s="28"/>
      <c r="D81" s="28" t="s">
        <v>65</v>
      </c>
      <c r="E81" s="82">
        <f>SUM(E43:E44)</f>
        <v>0</v>
      </c>
      <c r="F81" s="28"/>
      <c r="G81" s="28"/>
      <c r="H81" s="28"/>
    </row>
    <row r="82" spans="2:22" s="16" customFormat="1" ht="0.9" customHeight="1" x14ac:dyDescent="0.25">
      <c r="B82" s="28"/>
      <c r="C82" s="28"/>
      <c r="D82" s="28" t="s">
        <v>60</v>
      </c>
      <c r="E82" s="83">
        <f>E45+E46</f>
        <v>0</v>
      </c>
      <c r="F82" s="28"/>
      <c r="G82" s="28"/>
      <c r="H82" s="28"/>
    </row>
    <row r="83" spans="2:22" s="16" customFormat="1" ht="0.9" customHeight="1" x14ac:dyDescent="0.25">
      <c r="B83" s="28"/>
      <c r="C83" s="28"/>
      <c r="D83" s="28" t="s">
        <v>40</v>
      </c>
      <c r="E83" s="82">
        <f>E57</f>
        <v>0</v>
      </c>
      <c r="F83" s="28"/>
      <c r="G83" s="28"/>
      <c r="H83" s="28"/>
    </row>
    <row r="84" spans="2:22" s="16" customFormat="1" ht="0.9" customHeight="1" x14ac:dyDescent="0.25">
      <c r="B84" s="28"/>
      <c r="C84" s="28"/>
      <c r="D84" s="28" t="s">
        <v>18</v>
      </c>
      <c r="E84" s="82">
        <f>E66</f>
        <v>0</v>
      </c>
      <c r="F84" s="28"/>
      <c r="G84" s="28"/>
      <c r="H84" s="28"/>
    </row>
    <row r="85" spans="2:22" s="16" customFormat="1" ht="0.9" customHeight="1" x14ac:dyDescent="0.25">
      <c r="B85" s="28"/>
      <c r="C85" s="28"/>
      <c r="D85" s="28" t="s">
        <v>41</v>
      </c>
      <c r="E85" s="82">
        <f>E68+E69</f>
        <v>0</v>
      </c>
      <c r="F85" s="28"/>
      <c r="G85" s="28"/>
      <c r="H85" s="28"/>
    </row>
    <row r="86" spans="2:22" s="16" customFormat="1" ht="0.9" customHeight="1" x14ac:dyDescent="0.25">
      <c r="B86" s="28"/>
      <c r="C86" s="28"/>
      <c r="D86" s="28" t="s">
        <v>42</v>
      </c>
      <c r="E86" s="82">
        <f>SUM(E79:E85)</f>
        <v>0</v>
      </c>
      <c r="F86" s="28"/>
      <c r="G86" s="28"/>
      <c r="H86" s="28"/>
    </row>
    <row r="87" spans="2:22" s="16" customFormat="1" ht="0.9" customHeight="1" x14ac:dyDescent="0.25">
      <c r="B87" s="28"/>
      <c r="C87" s="28"/>
      <c r="D87" s="28"/>
      <c r="E87" s="28"/>
      <c r="F87" s="28"/>
      <c r="G87" s="28"/>
      <c r="H87" s="28"/>
    </row>
    <row r="88" spans="2:22" s="16" customFormat="1" ht="0.9" customHeight="1" x14ac:dyDescent="0.25">
      <c r="B88" s="81"/>
      <c r="C88" s="28"/>
      <c r="D88" s="81" t="s">
        <v>44</v>
      </c>
      <c r="E88" s="28"/>
      <c r="F88" s="28"/>
      <c r="G88" s="28"/>
      <c r="H88" s="28"/>
    </row>
    <row r="89" spans="2:22" s="16" customFormat="1" ht="0.9" customHeight="1" x14ac:dyDescent="0.25">
      <c r="B89" s="81"/>
      <c r="C89" s="28"/>
      <c r="D89" s="28" t="s">
        <v>59</v>
      </c>
      <c r="E89" s="82">
        <f>E36</f>
        <v>0</v>
      </c>
      <c r="F89" s="28"/>
      <c r="G89" s="28"/>
      <c r="H89" s="82"/>
      <c r="I89" s="82"/>
      <c r="J89" s="82"/>
      <c r="K89" s="82"/>
      <c r="L89" s="82"/>
      <c r="M89" s="82"/>
      <c r="N89" s="82"/>
      <c r="O89" s="82"/>
      <c r="P89" s="82"/>
      <c r="Q89" s="82"/>
      <c r="R89" s="82"/>
      <c r="S89" s="82"/>
      <c r="T89" s="82"/>
      <c r="U89" s="82"/>
      <c r="V89" s="82"/>
    </row>
    <row r="90" spans="2:22" s="16" customFormat="1" ht="0.9" customHeight="1" x14ac:dyDescent="0.25">
      <c r="B90" s="28"/>
      <c r="C90" s="28"/>
      <c r="D90" s="28" t="s">
        <v>67</v>
      </c>
      <c r="E90" s="82">
        <f>SUM(E34,E37,E39,E41,E43,E45)</f>
        <v>0</v>
      </c>
      <c r="F90" s="28"/>
      <c r="G90" s="28"/>
      <c r="H90" s="82"/>
      <c r="I90" s="82"/>
      <c r="J90" s="82"/>
      <c r="K90" s="82"/>
      <c r="L90" s="82"/>
      <c r="M90" s="82"/>
      <c r="N90" s="82"/>
      <c r="O90" s="82"/>
      <c r="P90" s="82"/>
      <c r="Q90" s="82"/>
      <c r="R90" s="82"/>
      <c r="S90" s="82"/>
      <c r="T90" s="82"/>
      <c r="U90" s="82"/>
      <c r="V90" s="82"/>
    </row>
    <row r="91" spans="2:22" s="16" customFormat="1" ht="0.9" customHeight="1" x14ac:dyDescent="0.25">
      <c r="B91" s="28"/>
      <c r="C91" s="28"/>
      <c r="D91" s="28" t="s">
        <v>45</v>
      </c>
      <c r="E91" s="82">
        <f>E50+E53</f>
        <v>0</v>
      </c>
      <c r="F91" s="28"/>
      <c r="G91" s="28"/>
      <c r="H91" s="82"/>
      <c r="I91" s="82"/>
      <c r="J91" s="82"/>
      <c r="K91" s="82"/>
      <c r="L91" s="82"/>
      <c r="M91" s="82"/>
      <c r="N91" s="82"/>
      <c r="O91" s="82"/>
      <c r="P91" s="82"/>
      <c r="Q91" s="82"/>
      <c r="R91" s="82"/>
      <c r="S91" s="82"/>
      <c r="T91" s="82"/>
      <c r="U91" s="82"/>
      <c r="V91" s="82"/>
    </row>
    <row r="92" spans="2:22" s="16" customFormat="1" ht="0.9" customHeight="1" x14ac:dyDescent="0.25">
      <c r="B92" s="28"/>
      <c r="C92" s="28"/>
      <c r="D92" s="28" t="s">
        <v>46</v>
      </c>
      <c r="E92" s="82">
        <f>E60+E62+E64</f>
        <v>0</v>
      </c>
      <c r="F92" s="28"/>
      <c r="G92" s="28"/>
      <c r="H92" s="82"/>
      <c r="I92" s="82"/>
      <c r="J92" s="82"/>
      <c r="K92" s="82"/>
      <c r="L92" s="82"/>
      <c r="M92" s="82"/>
      <c r="N92" s="82"/>
      <c r="O92" s="82"/>
      <c r="P92" s="82"/>
      <c r="Q92" s="82"/>
      <c r="R92" s="82"/>
      <c r="S92" s="82"/>
      <c r="T92" s="82"/>
      <c r="U92" s="82"/>
      <c r="V92" s="82"/>
    </row>
    <row r="93" spans="2:22" s="16" customFormat="1" ht="0.9" customHeight="1" x14ac:dyDescent="0.25">
      <c r="B93" s="28"/>
      <c r="C93" s="28"/>
      <c r="D93" s="28" t="s">
        <v>92</v>
      </c>
      <c r="E93" s="82">
        <f>E35+E38+E40+E42+E44+E46</f>
        <v>0</v>
      </c>
      <c r="F93" s="28"/>
      <c r="G93" s="28"/>
      <c r="H93" s="82"/>
      <c r="I93" s="82"/>
      <c r="J93" s="82"/>
      <c r="K93" s="82"/>
      <c r="L93" s="82"/>
      <c r="M93" s="82"/>
      <c r="N93" s="82"/>
      <c r="O93" s="82"/>
      <c r="P93" s="82"/>
      <c r="Q93" s="82"/>
      <c r="R93" s="82"/>
      <c r="S93" s="82"/>
      <c r="T93" s="82"/>
      <c r="U93" s="82"/>
      <c r="V93" s="82"/>
    </row>
    <row r="94" spans="2:22" s="16" customFormat="1" ht="0.9" customHeight="1" x14ac:dyDescent="0.25">
      <c r="B94" s="28"/>
      <c r="C94" s="28"/>
      <c r="D94" s="28" t="s">
        <v>47</v>
      </c>
      <c r="E94" s="82">
        <f>E51+E52+E54+E55+E56</f>
        <v>0</v>
      </c>
      <c r="F94" s="28"/>
      <c r="G94" s="28"/>
      <c r="H94" s="82"/>
      <c r="I94" s="82"/>
      <c r="J94" s="82"/>
      <c r="K94" s="82"/>
      <c r="L94" s="82"/>
      <c r="M94" s="82"/>
      <c r="N94" s="82"/>
      <c r="O94" s="82"/>
      <c r="P94" s="82"/>
      <c r="Q94" s="82"/>
      <c r="R94" s="82"/>
      <c r="S94" s="82"/>
      <c r="T94" s="82"/>
      <c r="U94" s="82"/>
      <c r="V94" s="82"/>
    </row>
    <row r="95" spans="2:22" s="16" customFormat="1" ht="0.9" customHeight="1" x14ac:dyDescent="0.25">
      <c r="B95" s="28"/>
      <c r="C95" s="28"/>
      <c r="D95" s="28" t="s">
        <v>48</v>
      </c>
      <c r="E95" s="82">
        <f>E61+E63+E65</f>
        <v>0</v>
      </c>
      <c r="F95" s="28"/>
      <c r="G95" s="28"/>
      <c r="H95" s="82"/>
      <c r="I95" s="82"/>
      <c r="J95" s="82"/>
      <c r="K95" s="82"/>
      <c r="L95" s="82"/>
      <c r="M95" s="82"/>
      <c r="N95" s="82"/>
      <c r="O95" s="82"/>
      <c r="P95" s="82"/>
      <c r="Q95" s="82"/>
      <c r="R95" s="82"/>
      <c r="S95" s="82"/>
      <c r="T95" s="82"/>
      <c r="U95" s="82"/>
      <c r="V95" s="82"/>
    </row>
    <row r="96" spans="2:22" s="16" customFormat="1" ht="0.9" customHeight="1" x14ac:dyDescent="0.25">
      <c r="B96" s="28"/>
      <c r="C96" s="28"/>
      <c r="D96" s="28" t="s">
        <v>41</v>
      </c>
      <c r="E96" s="82">
        <f>E68+E69</f>
        <v>0</v>
      </c>
      <c r="F96" s="28"/>
      <c r="G96" s="28"/>
      <c r="H96" s="82"/>
      <c r="I96" s="82"/>
      <c r="J96" s="82"/>
      <c r="K96" s="82"/>
      <c r="L96" s="82"/>
      <c r="M96" s="82"/>
      <c r="N96" s="82"/>
      <c r="O96" s="82"/>
      <c r="P96" s="82"/>
      <c r="Q96" s="82"/>
      <c r="R96" s="82"/>
      <c r="S96" s="82"/>
      <c r="T96" s="82"/>
      <c r="U96" s="82"/>
      <c r="V96" s="82"/>
    </row>
    <row r="97" spans="1:22" s="16" customFormat="1" ht="0.9" customHeight="1" x14ac:dyDescent="0.25">
      <c r="B97" s="28"/>
      <c r="C97" s="28"/>
      <c r="D97" s="28" t="s">
        <v>42</v>
      </c>
      <c r="E97" s="82">
        <f>SUM(E89:E96)</f>
        <v>0</v>
      </c>
      <c r="F97" s="28"/>
      <c r="G97" s="28"/>
      <c r="H97" s="82"/>
      <c r="I97" s="82"/>
      <c r="J97" s="82"/>
      <c r="K97" s="82"/>
      <c r="L97" s="82"/>
      <c r="M97" s="82"/>
      <c r="N97" s="82"/>
      <c r="O97" s="82"/>
      <c r="P97" s="82"/>
      <c r="Q97" s="82"/>
      <c r="R97" s="82"/>
      <c r="S97" s="82"/>
      <c r="T97" s="82"/>
      <c r="U97" s="82"/>
      <c r="V97" s="82"/>
    </row>
    <row r="98" spans="1:22" s="16" customFormat="1" hidden="1" x14ac:dyDescent="0.25">
      <c r="B98" s="28"/>
      <c r="C98" s="28"/>
      <c r="D98" s="28"/>
      <c r="E98" s="82"/>
      <c r="F98" s="28"/>
      <c r="G98" s="28"/>
      <c r="H98" s="82"/>
      <c r="I98" s="82"/>
      <c r="J98" s="82"/>
      <c r="K98" s="82"/>
      <c r="L98" s="82"/>
      <c r="M98" s="82"/>
      <c r="N98" s="82"/>
      <c r="O98" s="82"/>
      <c r="P98" s="82"/>
      <c r="Q98" s="82"/>
      <c r="R98" s="82"/>
      <c r="S98" s="82"/>
      <c r="T98" s="82"/>
      <c r="U98" s="82"/>
      <c r="V98" s="82"/>
    </row>
    <row r="99" spans="1:22" s="16" customFormat="1" hidden="1" x14ac:dyDescent="0.25"/>
    <row r="100" spans="1:22" s="16" customFormat="1" ht="15.6" x14ac:dyDescent="0.3">
      <c r="A100" s="93" t="s">
        <v>90</v>
      </c>
      <c r="B100" s="93"/>
      <c r="C100" s="94"/>
      <c r="D100" s="94"/>
      <c r="E100" s="94"/>
      <c r="F100" s="94"/>
      <c r="G100" s="94"/>
      <c r="H100" s="94"/>
      <c r="I100" s="94"/>
      <c r="J100" s="94"/>
      <c r="K100" s="94"/>
      <c r="L100" s="94"/>
      <c r="M100" s="94"/>
      <c r="N100" s="94"/>
      <c r="O100" s="94"/>
      <c r="P100" s="94"/>
      <c r="Q100" s="94"/>
      <c r="R100" s="94"/>
      <c r="S100" s="94"/>
      <c r="T100" s="94"/>
      <c r="U100" s="94"/>
      <c r="V100" s="94"/>
    </row>
    <row r="101" spans="1:22" s="16" customFormat="1" x14ac:dyDescent="0.25">
      <c r="A101" s="5"/>
      <c r="B101" s="6"/>
      <c r="C101" s="6"/>
      <c r="D101" s="6"/>
      <c r="E101" s="6"/>
      <c r="F101" s="6"/>
      <c r="G101" s="6"/>
      <c r="H101" s="6"/>
      <c r="I101" s="6"/>
      <c r="J101" s="6"/>
      <c r="K101" s="6"/>
      <c r="L101" s="6"/>
      <c r="M101" s="6"/>
      <c r="N101" s="6"/>
      <c r="O101" s="6"/>
      <c r="P101" s="6"/>
      <c r="Q101" s="6"/>
      <c r="R101" s="6"/>
      <c r="S101" s="6"/>
      <c r="T101" s="6"/>
      <c r="U101" s="6"/>
      <c r="V101" s="6"/>
    </row>
    <row r="102" spans="1:22" s="16" customFormat="1" x14ac:dyDescent="0.25">
      <c r="A102" s="1"/>
      <c r="B102" s="2"/>
      <c r="C102"/>
      <c r="D102"/>
      <c r="E102" s="4" t="s">
        <v>7</v>
      </c>
      <c r="F102" s="4" t="s">
        <v>9</v>
      </c>
      <c r="G102"/>
      <c r="H102" s="4" t="s">
        <v>8</v>
      </c>
      <c r="I102" s="13">
        <v>2015</v>
      </c>
      <c r="J102" s="13">
        <f>I102+1</f>
        <v>2016</v>
      </c>
      <c r="K102" s="13">
        <f t="shared" ref="K102:V102" si="22">J102+1</f>
        <v>2017</v>
      </c>
      <c r="L102" s="13">
        <f t="shared" si="22"/>
        <v>2018</v>
      </c>
      <c r="M102" s="13">
        <f t="shared" si="22"/>
        <v>2019</v>
      </c>
      <c r="N102" s="13">
        <f t="shared" si="22"/>
        <v>2020</v>
      </c>
      <c r="O102" s="13">
        <f t="shared" si="22"/>
        <v>2021</v>
      </c>
      <c r="P102" s="13">
        <f t="shared" si="22"/>
        <v>2022</v>
      </c>
      <c r="Q102" s="13">
        <f t="shared" si="22"/>
        <v>2023</v>
      </c>
      <c r="R102" s="13">
        <f t="shared" si="22"/>
        <v>2024</v>
      </c>
      <c r="S102" s="13">
        <f t="shared" si="22"/>
        <v>2025</v>
      </c>
      <c r="T102" s="13">
        <f t="shared" si="22"/>
        <v>2026</v>
      </c>
      <c r="U102" s="13">
        <f t="shared" si="22"/>
        <v>2027</v>
      </c>
      <c r="V102" s="13">
        <f t="shared" si="22"/>
        <v>2028</v>
      </c>
    </row>
    <row r="103" spans="1:22" s="16" customFormat="1" x14ac:dyDescent="0.25">
      <c r="A103" s="56">
        <f>A69+1</f>
        <v>45</v>
      </c>
      <c r="B103" s="161" t="str">
        <f>B17</f>
        <v>Professional Services</v>
      </c>
      <c r="C103" s="38"/>
      <c r="D103" s="38"/>
      <c r="E103" s="39">
        <f t="shared" ref="E103:E109" si="23">SUM(H103:V103)</f>
        <v>0</v>
      </c>
      <c r="F103" s="40" t="str">
        <f t="shared" ref="F103:F134" si="24">IF($E$154&gt;0,E103/$E$154,"n/a")</f>
        <v>n/a</v>
      </c>
      <c r="G103"/>
      <c r="H103" s="96"/>
      <c r="I103" s="96"/>
      <c r="J103" s="96"/>
      <c r="K103" s="96"/>
      <c r="L103" s="96"/>
      <c r="M103" s="96"/>
      <c r="N103" s="96"/>
      <c r="O103" s="96"/>
      <c r="P103" s="96"/>
      <c r="Q103" s="96"/>
      <c r="R103" s="96"/>
      <c r="S103" s="96"/>
      <c r="T103" s="96"/>
      <c r="U103" s="96"/>
      <c r="V103" s="96"/>
    </row>
    <row r="104" spans="1:22" s="16" customFormat="1" x14ac:dyDescent="0.25">
      <c r="A104" s="57">
        <f t="shared" ref="A104:A109" si="25">A103+1</f>
        <v>46</v>
      </c>
      <c r="B104" s="162" t="str">
        <f>B18</f>
        <v>Land Acquisition</v>
      </c>
      <c r="C104" s="42"/>
      <c r="D104" s="42"/>
      <c r="E104" s="43">
        <f t="shared" si="23"/>
        <v>0</v>
      </c>
      <c r="F104" s="44" t="str">
        <f t="shared" si="24"/>
        <v>n/a</v>
      </c>
      <c r="G104"/>
      <c r="H104" s="97"/>
      <c r="I104" s="97"/>
      <c r="J104" s="97"/>
      <c r="K104" s="98"/>
      <c r="L104" s="97"/>
      <c r="M104" s="97"/>
      <c r="N104" s="97"/>
      <c r="O104" s="97"/>
      <c r="P104" s="97"/>
      <c r="Q104" s="97"/>
      <c r="R104" s="97"/>
      <c r="S104" s="97"/>
      <c r="T104" s="97"/>
      <c r="U104" s="97"/>
      <c r="V104" s="97"/>
    </row>
    <row r="105" spans="1:22" s="16" customFormat="1" x14ac:dyDescent="0.25">
      <c r="A105" s="57">
        <f t="shared" si="25"/>
        <v>47</v>
      </c>
      <c r="B105" s="162" t="s">
        <v>93</v>
      </c>
      <c r="C105" s="95"/>
      <c r="D105" s="42"/>
      <c r="E105" s="43">
        <f t="shared" si="23"/>
        <v>0</v>
      </c>
      <c r="F105" s="44" t="str">
        <f t="shared" si="24"/>
        <v>n/a</v>
      </c>
      <c r="G105"/>
      <c r="H105" s="97"/>
      <c r="I105" s="97"/>
      <c r="J105" s="97"/>
      <c r="K105" s="97"/>
      <c r="L105" s="97"/>
      <c r="M105" s="97"/>
      <c r="N105" s="97"/>
      <c r="O105" s="97"/>
      <c r="P105" s="97"/>
      <c r="Q105" s="97"/>
      <c r="R105" s="97"/>
      <c r="S105" s="97"/>
      <c r="T105" s="97"/>
      <c r="U105" s="97"/>
      <c r="V105" s="97"/>
    </row>
    <row r="106" spans="1:22" s="16" customFormat="1" x14ac:dyDescent="0.25">
      <c r="A106" s="57">
        <f t="shared" si="25"/>
        <v>48</v>
      </c>
      <c r="B106" s="162" t="str">
        <f>B23</f>
        <v xml:space="preserve">Other Airside </v>
      </c>
      <c r="C106" s="42"/>
      <c r="D106" s="42"/>
      <c r="E106" s="43">
        <f t="shared" si="23"/>
        <v>0</v>
      </c>
      <c r="F106" s="44" t="str">
        <f t="shared" si="24"/>
        <v>n/a</v>
      </c>
      <c r="G106"/>
      <c r="H106" s="97"/>
      <c r="I106" s="97"/>
      <c r="J106" s="97"/>
      <c r="K106" s="97"/>
      <c r="L106" s="97"/>
      <c r="M106" s="97"/>
      <c r="N106" s="97"/>
      <c r="O106" s="97"/>
      <c r="P106" s="97"/>
      <c r="Q106" s="97"/>
      <c r="R106" s="97"/>
      <c r="S106" s="97"/>
      <c r="T106" s="97"/>
      <c r="U106" s="97"/>
      <c r="V106" s="97"/>
    </row>
    <row r="107" spans="1:22" s="16" customFormat="1" x14ac:dyDescent="0.25">
      <c r="A107" s="57">
        <f t="shared" si="25"/>
        <v>49</v>
      </c>
      <c r="B107" s="162" t="str">
        <f>B24</f>
        <v xml:space="preserve">Terminal </v>
      </c>
      <c r="C107" s="42"/>
      <c r="D107" s="42"/>
      <c r="E107" s="43">
        <f t="shared" si="23"/>
        <v>0</v>
      </c>
      <c r="F107" s="44" t="str">
        <f t="shared" si="24"/>
        <v>n/a</v>
      </c>
      <c r="G107"/>
      <c r="H107" s="97"/>
      <c r="I107" s="97"/>
      <c r="J107" s="97"/>
      <c r="K107" s="97"/>
      <c r="L107" s="97"/>
      <c r="M107" s="97"/>
      <c r="N107" s="97"/>
      <c r="O107" s="97"/>
      <c r="P107" s="97"/>
      <c r="Q107" s="97"/>
      <c r="R107" s="97"/>
      <c r="S107" s="97"/>
      <c r="T107" s="97"/>
      <c r="U107" s="97"/>
      <c r="V107" s="97"/>
    </row>
    <row r="108" spans="1:22" s="16" customFormat="1" x14ac:dyDescent="0.25">
      <c r="A108" s="57">
        <f t="shared" si="25"/>
        <v>50</v>
      </c>
      <c r="B108" s="162" t="str">
        <f>B25</f>
        <v>Landside</v>
      </c>
      <c r="C108" s="42"/>
      <c r="D108" s="42"/>
      <c r="E108" s="43">
        <f t="shared" si="23"/>
        <v>0</v>
      </c>
      <c r="F108" s="44" t="str">
        <f t="shared" si="24"/>
        <v>n/a</v>
      </c>
      <c r="G108"/>
      <c r="H108" s="97"/>
      <c r="I108" s="97"/>
      <c r="J108" s="97"/>
      <c r="K108" s="97"/>
      <c r="L108" s="97"/>
      <c r="M108" s="97"/>
      <c r="N108" s="97"/>
      <c r="O108" s="97"/>
      <c r="P108" s="97"/>
      <c r="Q108" s="97"/>
      <c r="R108" s="97"/>
      <c r="S108" s="97"/>
      <c r="T108" s="97"/>
      <c r="U108" s="97"/>
      <c r="V108" s="97"/>
    </row>
    <row r="109" spans="1:22" s="16" customFormat="1" x14ac:dyDescent="0.25">
      <c r="A109" s="57">
        <f t="shared" si="25"/>
        <v>51</v>
      </c>
      <c r="B109" s="162" t="str">
        <f>B26</f>
        <v>Infrastructure</v>
      </c>
      <c r="C109" s="42"/>
      <c r="D109" s="42"/>
      <c r="E109" s="43">
        <f t="shared" si="23"/>
        <v>0</v>
      </c>
      <c r="F109" s="44" t="str">
        <f t="shared" si="24"/>
        <v>n/a</v>
      </c>
      <c r="G109"/>
      <c r="H109" s="97"/>
      <c r="I109" s="97"/>
      <c r="J109" s="97"/>
      <c r="K109" s="97"/>
      <c r="L109" s="97"/>
      <c r="M109" s="97"/>
      <c r="N109" s="97"/>
      <c r="O109" s="97"/>
      <c r="P109" s="97"/>
      <c r="Q109" s="97"/>
      <c r="R109" s="97"/>
      <c r="S109" s="97"/>
      <c r="T109" s="97"/>
      <c r="U109" s="97"/>
      <c r="V109" s="97"/>
    </row>
    <row r="110" spans="1:22" s="16" customFormat="1" x14ac:dyDescent="0.25">
      <c r="A110" s="17"/>
      <c r="B110" s="9" t="s">
        <v>6</v>
      </c>
      <c r="C110" s="9"/>
      <c r="D110" s="9"/>
      <c r="E110" s="10">
        <f>SUM(E103:E109)</f>
        <v>0</v>
      </c>
      <c r="F110" s="12" t="str">
        <f t="shared" si="24"/>
        <v>n/a</v>
      </c>
      <c r="G110"/>
      <c r="H110" s="10">
        <f t="shared" ref="H110:V110" si="26">SUM(H103:H109)</f>
        <v>0</v>
      </c>
      <c r="I110" s="10">
        <f t="shared" si="26"/>
        <v>0</v>
      </c>
      <c r="J110" s="10">
        <f t="shared" si="26"/>
        <v>0</v>
      </c>
      <c r="K110" s="10">
        <f t="shared" si="26"/>
        <v>0</v>
      </c>
      <c r="L110" s="10">
        <f t="shared" si="26"/>
        <v>0</v>
      </c>
      <c r="M110" s="10">
        <f t="shared" si="26"/>
        <v>0</v>
      </c>
      <c r="N110" s="10">
        <f t="shared" si="26"/>
        <v>0</v>
      </c>
      <c r="O110" s="10">
        <f t="shared" si="26"/>
        <v>0</v>
      </c>
      <c r="P110" s="10">
        <f t="shared" si="26"/>
        <v>0</v>
      </c>
      <c r="Q110" s="10">
        <f t="shared" si="26"/>
        <v>0</v>
      </c>
      <c r="R110" s="10">
        <f t="shared" si="26"/>
        <v>0</v>
      </c>
      <c r="S110" s="10">
        <f t="shared" si="26"/>
        <v>0</v>
      </c>
      <c r="T110" s="10">
        <f t="shared" si="26"/>
        <v>0</v>
      </c>
      <c r="U110" s="10">
        <f t="shared" si="26"/>
        <v>0</v>
      </c>
      <c r="V110" s="10">
        <f t="shared" si="26"/>
        <v>0</v>
      </c>
    </row>
    <row r="111" spans="1:22" s="16" customFormat="1" x14ac:dyDescent="0.25">
      <c r="A111" s="33"/>
      <c r="B111" s="35" t="s">
        <v>37</v>
      </c>
      <c r="C111" s="11"/>
      <c r="D111" s="11"/>
      <c r="E111" s="32"/>
      <c r="F111" s="34"/>
      <c r="G111"/>
      <c r="H111" s="36">
        <f>H110</f>
        <v>0</v>
      </c>
      <c r="I111" s="36">
        <f t="shared" ref="I111:V111" si="27">IF(I110&gt;0,H111+I110,0)</f>
        <v>0</v>
      </c>
      <c r="J111" s="36">
        <f t="shared" si="27"/>
        <v>0</v>
      </c>
      <c r="K111" s="36">
        <f t="shared" si="27"/>
        <v>0</v>
      </c>
      <c r="L111" s="36">
        <f t="shared" si="27"/>
        <v>0</v>
      </c>
      <c r="M111" s="36">
        <f t="shared" si="27"/>
        <v>0</v>
      </c>
      <c r="N111" s="36">
        <f t="shared" si="27"/>
        <v>0</v>
      </c>
      <c r="O111" s="36">
        <f t="shared" si="27"/>
        <v>0</v>
      </c>
      <c r="P111" s="36">
        <f t="shared" si="27"/>
        <v>0</v>
      </c>
      <c r="Q111" s="36">
        <f t="shared" si="27"/>
        <v>0</v>
      </c>
      <c r="R111" s="36">
        <f t="shared" si="27"/>
        <v>0</v>
      </c>
      <c r="S111" s="36">
        <f t="shared" si="27"/>
        <v>0</v>
      </c>
      <c r="T111" s="36">
        <f t="shared" si="27"/>
        <v>0</v>
      </c>
      <c r="U111" s="36">
        <f t="shared" si="27"/>
        <v>0</v>
      </c>
      <c r="V111" s="36">
        <f t="shared" si="27"/>
        <v>0</v>
      </c>
    </row>
    <row r="112" spans="1:22" s="16" customFormat="1" x14ac:dyDescent="0.25">
      <c r="A112" s="33"/>
      <c r="B112" s="35"/>
      <c r="C112" s="11"/>
      <c r="D112" s="11"/>
      <c r="E112" s="32"/>
      <c r="F112" s="34"/>
      <c r="G112" s="11"/>
      <c r="H112" s="36"/>
      <c r="I112" s="36"/>
      <c r="J112" s="36"/>
      <c r="K112" s="36"/>
      <c r="L112" s="36"/>
      <c r="M112" s="36"/>
      <c r="N112" s="36"/>
      <c r="O112" s="36"/>
      <c r="P112" s="36"/>
      <c r="Q112" s="36"/>
      <c r="R112" s="36"/>
      <c r="S112" s="36"/>
      <c r="T112" s="36"/>
      <c r="U112" s="36"/>
      <c r="V112" s="36"/>
    </row>
    <row r="113" spans="1:22" s="16" customFormat="1" ht="15.6" x14ac:dyDescent="0.3">
      <c r="A113" s="93" t="s">
        <v>91</v>
      </c>
      <c r="B113" s="93"/>
      <c r="C113" s="94"/>
      <c r="D113" s="94"/>
      <c r="E113" s="94"/>
      <c r="F113" s="94" t="str">
        <f t="shared" si="24"/>
        <v>n/a</v>
      </c>
      <c r="G113" s="94"/>
      <c r="H113" s="94"/>
      <c r="I113" s="94"/>
      <c r="J113" s="94"/>
      <c r="K113" s="94"/>
      <c r="L113" s="94"/>
      <c r="M113" s="94"/>
      <c r="N113" s="94"/>
      <c r="O113" s="94"/>
      <c r="P113" s="94"/>
      <c r="Q113" s="94"/>
      <c r="R113" s="94"/>
      <c r="S113" s="94"/>
      <c r="T113" s="94"/>
      <c r="U113" s="94"/>
      <c r="V113" s="94"/>
    </row>
    <row r="114" spans="1:22" s="16" customFormat="1" x14ac:dyDescent="0.25">
      <c r="A114" s="5"/>
      <c r="B114" s="6"/>
      <c r="C114" s="6"/>
      <c r="D114" s="6"/>
      <c r="E114" s="6"/>
      <c r="F114" s="6" t="str">
        <f t="shared" si="24"/>
        <v>n/a</v>
      </c>
      <c r="G114" s="6"/>
      <c r="H114" s="6"/>
      <c r="I114" s="6"/>
      <c r="J114" s="6"/>
      <c r="K114" s="6"/>
      <c r="L114" s="6"/>
      <c r="M114" s="6"/>
      <c r="N114" s="6"/>
      <c r="O114" s="6"/>
      <c r="P114" s="6"/>
      <c r="Q114" s="6"/>
      <c r="R114" s="6"/>
      <c r="S114" s="6"/>
      <c r="T114" s="6"/>
      <c r="U114" s="6"/>
      <c r="V114" s="6"/>
    </row>
    <row r="115" spans="1:22" s="16" customFormat="1" x14ac:dyDescent="0.25">
      <c r="A115" s="1"/>
      <c r="B115" s="2"/>
      <c r="C115"/>
      <c r="D115"/>
      <c r="E115" s="4" t="s">
        <v>7</v>
      </c>
      <c r="F115" s="4" t="str">
        <f>F102</f>
        <v>as %</v>
      </c>
      <c r="G115"/>
      <c r="H115" s="4" t="s">
        <v>8</v>
      </c>
      <c r="I115" s="13">
        <f>I102</f>
        <v>2015</v>
      </c>
      <c r="J115" s="13">
        <f t="shared" ref="J115:V115" si="28">J102</f>
        <v>2016</v>
      </c>
      <c r="K115" s="13">
        <f t="shared" si="28"/>
        <v>2017</v>
      </c>
      <c r="L115" s="13">
        <f t="shared" si="28"/>
        <v>2018</v>
      </c>
      <c r="M115" s="13">
        <f t="shared" si="28"/>
        <v>2019</v>
      </c>
      <c r="N115" s="13">
        <f t="shared" si="28"/>
        <v>2020</v>
      </c>
      <c r="O115" s="13">
        <f t="shared" si="28"/>
        <v>2021</v>
      </c>
      <c r="P115" s="13">
        <f t="shared" si="28"/>
        <v>2022</v>
      </c>
      <c r="Q115" s="13">
        <f t="shared" si="28"/>
        <v>2023</v>
      </c>
      <c r="R115" s="13">
        <f t="shared" si="28"/>
        <v>2024</v>
      </c>
      <c r="S115" s="13">
        <f t="shared" si="28"/>
        <v>2025</v>
      </c>
      <c r="T115" s="13">
        <f t="shared" si="28"/>
        <v>2026</v>
      </c>
      <c r="U115" s="13">
        <f t="shared" si="28"/>
        <v>2027</v>
      </c>
      <c r="V115" s="13">
        <f t="shared" si="28"/>
        <v>2028</v>
      </c>
    </row>
    <row r="116" spans="1:22" s="16" customFormat="1" x14ac:dyDescent="0.25">
      <c r="A116" s="1"/>
      <c r="B116" s="18" t="s">
        <v>30</v>
      </c>
      <c r="C116"/>
      <c r="D116"/>
      <c r="E116" s="4"/>
      <c r="F116" s="4"/>
      <c r="G116"/>
      <c r="H116" s="4"/>
      <c r="I116" s="13"/>
      <c r="J116" s="13"/>
      <c r="K116" s="13"/>
      <c r="L116" s="13"/>
      <c r="M116" s="13"/>
      <c r="N116" s="13"/>
      <c r="O116" s="13"/>
      <c r="P116" s="13"/>
      <c r="Q116" s="13"/>
      <c r="R116" s="13"/>
      <c r="S116" s="13"/>
      <c r="T116" s="13"/>
      <c r="U116" s="13"/>
      <c r="V116" s="13"/>
    </row>
    <row r="117" spans="1:22" s="16" customFormat="1" x14ac:dyDescent="0.25">
      <c r="A117" s="56">
        <f>A109+1</f>
        <v>52</v>
      </c>
      <c r="B117" s="38" t="s">
        <v>51</v>
      </c>
      <c r="C117" s="38"/>
      <c r="D117" s="38"/>
      <c r="E117" s="39">
        <f t="shared" ref="E117:E129" si="29">SUM(H117:V117)</f>
        <v>0</v>
      </c>
      <c r="F117" s="40" t="str">
        <f t="shared" si="24"/>
        <v>n/a</v>
      </c>
      <c r="G117"/>
      <c r="H117" s="96"/>
      <c r="I117" s="96"/>
      <c r="J117" s="96"/>
      <c r="K117" s="96"/>
      <c r="L117" s="96"/>
      <c r="M117" s="96"/>
      <c r="N117" s="96"/>
      <c r="O117" s="96"/>
      <c r="P117" s="96"/>
      <c r="Q117" s="96"/>
      <c r="R117" s="96"/>
      <c r="S117" s="96"/>
      <c r="T117" s="96"/>
      <c r="U117" s="96"/>
      <c r="V117" s="96"/>
    </row>
    <row r="118" spans="1:22" s="16" customFormat="1" x14ac:dyDescent="0.25">
      <c r="A118" s="64">
        <f>A117+1</f>
        <v>53</v>
      </c>
      <c r="B118" s="41" t="s">
        <v>52</v>
      </c>
      <c r="C118" s="41"/>
      <c r="D118" s="41"/>
      <c r="E118" s="43">
        <f t="shared" si="29"/>
        <v>0</v>
      </c>
      <c r="F118" s="44" t="str">
        <f t="shared" si="24"/>
        <v>n/a</v>
      </c>
      <c r="G118"/>
      <c r="H118" s="100"/>
      <c r="I118" s="100"/>
      <c r="J118" s="100"/>
      <c r="K118" s="100"/>
      <c r="L118" s="100"/>
      <c r="M118" s="100"/>
      <c r="N118" s="100"/>
      <c r="O118" s="100"/>
      <c r="P118" s="100"/>
      <c r="Q118" s="100"/>
      <c r="R118" s="100"/>
      <c r="S118" s="100"/>
      <c r="T118" s="100"/>
      <c r="U118" s="100"/>
      <c r="V118" s="100"/>
    </row>
    <row r="119" spans="1:22" s="16" customFormat="1" x14ac:dyDescent="0.25">
      <c r="A119" s="64">
        <f t="shared" ref="A119:A128" si="30">A118+1</f>
        <v>54</v>
      </c>
      <c r="B119" s="42" t="s">
        <v>59</v>
      </c>
      <c r="C119" s="42"/>
      <c r="D119" s="42"/>
      <c r="E119" s="43">
        <f t="shared" si="29"/>
        <v>0</v>
      </c>
      <c r="F119" s="44" t="str">
        <f t="shared" si="24"/>
        <v>n/a</v>
      </c>
      <c r="G119"/>
      <c r="H119" s="97"/>
      <c r="I119" s="97"/>
      <c r="J119" s="97"/>
      <c r="K119" s="97"/>
      <c r="L119" s="97"/>
      <c r="M119" s="97"/>
      <c r="N119" s="97"/>
      <c r="O119" s="97"/>
      <c r="P119" s="97"/>
      <c r="Q119" s="97"/>
      <c r="R119" s="97"/>
      <c r="S119" s="97"/>
      <c r="T119" s="97"/>
      <c r="U119" s="97"/>
      <c r="V119" s="97"/>
    </row>
    <row r="120" spans="1:22" s="16" customFormat="1" x14ac:dyDescent="0.25">
      <c r="A120" s="64">
        <f t="shared" si="30"/>
        <v>55</v>
      </c>
      <c r="B120" s="42" t="s">
        <v>53</v>
      </c>
      <c r="C120" s="50"/>
      <c r="D120" s="42"/>
      <c r="E120" s="43">
        <f t="shared" si="29"/>
        <v>0</v>
      </c>
      <c r="F120" s="44" t="str">
        <f t="shared" si="24"/>
        <v>n/a</v>
      </c>
      <c r="G120"/>
      <c r="H120" s="97"/>
      <c r="I120" s="97"/>
      <c r="J120" s="97"/>
      <c r="K120" s="97"/>
      <c r="L120" s="97"/>
      <c r="M120" s="97"/>
      <c r="N120" s="97"/>
      <c r="O120" s="97"/>
      <c r="P120" s="97"/>
      <c r="Q120" s="97"/>
      <c r="R120" s="97"/>
      <c r="S120" s="97"/>
      <c r="T120" s="97"/>
      <c r="U120" s="97"/>
      <c r="V120" s="97"/>
    </row>
    <row r="121" spans="1:22" s="16" customFormat="1" x14ac:dyDescent="0.25">
      <c r="A121" s="64">
        <f t="shared" si="30"/>
        <v>56</v>
      </c>
      <c r="B121" s="42" t="s">
        <v>54</v>
      </c>
      <c r="C121" s="50"/>
      <c r="D121" s="42"/>
      <c r="E121" s="43">
        <f t="shared" si="29"/>
        <v>0</v>
      </c>
      <c r="F121" s="44" t="str">
        <f t="shared" si="24"/>
        <v>n/a</v>
      </c>
      <c r="G121"/>
      <c r="H121" s="97"/>
      <c r="I121" s="97"/>
      <c r="J121" s="97"/>
      <c r="K121" s="97"/>
      <c r="L121" s="97"/>
      <c r="M121" s="97"/>
      <c r="N121" s="97"/>
      <c r="O121" s="97"/>
      <c r="P121" s="97"/>
      <c r="Q121" s="97"/>
      <c r="R121" s="97"/>
      <c r="S121" s="97"/>
      <c r="T121" s="97"/>
      <c r="U121" s="97"/>
      <c r="V121" s="97"/>
    </row>
    <row r="122" spans="1:22" s="16" customFormat="1" x14ac:dyDescent="0.25">
      <c r="A122" s="64">
        <f t="shared" si="30"/>
        <v>57</v>
      </c>
      <c r="B122" s="42" t="s">
        <v>55</v>
      </c>
      <c r="C122" s="50"/>
      <c r="D122" s="42"/>
      <c r="E122" s="43">
        <f t="shared" si="29"/>
        <v>0</v>
      </c>
      <c r="F122" s="44" t="str">
        <f t="shared" si="24"/>
        <v>n/a</v>
      </c>
      <c r="G122"/>
      <c r="H122" s="97"/>
      <c r="I122" s="97"/>
      <c r="J122" s="97"/>
      <c r="K122" s="97"/>
      <c r="L122" s="97"/>
      <c r="M122" s="97"/>
      <c r="N122" s="97"/>
      <c r="O122" s="97"/>
      <c r="P122" s="97"/>
      <c r="Q122" s="97"/>
      <c r="R122" s="97"/>
      <c r="S122" s="97"/>
      <c r="T122" s="97"/>
      <c r="U122" s="97"/>
      <c r="V122" s="97"/>
    </row>
    <row r="123" spans="1:22" s="16" customFormat="1" x14ac:dyDescent="0.25">
      <c r="A123" s="64">
        <f t="shared" si="30"/>
        <v>58</v>
      </c>
      <c r="B123" s="42" t="s">
        <v>56</v>
      </c>
      <c r="C123" s="50"/>
      <c r="D123" s="42"/>
      <c r="E123" s="43">
        <f t="shared" si="29"/>
        <v>0</v>
      </c>
      <c r="F123" s="44" t="str">
        <f t="shared" si="24"/>
        <v>n/a</v>
      </c>
      <c r="G123"/>
      <c r="H123" s="97"/>
      <c r="I123" s="97"/>
      <c r="J123" s="97"/>
      <c r="K123" s="97"/>
      <c r="L123" s="97"/>
      <c r="M123" s="97"/>
      <c r="N123" s="97"/>
      <c r="O123" s="97"/>
      <c r="P123" s="97"/>
      <c r="Q123" s="97"/>
      <c r="R123" s="97"/>
      <c r="S123" s="97"/>
      <c r="T123" s="97"/>
      <c r="U123" s="97"/>
      <c r="V123" s="97"/>
    </row>
    <row r="124" spans="1:22" s="16" customFormat="1" x14ac:dyDescent="0.25">
      <c r="A124" s="64">
        <f t="shared" si="30"/>
        <v>59</v>
      </c>
      <c r="B124" s="42" t="s">
        <v>57</v>
      </c>
      <c r="C124" s="50"/>
      <c r="D124" s="42"/>
      <c r="E124" s="43">
        <f t="shared" si="29"/>
        <v>0</v>
      </c>
      <c r="F124" s="44" t="str">
        <f t="shared" si="24"/>
        <v>n/a</v>
      </c>
      <c r="G124"/>
      <c r="H124" s="97"/>
      <c r="I124" s="97"/>
      <c r="J124" s="97"/>
      <c r="K124" s="97"/>
      <c r="L124" s="97"/>
      <c r="M124" s="97"/>
      <c r="N124" s="97"/>
      <c r="O124" s="97"/>
      <c r="P124" s="97"/>
      <c r="Q124" s="97"/>
      <c r="R124" s="97"/>
      <c r="S124" s="97"/>
      <c r="T124" s="97"/>
      <c r="U124" s="97"/>
      <c r="V124" s="97"/>
    </row>
    <row r="125" spans="1:22" s="16" customFormat="1" x14ac:dyDescent="0.25">
      <c r="A125" s="64">
        <f t="shared" si="30"/>
        <v>60</v>
      </c>
      <c r="B125" s="42" t="s">
        <v>58</v>
      </c>
      <c r="C125" s="65"/>
      <c r="D125" s="49"/>
      <c r="E125" s="43">
        <f t="shared" si="29"/>
        <v>0</v>
      </c>
      <c r="F125" s="44" t="str">
        <f t="shared" si="24"/>
        <v>n/a</v>
      </c>
      <c r="G125"/>
      <c r="H125" s="101"/>
      <c r="I125" s="101"/>
      <c r="J125" s="101"/>
      <c r="K125" s="101"/>
      <c r="L125" s="101"/>
      <c r="M125" s="101"/>
      <c r="N125" s="101"/>
      <c r="O125" s="101"/>
      <c r="P125" s="101"/>
      <c r="Q125" s="101"/>
      <c r="R125" s="101"/>
      <c r="S125" s="101"/>
      <c r="T125" s="101"/>
      <c r="U125" s="101"/>
      <c r="V125" s="101"/>
    </row>
    <row r="126" spans="1:22" s="16" customFormat="1" x14ac:dyDescent="0.25">
      <c r="A126" s="64">
        <f t="shared" si="30"/>
        <v>61</v>
      </c>
      <c r="B126" s="49" t="s">
        <v>63</v>
      </c>
      <c r="C126" s="65"/>
      <c r="D126" s="49"/>
      <c r="E126" s="43">
        <f t="shared" si="29"/>
        <v>0</v>
      </c>
      <c r="F126" s="44" t="str">
        <f t="shared" si="24"/>
        <v>n/a</v>
      </c>
      <c r="G126"/>
      <c r="H126" s="101"/>
      <c r="I126" s="101"/>
      <c r="J126" s="101"/>
      <c r="K126" s="101"/>
      <c r="L126" s="101"/>
      <c r="M126" s="101"/>
      <c r="N126" s="101"/>
      <c r="O126" s="101"/>
      <c r="P126" s="101"/>
      <c r="Q126" s="101"/>
      <c r="R126" s="101"/>
      <c r="S126" s="101"/>
      <c r="T126" s="101"/>
      <c r="U126" s="101"/>
      <c r="V126" s="101"/>
    </row>
    <row r="127" spans="1:22" x14ac:dyDescent="0.25">
      <c r="A127" s="64">
        <f t="shared" si="30"/>
        <v>62</v>
      </c>
      <c r="B127" s="49" t="s">
        <v>64</v>
      </c>
      <c r="C127" s="65"/>
      <c r="D127" s="49"/>
      <c r="E127" s="43">
        <f t="shared" si="29"/>
        <v>0</v>
      </c>
      <c r="F127" s="44" t="str">
        <f t="shared" si="24"/>
        <v>n/a</v>
      </c>
      <c r="H127" s="101"/>
      <c r="I127" s="101"/>
      <c r="J127" s="101"/>
      <c r="K127" s="101"/>
      <c r="L127" s="101"/>
      <c r="M127" s="101"/>
      <c r="N127" s="101"/>
      <c r="O127" s="101"/>
      <c r="P127" s="101"/>
      <c r="Q127" s="101"/>
      <c r="R127" s="101"/>
      <c r="S127" s="101"/>
      <c r="T127" s="101"/>
      <c r="U127" s="101"/>
      <c r="V127" s="101"/>
    </row>
    <row r="128" spans="1:22" x14ac:dyDescent="0.25">
      <c r="A128" s="64">
        <f t="shared" si="30"/>
        <v>63</v>
      </c>
      <c r="B128" s="49" t="s">
        <v>61</v>
      </c>
      <c r="C128" s="65"/>
      <c r="D128" s="49"/>
      <c r="E128" s="43">
        <f t="shared" si="29"/>
        <v>0</v>
      </c>
      <c r="F128" s="44" t="str">
        <f t="shared" si="24"/>
        <v>n/a</v>
      </c>
      <c r="H128" s="101"/>
      <c r="I128" s="101"/>
      <c r="J128" s="101"/>
      <c r="K128" s="101"/>
      <c r="L128" s="101"/>
      <c r="M128" s="101"/>
      <c r="N128" s="101"/>
      <c r="O128" s="101"/>
      <c r="P128" s="101"/>
      <c r="Q128" s="101"/>
      <c r="R128" s="101"/>
      <c r="S128" s="101"/>
      <c r="T128" s="101"/>
      <c r="U128" s="101"/>
      <c r="V128" s="101"/>
    </row>
    <row r="129" spans="1:22" x14ac:dyDescent="0.25">
      <c r="A129" s="58">
        <f>A128+1</f>
        <v>64</v>
      </c>
      <c r="B129" s="46" t="s">
        <v>62</v>
      </c>
      <c r="C129" s="51"/>
      <c r="D129" s="46"/>
      <c r="E129" s="47">
        <f t="shared" si="29"/>
        <v>0</v>
      </c>
      <c r="F129" s="48" t="str">
        <f t="shared" si="24"/>
        <v>n/a</v>
      </c>
      <c r="H129" s="99"/>
      <c r="I129" s="99"/>
      <c r="J129" s="101"/>
      <c r="K129" s="99"/>
      <c r="L129" s="99"/>
      <c r="M129" s="99"/>
      <c r="N129" s="99"/>
      <c r="O129" s="99"/>
      <c r="P129" s="99"/>
      <c r="Q129" s="99"/>
      <c r="R129" s="99"/>
      <c r="S129" s="99"/>
      <c r="T129" s="99"/>
      <c r="U129" s="99"/>
      <c r="V129" s="99"/>
    </row>
    <row r="130" spans="1:22" x14ac:dyDescent="0.25">
      <c r="A130" s="19"/>
      <c r="B130" s="9" t="s">
        <v>72</v>
      </c>
      <c r="C130" s="37"/>
      <c r="D130" s="9"/>
      <c r="E130" s="10">
        <f>SUM(E117:E129)</f>
        <v>0</v>
      </c>
      <c r="F130" s="12" t="str">
        <f t="shared" si="24"/>
        <v>n/a</v>
      </c>
      <c r="H130" s="10">
        <f t="shared" ref="H130:V130" si="31">SUM(H117:H129)</f>
        <v>0</v>
      </c>
      <c r="I130" s="10">
        <f t="shared" si="31"/>
        <v>0</v>
      </c>
      <c r="J130" s="10">
        <f t="shared" si="31"/>
        <v>0</v>
      </c>
      <c r="K130" s="10">
        <f t="shared" si="31"/>
        <v>0</v>
      </c>
      <c r="L130" s="10">
        <f t="shared" si="31"/>
        <v>0</v>
      </c>
      <c r="M130" s="10">
        <f t="shared" si="31"/>
        <v>0</v>
      </c>
      <c r="N130" s="10">
        <f t="shared" si="31"/>
        <v>0</v>
      </c>
      <c r="O130" s="10">
        <f t="shared" si="31"/>
        <v>0</v>
      </c>
      <c r="P130" s="10">
        <f t="shared" si="31"/>
        <v>0</v>
      </c>
      <c r="Q130" s="10">
        <f t="shared" si="31"/>
        <v>0</v>
      </c>
      <c r="R130" s="10">
        <f t="shared" si="31"/>
        <v>0</v>
      </c>
      <c r="S130" s="10">
        <f t="shared" si="31"/>
        <v>0</v>
      </c>
      <c r="T130" s="10">
        <f t="shared" si="31"/>
        <v>0</v>
      </c>
      <c r="U130" s="10">
        <f t="shared" si="31"/>
        <v>0</v>
      </c>
      <c r="V130" s="10">
        <f t="shared" si="31"/>
        <v>0</v>
      </c>
    </row>
    <row r="131" spans="1:22" x14ac:dyDescent="0.25">
      <c r="A131" s="19"/>
      <c r="B131" s="15"/>
      <c r="C131" s="28"/>
      <c r="D131" s="15"/>
      <c r="E131" s="29"/>
      <c r="F131" s="30" t="str">
        <f t="shared" si="24"/>
        <v>n/a</v>
      </c>
      <c r="H131" s="29"/>
      <c r="I131" s="29"/>
      <c r="J131" s="29"/>
      <c r="K131" s="29"/>
      <c r="L131" s="29"/>
      <c r="M131" s="29"/>
      <c r="N131" s="29"/>
      <c r="O131" s="29"/>
      <c r="P131" s="29"/>
      <c r="Q131" s="29"/>
      <c r="R131" s="29"/>
      <c r="S131" s="29"/>
      <c r="T131" s="29"/>
      <c r="U131" s="29"/>
      <c r="V131" s="29"/>
    </row>
    <row r="132" spans="1:22" x14ac:dyDescent="0.25">
      <c r="A132" s="15"/>
      <c r="B132" s="18" t="s">
        <v>22</v>
      </c>
      <c r="C132" s="25"/>
      <c r="D132" s="24"/>
      <c r="E132" s="26"/>
      <c r="F132" s="27" t="str">
        <f t="shared" si="24"/>
        <v>n/a</v>
      </c>
      <c r="H132" s="26"/>
      <c r="I132" s="26"/>
      <c r="J132" s="26"/>
      <c r="K132" s="26"/>
      <c r="L132" s="26"/>
      <c r="M132" s="26"/>
      <c r="N132" s="26"/>
      <c r="O132" s="26"/>
      <c r="P132" s="26"/>
      <c r="Q132" s="26"/>
      <c r="R132" s="26"/>
      <c r="S132" s="26"/>
      <c r="T132" s="26"/>
      <c r="U132" s="26"/>
      <c r="V132" s="26"/>
    </row>
    <row r="133" spans="1:22" x14ac:dyDescent="0.25">
      <c r="A133" s="56">
        <f>A129+1</f>
        <v>65</v>
      </c>
      <c r="B133" s="38" t="s">
        <v>12</v>
      </c>
      <c r="C133" s="52"/>
      <c r="D133" s="38"/>
      <c r="E133" s="39">
        <f t="shared" ref="E133:E139" si="32">SUM(H133:V133)</f>
        <v>0</v>
      </c>
      <c r="F133" s="40" t="str">
        <f t="shared" si="24"/>
        <v>n/a</v>
      </c>
      <c r="H133" s="96"/>
      <c r="I133" s="96"/>
      <c r="J133" s="96"/>
      <c r="K133" s="96"/>
      <c r="L133" s="96"/>
      <c r="M133" s="96"/>
      <c r="N133" s="96"/>
      <c r="O133" s="96"/>
      <c r="P133" s="96"/>
      <c r="Q133" s="96"/>
      <c r="R133" s="96"/>
      <c r="S133" s="96"/>
      <c r="T133" s="96"/>
      <c r="U133" s="96"/>
      <c r="V133" s="96"/>
    </row>
    <row r="134" spans="1:22" x14ac:dyDescent="0.25">
      <c r="A134" s="57">
        <f t="shared" ref="A134:A139" si="33">A133+1</f>
        <v>66</v>
      </c>
      <c r="B134" s="42" t="s">
        <v>10</v>
      </c>
      <c r="C134" s="50"/>
      <c r="D134" s="42"/>
      <c r="E134" s="43">
        <f t="shared" si="32"/>
        <v>0</v>
      </c>
      <c r="F134" s="44" t="str">
        <f t="shared" si="24"/>
        <v>n/a</v>
      </c>
      <c r="H134" s="97"/>
      <c r="I134" s="97"/>
      <c r="J134" s="97"/>
      <c r="K134" s="97"/>
      <c r="L134" s="97"/>
      <c r="M134" s="97"/>
      <c r="N134" s="97"/>
      <c r="O134" s="97"/>
      <c r="P134" s="97"/>
      <c r="Q134" s="97"/>
      <c r="R134" s="97"/>
      <c r="S134" s="97"/>
      <c r="T134" s="97"/>
      <c r="U134" s="97"/>
      <c r="V134" s="97"/>
    </row>
    <row r="135" spans="1:22" x14ac:dyDescent="0.25">
      <c r="A135" s="57">
        <f t="shared" si="33"/>
        <v>67</v>
      </c>
      <c r="B135" s="42" t="s">
        <v>11</v>
      </c>
      <c r="C135" s="42"/>
      <c r="D135" s="42"/>
      <c r="E135" s="43">
        <f t="shared" si="32"/>
        <v>0</v>
      </c>
      <c r="F135" s="44" t="str">
        <f t="shared" ref="F135:F154" si="34">IF($E$154&gt;0,E135/$E$154,"n/a")</f>
        <v>n/a</v>
      </c>
      <c r="H135" s="97"/>
      <c r="I135" s="97"/>
      <c r="J135" s="97"/>
      <c r="K135" s="97"/>
      <c r="L135" s="97"/>
      <c r="M135" s="97"/>
      <c r="N135" s="97"/>
      <c r="O135" s="97"/>
      <c r="P135" s="97"/>
      <c r="Q135" s="97"/>
      <c r="R135" s="97"/>
      <c r="S135" s="97"/>
      <c r="T135" s="97"/>
      <c r="U135" s="97"/>
      <c r="V135" s="97"/>
    </row>
    <row r="136" spans="1:22" x14ac:dyDescent="0.25">
      <c r="A136" s="57">
        <f t="shared" si="33"/>
        <v>68</v>
      </c>
      <c r="B136" s="42" t="s">
        <v>15</v>
      </c>
      <c r="C136" s="42"/>
      <c r="D136" s="42"/>
      <c r="E136" s="43">
        <f t="shared" si="32"/>
        <v>0</v>
      </c>
      <c r="F136" s="44" t="str">
        <f t="shared" si="34"/>
        <v>n/a</v>
      </c>
      <c r="H136" s="97"/>
      <c r="I136" s="97"/>
      <c r="J136" s="97"/>
      <c r="K136" s="97"/>
      <c r="L136" s="97"/>
      <c r="M136" s="97"/>
      <c r="N136" s="97"/>
      <c r="O136" s="97"/>
      <c r="P136" s="97"/>
      <c r="Q136" s="97"/>
      <c r="R136" s="97"/>
      <c r="S136" s="97"/>
      <c r="T136" s="97"/>
      <c r="U136" s="97"/>
      <c r="V136" s="97"/>
    </row>
    <row r="137" spans="1:22" x14ac:dyDescent="0.25">
      <c r="A137" s="57">
        <f t="shared" si="33"/>
        <v>69</v>
      </c>
      <c r="B137" s="42" t="s">
        <v>13</v>
      </c>
      <c r="C137" s="42"/>
      <c r="D137" s="42"/>
      <c r="E137" s="43">
        <f t="shared" si="32"/>
        <v>0</v>
      </c>
      <c r="F137" s="44" t="str">
        <f t="shared" si="34"/>
        <v>n/a</v>
      </c>
      <c r="H137" s="97"/>
      <c r="I137" s="97"/>
      <c r="J137" s="97"/>
      <c r="K137" s="97"/>
      <c r="L137" s="97"/>
      <c r="M137" s="97"/>
      <c r="N137" s="97"/>
      <c r="O137" s="97"/>
      <c r="P137" s="97"/>
      <c r="Q137" s="97"/>
      <c r="R137" s="97"/>
      <c r="S137" s="97"/>
      <c r="T137" s="97"/>
      <c r="U137" s="97"/>
      <c r="V137" s="97"/>
    </row>
    <row r="138" spans="1:22" x14ac:dyDescent="0.25">
      <c r="A138" s="57">
        <f t="shared" si="33"/>
        <v>70</v>
      </c>
      <c r="B138" s="42" t="s">
        <v>14</v>
      </c>
      <c r="C138" s="42"/>
      <c r="D138" s="42"/>
      <c r="E138" s="43">
        <f t="shared" si="32"/>
        <v>0</v>
      </c>
      <c r="F138" s="44" t="str">
        <f t="shared" si="34"/>
        <v>n/a</v>
      </c>
      <c r="H138" s="97"/>
      <c r="I138" s="97"/>
      <c r="J138" s="97"/>
      <c r="K138" s="97"/>
      <c r="L138" s="97"/>
      <c r="M138" s="97"/>
      <c r="N138" s="97"/>
      <c r="O138" s="97"/>
      <c r="P138" s="97"/>
      <c r="Q138" s="97"/>
      <c r="R138" s="97"/>
      <c r="S138" s="97"/>
      <c r="T138" s="97"/>
      <c r="U138" s="97"/>
      <c r="V138" s="97"/>
    </row>
    <row r="139" spans="1:22" x14ac:dyDescent="0.25">
      <c r="A139" s="58">
        <f t="shared" si="33"/>
        <v>71</v>
      </c>
      <c r="B139" s="46" t="s">
        <v>16</v>
      </c>
      <c r="C139" s="46"/>
      <c r="D139" s="51" t="s">
        <v>17</v>
      </c>
      <c r="E139" s="47">
        <f t="shared" si="32"/>
        <v>0</v>
      </c>
      <c r="F139" s="48" t="str">
        <f t="shared" si="34"/>
        <v>n/a</v>
      </c>
      <c r="H139" s="99"/>
      <c r="I139" s="99"/>
      <c r="J139" s="99"/>
      <c r="K139" s="99"/>
      <c r="L139" s="99"/>
      <c r="M139" s="99"/>
      <c r="N139" s="99"/>
      <c r="O139" s="99"/>
      <c r="P139" s="99"/>
      <c r="Q139" s="99"/>
      <c r="R139" s="99"/>
      <c r="S139" s="99"/>
      <c r="T139" s="99"/>
      <c r="U139" s="99"/>
      <c r="V139" s="99"/>
    </row>
    <row r="140" spans="1:22" x14ac:dyDescent="0.25">
      <c r="A140" s="20"/>
      <c r="B140" s="9" t="s">
        <v>71</v>
      </c>
      <c r="C140" s="9"/>
      <c r="D140" s="37"/>
      <c r="E140" s="10">
        <f>SUM(E133:E139)</f>
        <v>0</v>
      </c>
      <c r="F140" s="12" t="str">
        <f t="shared" si="34"/>
        <v>n/a</v>
      </c>
      <c r="H140" s="10">
        <f t="shared" ref="H140:V140" si="35">SUM(H133:H139)</f>
        <v>0</v>
      </c>
      <c r="I140" s="10">
        <f t="shared" si="35"/>
        <v>0</v>
      </c>
      <c r="J140" s="10">
        <f t="shared" si="35"/>
        <v>0</v>
      </c>
      <c r="K140" s="10">
        <f t="shared" si="35"/>
        <v>0</v>
      </c>
      <c r="L140" s="10">
        <f t="shared" si="35"/>
        <v>0</v>
      </c>
      <c r="M140" s="10">
        <f t="shared" si="35"/>
        <v>0</v>
      </c>
      <c r="N140" s="10">
        <f t="shared" si="35"/>
        <v>0</v>
      </c>
      <c r="O140" s="10">
        <f t="shared" si="35"/>
        <v>0</v>
      </c>
      <c r="P140" s="10">
        <f t="shared" si="35"/>
        <v>0</v>
      </c>
      <c r="Q140" s="10">
        <f t="shared" si="35"/>
        <v>0</v>
      </c>
      <c r="R140" s="10">
        <f t="shared" si="35"/>
        <v>0</v>
      </c>
      <c r="S140" s="10">
        <f t="shared" si="35"/>
        <v>0</v>
      </c>
      <c r="T140" s="10">
        <f t="shared" si="35"/>
        <v>0</v>
      </c>
      <c r="U140" s="10">
        <f t="shared" si="35"/>
        <v>0</v>
      </c>
      <c r="V140" s="10">
        <f t="shared" si="35"/>
        <v>0</v>
      </c>
    </row>
    <row r="141" spans="1:22" x14ac:dyDescent="0.25">
      <c r="A141" s="20"/>
      <c r="B141" s="15"/>
      <c r="C141" s="15"/>
      <c r="D141" s="28"/>
      <c r="E141" s="29"/>
      <c r="F141" s="30"/>
      <c r="H141" s="29"/>
      <c r="I141" s="29"/>
      <c r="J141" s="29"/>
      <c r="K141" s="29"/>
      <c r="L141" s="29"/>
      <c r="M141" s="29"/>
      <c r="N141" s="29"/>
      <c r="O141" s="29"/>
      <c r="P141" s="29"/>
      <c r="Q141" s="29"/>
      <c r="R141" s="29"/>
      <c r="S141" s="29"/>
      <c r="T141" s="29"/>
      <c r="U141" s="29"/>
      <c r="V141" s="29"/>
    </row>
    <row r="142" spans="1:22" x14ac:dyDescent="0.25">
      <c r="B142" s="18" t="s">
        <v>69</v>
      </c>
      <c r="C142" s="24"/>
      <c r="D142" s="25"/>
      <c r="E142" s="26"/>
      <c r="F142" s="27"/>
      <c r="H142" s="26"/>
      <c r="I142" s="26"/>
      <c r="J142" s="26"/>
      <c r="K142" s="26"/>
      <c r="L142" s="26"/>
      <c r="M142" s="26"/>
      <c r="N142" s="26"/>
      <c r="O142" s="26"/>
      <c r="P142" s="26"/>
      <c r="Q142" s="26"/>
      <c r="R142" s="26"/>
      <c r="S142" s="26"/>
      <c r="T142" s="26"/>
      <c r="U142" s="26"/>
      <c r="V142" s="26"/>
    </row>
    <row r="143" spans="1:22" x14ac:dyDescent="0.25">
      <c r="A143" s="56">
        <f>A139+1</f>
        <v>72</v>
      </c>
      <c r="B143" s="38" t="s">
        <v>34</v>
      </c>
      <c r="C143" s="38"/>
      <c r="D143" s="38"/>
      <c r="E143" s="39">
        <f t="shared" ref="E143:E148" si="36">SUM(H143:V143)</f>
        <v>0</v>
      </c>
      <c r="F143" s="40" t="str">
        <f t="shared" si="34"/>
        <v>n/a</v>
      </c>
      <c r="H143" s="96"/>
      <c r="I143" s="96"/>
      <c r="J143" s="96"/>
      <c r="K143" s="96"/>
      <c r="L143" s="96"/>
      <c r="M143" s="96"/>
      <c r="N143" s="96"/>
      <c r="O143" s="96"/>
      <c r="P143" s="96"/>
      <c r="Q143" s="96"/>
      <c r="R143" s="96"/>
      <c r="S143" s="96"/>
      <c r="T143" s="96"/>
      <c r="U143" s="96"/>
      <c r="V143" s="96"/>
    </row>
    <row r="144" spans="1:22" x14ac:dyDescent="0.25">
      <c r="A144" s="57">
        <f>A143+1</f>
        <v>73</v>
      </c>
      <c r="B144" s="42" t="s">
        <v>35</v>
      </c>
      <c r="C144" s="42"/>
      <c r="D144" s="42"/>
      <c r="E144" s="43">
        <f t="shared" si="36"/>
        <v>0</v>
      </c>
      <c r="F144" s="44" t="str">
        <f t="shared" si="34"/>
        <v>n/a</v>
      </c>
      <c r="H144" s="97"/>
      <c r="I144" s="97"/>
      <c r="J144" s="97"/>
      <c r="K144" s="97"/>
      <c r="L144" s="97"/>
      <c r="M144" s="97"/>
      <c r="N144" s="97"/>
      <c r="O144" s="97"/>
      <c r="P144" s="97"/>
      <c r="Q144" s="97"/>
      <c r="R144" s="97"/>
      <c r="S144" s="97"/>
      <c r="T144" s="97"/>
      <c r="U144" s="97"/>
      <c r="V144" s="97"/>
    </row>
    <row r="145" spans="1:254" x14ac:dyDescent="0.25">
      <c r="A145" s="57">
        <f>A144+1</f>
        <v>74</v>
      </c>
      <c r="B145" s="42" t="s">
        <v>19</v>
      </c>
      <c r="C145" s="42"/>
      <c r="D145" s="42"/>
      <c r="E145" s="43">
        <f t="shared" si="36"/>
        <v>0</v>
      </c>
      <c r="F145" s="44" t="str">
        <f t="shared" si="34"/>
        <v>n/a</v>
      </c>
      <c r="H145" s="97"/>
      <c r="I145" s="97"/>
      <c r="J145" s="97"/>
      <c r="K145" s="97"/>
      <c r="L145" s="97"/>
      <c r="M145" s="97"/>
      <c r="N145" s="97"/>
      <c r="O145" s="97"/>
      <c r="P145" s="97"/>
      <c r="Q145" s="97"/>
      <c r="R145" s="97"/>
      <c r="S145" s="97"/>
      <c r="T145" s="97"/>
      <c r="U145" s="97"/>
      <c r="V145" s="97"/>
    </row>
    <row r="146" spans="1:254" x14ac:dyDescent="0.25">
      <c r="A146" s="57">
        <f>A145+1</f>
        <v>75</v>
      </c>
      <c r="B146" s="42" t="s">
        <v>29</v>
      </c>
      <c r="C146" s="42"/>
      <c r="D146" s="42"/>
      <c r="E146" s="43">
        <f t="shared" si="36"/>
        <v>0</v>
      </c>
      <c r="F146" s="44" t="str">
        <f t="shared" si="34"/>
        <v>n/a</v>
      </c>
      <c r="H146" s="97"/>
      <c r="I146" s="97"/>
      <c r="J146" s="97"/>
      <c r="K146" s="97"/>
      <c r="L146" s="97"/>
      <c r="M146" s="97"/>
      <c r="N146" s="97"/>
      <c r="O146" s="97"/>
      <c r="P146" s="97"/>
      <c r="Q146" s="97"/>
      <c r="R146" s="97"/>
      <c r="S146" s="97"/>
      <c r="T146" s="97"/>
      <c r="U146" s="97"/>
      <c r="V146" s="97"/>
    </row>
    <row r="147" spans="1:254" x14ac:dyDescent="0.25">
      <c r="A147" s="57">
        <f>A146+1</f>
        <v>76</v>
      </c>
      <c r="B147" s="49" t="s">
        <v>49</v>
      </c>
      <c r="C147" s="49"/>
      <c r="D147" s="49"/>
      <c r="E147" s="43">
        <f t="shared" si="36"/>
        <v>0</v>
      </c>
      <c r="F147" s="44" t="str">
        <f t="shared" si="34"/>
        <v>n/a</v>
      </c>
      <c r="H147" s="101"/>
      <c r="I147" s="101"/>
      <c r="J147" s="101"/>
      <c r="K147" s="101"/>
      <c r="L147" s="101"/>
      <c r="M147" s="101"/>
      <c r="N147" s="101"/>
      <c r="O147" s="101"/>
      <c r="P147" s="101"/>
      <c r="Q147" s="101"/>
      <c r="R147" s="101"/>
      <c r="S147" s="101"/>
      <c r="T147" s="101"/>
      <c r="U147" s="101"/>
      <c r="V147" s="101"/>
    </row>
    <row r="148" spans="1:254" x14ac:dyDescent="0.25">
      <c r="A148" s="58">
        <f>A147+1</f>
        <v>77</v>
      </c>
      <c r="B148" s="46" t="s">
        <v>50</v>
      </c>
      <c r="C148" s="46"/>
      <c r="D148" s="46"/>
      <c r="E148" s="47">
        <f t="shared" si="36"/>
        <v>0</v>
      </c>
      <c r="F148" s="48" t="str">
        <f t="shared" si="34"/>
        <v>n/a</v>
      </c>
      <c r="H148" s="99"/>
      <c r="I148" s="99"/>
      <c r="J148" s="99"/>
      <c r="K148" s="99"/>
      <c r="L148" s="99"/>
      <c r="M148" s="99"/>
      <c r="N148" s="99"/>
      <c r="O148" s="99"/>
      <c r="P148" s="99"/>
      <c r="Q148" s="99"/>
      <c r="R148" s="99"/>
      <c r="S148" s="99"/>
      <c r="T148" s="99"/>
      <c r="U148" s="99"/>
      <c r="V148" s="99"/>
    </row>
    <row r="149" spans="1:254" x14ac:dyDescent="0.25">
      <c r="A149" s="31"/>
      <c r="B149" s="9" t="str">
        <f>"Subtotal - "&amp;B142</f>
        <v>Subtotal - Debt</v>
      </c>
      <c r="C149" s="9"/>
      <c r="D149" s="9"/>
      <c r="E149" s="10">
        <f>SUM(E143:E148)</f>
        <v>0</v>
      </c>
      <c r="F149" s="12" t="str">
        <f t="shared" si="34"/>
        <v>n/a</v>
      </c>
      <c r="H149" s="10">
        <f t="shared" ref="H149:V149" si="37">SUM(H143:H148)</f>
        <v>0</v>
      </c>
      <c r="I149" s="10">
        <f t="shared" si="37"/>
        <v>0</v>
      </c>
      <c r="J149" s="10">
        <f t="shared" si="37"/>
        <v>0</v>
      </c>
      <c r="K149" s="10">
        <f t="shared" si="37"/>
        <v>0</v>
      </c>
      <c r="L149" s="10">
        <f t="shared" si="37"/>
        <v>0</v>
      </c>
      <c r="M149" s="10">
        <f t="shared" si="37"/>
        <v>0</v>
      </c>
      <c r="N149" s="10">
        <f t="shared" si="37"/>
        <v>0</v>
      </c>
      <c r="O149" s="10">
        <f t="shared" si="37"/>
        <v>0</v>
      </c>
      <c r="P149" s="10">
        <f t="shared" si="37"/>
        <v>0</v>
      </c>
      <c r="Q149" s="10">
        <f t="shared" si="37"/>
        <v>0</v>
      </c>
      <c r="R149" s="10">
        <f t="shared" si="37"/>
        <v>0</v>
      </c>
      <c r="S149" s="10">
        <f t="shared" si="37"/>
        <v>0</v>
      </c>
      <c r="T149" s="10">
        <f t="shared" si="37"/>
        <v>0</v>
      </c>
      <c r="U149" s="10">
        <f t="shared" si="37"/>
        <v>0</v>
      </c>
      <c r="V149" s="10">
        <f t="shared" si="37"/>
        <v>0</v>
      </c>
    </row>
    <row r="150" spans="1:254" x14ac:dyDescent="0.25">
      <c r="A150" s="20"/>
      <c r="B150" s="15"/>
      <c r="C150" s="15"/>
      <c r="D150" s="15"/>
      <c r="E150" s="29"/>
      <c r="F150" s="30"/>
      <c r="H150" s="29"/>
      <c r="I150" s="29"/>
      <c r="J150" s="29"/>
      <c r="K150" s="29"/>
      <c r="L150" s="29"/>
      <c r="M150" s="29"/>
      <c r="N150" s="29"/>
      <c r="O150" s="29"/>
      <c r="P150" s="29"/>
      <c r="Q150" s="29"/>
      <c r="R150" s="29"/>
      <c r="S150" s="29"/>
      <c r="T150" s="29"/>
      <c r="U150" s="29"/>
      <c r="V150" s="29"/>
    </row>
    <row r="151" spans="1:254" x14ac:dyDescent="0.25">
      <c r="A151" s="56">
        <f>A148+1</f>
        <v>78</v>
      </c>
      <c r="B151" s="38" t="s">
        <v>20</v>
      </c>
      <c r="C151" s="38"/>
      <c r="D151" s="38"/>
      <c r="E151" s="39">
        <f>SUM(H151:V151)</f>
        <v>0</v>
      </c>
      <c r="F151" s="40" t="str">
        <f t="shared" si="34"/>
        <v>n/a</v>
      </c>
      <c r="H151" s="96"/>
      <c r="I151" s="96"/>
      <c r="J151" s="96"/>
      <c r="K151" s="96"/>
      <c r="L151" s="96"/>
      <c r="M151" s="96"/>
      <c r="N151" s="96"/>
      <c r="O151" s="96"/>
      <c r="P151" s="96"/>
      <c r="Q151" s="96"/>
      <c r="R151" s="96"/>
      <c r="S151" s="96"/>
      <c r="T151" s="96"/>
      <c r="U151" s="96"/>
      <c r="V151" s="96"/>
    </row>
    <row r="152" spans="1:254" x14ac:dyDescent="0.25">
      <c r="A152" s="58">
        <f>A151+1</f>
        <v>79</v>
      </c>
      <c r="B152" s="46" t="s">
        <v>21</v>
      </c>
      <c r="C152" s="46"/>
      <c r="D152" s="46"/>
      <c r="E152" s="47">
        <f>SUM(H152:V152)</f>
        <v>0</v>
      </c>
      <c r="F152" s="48" t="str">
        <f t="shared" si="34"/>
        <v>n/a</v>
      </c>
      <c r="H152" s="99"/>
      <c r="I152" s="99"/>
      <c r="J152" s="99"/>
      <c r="K152" s="99"/>
      <c r="L152" s="99"/>
      <c r="M152" s="99"/>
      <c r="N152" s="99"/>
      <c r="O152" s="99"/>
      <c r="P152" s="99"/>
      <c r="Q152" s="99"/>
      <c r="R152" s="99"/>
      <c r="S152" s="99"/>
      <c r="T152" s="99"/>
      <c r="U152" s="99"/>
      <c r="V152" s="99"/>
    </row>
    <row r="153" spans="1:254" x14ac:dyDescent="0.25">
      <c r="A153" s="31"/>
      <c r="B153" s="21"/>
      <c r="C153" s="21"/>
      <c r="D153" s="21"/>
      <c r="E153" s="22"/>
      <c r="F153" s="23"/>
      <c r="H153" s="22"/>
      <c r="I153" s="22"/>
      <c r="J153" s="22"/>
      <c r="K153" s="22"/>
      <c r="L153" s="22"/>
      <c r="M153" s="22"/>
      <c r="N153" s="22"/>
      <c r="O153" s="22"/>
      <c r="P153" s="22"/>
      <c r="Q153" s="22"/>
      <c r="R153" s="22"/>
      <c r="S153" s="22"/>
      <c r="T153" s="22"/>
      <c r="U153" s="22"/>
      <c r="V153" s="22"/>
    </row>
    <row r="154" spans="1:254" x14ac:dyDescent="0.25">
      <c r="A154" s="11"/>
      <c r="B154" s="11" t="s">
        <v>33</v>
      </c>
      <c r="C154" s="11"/>
      <c r="D154" s="11"/>
      <c r="E154" s="32">
        <f>SUM(E151:E152,E149,E140,E130)</f>
        <v>0</v>
      </c>
      <c r="F154" s="34" t="str">
        <f t="shared" si="34"/>
        <v>n/a</v>
      </c>
      <c r="H154" s="32">
        <f>SUM(H151:H152,H149,H140,H130)</f>
        <v>0</v>
      </c>
      <c r="I154" s="32">
        <f t="shared" ref="I154:V154" si="38">SUM(I151:I152,I149,I140,I130)</f>
        <v>0</v>
      </c>
      <c r="J154" s="32">
        <f t="shared" si="38"/>
        <v>0</v>
      </c>
      <c r="K154" s="32">
        <f t="shared" si="38"/>
        <v>0</v>
      </c>
      <c r="L154" s="32">
        <f t="shared" si="38"/>
        <v>0</v>
      </c>
      <c r="M154" s="32">
        <f t="shared" si="38"/>
        <v>0</v>
      </c>
      <c r="N154" s="32">
        <f t="shared" si="38"/>
        <v>0</v>
      </c>
      <c r="O154" s="32">
        <f t="shared" si="38"/>
        <v>0</v>
      </c>
      <c r="P154" s="32">
        <f t="shared" si="38"/>
        <v>0</v>
      </c>
      <c r="Q154" s="32">
        <f t="shared" si="38"/>
        <v>0</v>
      </c>
      <c r="R154" s="32">
        <f t="shared" si="38"/>
        <v>0</v>
      </c>
      <c r="S154" s="32">
        <f t="shared" si="38"/>
        <v>0</v>
      </c>
      <c r="T154" s="32">
        <f t="shared" si="38"/>
        <v>0</v>
      </c>
      <c r="U154" s="32">
        <f t="shared" si="38"/>
        <v>0</v>
      </c>
      <c r="V154" s="32">
        <f t="shared" si="38"/>
        <v>0</v>
      </c>
    </row>
    <row r="155" spans="1:254" x14ac:dyDescent="0.25">
      <c r="A155" s="33"/>
      <c r="B155" s="35" t="s">
        <v>38</v>
      </c>
      <c r="C155" s="11"/>
      <c r="D155" s="11"/>
      <c r="E155" s="32"/>
      <c r="F155" s="34"/>
      <c r="H155" s="36">
        <f>H154</f>
        <v>0</v>
      </c>
      <c r="I155" s="36">
        <f t="shared" ref="I155:V155" si="39">IF(I154&gt;0,H155+I154,0)</f>
        <v>0</v>
      </c>
      <c r="J155" s="36">
        <f t="shared" si="39"/>
        <v>0</v>
      </c>
      <c r="K155" s="36">
        <f t="shared" si="39"/>
        <v>0</v>
      </c>
      <c r="L155" s="36">
        <f t="shared" si="39"/>
        <v>0</v>
      </c>
      <c r="M155" s="36">
        <f t="shared" si="39"/>
        <v>0</v>
      </c>
      <c r="N155" s="36">
        <f t="shared" si="39"/>
        <v>0</v>
      </c>
      <c r="O155" s="36">
        <f t="shared" si="39"/>
        <v>0</v>
      </c>
      <c r="P155" s="36">
        <f t="shared" si="39"/>
        <v>0</v>
      </c>
      <c r="Q155" s="36">
        <f t="shared" si="39"/>
        <v>0</v>
      </c>
      <c r="R155" s="36">
        <f t="shared" si="39"/>
        <v>0</v>
      </c>
      <c r="S155" s="36">
        <f t="shared" si="39"/>
        <v>0</v>
      </c>
      <c r="T155" s="36">
        <f t="shared" si="39"/>
        <v>0</v>
      </c>
      <c r="U155" s="36">
        <f t="shared" si="39"/>
        <v>0</v>
      </c>
      <c r="V155" s="36">
        <f t="shared" si="39"/>
        <v>0</v>
      </c>
    </row>
    <row r="157" spans="1:254" ht="15.6" x14ac:dyDescent="0.3">
      <c r="A157" s="93" t="s">
        <v>36</v>
      </c>
      <c r="B157" s="93"/>
      <c r="C157" s="94"/>
      <c r="D157" s="94"/>
      <c r="E157" s="94" t="str">
        <f>E115</f>
        <v>Totals</v>
      </c>
      <c r="F157" s="94"/>
      <c r="G157" s="94"/>
      <c r="H157" s="201" t="str">
        <f>H115</f>
        <v>Prior Years</v>
      </c>
      <c r="I157" s="94">
        <f>I115</f>
        <v>2015</v>
      </c>
      <c r="J157" s="94">
        <f t="shared" ref="J157:V157" si="40">J115</f>
        <v>2016</v>
      </c>
      <c r="K157" s="94">
        <f t="shared" si="40"/>
        <v>2017</v>
      </c>
      <c r="L157" s="94">
        <f t="shared" si="40"/>
        <v>2018</v>
      </c>
      <c r="M157" s="94">
        <f t="shared" si="40"/>
        <v>2019</v>
      </c>
      <c r="N157" s="94">
        <f t="shared" si="40"/>
        <v>2020</v>
      </c>
      <c r="O157" s="94">
        <f t="shared" si="40"/>
        <v>2021</v>
      </c>
      <c r="P157" s="94">
        <f t="shared" si="40"/>
        <v>2022</v>
      </c>
      <c r="Q157" s="94">
        <f t="shared" si="40"/>
        <v>2023</v>
      </c>
      <c r="R157" s="94">
        <f t="shared" si="40"/>
        <v>2024</v>
      </c>
      <c r="S157" s="94">
        <f t="shared" si="40"/>
        <v>2025</v>
      </c>
      <c r="T157" s="94">
        <f t="shared" si="40"/>
        <v>2026</v>
      </c>
      <c r="U157" s="94">
        <f t="shared" si="40"/>
        <v>2027</v>
      </c>
      <c r="V157" s="94">
        <f t="shared" si="40"/>
        <v>2028</v>
      </c>
    </row>
    <row r="158" spans="1:254" x14ac:dyDescent="0.25">
      <c r="A158" s="5"/>
      <c r="B158" s="6"/>
      <c r="C158" s="6"/>
      <c r="D158" s="6"/>
      <c r="E158" s="6"/>
      <c r="F158" s="6"/>
      <c r="G158" s="6"/>
      <c r="H158" s="6"/>
      <c r="I158" s="6"/>
      <c r="J158" s="6"/>
      <c r="K158" s="6"/>
      <c r="L158" s="6"/>
      <c r="M158" s="6"/>
      <c r="N158" s="6"/>
      <c r="O158" s="6"/>
      <c r="P158" s="6"/>
      <c r="Q158" s="6"/>
      <c r="R158" s="6"/>
      <c r="S158" s="6"/>
      <c r="T158" s="6"/>
      <c r="U158" s="6"/>
      <c r="V158" s="6"/>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c r="IP158" s="7"/>
      <c r="IQ158" s="7"/>
      <c r="IR158" s="7"/>
      <c r="IS158" s="7"/>
      <c r="IT158" s="7"/>
    </row>
    <row r="159" spans="1:254" x14ac:dyDescent="0.25">
      <c r="E159" s="59">
        <f>E110-E154</f>
        <v>0</v>
      </c>
      <c r="F159" s="2"/>
      <c r="G159" s="2"/>
      <c r="H159" s="59">
        <f t="shared" ref="H159:V159" si="41">H110-H154</f>
        <v>0</v>
      </c>
      <c r="I159" s="59">
        <f t="shared" si="41"/>
        <v>0</v>
      </c>
      <c r="J159" s="59">
        <f t="shared" si="41"/>
        <v>0</v>
      </c>
      <c r="K159" s="59">
        <f t="shared" si="41"/>
        <v>0</v>
      </c>
      <c r="L159" s="59">
        <f t="shared" si="41"/>
        <v>0</v>
      </c>
      <c r="M159" s="59">
        <f t="shared" si="41"/>
        <v>0</v>
      </c>
      <c r="N159" s="59">
        <f t="shared" si="41"/>
        <v>0</v>
      </c>
      <c r="O159" s="59">
        <f t="shared" si="41"/>
        <v>0</v>
      </c>
      <c r="P159" s="59">
        <f t="shared" si="41"/>
        <v>0</v>
      </c>
      <c r="Q159" s="59">
        <f t="shared" si="41"/>
        <v>0</v>
      </c>
      <c r="R159" s="59">
        <f t="shared" si="41"/>
        <v>0</v>
      </c>
      <c r="S159" s="59">
        <f t="shared" si="41"/>
        <v>0</v>
      </c>
      <c r="T159" s="59">
        <f t="shared" si="41"/>
        <v>0</v>
      </c>
      <c r="U159" s="59">
        <f t="shared" si="41"/>
        <v>0</v>
      </c>
      <c r="V159" s="59">
        <f t="shared" si="41"/>
        <v>0</v>
      </c>
    </row>
    <row r="160" spans="1:254" hidden="1" x14ac:dyDescent="0.25"/>
    <row r="161" spans="4:254" ht="0.9" customHeight="1" x14ac:dyDescent="0.25">
      <c r="D161" s="81" t="s">
        <v>43</v>
      </c>
      <c r="E161" s="28"/>
      <c r="F161" s="28"/>
      <c r="G161" s="28"/>
      <c r="H161" s="28"/>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c r="FI161" s="16"/>
      <c r="FJ161" s="16"/>
      <c r="FK161" s="16"/>
      <c r="FL161" s="16"/>
      <c r="FM161" s="16"/>
      <c r="FN161" s="16"/>
      <c r="FO161" s="16"/>
      <c r="FP161" s="16"/>
      <c r="FQ161" s="16"/>
      <c r="FR161" s="16"/>
      <c r="FS161" s="16"/>
      <c r="FT161" s="16"/>
      <c r="FU161" s="16"/>
      <c r="FV161" s="16"/>
      <c r="FW161" s="16"/>
      <c r="FX161" s="16"/>
      <c r="FY161" s="16"/>
      <c r="FZ161" s="16"/>
      <c r="GA161" s="16"/>
      <c r="GB161" s="16"/>
      <c r="GC161" s="16"/>
      <c r="GD161" s="16"/>
      <c r="GE161" s="16"/>
      <c r="GF161" s="16"/>
      <c r="GG161" s="16"/>
      <c r="GH161" s="16"/>
      <c r="GI161" s="16"/>
      <c r="GJ161" s="16"/>
      <c r="GK161" s="16"/>
      <c r="GL161" s="16"/>
      <c r="GM161" s="16"/>
      <c r="GN161" s="16"/>
      <c r="GO161" s="16"/>
      <c r="GP161" s="16"/>
      <c r="GQ161" s="16"/>
      <c r="GR161" s="16"/>
      <c r="GS161" s="16"/>
      <c r="GT161" s="16"/>
      <c r="GU161" s="16"/>
      <c r="GV161" s="16"/>
      <c r="GW161" s="16"/>
      <c r="GX161" s="16"/>
      <c r="GY161" s="16"/>
      <c r="GZ161" s="16"/>
      <c r="HA161" s="16"/>
      <c r="HB161" s="16"/>
      <c r="HC161" s="16"/>
      <c r="HD161" s="16"/>
      <c r="HE161" s="16"/>
      <c r="HF161" s="16"/>
      <c r="HG161" s="16"/>
      <c r="HH161" s="16"/>
      <c r="HI161" s="16"/>
      <c r="HJ161" s="16"/>
      <c r="HK161" s="16"/>
      <c r="HL161" s="16"/>
      <c r="HM161" s="16"/>
      <c r="HN161" s="16"/>
      <c r="HO161" s="16"/>
      <c r="HP161" s="16"/>
      <c r="HQ161" s="16"/>
      <c r="HR161" s="16"/>
      <c r="HS161" s="16"/>
      <c r="HT161" s="16"/>
      <c r="HU161" s="16"/>
      <c r="HV161" s="16"/>
      <c r="HW161" s="16"/>
      <c r="HX161" s="16"/>
      <c r="HY161" s="16"/>
      <c r="HZ161" s="16"/>
      <c r="IA161" s="16"/>
      <c r="IB161" s="16"/>
      <c r="IC161" s="16"/>
      <c r="ID161" s="16"/>
      <c r="IE161" s="16"/>
      <c r="IF161" s="16"/>
      <c r="IG161" s="16"/>
      <c r="IH161" s="16"/>
      <c r="II161" s="16"/>
      <c r="IJ161" s="16"/>
      <c r="IK161" s="16"/>
      <c r="IL161" s="16"/>
      <c r="IM161" s="16"/>
      <c r="IN161" s="16"/>
      <c r="IO161" s="16"/>
      <c r="IP161" s="16"/>
      <c r="IQ161" s="16"/>
      <c r="IR161" s="16"/>
      <c r="IS161" s="16"/>
      <c r="IT161" s="16"/>
    </row>
    <row r="162" spans="4:254" ht="0.9" customHeight="1" x14ac:dyDescent="0.25">
      <c r="D162" s="28" t="s">
        <v>59</v>
      </c>
      <c r="E162" s="82">
        <f>E119</f>
        <v>0</v>
      </c>
      <c r="F162" s="28"/>
      <c r="G162" s="28"/>
      <c r="H162" s="28"/>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c r="FI162" s="16"/>
      <c r="FJ162" s="16"/>
      <c r="FK162" s="16"/>
      <c r="FL162" s="16"/>
      <c r="FM162" s="16"/>
      <c r="FN162" s="16"/>
      <c r="FO162" s="16"/>
      <c r="FP162" s="16"/>
      <c r="FQ162" s="16"/>
      <c r="FR162" s="16"/>
      <c r="FS162" s="16"/>
      <c r="FT162" s="16"/>
      <c r="FU162" s="16"/>
      <c r="FV162" s="16"/>
      <c r="FW162" s="16"/>
      <c r="FX162" s="16"/>
      <c r="FY162" s="16"/>
      <c r="FZ162" s="16"/>
      <c r="GA162" s="16"/>
      <c r="GB162" s="16"/>
      <c r="GC162" s="16"/>
      <c r="GD162" s="16"/>
      <c r="GE162" s="16"/>
      <c r="GF162" s="16"/>
      <c r="GG162" s="16"/>
      <c r="GH162" s="16"/>
      <c r="GI162" s="16"/>
      <c r="GJ162" s="16"/>
      <c r="GK162" s="16"/>
      <c r="GL162" s="16"/>
      <c r="GM162" s="16"/>
      <c r="GN162" s="16"/>
      <c r="GO162" s="16"/>
      <c r="GP162" s="16"/>
      <c r="GQ162" s="16"/>
      <c r="GR162" s="16"/>
      <c r="GS162" s="16"/>
      <c r="GT162" s="16"/>
      <c r="GU162" s="16"/>
      <c r="GV162" s="16"/>
      <c r="GW162" s="16"/>
      <c r="GX162" s="16"/>
      <c r="GY162" s="16"/>
      <c r="GZ162" s="16"/>
      <c r="HA162" s="16"/>
      <c r="HB162" s="16"/>
      <c r="HC162" s="16"/>
      <c r="HD162" s="16"/>
      <c r="HE162" s="16"/>
      <c r="HF162" s="16"/>
      <c r="HG162" s="16"/>
      <c r="HH162" s="16"/>
      <c r="HI162" s="16"/>
      <c r="HJ162" s="16"/>
      <c r="HK162" s="16"/>
      <c r="HL162" s="16"/>
      <c r="HM162" s="16"/>
      <c r="HN162" s="16"/>
      <c r="HO162" s="16"/>
      <c r="HP162" s="16"/>
      <c r="HQ162" s="16"/>
      <c r="HR162" s="16"/>
      <c r="HS162" s="16"/>
      <c r="HT162" s="16"/>
      <c r="HU162" s="16"/>
      <c r="HV162" s="16"/>
      <c r="HW162" s="16"/>
      <c r="HX162" s="16"/>
      <c r="HY162" s="16"/>
      <c r="HZ162" s="16"/>
      <c r="IA162" s="16"/>
      <c r="IB162" s="16"/>
      <c r="IC162" s="16"/>
      <c r="ID162" s="16"/>
      <c r="IE162" s="16"/>
      <c r="IF162" s="16"/>
      <c r="IG162" s="16"/>
      <c r="IH162" s="16"/>
      <c r="II162" s="16"/>
      <c r="IJ162" s="16"/>
      <c r="IK162" s="16"/>
      <c r="IL162" s="16"/>
      <c r="IM162" s="16"/>
      <c r="IN162" s="16"/>
      <c r="IO162" s="16"/>
      <c r="IP162" s="16"/>
      <c r="IQ162" s="16"/>
      <c r="IR162" s="16"/>
      <c r="IS162" s="16"/>
      <c r="IT162" s="16"/>
    </row>
    <row r="163" spans="4:254" ht="0.9" customHeight="1" x14ac:dyDescent="0.25">
      <c r="D163" s="28" t="s">
        <v>68</v>
      </c>
      <c r="E163" s="82">
        <f>SUM(E117:E125)-E119</f>
        <v>0</v>
      </c>
      <c r="F163" s="28"/>
      <c r="G163" s="28"/>
      <c r="H163" s="28"/>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row>
    <row r="164" spans="4:254" ht="0.9" customHeight="1" x14ac:dyDescent="0.25">
      <c r="D164" s="28" t="s">
        <v>65</v>
      </c>
      <c r="E164" s="82">
        <f>SUM(E126:E127)</f>
        <v>0</v>
      </c>
      <c r="F164" s="28"/>
      <c r="G164" s="28"/>
      <c r="H164" s="28"/>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row>
    <row r="165" spans="4:254" ht="0.9" customHeight="1" x14ac:dyDescent="0.25">
      <c r="D165" s="28" t="s">
        <v>60</v>
      </c>
      <c r="E165" s="83">
        <f>E128+E129</f>
        <v>0</v>
      </c>
      <c r="F165" s="28"/>
      <c r="G165" s="28"/>
      <c r="H165" s="28"/>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c r="FI165" s="16"/>
      <c r="FJ165" s="16"/>
      <c r="FK165" s="16"/>
      <c r="FL165" s="16"/>
      <c r="FM165" s="16"/>
      <c r="FN165" s="16"/>
      <c r="FO165" s="16"/>
      <c r="FP165" s="16"/>
      <c r="FQ165" s="16"/>
      <c r="FR165" s="16"/>
      <c r="FS165" s="16"/>
      <c r="FT165" s="16"/>
      <c r="FU165" s="16"/>
      <c r="FV165" s="16"/>
      <c r="FW165" s="16"/>
      <c r="FX165" s="16"/>
      <c r="FY165" s="16"/>
      <c r="FZ165" s="16"/>
      <c r="GA165" s="16"/>
      <c r="GB165" s="16"/>
      <c r="GC165" s="16"/>
      <c r="GD165" s="16"/>
      <c r="GE165" s="16"/>
      <c r="GF165" s="16"/>
      <c r="GG165" s="16"/>
      <c r="GH165" s="16"/>
      <c r="GI165" s="16"/>
      <c r="GJ165" s="16"/>
      <c r="GK165" s="16"/>
      <c r="GL165" s="16"/>
      <c r="GM165" s="16"/>
      <c r="GN165" s="16"/>
      <c r="GO165" s="16"/>
      <c r="GP165" s="16"/>
      <c r="GQ165" s="16"/>
      <c r="GR165" s="16"/>
      <c r="GS165" s="16"/>
      <c r="GT165" s="16"/>
      <c r="GU165" s="16"/>
      <c r="GV165" s="16"/>
      <c r="GW165" s="16"/>
      <c r="GX165" s="16"/>
      <c r="GY165" s="16"/>
      <c r="GZ165" s="16"/>
      <c r="HA165" s="16"/>
      <c r="HB165" s="16"/>
      <c r="HC165" s="16"/>
      <c r="HD165" s="16"/>
      <c r="HE165" s="16"/>
      <c r="HF165" s="16"/>
      <c r="HG165" s="16"/>
      <c r="HH165" s="16"/>
      <c r="HI165" s="16"/>
      <c r="HJ165" s="16"/>
      <c r="HK165" s="16"/>
      <c r="HL165" s="16"/>
      <c r="HM165" s="16"/>
      <c r="HN165" s="16"/>
      <c r="HO165" s="16"/>
      <c r="HP165" s="16"/>
      <c r="HQ165" s="16"/>
      <c r="HR165" s="16"/>
      <c r="HS165" s="16"/>
      <c r="HT165" s="16"/>
      <c r="HU165" s="16"/>
      <c r="HV165" s="16"/>
      <c r="HW165" s="16"/>
      <c r="HX165" s="16"/>
      <c r="HY165" s="16"/>
      <c r="HZ165" s="16"/>
      <c r="IA165" s="16"/>
      <c r="IB165" s="16"/>
      <c r="IC165" s="16"/>
      <c r="ID165" s="16"/>
      <c r="IE165" s="16"/>
      <c r="IF165" s="16"/>
      <c r="IG165" s="16"/>
      <c r="IH165" s="16"/>
      <c r="II165" s="16"/>
      <c r="IJ165" s="16"/>
      <c r="IK165" s="16"/>
      <c r="IL165" s="16"/>
      <c r="IM165" s="16"/>
      <c r="IN165" s="16"/>
      <c r="IO165" s="16"/>
      <c r="IP165" s="16"/>
      <c r="IQ165" s="16"/>
      <c r="IR165" s="16"/>
      <c r="IS165" s="16"/>
      <c r="IT165" s="16"/>
    </row>
    <row r="166" spans="4:254" ht="0.9" customHeight="1" x14ac:dyDescent="0.25">
      <c r="D166" s="28" t="s">
        <v>40</v>
      </c>
      <c r="E166" s="82">
        <f>E140</f>
        <v>0</v>
      </c>
      <c r="F166" s="28"/>
      <c r="G166" s="28"/>
      <c r="H166" s="28"/>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c r="FN166" s="16"/>
      <c r="FO166" s="16"/>
      <c r="FP166" s="16"/>
      <c r="FQ166" s="16"/>
      <c r="FR166" s="16"/>
      <c r="FS166" s="16"/>
      <c r="FT166" s="16"/>
      <c r="FU166" s="16"/>
      <c r="FV166" s="16"/>
      <c r="FW166" s="16"/>
      <c r="FX166" s="16"/>
      <c r="FY166" s="16"/>
      <c r="FZ166" s="16"/>
      <c r="GA166" s="16"/>
      <c r="GB166" s="16"/>
      <c r="GC166" s="16"/>
      <c r="GD166" s="16"/>
      <c r="GE166" s="16"/>
      <c r="GF166" s="16"/>
      <c r="GG166" s="16"/>
      <c r="GH166" s="16"/>
      <c r="GI166" s="16"/>
      <c r="GJ166" s="16"/>
      <c r="GK166" s="16"/>
      <c r="GL166" s="16"/>
      <c r="GM166" s="16"/>
      <c r="GN166" s="16"/>
      <c r="GO166" s="16"/>
      <c r="GP166" s="16"/>
      <c r="GQ166" s="16"/>
      <c r="GR166" s="16"/>
      <c r="GS166" s="16"/>
      <c r="GT166" s="16"/>
      <c r="GU166" s="16"/>
      <c r="GV166" s="16"/>
      <c r="GW166" s="16"/>
      <c r="GX166" s="16"/>
      <c r="GY166" s="16"/>
      <c r="GZ166" s="16"/>
      <c r="HA166" s="16"/>
      <c r="HB166" s="16"/>
      <c r="HC166" s="16"/>
      <c r="HD166" s="16"/>
      <c r="HE166" s="16"/>
      <c r="HF166" s="16"/>
      <c r="HG166" s="16"/>
      <c r="HH166" s="16"/>
      <c r="HI166" s="16"/>
      <c r="HJ166" s="16"/>
      <c r="HK166" s="16"/>
      <c r="HL166" s="16"/>
      <c r="HM166" s="16"/>
      <c r="HN166" s="16"/>
      <c r="HO166" s="16"/>
      <c r="HP166" s="16"/>
      <c r="HQ166" s="16"/>
      <c r="HR166" s="16"/>
      <c r="HS166" s="16"/>
      <c r="HT166" s="16"/>
      <c r="HU166" s="16"/>
      <c r="HV166" s="16"/>
      <c r="HW166" s="16"/>
      <c r="HX166" s="16"/>
      <c r="HY166" s="16"/>
      <c r="HZ166" s="16"/>
      <c r="IA166" s="16"/>
      <c r="IB166" s="16"/>
      <c r="IC166" s="16"/>
      <c r="ID166" s="16"/>
      <c r="IE166" s="16"/>
      <c r="IF166" s="16"/>
      <c r="IG166" s="16"/>
      <c r="IH166" s="16"/>
      <c r="II166" s="16"/>
      <c r="IJ166" s="16"/>
      <c r="IK166" s="16"/>
      <c r="IL166" s="16"/>
      <c r="IM166" s="16"/>
      <c r="IN166" s="16"/>
      <c r="IO166" s="16"/>
      <c r="IP166" s="16"/>
      <c r="IQ166" s="16"/>
      <c r="IR166" s="16"/>
      <c r="IS166" s="16"/>
      <c r="IT166" s="16"/>
    </row>
    <row r="167" spans="4:254" ht="0.9" customHeight="1" x14ac:dyDescent="0.25">
      <c r="D167" s="28" t="s">
        <v>18</v>
      </c>
      <c r="E167" s="82">
        <f>E149</f>
        <v>0</v>
      </c>
      <c r="F167" s="28"/>
      <c r="G167" s="28"/>
      <c r="H167" s="28"/>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c r="FN167" s="16"/>
      <c r="FO167" s="16"/>
      <c r="FP167" s="16"/>
      <c r="FQ167" s="16"/>
      <c r="FR167" s="16"/>
      <c r="FS167" s="16"/>
      <c r="FT167" s="16"/>
      <c r="FU167" s="16"/>
      <c r="FV167" s="16"/>
      <c r="FW167" s="16"/>
      <c r="FX167" s="16"/>
      <c r="FY167" s="16"/>
      <c r="FZ167" s="16"/>
      <c r="GA167" s="16"/>
      <c r="GB167" s="16"/>
      <c r="GC167" s="16"/>
      <c r="GD167" s="16"/>
      <c r="GE167" s="16"/>
      <c r="GF167" s="16"/>
      <c r="GG167" s="16"/>
      <c r="GH167" s="16"/>
      <c r="GI167" s="16"/>
      <c r="GJ167" s="16"/>
      <c r="GK167" s="16"/>
      <c r="GL167" s="16"/>
      <c r="GM167" s="16"/>
      <c r="GN167" s="16"/>
      <c r="GO167" s="16"/>
      <c r="GP167" s="16"/>
      <c r="GQ167" s="16"/>
      <c r="GR167" s="16"/>
      <c r="GS167" s="16"/>
      <c r="GT167" s="16"/>
      <c r="GU167" s="16"/>
      <c r="GV167" s="16"/>
      <c r="GW167" s="16"/>
      <c r="GX167" s="16"/>
      <c r="GY167" s="16"/>
      <c r="GZ167" s="16"/>
      <c r="HA167" s="16"/>
      <c r="HB167" s="16"/>
      <c r="HC167" s="16"/>
      <c r="HD167" s="16"/>
      <c r="HE167" s="16"/>
      <c r="HF167" s="16"/>
      <c r="HG167" s="16"/>
      <c r="HH167" s="16"/>
      <c r="HI167" s="16"/>
      <c r="HJ167" s="16"/>
      <c r="HK167" s="16"/>
      <c r="HL167" s="16"/>
      <c r="HM167" s="16"/>
      <c r="HN167" s="16"/>
      <c r="HO167" s="16"/>
      <c r="HP167" s="16"/>
      <c r="HQ167" s="16"/>
      <c r="HR167" s="16"/>
      <c r="HS167" s="16"/>
      <c r="HT167" s="16"/>
      <c r="HU167" s="16"/>
      <c r="HV167" s="16"/>
      <c r="HW167" s="16"/>
      <c r="HX167" s="16"/>
      <c r="HY167" s="16"/>
      <c r="HZ167" s="16"/>
      <c r="IA167" s="16"/>
      <c r="IB167" s="16"/>
      <c r="IC167" s="16"/>
      <c r="ID167" s="16"/>
      <c r="IE167" s="16"/>
      <c r="IF167" s="16"/>
      <c r="IG167" s="16"/>
      <c r="IH167" s="16"/>
      <c r="II167" s="16"/>
      <c r="IJ167" s="16"/>
      <c r="IK167" s="16"/>
      <c r="IL167" s="16"/>
      <c r="IM167" s="16"/>
      <c r="IN167" s="16"/>
      <c r="IO167" s="16"/>
      <c r="IP167" s="16"/>
      <c r="IQ167" s="16"/>
      <c r="IR167" s="16"/>
      <c r="IS167" s="16"/>
      <c r="IT167" s="16"/>
    </row>
    <row r="168" spans="4:254" ht="0.9" customHeight="1" x14ac:dyDescent="0.25">
      <c r="D168" s="28" t="s">
        <v>41</v>
      </c>
      <c r="E168" s="82">
        <f>E151+E152</f>
        <v>0</v>
      </c>
      <c r="F168" s="28"/>
      <c r="G168" s="28"/>
      <c r="H168" s="28"/>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c r="FN168" s="16"/>
      <c r="FO168" s="16"/>
      <c r="FP168" s="16"/>
      <c r="FQ168" s="16"/>
      <c r="FR168" s="16"/>
      <c r="FS168" s="16"/>
      <c r="FT168" s="16"/>
      <c r="FU168" s="16"/>
      <c r="FV168" s="16"/>
      <c r="FW168" s="16"/>
      <c r="FX168" s="16"/>
      <c r="FY168" s="16"/>
      <c r="FZ168" s="16"/>
      <c r="GA168" s="16"/>
      <c r="GB168" s="16"/>
      <c r="GC168" s="16"/>
      <c r="GD168" s="16"/>
      <c r="GE168" s="16"/>
      <c r="GF168" s="16"/>
      <c r="GG168" s="16"/>
      <c r="GH168" s="16"/>
      <c r="GI168" s="16"/>
      <c r="GJ168" s="16"/>
      <c r="GK168" s="16"/>
      <c r="GL168" s="16"/>
      <c r="GM168" s="16"/>
      <c r="GN168" s="16"/>
      <c r="GO168" s="16"/>
      <c r="GP168" s="16"/>
      <c r="GQ168" s="16"/>
      <c r="GR168" s="16"/>
      <c r="GS168" s="16"/>
      <c r="GT168" s="16"/>
      <c r="GU168" s="16"/>
      <c r="GV168" s="16"/>
      <c r="GW168" s="16"/>
      <c r="GX168" s="16"/>
      <c r="GY168" s="16"/>
      <c r="GZ168" s="16"/>
      <c r="HA168" s="16"/>
      <c r="HB168" s="16"/>
      <c r="HC168" s="16"/>
      <c r="HD168" s="16"/>
      <c r="HE168" s="16"/>
      <c r="HF168" s="16"/>
      <c r="HG168" s="16"/>
      <c r="HH168" s="16"/>
      <c r="HI168" s="16"/>
      <c r="HJ168" s="16"/>
      <c r="HK168" s="16"/>
      <c r="HL168" s="16"/>
      <c r="HM168" s="16"/>
      <c r="HN168" s="16"/>
      <c r="HO168" s="16"/>
      <c r="HP168" s="16"/>
      <c r="HQ168" s="16"/>
      <c r="HR168" s="16"/>
      <c r="HS168" s="16"/>
      <c r="HT168" s="16"/>
      <c r="HU168" s="16"/>
      <c r="HV168" s="16"/>
      <c r="HW168" s="16"/>
      <c r="HX168" s="16"/>
      <c r="HY168" s="16"/>
      <c r="HZ168" s="16"/>
      <c r="IA168" s="16"/>
      <c r="IB168" s="16"/>
      <c r="IC168" s="16"/>
      <c r="ID168" s="16"/>
      <c r="IE168" s="16"/>
      <c r="IF168" s="16"/>
      <c r="IG168" s="16"/>
      <c r="IH168" s="16"/>
      <c r="II168" s="16"/>
      <c r="IJ168" s="16"/>
      <c r="IK168" s="16"/>
      <c r="IL168" s="16"/>
      <c r="IM168" s="16"/>
      <c r="IN168" s="16"/>
      <c r="IO168" s="16"/>
      <c r="IP168" s="16"/>
      <c r="IQ168" s="16"/>
      <c r="IR168" s="16"/>
      <c r="IS168" s="16"/>
      <c r="IT168" s="16"/>
    </row>
    <row r="169" spans="4:254" ht="0.9" customHeight="1" x14ac:dyDescent="0.25">
      <c r="D169" s="28" t="s">
        <v>42</v>
      </c>
      <c r="E169" s="82">
        <f>SUM(E162:E168)</f>
        <v>0</v>
      </c>
      <c r="F169" s="28"/>
      <c r="G169" s="28"/>
      <c r="H169" s="28"/>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6"/>
      <c r="IM169" s="16"/>
      <c r="IN169" s="16"/>
      <c r="IO169" s="16"/>
      <c r="IP169" s="16"/>
      <c r="IQ169" s="16"/>
      <c r="IR169" s="16"/>
      <c r="IS169" s="16"/>
      <c r="IT169" s="16"/>
    </row>
    <row r="170" spans="4:254" ht="0.9" customHeight="1" x14ac:dyDescent="0.25">
      <c r="D170" s="28"/>
      <c r="E170" s="28"/>
      <c r="F170" s="28"/>
      <c r="G170" s="28"/>
      <c r="H170" s="28"/>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6"/>
      <c r="FP170" s="16"/>
      <c r="FQ170" s="16"/>
      <c r="FR170" s="16"/>
      <c r="FS170" s="16"/>
      <c r="FT170" s="16"/>
      <c r="FU170" s="16"/>
      <c r="FV170" s="16"/>
      <c r="FW170" s="16"/>
      <c r="FX170" s="16"/>
      <c r="FY170" s="16"/>
      <c r="FZ170" s="16"/>
      <c r="GA170" s="16"/>
      <c r="GB170" s="16"/>
      <c r="GC170" s="16"/>
      <c r="GD170" s="16"/>
      <c r="GE170" s="16"/>
      <c r="GF170" s="16"/>
      <c r="GG170" s="16"/>
      <c r="GH170" s="16"/>
      <c r="GI170" s="16"/>
      <c r="GJ170" s="16"/>
      <c r="GK170" s="16"/>
      <c r="GL170" s="16"/>
      <c r="GM170" s="16"/>
      <c r="GN170" s="16"/>
      <c r="GO170" s="16"/>
      <c r="GP170" s="16"/>
      <c r="GQ170" s="16"/>
      <c r="GR170" s="16"/>
      <c r="GS170" s="16"/>
      <c r="GT170" s="16"/>
      <c r="GU170" s="16"/>
      <c r="GV170" s="16"/>
      <c r="GW170" s="16"/>
      <c r="GX170" s="16"/>
      <c r="GY170" s="16"/>
      <c r="GZ170" s="16"/>
      <c r="HA170" s="16"/>
      <c r="HB170" s="16"/>
      <c r="HC170" s="16"/>
      <c r="HD170" s="16"/>
      <c r="HE170" s="16"/>
      <c r="HF170" s="16"/>
      <c r="HG170" s="16"/>
      <c r="HH170" s="16"/>
      <c r="HI170" s="16"/>
      <c r="HJ170" s="16"/>
      <c r="HK170" s="16"/>
      <c r="HL170" s="16"/>
      <c r="HM170" s="16"/>
      <c r="HN170" s="16"/>
      <c r="HO170" s="16"/>
      <c r="HP170" s="16"/>
      <c r="HQ170" s="16"/>
      <c r="HR170" s="16"/>
      <c r="HS170" s="16"/>
      <c r="HT170" s="16"/>
      <c r="HU170" s="16"/>
      <c r="HV170" s="16"/>
      <c r="HW170" s="16"/>
      <c r="HX170" s="16"/>
      <c r="HY170" s="16"/>
      <c r="HZ170" s="16"/>
      <c r="IA170" s="16"/>
      <c r="IB170" s="16"/>
      <c r="IC170" s="16"/>
      <c r="ID170" s="16"/>
      <c r="IE170" s="16"/>
      <c r="IF170" s="16"/>
      <c r="IG170" s="16"/>
      <c r="IH170" s="16"/>
      <c r="II170" s="16"/>
      <c r="IJ170" s="16"/>
      <c r="IK170" s="16"/>
      <c r="IL170" s="16"/>
      <c r="IM170" s="16"/>
      <c r="IN170" s="16"/>
      <c r="IO170" s="16"/>
      <c r="IP170" s="16"/>
      <c r="IQ170" s="16"/>
      <c r="IR170" s="16"/>
      <c r="IS170" s="16"/>
      <c r="IT170" s="16"/>
    </row>
    <row r="171" spans="4:254" ht="0.9" customHeight="1" x14ac:dyDescent="0.25">
      <c r="D171" s="81" t="s">
        <v>44</v>
      </c>
      <c r="E171" s="28"/>
      <c r="F171" s="28"/>
      <c r="G171" s="28"/>
      <c r="H171" s="28"/>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c r="EQ171" s="16"/>
      <c r="ER171" s="16"/>
      <c r="ES171" s="16"/>
      <c r="ET171" s="16"/>
      <c r="EU171" s="16"/>
      <c r="EV171" s="16"/>
      <c r="EW171" s="16"/>
      <c r="EX171" s="16"/>
      <c r="EY171" s="16"/>
      <c r="EZ171" s="16"/>
      <c r="FA171" s="16"/>
      <c r="FB171" s="16"/>
      <c r="FC171" s="16"/>
      <c r="FD171" s="16"/>
      <c r="FE171" s="16"/>
      <c r="FF171" s="16"/>
      <c r="FG171" s="16"/>
      <c r="FH171" s="16"/>
      <c r="FI171" s="16"/>
      <c r="FJ171" s="16"/>
      <c r="FK171" s="16"/>
      <c r="FL171" s="16"/>
      <c r="FM171" s="16"/>
      <c r="FN171" s="16"/>
      <c r="FO171" s="16"/>
      <c r="FP171" s="16"/>
      <c r="FQ171" s="16"/>
      <c r="FR171" s="16"/>
      <c r="FS171" s="16"/>
      <c r="FT171" s="16"/>
      <c r="FU171" s="16"/>
      <c r="FV171" s="16"/>
      <c r="FW171" s="16"/>
      <c r="FX171" s="16"/>
      <c r="FY171" s="16"/>
      <c r="FZ171" s="16"/>
      <c r="GA171" s="16"/>
      <c r="GB171" s="16"/>
      <c r="GC171" s="16"/>
      <c r="GD171" s="16"/>
      <c r="GE171" s="16"/>
      <c r="GF171" s="16"/>
      <c r="GG171" s="16"/>
      <c r="GH171" s="16"/>
      <c r="GI171" s="16"/>
      <c r="GJ171" s="16"/>
      <c r="GK171" s="16"/>
      <c r="GL171" s="16"/>
      <c r="GM171" s="16"/>
      <c r="GN171" s="16"/>
      <c r="GO171" s="16"/>
      <c r="GP171" s="16"/>
      <c r="GQ171" s="16"/>
      <c r="GR171" s="16"/>
      <c r="GS171" s="16"/>
      <c r="GT171" s="16"/>
      <c r="GU171" s="16"/>
      <c r="GV171" s="16"/>
      <c r="GW171" s="16"/>
      <c r="GX171" s="16"/>
      <c r="GY171" s="16"/>
      <c r="GZ171" s="16"/>
      <c r="HA171" s="16"/>
      <c r="HB171" s="16"/>
      <c r="HC171" s="16"/>
      <c r="HD171" s="16"/>
      <c r="HE171" s="16"/>
      <c r="HF171" s="16"/>
      <c r="HG171" s="16"/>
      <c r="HH171" s="16"/>
      <c r="HI171" s="16"/>
      <c r="HJ171" s="16"/>
      <c r="HK171" s="16"/>
      <c r="HL171" s="16"/>
      <c r="HM171" s="16"/>
      <c r="HN171" s="16"/>
      <c r="HO171" s="16"/>
      <c r="HP171" s="16"/>
      <c r="HQ171" s="16"/>
      <c r="HR171" s="16"/>
      <c r="HS171" s="16"/>
      <c r="HT171" s="16"/>
      <c r="HU171" s="16"/>
      <c r="HV171" s="16"/>
      <c r="HW171" s="16"/>
      <c r="HX171" s="16"/>
      <c r="HY171" s="16"/>
      <c r="HZ171" s="16"/>
      <c r="IA171" s="16"/>
      <c r="IB171" s="16"/>
      <c r="IC171" s="16"/>
      <c r="ID171" s="16"/>
      <c r="IE171" s="16"/>
      <c r="IF171" s="16"/>
      <c r="IG171" s="16"/>
      <c r="IH171" s="16"/>
      <c r="II171" s="16"/>
      <c r="IJ171" s="16"/>
      <c r="IK171" s="16"/>
      <c r="IL171" s="16"/>
      <c r="IM171" s="16"/>
      <c r="IN171" s="16"/>
      <c r="IO171" s="16"/>
      <c r="IP171" s="16"/>
      <c r="IQ171" s="16"/>
      <c r="IR171" s="16"/>
      <c r="IS171" s="16"/>
      <c r="IT171" s="16"/>
    </row>
    <row r="172" spans="4:254" ht="0.9" customHeight="1" x14ac:dyDescent="0.25">
      <c r="D172" s="28" t="s">
        <v>59</v>
      </c>
      <c r="E172" s="82">
        <f>E119</f>
        <v>0</v>
      </c>
      <c r="F172" s="28"/>
      <c r="G172" s="28"/>
      <c r="H172" s="82"/>
      <c r="I172" s="82"/>
      <c r="J172" s="82"/>
      <c r="K172" s="82"/>
      <c r="L172" s="82"/>
      <c r="M172" s="82"/>
      <c r="N172" s="82"/>
      <c r="O172" s="82"/>
      <c r="P172" s="82"/>
      <c r="Q172" s="82"/>
      <c r="R172" s="82"/>
      <c r="S172" s="82"/>
      <c r="T172" s="82"/>
      <c r="U172" s="82"/>
      <c r="V172" s="82"/>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c r="FN172" s="16"/>
      <c r="FO172" s="16"/>
      <c r="FP172" s="16"/>
      <c r="FQ172" s="16"/>
      <c r="FR172" s="16"/>
      <c r="FS172" s="16"/>
      <c r="FT172" s="16"/>
      <c r="FU172" s="16"/>
      <c r="FV172" s="16"/>
      <c r="FW172" s="16"/>
      <c r="FX172" s="16"/>
      <c r="FY172" s="16"/>
      <c r="FZ172" s="16"/>
      <c r="GA172" s="16"/>
      <c r="GB172" s="16"/>
      <c r="GC172" s="16"/>
      <c r="GD172" s="16"/>
      <c r="GE172" s="16"/>
      <c r="GF172" s="16"/>
      <c r="GG172" s="16"/>
      <c r="GH172" s="16"/>
      <c r="GI172" s="16"/>
      <c r="GJ172" s="16"/>
      <c r="GK172" s="16"/>
      <c r="GL172" s="16"/>
      <c r="GM172" s="16"/>
      <c r="GN172" s="16"/>
      <c r="GO172" s="16"/>
      <c r="GP172" s="16"/>
      <c r="GQ172" s="16"/>
      <c r="GR172" s="16"/>
      <c r="GS172" s="16"/>
      <c r="GT172" s="16"/>
      <c r="GU172" s="16"/>
      <c r="GV172" s="16"/>
      <c r="GW172" s="16"/>
      <c r="GX172" s="16"/>
      <c r="GY172" s="16"/>
      <c r="GZ172" s="16"/>
      <c r="HA172" s="16"/>
      <c r="HB172" s="16"/>
      <c r="HC172" s="16"/>
      <c r="HD172" s="16"/>
      <c r="HE172" s="16"/>
      <c r="HF172" s="16"/>
      <c r="HG172" s="16"/>
      <c r="HH172" s="16"/>
      <c r="HI172" s="16"/>
      <c r="HJ172" s="16"/>
      <c r="HK172" s="16"/>
      <c r="HL172" s="16"/>
      <c r="HM172" s="16"/>
      <c r="HN172" s="16"/>
      <c r="HO172" s="16"/>
      <c r="HP172" s="16"/>
      <c r="HQ172" s="16"/>
      <c r="HR172" s="16"/>
      <c r="HS172" s="16"/>
      <c r="HT172" s="16"/>
      <c r="HU172" s="16"/>
      <c r="HV172" s="16"/>
      <c r="HW172" s="16"/>
      <c r="HX172" s="16"/>
      <c r="HY172" s="16"/>
      <c r="HZ172" s="16"/>
      <c r="IA172" s="16"/>
      <c r="IB172" s="16"/>
      <c r="IC172" s="16"/>
      <c r="ID172" s="16"/>
      <c r="IE172" s="16"/>
      <c r="IF172" s="16"/>
      <c r="IG172" s="16"/>
      <c r="IH172" s="16"/>
      <c r="II172" s="16"/>
      <c r="IJ172" s="16"/>
      <c r="IK172" s="16"/>
      <c r="IL172" s="16"/>
      <c r="IM172" s="16"/>
      <c r="IN172" s="16"/>
      <c r="IO172" s="16"/>
      <c r="IP172" s="16"/>
      <c r="IQ172" s="16"/>
      <c r="IR172" s="16"/>
      <c r="IS172" s="16"/>
      <c r="IT172" s="16"/>
    </row>
    <row r="173" spans="4:254" ht="0.9" customHeight="1" x14ac:dyDescent="0.25">
      <c r="D173" s="28" t="s">
        <v>67</v>
      </c>
      <c r="E173" s="82">
        <f>SUM(E117,E120,E122,E124,E126,E128)</f>
        <v>0</v>
      </c>
      <c r="F173" s="28"/>
      <c r="G173" s="28"/>
      <c r="H173" s="82"/>
      <c r="I173" s="82"/>
      <c r="J173" s="82"/>
      <c r="K173" s="82"/>
      <c r="L173" s="82"/>
      <c r="M173" s="82"/>
      <c r="N173" s="82"/>
      <c r="O173" s="82"/>
      <c r="P173" s="82"/>
      <c r="Q173" s="82"/>
      <c r="R173" s="82"/>
      <c r="S173" s="82"/>
      <c r="T173" s="82"/>
      <c r="U173" s="82"/>
      <c r="V173" s="82"/>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c r="FN173" s="16"/>
      <c r="FO173" s="16"/>
      <c r="FP173" s="16"/>
      <c r="FQ173" s="16"/>
      <c r="FR173" s="16"/>
      <c r="FS173" s="16"/>
      <c r="FT173" s="16"/>
      <c r="FU173" s="16"/>
      <c r="FV173" s="16"/>
      <c r="FW173" s="16"/>
      <c r="FX173" s="16"/>
      <c r="FY173" s="16"/>
      <c r="FZ173" s="16"/>
      <c r="GA173" s="16"/>
      <c r="GB173" s="16"/>
      <c r="GC173" s="16"/>
      <c r="GD173" s="16"/>
      <c r="GE173" s="16"/>
      <c r="GF173" s="16"/>
      <c r="GG173" s="16"/>
      <c r="GH173" s="16"/>
      <c r="GI173" s="16"/>
      <c r="GJ173" s="16"/>
      <c r="GK173" s="16"/>
      <c r="GL173" s="16"/>
      <c r="GM173" s="16"/>
      <c r="GN173" s="16"/>
      <c r="GO173" s="16"/>
      <c r="GP173" s="16"/>
      <c r="GQ173" s="16"/>
      <c r="GR173" s="16"/>
      <c r="GS173" s="16"/>
      <c r="GT173" s="16"/>
      <c r="GU173" s="16"/>
      <c r="GV173" s="16"/>
      <c r="GW173" s="16"/>
      <c r="GX173" s="16"/>
      <c r="GY173" s="16"/>
      <c r="GZ173" s="16"/>
      <c r="HA173" s="16"/>
      <c r="HB173" s="16"/>
      <c r="HC173" s="16"/>
      <c r="HD173" s="16"/>
      <c r="HE173" s="16"/>
      <c r="HF173" s="16"/>
      <c r="HG173" s="16"/>
      <c r="HH173" s="16"/>
      <c r="HI173" s="16"/>
      <c r="HJ173" s="16"/>
      <c r="HK173" s="16"/>
      <c r="HL173" s="16"/>
      <c r="HM173" s="16"/>
      <c r="HN173" s="16"/>
      <c r="HO173" s="16"/>
      <c r="HP173" s="16"/>
      <c r="HQ173" s="16"/>
      <c r="HR173" s="16"/>
      <c r="HS173" s="16"/>
      <c r="HT173" s="16"/>
      <c r="HU173" s="16"/>
      <c r="HV173" s="16"/>
      <c r="HW173" s="16"/>
      <c r="HX173" s="16"/>
      <c r="HY173" s="16"/>
      <c r="HZ173" s="16"/>
      <c r="IA173" s="16"/>
      <c r="IB173" s="16"/>
      <c r="IC173" s="16"/>
      <c r="ID173" s="16"/>
      <c r="IE173" s="16"/>
      <c r="IF173" s="16"/>
      <c r="IG173" s="16"/>
      <c r="IH173" s="16"/>
      <c r="II173" s="16"/>
      <c r="IJ173" s="16"/>
      <c r="IK173" s="16"/>
      <c r="IL173" s="16"/>
      <c r="IM173" s="16"/>
      <c r="IN173" s="16"/>
      <c r="IO173" s="16"/>
      <c r="IP173" s="16"/>
      <c r="IQ173" s="16"/>
      <c r="IR173" s="16"/>
      <c r="IS173" s="16"/>
      <c r="IT173" s="16"/>
    </row>
    <row r="174" spans="4:254" ht="0.9" customHeight="1" x14ac:dyDescent="0.25">
      <c r="D174" s="28" t="s">
        <v>45</v>
      </c>
      <c r="E174" s="82">
        <f>E133+E136</f>
        <v>0</v>
      </c>
      <c r="F174" s="28"/>
      <c r="G174" s="28"/>
      <c r="H174" s="82"/>
      <c r="I174" s="82"/>
      <c r="J174" s="82"/>
      <c r="K174" s="82"/>
      <c r="L174" s="82"/>
      <c r="M174" s="82"/>
      <c r="N174" s="82"/>
      <c r="O174" s="82"/>
      <c r="P174" s="82"/>
      <c r="Q174" s="82"/>
      <c r="R174" s="82"/>
      <c r="S174" s="82"/>
      <c r="T174" s="82"/>
      <c r="U174" s="82"/>
      <c r="V174" s="82"/>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c r="FI174" s="16"/>
      <c r="FJ174" s="16"/>
      <c r="FK174" s="16"/>
      <c r="FL174" s="16"/>
      <c r="FM174" s="16"/>
      <c r="FN174" s="16"/>
      <c r="FO174" s="16"/>
      <c r="FP174" s="16"/>
      <c r="FQ174" s="16"/>
      <c r="FR174" s="16"/>
      <c r="FS174" s="16"/>
      <c r="FT174" s="16"/>
      <c r="FU174" s="16"/>
      <c r="FV174" s="16"/>
      <c r="FW174" s="16"/>
      <c r="FX174" s="16"/>
      <c r="FY174" s="16"/>
      <c r="FZ174" s="16"/>
      <c r="GA174" s="16"/>
      <c r="GB174" s="16"/>
      <c r="GC174" s="16"/>
      <c r="GD174" s="16"/>
      <c r="GE174" s="16"/>
      <c r="GF174" s="16"/>
      <c r="GG174" s="16"/>
      <c r="GH174" s="16"/>
      <c r="GI174" s="16"/>
      <c r="GJ174" s="16"/>
      <c r="GK174" s="16"/>
      <c r="GL174" s="16"/>
      <c r="GM174" s="16"/>
      <c r="GN174" s="16"/>
      <c r="GO174" s="16"/>
      <c r="GP174" s="16"/>
      <c r="GQ174" s="16"/>
      <c r="GR174" s="16"/>
      <c r="GS174" s="16"/>
      <c r="GT174" s="16"/>
      <c r="GU174" s="16"/>
      <c r="GV174" s="16"/>
      <c r="GW174" s="16"/>
      <c r="GX174" s="16"/>
      <c r="GY174" s="16"/>
      <c r="GZ174" s="16"/>
      <c r="HA174" s="16"/>
      <c r="HB174" s="16"/>
      <c r="HC174" s="16"/>
      <c r="HD174" s="16"/>
      <c r="HE174" s="16"/>
      <c r="HF174" s="16"/>
      <c r="HG174" s="16"/>
      <c r="HH174" s="16"/>
      <c r="HI174" s="16"/>
      <c r="HJ174" s="16"/>
      <c r="HK174" s="16"/>
      <c r="HL174" s="16"/>
      <c r="HM174" s="16"/>
      <c r="HN174" s="16"/>
      <c r="HO174" s="16"/>
      <c r="HP174" s="16"/>
      <c r="HQ174" s="16"/>
      <c r="HR174" s="16"/>
      <c r="HS174" s="16"/>
      <c r="HT174" s="16"/>
      <c r="HU174" s="16"/>
      <c r="HV174" s="16"/>
      <c r="HW174" s="16"/>
      <c r="HX174" s="16"/>
      <c r="HY174" s="16"/>
      <c r="HZ174" s="16"/>
      <c r="IA174" s="16"/>
      <c r="IB174" s="16"/>
      <c r="IC174" s="16"/>
      <c r="ID174" s="16"/>
      <c r="IE174" s="16"/>
      <c r="IF174" s="16"/>
      <c r="IG174" s="16"/>
      <c r="IH174" s="16"/>
      <c r="II174" s="16"/>
      <c r="IJ174" s="16"/>
      <c r="IK174" s="16"/>
      <c r="IL174" s="16"/>
      <c r="IM174" s="16"/>
      <c r="IN174" s="16"/>
      <c r="IO174" s="16"/>
      <c r="IP174" s="16"/>
      <c r="IQ174" s="16"/>
      <c r="IR174" s="16"/>
      <c r="IS174" s="16"/>
      <c r="IT174" s="16"/>
    </row>
    <row r="175" spans="4:254" ht="0.9" customHeight="1" x14ac:dyDescent="0.25">
      <c r="D175" s="28" t="s">
        <v>46</v>
      </c>
      <c r="E175" s="82">
        <f>E143+E145+E147</f>
        <v>0</v>
      </c>
      <c r="F175" s="28"/>
      <c r="G175" s="28"/>
      <c r="H175" s="82"/>
      <c r="I175" s="82"/>
      <c r="J175" s="82"/>
      <c r="K175" s="82"/>
      <c r="L175" s="82"/>
      <c r="M175" s="82"/>
      <c r="N175" s="82"/>
      <c r="O175" s="82"/>
      <c r="P175" s="82"/>
      <c r="Q175" s="82"/>
      <c r="R175" s="82"/>
      <c r="S175" s="82"/>
      <c r="T175" s="82"/>
      <c r="U175" s="82"/>
      <c r="V175" s="82"/>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c r="EQ175" s="16"/>
      <c r="ER175" s="16"/>
      <c r="ES175" s="16"/>
      <c r="ET175" s="16"/>
      <c r="EU175" s="16"/>
      <c r="EV175" s="16"/>
      <c r="EW175" s="16"/>
      <c r="EX175" s="16"/>
      <c r="EY175" s="16"/>
      <c r="EZ175" s="16"/>
      <c r="FA175" s="16"/>
      <c r="FB175" s="16"/>
      <c r="FC175" s="16"/>
      <c r="FD175" s="16"/>
      <c r="FE175" s="16"/>
      <c r="FF175" s="16"/>
      <c r="FG175" s="16"/>
      <c r="FH175" s="16"/>
      <c r="FI175" s="16"/>
      <c r="FJ175" s="16"/>
      <c r="FK175" s="16"/>
      <c r="FL175" s="16"/>
      <c r="FM175" s="16"/>
      <c r="FN175" s="16"/>
      <c r="FO175" s="16"/>
      <c r="FP175" s="16"/>
      <c r="FQ175" s="16"/>
      <c r="FR175" s="16"/>
      <c r="FS175" s="16"/>
      <c r="FT175" s="16"/>
      <c r="FU175" s="16"/>
      <c r="FV175" s="16"/>
      <c r="FW175" s="16"/>
      <c r="FX175" s="16"/>
      <c r="FY175" s="16"/>
      <c r="FZ175" s="16"/>
      <c r="GA175" s="16"/>
      <c r="GB175" s="16"/>
      <c r="GC175" s="16"/>
      <c r="GD175" s="16"/>
      <c r="GE175" s="16"/>
      <c r="GF175" s="16"/>
      <c r="GG175" s="16"/>
      <c r="GH175" s="16"/>
      <c r="GI175" s="16"/>
      <c r="GJ175" s="16"/>
      <c r="GK175" s="16"/>
      <c r="GL175" s="16"/>
      <c r="GM175" s="16"/>
      <c r="GN175" s="16"/>
      <c r="GO175" s="16"/>
      <c r="GP175" s="16"/>
      <c r="GQ175" s="16"/>
      <c r="GR175" s="16"/>
      <c r="GS175" s="16"/>
      <c r="GT175" s="16"/>
      <c r="GU175" s="16"/>
      <c r="GV175" s="16"/>
      <c r="GW175" s="16"/>
      <c r="GX175" s="16"/>
      <c r="GY175" s="16"/>
      <c r="GZ175" s="16"/>
      <c r="HA175" s="16"/>
      <c r="HB175" s="16"/>
      <c r="HC175" s="16"/>
      <c r="HD175" s="16"/>
      <c r="HE175" s="16"/>
      <c r="HF175" s="16"/>
      <c r="HG175" s="16"/>
      <c r="HH175" s="16"/>
      <c r="HI175" s="16"/>
      <c r="HJ175" s="16"/>
      <c r="HK175" s="16"/>
      <c r="HL175" s="16"/>
      <c r="HM175" s="16"/>
      <c r="HN175" s="16"/>
      <c r="HO175" s="16"/>
      <c r="HP175" s="16"/>
      <c r="HQ175" s="16"/>
      <c r="HR175" s="16"/>
      <c r="HS175" s="16"/>
      <c r="HT175" s="16"/>
      <c r="HU175" s="16"/>
      <c r="HV175" s="16"/>
      <c r="HW175" s="16"/>
      <c r="HX175" s="16"/>
      <c r="HY175" s="16"/>
      <c r="HZ175" s="16"/>
      <c r="IA175" s="16"/>
      <c r="IB175" s="16"/>
      <c r="IC175" s="16"/>
      <c r="ID175" s="16"/>
      <c r="IE175" s="16"/>
      <c r="IF175" s="16"/>
      <c r="IG175" s="16"/>
      <c r="IH175" s="16"/>
      <c r="II175" s="16"/>
      <c r="IJ175" s="16"/>
      <c r="IK175" s="16"/>
      <c r="IL175" s="16"/>
      <c r="IM175" s="16"/>
      <c r="IN175" s="16"/>
      <c r="IO175" s="16"/>
      <c r="IP175" s="16"/>
      <c r="IQ175" s="16"/>
      <c r="IR175" s="16"/>
      <c r="IS175" s="16"/>
      <c r="IT175" s="16"/>
    </row>
    <row r="176" spans="4:254" ht="0.9" customHeight="1" x14ac:dyDescent="0.25">
      <c r="D176" s="28" t="s">
        <v>92</v>
      </c>
      <c r="E176" s="82">
        <f>E118+E121+E123+E125+E127+E129</f>
        <v>0</v>
      </c>
      <c r="F176" s="28"/>
      <c r="G176" s="28"/>
      <c r="H176" s="82"/>
      <c r="I176" s="82"/>
      <c r="J176" s="82"/>
      <c r="K176" s="82"/>
      <c r="L176" s="82"/>
      <c r="M176" s="82"/>
      <c r="N176" s="82"/>
      <c r="O176" s="82"/>
      <c r="P176" s="82"/>
      <c r="Q176" s="82"/>
      <c r="R176" s="82"/>
      <c r="S176" s="82"/>
      <c r="T176" s="82"/>
      <c r="U176" s="82"/>
      <c r="V176" s="82"/>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6"/>
      <c r="FH176" s="16"/>
      <c r="FI176" s="16"/>
      <c r="FJ176" s="16"/>
      <c r="FK176" s="16"/>
      <c r="FL176" s="16"/>
      <c r="FM176" s="16"/>
      <c r="FN176" s="16"/>
      <c r="FO176" s="16"/>
      <c r="FP176" s="16"/>
      <c r="FQ176" s="16"/>
      <c r="FR176" s="16"/>
      <c r="FS176" s="16"/>
      <c r="FT176" s="16"/>
      <c r="FU176" s="16"/>
      <c r="FV176" s="16"/>
      <c r="FW176" s="16"/>
      <c r="FX176" s="16"/>
      <c r="FY176" s="16"/>
      <c r="FZ176" s="16"/>
      <c r="GA176" s="16"/>
      <c r="GB176" s="16"/>
      <c r="GC176" s="16"/>
      <c r="GD176" s="16"/>
      <c r="GE176" s="16"/>
      <c r="GF176" s="16"/>
      <c r="GG176" s="16"/>
      <c r="GH176" s="16"/>
      <c r="GI176" s="16"/>
      <c r="GJ176" s="16"/>
      <c r="GK176" s="16"/>
      <c r="GL176" s="16"/>
      <c r="GM176" s="16"/>
      <c r="GN176" s="16"/>
      <c r="GO176" s="16"/>
      <c r="GP176" s="16"/>
      <c r="GQ176" s="16"/>
      <c r="GR176" s="16"/>
      <c r="GS176" s="16"/>
      <c r="GT176" s="16"/>
      <c r="GU176" s="16"/>
      <c r="GV176" s="16"/>
      <c r="GW176" s="16"/>
      <c r="GX176" s="16"/>
      <c r="GY176" s="16"/>
      <c r="GZ176" s="16"/>
      <c r="HA176" s="16"/>
      <c r="HB176" s="16"/>
      <c r="HC176" s="16"/>
      <c r="HD176" s="16"/>
      <c r="HE176" s="16"/>
      <c r="HF176" s="16"/>
      <c r="HG176" s="16"/>
      <c r="HH176" s="16"/>
      <c r="HI176" s="16"/>
      <c r="HJ176" s="16"/>
      <c r="HK176" s="16"/>
      <c r="HL176" s="16"/>
      <c r="HM176" s="16"/>
      <c r="HN176" s="16"/>
      <c r="HO176" s="16"/>
      <c r="HP176" s="16"/>
      <c r="HQ176" s="16"/>
      <c r="HR176" s="16"/>
      <c r="HS176" s="16"/>
      <c r="HT176" s="16"/>
      <c r="HU176" s="16"/>
      <c r="HV176" s="16"/>
      <c r="HW176" s="16"/>
      <c r="HX176" s="16"/>
      <c r="HY176" s="16"/>
      <c r="HZ176" s="16"/>
      <c r="IA176" s="16"/>
      <c r="IB176" s="16"/>
      <c r="IC176" s="16"/>
      <c r="ID176" s="16"/>
      <c r="IE176" s="16"/>
      <c r="IF176" s="16"/>
      <c r="IG176" s="16"/>
      <c r="IH176" s="16"/>
      <c r="II176" s="16"/>
      <c r="IJ176" s="16"/>
      <c r="IK176" s="16"/>
      <c r="IL176" s="16"/>
      <c r="IM176" s="16"/>
      <c r="IN176" s="16"/>
      <c r="IO176" s="16"/>
      <c r="IP176" s="16"/>
      <c r="IQ176" s="16"/>
      <c r="IR176" s="16"/>
      <c r="IS176" s="16"/>
      <c r="IT176" s="16"/>
    </row>
    <row r="177" spans="1:254" ht="0.9" customHeight="1" x14ac:dyDescent="0.25">
      <c r="D177" s="28" t="s">
        <v>47</v>
      </c>
      <c r="E177" s="82">
        <f>E134+E135+E137+E138+E139</f>
        <v>0</v>
      </c>
      <c r="F177" s="28"/>
      <c r="G177" s="28"/>
      <c r="H177" s="82"/>
      <c r="I177" s="82"/>
      <c r="J177" s="82"/>
      <c r="K177" s="82"/>
      <c r="L177" s="82"/>
      <c r="M177" s="82"/>
      <c r="N177" s="82"/>
      <c r="O177" s="82"/>
      <c r="P177" s="82"/>
      <c r="Q177" s="82"/>
      <c r="R177" s="82"/>
      <c r="S177" s="82"/>
      <c r="T177" s="82"/>
      <c r="U177" s="82"/>
      <c r="V177" s="82"/>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c r="EQ177" s="16"/>
      <c r="ER177" s="16"/>
      <c r="ES177" s="16"/>
      <c r="ET177" s="16"/>
      <c r="EU177" s="16"/>
      <c r="EV177" s="16"/>
      <c r="EW177" s="16"/>
      <c r="EX177" s="16"/>
      <c r="EY177" s="16"/>
      <c r="EZ177" s="16"/>
      <c r="FA177" s="16"/>
      <c r="FB177" s="16"/>
      <c r="FC177" s="16"/>
      <c r="FD177" s="16"/>
      <c r="FE177" s="16"/>
      <c r="FF177" s="16"/>
      <c r="FG177" s="16"/>
      <c r="FH177" s="16"/>
      <c r="FI177" s="16"/>
      <c r="FJ177" s="16"/>
      <c r="FK177" s="16"/>
      <c r="FL177" s="16"/>
      <c r="FM177" s="16"/>
      <c r="FN177" s="16"/>
      <c r="FO177" s="16"/>
      <c r="FP177" s="16"/>
      <c r="FQ177" s="16"/>
      <c r="FR177" s="16"/>
      <c r="FS177" s="16"/>
      <c r="FT177" s="16"/>
      <c r="FU177" s="16"/>
      <c r="FV177" s="16"/>
      <c r="FW177" s="16"/>
      <c r="FX177" s="16"/>
      <c r="FY177" s="16"/>
      <c r="FZ177" s="16"/>
      <c r="GA177" s="16"/>
      <c r="GB177" s="16"/>
      <c r="GC177" s="16"/>
      <c r="GD177" s="16"/>
      <c r="GE177" s="16"/>
      <c r="GF177" s="16"/>
      <c r="GG177" s="16"/>
      <c r="GH177" s="16"/>
      <c r="GI177" s="16"/>
      <c r="GJ177" s="16"/>
      <c r="GK177" s="16"/>
      <c r="GL177" s="16"/>
      <c r="GM177" s="16"/>
      <c r="GN177" s="16"/>
      <c r="GO177" s="16"/>
      <c r="GP177" s="16"/>
      <c r="GQ177" s="16"/>
      <c r="GR177" s="16"/>
      <c r="GS177" s="16"/>
      <c r="GT177" s="16"/>
      <c r="GU177" s="16"/>
      <c r="GV177" s="16"/>
      <c r="GW177" s="16"/>
      <c r="GX177" s="16"/>
      <c r="GY177" s="16"/>
      <c r="GZ177" s="16"/>
      <c r="HA177" s="16"/>
      <c r="HB177" s="16"/>
      <c r="HC177" s="16"/>
      <c r="HD177" s="16"/>
      <c r="HE177" s="16"/>
      <c r="HF177" s="16"/>
      <c r="HG177" s="16"/>
      <c r="HH177" s="16"/>
      <c r="HI177" s="16"/>
      <c r="HJ177" s="16"/>
      <c r="HK177" s="16"/>
      <c r="HL177" s="16"/>
      <c r="HM177" s="16"/>
      <c r="HN177" s="16"/>
      <c r="HO177" s="16"/>
      <c r="HP177" s="16"/>
      <c r="HQ177" s="16"/>
      <c r="HR177" s="16"/>
      <c r="HS177" s="16"/>
      <c r="HT177" s="16"/>
      <c r="HU177" s="16"/>
      <c r="HV177" s="16"/>
      <c r="HW177" s="16"/>
      <c r="HX177" s="16"/>
      <c r="HY177" s="16"/>
      <c r="HZ177" s="16"/>
      <c r="IA177" s="16"/>
      <c r="IB177" s="16"/>
      <c r="IC177" s="16"/>
      <c r="ID177" s="16"/>
      <c r="IE177" s="16"/>
      <c r="IF177" s="16"/>
      <c r="IG177" s="16"/>
      <c r="IH177" s="16"/>
      <c r="II177" s="16"/>
      <c r="IJ177" s="16"/>
      <c r="IK177" s="16"/>
      <c r="IL177" s="16"/>
      <c r="IM177" s="16"/>
      <c r="IN177" s="16"/>
      <c r="IO177" s="16"/>
      <c r="IP177" s="16"/>
      <c r="IQ177" s="16"/>
      <c r="IR177" s="16"/>
      <c r="IS177" s="16"/>
      <c r="IT177" s="16"/>
    </row>
    <row r="178" spans="1:254" ht="0.9" customHeight="1" x14ac:dyDescent="0.25">
      <c r="D178" s="28" t="s">
        <v>48</v>
      </c>
      <c r="E178" s="82">
        <f>E144+E146+E148</f>
        <v>0</v>
      </c>
      <c r="F178" s="28"/>
      <c r="G178" s="28"/>
      <c r="H178" s="82"/>
      <c r="I178" s="82"/>
      <c r="J178" s="82"/>
      <c r="K178" s="82"/>
      <c r="L178" s="82"/>
      <c r="M178" s="82"/>
      <c r="N178" s="82"/>
      <c r="O178" s="82"/>
      <c r="P178" s="82"/>
      <c r="Q178" s="82"/>
      <c r="R178" s="82"/>
      <c r="S178" s="82"/>
      <c r="T178" s="82"/>
      <c r="U178" s="82"/>
      <c r="V178" s="82"/>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c r="EQ178" s="16"/>
      <c r="ER178" s="16"/>
      <c r="ES178" s="16"/>
      <c r="ET178" s="16"/>
      <c r="EU178" s="16"/>
      <c r="EV178" s="16"/>
      <c r="EW178" s="16"/>
      <c r="EX178" s="16"/>
      <c r="EY178" s="16"/>
      <c r="EZ178" s="16"/>
      <c r="FA178" s="16"/>
      <c r="FB178" s="16"/>
      <c r="FC178" s="16"/>
      <c r="FD178" s="16"/>
      <c r="FE178" s="16"/>
      <c r="FF178" s="16"/>
      <c r="FG178" s="16"/>
      <c r="FH178" s="16"/>
      <c r="FI178" s="16"/>
      <c r="FJ178" s="16"/>
      <c r="FK178" s="16"/>
      <c r="FL178" s="16"/>
      <c r="FM178" s="16"/>
      <c r="FN178" s="16"/>
      <c r="FO178" s="16"/>
      <c r="FP178" s="16"/>
      <c r="FQ178" s="16"/>
      <c r="FR178" s="16"/>
      <c r="FS178" s="16"/>
      <c r="FT178" s="16"/>
      <c r="FU178" s="16"/>
      <c r="FV178" s="16"/>
      <c r="FW178" s="16"/>
      <c r="FX178" s="16"/>
      <c r="FY178" s="16"/>
      <c r="FZ178" s="16"/>
      <c r="GA178" s="16"/>
      <c r="GB178" s="16"/>
      <c r="GC178" s="16"/>
      <c r="GD178" s="16"/>
      <c r="GE178" s="16"/>
      <c r="GF178" s="16"/>
      <c r="GG178" s="16"/>
      <c r="GH178" s="16"/>
      <c r="GI178" s="16"/>
      <c r="GJ178" s="16"/>
      <c r="GK178" s="16"/>
      <c r="GL178" s="16"/>
      <c r="GM178" s="16"/>
      <c r="GN178" s="16"/>
      <c r="GO178" s="16"/>
      <c r="GP178" s="16"/>
      <c r="GQ178" s="16"/>
      <c r="GR178" s="16"/>
      <c r="GS178" s="16"/>
      <c r="GT178" s="16"/>
      <c r="GU178" s="16"/>
      <c r="GV178" s="16"/>
      <c r="GW178" s="16"/>
      <c r="GX178" s="16"/>
      <c r="GY178" s="16"/>
      <c r="GZ178" s="16"/>
      <c r="HA178" s="16"/>
      <c r="HB178" s="16"/>
      <c r="HC178" s="16"/>
      <c r="HD178" s="16"/>
      <c r="HE178" s="16"/>
      <c r="HF178" s="16"/>
      <c r="HG178" s="16"/>
      <c r="HH178" s="16"/>
      <c r="HI178" s="16"/>
      <c r="HJ178" s="16"/>
      <c r="HK178" s="16"/>
      <c r="HL178" s="16"/>
      <c r="HM178" s="16"/>
      <c r="HN178" s="16"/>
      <c r="HO178" s="16"/>
      <c r="HP178" s="16"/>
      <c r="HQ178" s="16"/>
      <c r="HR178" s="16"/>
      <c r="HS178" s="16"/>
      <c r="HT178" s="16"/>
      <c r="HU178" s="16"/>
      <c r="HV178" s="16"/>
      <c r="HW178" s="16"/>
      <c r="HX178" s="16"/>
      <c r="HY178" s="16"/>
      <c r="HZ178" s="16"/>
      <c r="IA178" s="16"/>
      <c r="IB178" s="16"/>
      <c r="IC178" s="16"/>
      <c r="ID178" s="16"/>
      <c r="IE178" s="16"/>
      <c r="IF178" s="16"/>
      <c r="IG178" s="16"/>
      <c r="IH178" s="16"/>
      <c r="II178" s="16"/>
      <c r="IJ178" s="16"/>
      <c r="IK178" s="16"/>
      <c r="IL178" s="16"/>
      <c r="IM178" s="16"/>
      <c r="IN178" s="16"/>
      <c r="IO178" s="16"/>
      <c r="IP178" s="16"/>
      <c r="IQ178" s="16"/>
      <c r="IR178" s="16"/>
      <c r="IS178" s="16"/>
      <c r="IT178" s="16"/>
    </row>
    <row r="179" spans="1:254" ht="0.9" customHeight="1" x14ac:dyDescent="0.25">
      <c r="D179" s="28" t="s">
        <v>41</v>
      </c>
      <c r="E179" s="82">
        <f>E151+E152</f>
        <v>0</v>
      </c>
      <c r="F179" s="28"/>
      <c r="G179" s="28"/>
      <c r="H179" s="82"/>
      <c r="I179" s="82"/>
      <c r="J179" s="82"/>
      <c r="K179" s="82"/>
      <c r="L179" s="82"/>
      <c r="M179" s="82"/>
      <c r="N179" s="82"/>
      <c r="O179" s="82"/>
      <c r="P179" s="82"/>
      <c r="Q179" s="82"/>
      <c r="R179" s="82"/>
      <c r="S179" s="82"/>
      <c r="T179" s="82"/>
      <c r="U179" s="82"/>
      <c r="V179" s="82"/>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c r="EQ179" s="16"/>
      <c r="ER179" s="16"/>
      <c r="ES179" s="16"/>
      <c r="ET179" s="16"/>
      <c r="EU179" s="16"/>
      <c r="EV179" s="16"/>
      <c r="EW179" s="16"/>
      <c r="EX179" s="16"/>
      <c r="EY179" s="16"/>
      <c r="EZ179" s="16"/>
      <c r="FA179" s="16"/>
      <c r="FB179" s="16"/>
      <c r="FC179" s="16"/>
      <c r="FD179" s="16"/>
      <c r="FE179" s="16"/>
      <c r="FF179" s="16"/>
      <c r="FG179" s="16"/>
      <c r="FH179" s="16"/>
      <c r="FI179" s="16"/>
      <c r="FJ179" s="16"/>
      <c r="FK179" s="16"/>
      <c r="FL179" s="16"/>
      <c r="FM179" s="16"/>
      <c r="FN179" s="16"/>
      <c r="FO179" s="16"/>
      <c r="FP179" s="16"/>
      <c r="FQ179" s="16"/>
      <c r="FR179" s="16"/>
      <c r="FS179" s="16"/>
      <c r="FT179" s="16"/>
      <c r="FU179" s="16"/>
      <c r="FV179" s="16"/>
      <c r="FW179" s="16"/>
      <c r="FX179" s="16"/>
      <c r="FY179" s="16"/>
      <c r="FZ179" s="16"/>
      <c r="GA179" s="16"/>
      <c r="GB179" s="16"/>
      <c r="GC179" s="16"/>
      <c r="GD179" s="16"/>
      <c r="GE179" s="16"/>
      <c r="GF179" s="16"/>
      <c r="GG179" s="16"/>
      <c r="GH179" s="16"/>
      <c r="GI179" s="16"/>
      <c r="GJ179" s="16"/>
      <c r="GK179" s="16"/>
      <c r="GL179" s="16"/>
      <c r="GM179" s="16"/>
      <c r="GN179" s="16"/>
      <c r="GO179" s="16"/>
      <c r="GP179" s="16"/>
      <c r="GQ179" s="16"/>
      <c r="GR179" s="16"/>
      <c r="GS179" s="16"/>
      <c r="GT179" s="16"/>
      <c r="GU179" s="16"/>
      <c r="GV179" s="16"/>
      <c r="GW179" s="16"/>
      <c r="GX179" s="16"/>
      <c r="GY179" s="16"/>
      <c r="GZ179" s="16"/>
      <c r="HA179" s="16"/>
      <c r="HB179" s="16"/>
      <c r="HC179" s="16"/>
      <c r="HD179" s="16"/>
      <c r="HE179" s="16"/>
      <c r="HF179" s="16"/>
      <c r="HG179" s="16"/>
      <c r="HH179" s="16"/>
      <c r="HI179" s="16"/>
      <c r="HJ179" s="16"/>
      <c r="HK179" s="16"/>
      <c r="HL179" s="16"/>
      <c r="HM179" s="16"/>
      <c r="HN179" s="16"/>
      <c r="HO179" s="16"/>
      <c r="HP179" s="16"/>
      <c r="HQ179" s="16"/>
      <c r="HR179" s="16"/>
      <c r="HS179" s="16"/>
      <c r="HT179" s="16"/>
      <c r="HU179" s="16"/>
      <c r="HV179" s="16"/>
      <c r="HW179" s="16"/>
      <c r="HX179" s="16"/>
      <c r="HY179" s="16"/>
      <c r="HZ179" s="16"/>
      <c r="IA179" s="16"/>
      <c r="IB179" s="16"/>
      <c r="IC179" s="16"/>
      <c r="ID179" s="16"/>
      <c r="IE179" s="16"/>
      <c r="IF179" s="16"/>
      <c r="IG179" s="16"/>
      <c r="IH179" s="16"/>
      <c r="II179" s="16"/>
      <c r="IJ179" s="16"/>
      <c r="IK179" s="16"/>
      <c r="IL179" s="16"/>
      <c r="IM179" s="16"/>
      <c r="IN179" s="16"/>
      <c r="IO179" s="16"/>
      <c r="IP179" s="16"/>
      <c r="IQ179" s="16"/>
      <c r="IR179" s="16"/>
      <c r="IS179" s="16"/>
      <c r="IT179" s="16"/>
    </row>
    <row r="180" spans="1:254" ht="0.9" customHeight="1" x14ac:dyDescent="0.25">
      <c r="D180" s="28" t="s">
        <v>42</v>
      </c>
      <c r="E180" s="82">
        <f>SUM(E172:E179)</f>
        <v>0</v>
      </c>
      <c r="F180" s="28"/>
      <c r="G180" s="28"/>
      <c r="H180" s="82"/>
    </row>
    <row r="181" spans="1:254" hidden="1" x14ac:dyDescent="0.25">
      <c r="D181" s="16"/>
      <c r="E181" s="16"/>
      <c r="F181" s="16"/>
      <c r="G181" s="16"/>
      <c r="H181" s="16"/>
    </row>
    <row r="182" spans="1:254" s="16" customFormat="1" ht="15.6" x14ac:dyDescent="0.3">
      <c r="A182" s="102" t="s">
        <v>90</v>
      </c>
      <c r="B182" s="102"/>
      <c r="C182" s="103"/>
      <c r="D182" s="103"/>
      <c r="E182" s="103"/>
      <c r="F182" s="103"/>
      <c r="G182" s="103"/>
      <c r="H182" s="103"/>
      <c r="I182" s="103"/>
      <c r="J182" s="103"/>
      <c r="K182" s="103"/>
      <c r="L182" s="103"/>
      <c r="M182" s="103"/>
      <c r="N182" s="103"/>
      <c r="O182" s="103"/>
      <c r="P182" s="103"/>
      <c r="Q182" s="103"/>
      <c r="R182" s="103"/>
      <c r="S182" s="103"/>
      <c r="T182" s="103"/>
      <c r="U182" s="103"/>
      <c r="V182" s="103"/>
    </row>
    <row r="183" spans="1:254" s="16" customFormat="1" x14ac:dyDescent="0.25">
      <c r="A183" s="5"/>
      <c r="B183" s="6"/>
      <c r="C183" s="6"/>
      <c r="D183" s="6"/>
      <c r="E183" s="6"/>
      <c r="F183" s="6"/>
      <c r="G183" s="6"/>
      <c r="H183" s="6"/>
      <c r="I183" s="6"/>
      <c r="J183" s="6"/>
      <c r="K183" s="6"/>
      <c r="L183" s="6"/>
      <c r="M183" s="6"/>
      <c r="N183" s="6"/>
      <c r="O183" s="6"/>
      <c r="P183" s="6"/>
      <c r="Q183" s="6"/>
      <c r="R183" s="6"/>
      <c r="S183" s="6"/>
      <c r="T183" s="6"/>
      <c r="U183" s="6"/>
      <c r="V183" s="6"/>
    </row>
    <row r="184" spans="1:254" s="16" customFormat="1" x14ac:dyDescent="0.25">
      <c r="A184" s="104"/>
      <c r="B184" s="105"/>
      <c r="C184" s="106"/>
      <c r="D184" s="106"/>
      <c r="E184" s="107" t="s">
        <v>7</v>
      </c>
      <c r="F184" s="107" t="s">
        <v>9</v>
      </c>
      <c r="G184" s="106"/>
      <c r="H184" s="107" t="s">
        <v>8</v>
      </c>
      <c r="I184" s="108">
        <v>2015</v>
      </c>
      <c r="J184" s="108">
        <f>I184+1</f>
        <v>2016</v>
      </c>
      <c r="K184" s="108">
        <f t="shared" ref="K184:V184" si="42">J184+1</f>
        <v>2017</v>
      </c>
      <c r="L184" s="108">
        <f t="shared" si="42"/>
        <v>2018</v>
      </c>
      <c r="M184" s="108">
        <f t="shared" si="42"/>
        <v>2019</v>
      </c>
      <c r="N184" s="108">
        <f t="shared" si="42"/>
        <v>2020</v>
      </c>
      <c r="O184" s="108">
        <f t="shared" si="42"/>
        <v>2021</v>
      </c>
      <c r="P184" s="108">
        <f t="shared" si="42"/>
        <v>2022</v>
      </c>
      <c r="Q184" s="108">
        <f t="shared" si="42"/>
        <v>2023</v>
      </c>
      <c r="R184" s="108">
        <f t="shared" si="42"/>
        <v>2024</v>
      </c>
      <c r="S184" s="108">
        <f t="shared" si="42"/>
        <v>2025</v>
      </c>
      <c r="T184" s="108">
        <f t="shared" si="42"/>
        <v>2026</v>
      </c>
      <c r="U184" s="108">
        <f t="shared" si="42"/>
        <v>2027</v>
      </c>
      <c r="V184" s="108">
        <f t="shared" si="42"/>
        <v>2028</v>
      </c>
    </row>
    <row r="185" spans="1:254" s="16" customFormat="1" x14ac:dyDescent="0.25">
      <c r="A185" s="109"/>
      <c r="B185" s="110" t="str">
        <f t="shared" ref="B185:B191" si="43">B103</f>
        <v>Professional Services</v>
      </c>
      <c r="C185" s="110"/>
      <c r="D185" s="110"/>
      <c r="E185" s="111">
        <f t="shared" ref="E185:E191" si="44">SUM(H185:V185)</f>
        <v>0</v>
      </c>
      <c r="F185" s="112" t="e">
        <f t="shared" ref="F185:F191" si="45">E185/$E$110</f>
        <v>#DIV/0!</v>
      </c>
      <c r="G185" s="106"/>
      <c r="H185" s="113">
        <f t="shared" ref="H185:V185" si="46">H17+H103</f>
        <v>0</v>
      </c>
      <c r="I185" s="113">
        <f t="shared" si="46"/>
        <v>0</v>
      </c>
      <c r="J185" s="113">
        <f t="shared" si="46"/>
        <v>0</v>
      </c>
      <c r="K185" s="113">
        <f t="shared" si="46"/>
        <v>0</v>
      </c>
      <c r="L185" s="113">
        <f t="shared" si="46"/>
        <v>0</v>
      </c>
      <c r="M185" s="113">
        <f t="shared" si="46"/>
        <v>0</v>
      </c>
      <c r="N185" s="113">
        <f t="shared" si="46"/>
        <v>0</v>
      </c>
      <c r="O185" s="113">
        <f t="shared" si="46"/>
        <v>0</v>
      </c>
      <c r="P185" s="113">
        <f t="shared" si="46"/>
        <v>0</v>
      </c>
      <c r="Q185" s="113">
        <f t="shared" si="46"/>
        <v>0</v>
      </c>
      <c r="R185" s="113">
        <f t="shared" si="46"/>
        <v>0</v>
      </c>
      <c r="S185" s="113">
        <f t="shared" si="46"/>
        <v>0</v>
      </c>
      <c r="T185" s="113">
        <f t="shared" si="46"/>
        <v>0</v>
      </c>
      <c r="U185" s="113">
        <f t="shared" si="46"/>
        <v>0</v>
      </c>
      <c r="V185" s="113">
        <f t="shared" si="46"/>
        <v>0</v>
      </c>
    </row>
    <row r="186" spans="1:254" s="16" customFormat="1" x14ac:dyDescent="0.25">
      <c r="A186" s="114"/>
      <c r="B186" s="115" t="str">
        <f t="shared" si="43"/>
        <v>Land Acquisition</v>
      </c>
      <c r="C186" s="115"/>
      <c r="D186" s="115"/>
      <c r="E186" s="116">
        <f t="shared" si="44"/>
        <v>0</v>
      </c>
      <c r="F186" s="117" t="e">
        <f t="shared" si="45"/>
        <v>#DIV/0!</v>
      </c>
      <c r="G186" s="106"/>
      <c r="H186" s="118">
        <f t="shared" ref="H186:V186" si="47">H18+H104</f>
        <v>0</v>
      </c>
      <c r="I186" s="118">
        <f t="shared" si="47"/>
        <v>0</v>
      </c>
      <c r="J186" s="118">
        <f t="shared" si="47"/>
        <v>0</v>
      </c>
      <c r="K186" s="119">
        <f t="shared" si="47"/>
        <v>0</v>
      </c>
      <c r="L186" s="118">
        <f t="shared" si="47"/>
        <v>0</v>
      </c>
      <c r="M186" s="118">
        <f t="shared" si="47"/>
        <v>0</v>
      </c>
      <c r="N186" s="118">
        <f t="shared" si="47"/>
        <v>0</v>
      </c>
      <c r="O186" s="118">
        <f t="shared" si="47"/>
        <v>0</v>
      </c>
      <c r="P186" s="118">
        <f t="shared" si="47"/>
        <v>0</v>
      </c>
      <c r="Q186" s="118">
        <f t="shared" si="47"/>
        <v>0</v>
      </c>
      <c r="R186" s="118">
        <f t="shared" si="47"/>
        <v>0</v>
      </c>
      <c r="S186" s="118">
        <f t="shared" si="47"/>
        <v>0</v>
      </c>
      <c r="T186" s="118">
        <f t="shared" si="47"/>
        <v>0</v>
      </c>
      <c r="U186" s="118">
        <f t="shared" si="47"/>
        <v>0</v>
      </c>
      <c r="V186" s="118">
        <f t="shared" si="47"/>
        <v>0</v>
      </c>
    </row>
    <row r="187" spans="1:254" s="16" customFormat="1" x14ac:dyDescent="0.25">
      <c r="A187" s="114"/>
      <c r="B187" s="115" t="str">
        <f t="shared" si="43"/>
        <v>Runways</v>
      </c>
      <c r="C187" s="120"/>
      <c r="D187" s="115"/>
      <c r="E187" s="116">
        <f t="shared" si="44"/>
        <v>0</v>
      </c>
      <c r="F187" s="117" t="e">
        <f t="shared" si="45"/>
        <v>#DIV/0!</v>
      </c>
      <c r="G187" s="106"/>
      <c r="H187" s="118">
        <f>SUM(H19:H22)+H105</f>
        <v>0</v>
      </c>
      <c r="I187" s="118">
        <f t="shared" ref="I187:V187" si="48">SUM(I19:I22)+I105</f>
        <v>0</v>
      </c>
      <c r="J187" s="118">
        <f t="shared" si="48"/>
        <v>0</v>
      </c>
      <c r="K187" s="118">
        <f t="shared" si="48"/>
        <v>0</v>
      </c>
      <c r="L187" s="118">
        <f t="shared" si="48"/>
        <v>0</v>
      </c>
      <c r="M187" s="118">
        <f t="shared" si="48"/>
        <v>0</v>
      </c>
      <c r="N187" s="118">
        <f t="shared" si="48"/>
        <v>0</v>
      </c>
      <c r="O187" s="118">
        <f t="shared" si="48"/>
        <v>0</v>
      </c>
      <c r="P187" s="118">
        <f t="shared" si="48"/>
        <v>0</v>
      </c>
      <c r="Q187" s="118">
        <f t="shared" si="48"/>
        <v>0</v>
      </c>
      <c r="R187" s="118">
        <f t="shared" si="48"/>
        <v>0</v>
      </c>
      <c r="S187" s="118">
        <f t="shared" si="48"/>
        <v>0</v>
      </c>
      <c r="T187" s="118">
        <f t="shared" si="48"/>
        <v>0</v>
      </c>
      <c r="U187" s="118">
        <f t="shared" si="48"/>
        <v>0</v>
      </c>
      <c r="V187" s="118">
        <f t="shared" si="48"/>
        <v>0</v>
      </c>
    </row>
    <row r="188" spans="1:254" s="16" customFormat="1" x14ac:dyDescent="0.25">
      <c r="A188" s="114"/>
      <c r="B188" s="115" t="str">
        <f t="shared" si="43"/>
        <v xml:space="preserve">Other Airside </v>
      </c>
      <c r="C188" s="120"/>
      <c r="D188" s="115"/>
      <c r="E188" s="116">
        <f t="shared" si="44"/>
        <v>0</v>
      </c>
      <c r="F188" s="117" t="e">
        <f t="shared" si="45"/>
        <v>#DIV/0!</v>
      </c>
      <c r="G188" s="106"/>
      <c r="H188" s="118">
        <f t="shared" ref="H188:V188" si="49">H23+H106</f>
        <v>0</v>
      </c>
      <c r="I188" s="118">
        <f t="shared" si="49"/>
        <v>0</v>
      </c>
      <c r="J188" s="118">
        <f t="shared" si="49"/>
        <v>0</v>
      </c>
      <c r="K188" s="118">
        <f t="shared" si="49"/>
        <v>0</v>
      </c>
      <c r="L188" s="118">
        <f t="shared" si="49"/>
        <v>0</v>
      </c>
      <c r="M188" s="118">
        <f t="shared" si="49"/>
        <v>0</v>
      </c>
      <c r="N188" s="118">
        <f t="shared" si="49"/>
        <v>0</v>
      </c>
      <c r="O188" s="118">
        <f t="shared" si="49"/>
        <v>0</v>
      </c>
      <c r="P188" s="118">
        <f t="shared" si="49"/>
        <v>0</v>
      </c>
      <c r="Q188" s="118">
        <f t="shared" si="49"/>
        <v>0</v>
      </c>
      <c r="R188" s="118">
        <f t="shared" si="49"/>
        <v>0</v>
      </c>
      <c r="S188" s="118">
        <f t="shared" si="49"/>
        <v>0</v>
      </c>
      <c r="T188" s="118">
        <f t="shared" si="49"/>
        <v>0</v>
      </c>
      <c r="U188" s="118">
        <f t="shared" si="49"/>
        <v>0</v>
      </c>
      <c r="V188" s="118">
        <f t="shared" si="49"/>
        <v>0</v>
      </c>
    </row>
    <row r="189" spans="1:254" s="16" customFormat="1" x14ac:dyDescent="0.25">
      <c r="A189" s="114"/>
      <c r="B189" s="115" t="str">
        <f t="shared" si="43"/>
        <v xml:space="preserve">Terminal </v>
      </c>
      <c r="C189" s="120"/>
      <c r="D189" s="115"/>
      <c r="E189" s="116">
        <f t="shared" si="44"/>
        <v>0</v>
      </c>
      <c r="F189" s="117" t="e">
        <f t="shared" si="45"/>
        <v>#DIV/0!</v>
      </c>
      <c r="G189" s="106"/>
      <c r="H189" s="118">
        <f t="shared" ref="H189:V189" si="50">H24+H107</f>
        <v>0</v>
      </c>
      <c r="I189" s="118">
        <f t="shared" si="50"/>
        <v>0</v>
      </c>
      <c r="J189" s="118">
        <f t="shared" si="50"/>
        <v>0</v>
      </c>
      <c r="K189" s="118">
        <f t="shared" si="50"/>
        <v>0</v>
      </c>
      <c r="L189" s="118">
        <f t="shared" si="50"/>
        <v>0</v>
      </c>
      <c r="M189" s="118">
        <f t="shared" si="50"/>
        <v>0</v>
      </c>
      <c r="N189" s="118">
        <f t="shared" si="50"/>
        <v>0</v>
      </c>
      <c r="O189" s="118">
        <f t="shared" si="50"/>
        <v>0</v>
      </c>
      <c r="P189" s="118">
        <f t="shared" si="50"/>
        <v>0</v>
      </c>
      <c r="Q189" s="118">
        <f t="shared" si="50"/>
        <v>0</v>
      </c>
      <c r="R189" s="118">
        <f t="shared" si="50"/>
        <v>0</v>
      </c>
      <c r="S189" s="118">
        <f t="shared" si="50"/>
        <v>0</v>
      </c>
      <c r="T189" s="118">
        <f t="shared" si="50"/>
        <v>0</v>
      </c>
      <c r="U189" s="118">
        <f t="shared" si="50"/>
        <v>0</v>
      </c>
      <c r="V189" s="118">
        <f t="shared" si="50"/>
        <v>0</v>
      </c>
    </row>
    <row r="190" spans="1:254" s="16" customFormat="1" x14ac:dyDescent="0.25">
      <c r="A190" s="114"/>
      <c r="B190" s="115" t="str">
        <f t="shared" si="43"/>
        <v>Landside</v>
      </c>
      <c r="C190" s="120"/>
      <c r="D190" s="115"/>
      <c r="E190" s="116">
        <f t="shared" si="44"/>
        <v>0</v>
      </c>
      <c r="F190" s="117" t="e">
        <f t="shared" si="45"/>
        <v>#DIV/0!</v>
      </c>
      <c r="G190" s="106"/>
      <c r="H190" s="118">
        <f t="shared" ref="H190:V190" si="51">H25+H108</f>
        <v>0</v>
      </c>
      <c r="I190" s="118">
        <f t="shared" si="51"/>
        <v>0</v>
      </c>
      <c r="J190" s="118">
        <f t="shared" si="51"/>
        <v>0</v>
      </c>
      <c r="K190" s="118">
        <f t="shared" si="51"/>
        <v>0</v>
      </c>
      <c r="L190" s="118">
        <f t="shared" si="51"/>
        <v>0</v>
      </c>
      <c r="M190" s="118">
        <f t="shared" si="51"/>
        <v>0</v>
      </c>
      <c r="N190" s="118">
        <f t="shared" si="51"/>
        <v>0</v>
      </c>
      <c r="O190" s="118">
        <f t="shared" si="51"/>
        <v>0</v>
      </c>
      <c r="P190" s="118">
        <f t="shared" si="51"/>
        <v>0</v>
      </c>
      <c r="Q190" s="118">
        <f t="shared" si="51"/>
        <v>0</v>
      </c>
      <c r="R190" s="118">
        <f t="shared" si="51"/>
        <v>0</v>
      </c>
      <c r="S190" s="118">
        <f t="shared" si="51"/>
        <v>0</v>
      </c>
      <c r="T190" s="118">
        <f t="shared" si="51"/>
        <v>0</v>
      </c>
      <c r="U190" s="118">
        <f t="shared" si="51"/>
        <v>0</v>
      </c>
      <c r="V190" s="118">
        <f t="shared" si="51"/>
        <v>0</v>
      </c>
    </row>
    <row r="191" spans="1:254" s="16" customFormat="1" x14ac:dyDescent="0.25">
      <c r="A191" s="114"/>
      <c r="B191" s="115" t="str">
        <f t="shared" si="43"/>
        <v>Infrastructure</v>
      </c>
      <c r="C191" s="115"/>
      <c r="D191" s="115"/>
      <c r="E191" s="116">
        <f t="shared" si="44"/>
        <v>0</v>
      </c>
      <c r="F191" s="117" t="e">
        <f t="shared" si="45"/>
        <v>#DIV/0!</v>
      </c>
      <c r="G191" s="106"/>
      <c r="H191" s="118">
        <f t="shared" ref="H191:V191" si="52">H26+H109</f>
        <v>0</v>
      </c>
      <c r="I191" s="118">
        <f t="shared" si="52"/>
        <v>0</v>
      </c>
      <c r="J191" s="118">
        <f t="shared" si="52"/>
        <v>0</v>
      </c>
      <c r="K191" s="118">
        <f t="shared" si="52"/>
        <v>0</v>
      </c>
      <c r="L191" s="118">
        <f t="shared" si="52"/>
        <v>0</v>
      </c>
      <c r="M191" s="118">
        <f t="shared" si="52"/>
        <v>0</v>
      </c>
      <c r="N191" s="118">
        <f t="shared" si="52"/>
        <v>0</v>
      </c>
      <c r="O191" s="118">
        <f t="shared" si="52"/>
        <v>0</v>
      </c>
      <c r="P191" s="118">
        <f t="shared" si="52"/>
        <v>0</v>
      </c>
      <c r="Q191" s="118">
        <f t="shared" si="52"/>
        <v>0</v>
      </c>
      <c r="R191" s="118">
        <f t="shared" si="52"/>
        <v>0</v>
      </c>
      <c r="S191" s="118">
        <f t="shared" si="52"/>
        <v>0</v>
      </c>
      <c r="T191" s="118">
        <f t="shared" si="52"/>
        <v>0</v>
      </c>
      <c r="U191" s="118">
        <f t="shared" si="52"/>
        <v>0</v>
      </c>
      <c r="V191" s="118">
        <f t="shared" si="52"/>
        <v>0</v>
      </c>
    </row>
    <row r="192" spans="1:254" s="16" customFormat="1" x14ac:dyDescent="0.25">
      <c r="A192" s="125"/>
      <c r="B192" s="126" t="s">
        <v>6</v>
      </c>
      <c r="C192" s="126"/>
      <c r="D192" s="126"/>
      <c r="E192" s="127">
        <f>SUM(E185:E191)</f>
        <v>0</v>
      </c>
      <c r="F192" s="128" t="e">
        <f>SUM(F185:F191)</f>
        <v>#DIV/0!</v>
      </c>
      <c r="G192" s="106"/>
      <c r="H192" s="127">
        <f t="shared" ref="H192:V192" si="53">SUM(H185:H191)</f>
        <v>0</v>
      </c>
      <c r="I192" s="127">
        <f t="shared" si="53"/>
        <v>0</v>
      </c>
      <c r="J192" s="127">
        <f t="shared" si="53"/>
        <v>0</v>
      </c>
      <c r="K192" s="127">
        <f t="shared" si="53"/>
        <v>0</v>
      </c>
      <c r="L192" s="127">
        <f t="shared" si="53"/>
        <v>0</v>
      </c>
      <c r="M192" s="127">
        <f t="shared" si="53"/>
        <v>0</v>
      </c>
      <c r="N192" s="127">
        <f t="shared" si="53"/>
        <v>0</v>
      </c>
      <c r="O192" s="127">
        <f t="shared" si="53"/>
        <v>0</v>
      </c>
      <c r="P192" s="127">
        <f t="shared" si="53"/>
        <v>0</v>
      </c>
      <c r="Q192" s="127">
        <f t="shared" si="53"/>
        <v>0</v>
      </c>
      <c r="R192" s="127">
        <f t="shared" si="53"/>
        <v>0</v>
      </c>
      <c r="S192" s="127">
        <f t="shared" si="53"/>
        <v>0</v>
      </c>
      <c r="T192" s="127">
        <f t="shared" si="53"/>
        <v>0</v>
      </c>
      <c r="U192" s="127">
        <f t="shared" si="53"/>
        <v>0</v>
      </c>
      <c r="V192" s="127">
        <f t="shared" si="53"/>
        <v>0</v>
      </c>
    </row>
    <row r="193" spans="1:22" s="16" customFormat="1" x14ac:dyDescent="0.25">
      <c r="A193" s="129"/>
      <c r="B193" s="130" t="s">
        <v>37</v>
      </c>
      <c r="C193" s="131"/>
      <c r="D193" s="131"/>
      <c r="E193" s="132"/>
      <c r="F193" s="133"/>
      <c r="G193" s="106"/>
      <c r="H193" s="134">
        <f>H192</f>
        <v>0</v>
      </c>
      <c r="I193" s="134">
        <f t="shared" ref="I193:V193" si="54">IF(I192&gt;0,H193+I192,0)</f>
        <v>0</v>
      </c>
      <c r="J193" s="134">
        <f t="shared" si="54"/>
        <v>0</v>
      </c>
      <c r="K193" s="134">
        <f t="shared" si="54"/>
        <v>0</v>
      </c>
      <c r="L193" s="134">
        <f t="shared" si="54"/>
        <v>0</v>
      </c>
      <c r="M193" s="134">
        <f t="shared" si="54"/>
        <v>0</v>
      </c>
      <c r="N193" s="134">
        <f t="shared" si="54"/>
        <v>0</v>
      </c>
      <c r="O193" s="134">
        <f t="shared" si="54"/>
        <v>0</v>
      </c>
      <c r="P193" s="134">
        <f t="shared" si="54"/>
        <v>0</v>
      </c>
      <c r="Q193" s="134">
        <f t="shared" si="54"/>
        <v>0</v>
      </c>
      <c r="R193" s="134">
        <f t="shared" si="54"/>
        <v>0</v>
      </c>
      <c r="S193" s="134">
        <f t="shared" si="54"/>
        <v>0</v>
      </c>
      <c r="T193" s="134">
        <f t="shared" si="54"/>
        <v>0</v>
      </c>
      <c r="U193" s="134">
        <f t="shared" si="54"/>
        <v>0</v>
      </c>
      <c r="V193" s="134">
        <f t="shared" si="54"/>
        <v>0</v>
      </c>
    </row>
    <row r="194" spans="1:22" s="16" customFormat="1" x14ac:dyDescent="0.25">
      <c r="A194" s="129"/>
      <c r="B194" s="130"/>
      <c r="C194" s="131"/>
      <c r="D194" s="131"/>
      <c r="E194" s="132"/>
      <c r="F194" s="133"/>
      <c r="G194" s="131"/>
      <c r="H194" s="134"/>
      <c r="I194" s="134"/>
      <c r="J194" s="134"/>
      <c r="K194" s="134"/>
      <c r="L194" s="134"/>
      <c r="M194" s="134"/>
      <c r="N194" s="134"/>
      <c r="O194" s="134"/>
      <c r="P194" s="134"/>
      <c r="Q194" s="134"/>
      <c r="R194" s="134"/>
      <c r="S194" s="134"/>
      <c r="T194" s="134"/>
      <c r="U194" s="134"/>
      <c r="V194" s="134"/>
    </row>
    <row r="195" spans="1:22" s="16" customFormat="1" ht="15.6" x14ac:dyDescent="0.3">
      <c r="A195" s="135" t="s">
        <v>91</v>
      </c>
      <c r="B195" s="135"/>
      <c r="C195" s="136"/>
      <c r="D195" s="136"/>
      <c r="E195" s="136"/>
      <c r="F195" s="136"/>
      <c r="G195" s="136"/>
      <c r="H195" s="136"/>
      <c r="I195" s="136"/>
      <c r="J195" s="136"/>
      <c r="K195" s="136"/>
      <c r="L195" s="136"/>
      <c r="M195" s="136"/>
      <c r="N195" s="136"/>
      <c r="O195" s="136"/>
      <c r="P195" s="136"/>
      <c r="Q195" s="136"/>
      <c r="R195" s="136"/>
      <c r="S195" s="136"/>
      <c r="T195" s="136"/>
      <c r="U195" s="136"/>
      <c r="V195" s="136"/>
    </row>
    <row r="196" spans="1:22" s="16" customFormat="1" x14ac:dyDescent="0.25">
      <c r="A196" s="137"/>
      <c r="B196" s="138"/>
      <c r="C196" s="138"/>
      <c r="D196" s="138"/>
      <c r="E196" s="138"/>
      <c r="F196" s="138"/>
      <c r="G196" s="138"/>
      <c r="H196" s="138"/>
      <c r="I196" s="138"/>
      <c r="J196" s="138"/>
      <c r="K196" s="138"/>
      <c r="L196" s="138"/>
      <c r="M196" s="138"/>
      <c r="N196" s="138"/>
      <c r="O196" s="138"/>
      <c r="P196" s="138"/>
      <c r="Q196" s="138"/>
      <c r="R196" s="138"/>
      <c r="S196" s="138"/>
      <c r="T196" s="138"/>
      <c r="U196" s="138"/>
      <c r="V196" s="138"/>
    </row>
    <row r="197" spans="1:22" s="16" customFormat="1" x14ac:dyDescent="0.25">
      <c r="A197" s="104"/>
      <c r="B197" s="105"/>
      <c r="C197" s="106"/>
      <c r="D197" s="106"/>
      <c r="E197" s="107" t="s">
        <v>7</v>
      </c>
      <c r="F197" s="107" t="str">
        <f>F184</f>
        <v>as %</v>
      </c>
      <c r="G197" s="106"/>
      <c r="H197" s="107" t="s">
        <v>8</v>
      </c>
      <c r="I197" s="108">
        <f>I184</f>
        <v>2015</v>
      </c>
      <c r="J197" s="108">
        <f t="shared" ref="J197:V197" si="55">J184</f>
        <v>2016</v>
      </c>
      <c r="K197" s="108">
        <f t="shared" si="55"/>
        <v>2017</v>
      </c>
      <c r="L197" s="108">
        <f t="shared" si="55"/>
        <v>2018</v>
      </c>
      <c r="M197" s="108">
        <f t="shared" si="55"/>
        <v>2019</v>
      </c>
      <c r="N197" s="108">
        <f t="shared" si="55"/>
        <v>2020</v>
      </c>
      <c r="O197" s="108">
        <f t="shared" si="55"/>
        <v>2021</v>
      </c>
      <c r="P197" s="108">
        <f t="shared" si="55"/>
        <v>2022</v>
      </c>
      <c r="Q197" s="108">
        <f t="shared" si="55"/>
        <v>2023</v>
      </c>
      <c r="R197" s="108">
        <f t="shared" si="55"/>
        <v>2024</v>
      </c>
      <c r="S197" s="108">
        <f t="shared" si="55"/>
        <v>2025</v>
      </c>
      <c r="T197" s="108">
        <f t="shared" si="55"/>
        <v>2026</v>
      </c>
      <c r="U197" s="108">
        <f t="shared" si="55"/>
        <v>2027</v>
      </c>
      <c r="V197" s="108">
        <f t="shared" si="55"/>
        <v>2028</v>
      </c>
    </row>
    <row r="198" spans="1:22" s="16" customFormat="1" x14ac:dyDescent="0.25">
      <c r="A198" s="104"/>
      <c r="B198" s="139" t="s">
        <v>30</v>
      </c>
      <c r="C198" s="106"/>
      <c r="D198" s="106"/>
      <c r="E198" s="107"/>
      <c r="F198" s="107"/>
      <c r="G198" s="106"/>
      <c r="H198" s="107"/>
      <c r="I198" s="108"/>
      <c r="J198" s="108"/>
      <c r="K198" s="108"/>
      <c r="L198" s="108"/>
      <c r="M198" s="108"/>
      <c r="N198" s="108"/>
      <c r="O198" s="108"/>
      <c r="P198" s="108"/>
      <c r="Q198" s="108"/>
      <c r="R198" s="108"/>
      <c r="S198" s="108"/>
      <c r="T198" s="108"/>
      <c r="U198" s="108"/>
      <c r="V198" s="108"/>
    </row>
    <row r="199" spans="1:22" s="16" customFormat="1" x14ac:dyDescent="0.25">
      <c r="A199" s="109"/>
      <c r="B199" s="110" t="s">
        <v>51</v>
      </c>
      <c r="C199" s="110"/>
      <c r="D199" s="110"/>
      <c r="E199" s="111">
        <f t="shared" ref="E199:E211" si="56">SUM(H199:V199)</f>
        <v>0</v>
      </c>
      <c r="F199" s="112" t="e">
        <f t="shared" ref="F199:F211" si="57">E199/$E$154</f>
        <v>#DIV/0!</v>
      </c>
      <c r="G199" s="106"/>
      <c r="H199" s="113">
        <f t="shared" ref="H199:V199" si="58">H34+H117</f>
        <v>0</v>
      </c>
      <c r="I199" s="113">
        <f t="shared" si="58"/>
        <v>0</v>
      </c>
      <c r="J199" s="113">
        <f t="shared" si="58"/>
        <v>0</v>
      </c>
      <c r="K199" s="113">
        <f t="shared" si="58"/>
        <v>0</v>
      </c>
      <c r="L199" s="113">
        <f t="shared" si="58"/>
        <v>0</v>
      </c>
      <c r="M199" s="113">
        <f t="shared" si="58"/>
        <v>0</v>
      </c>
      <c r="N199" s="113">
        <f t="shared" si="58"/>
        <v>0</v>
      </c>
      <c r="O199" s="113">
        <f t="shared" si="58"/>
        <v>0</v>
      </c>
      <c r="P199" s="113">
        <f t="shared" si="58"/>
        <v>0</v>
      </c>
      <c r="Q199" s="113">
        <f t="shared" si="58"/>
        <v>0</v>
      </c>
      <c r="R199" s="113">
        <f t="shared" si="58"/>
        <v>0</v>
      </c>
      <c r="S199" s="113">
        <f t="shared" si="58"/>
        <v>0</v>
      </c>
      <c r="T199" s="113">
        <f t="shared" si="58"/>
        <v>0</v>
      </c>
      <c r="U199" s="113">
        <f t="shared" si="58"/>
        <v>0</v>
      </c>
      <c r="V199" s="113">
        <f t="shared" si="58"/>
        <v>0</v>
      </c>
    </row>
    <row r="200" spans="1:22" s="16" customFormat="1" x14ac:dyDescent="0.25">
      <c r="A200" s="140"/>
      <c r="B200" s="141" t="s">
        <v>52</v>
      </c>
      <c r="C200" s="141"/>
      <c r="D200" s="141"/>
      <c r="E200" s="116">
        <f t="shared" si="56"/>
        <v>0</v>
      </c>
      <c r="F200" s="117" t="e">
        <f t="shared" si="57"/>
        <v>#DIV/0!</v>
      </c>
      <c r="G200" s="106"/>
      <c r="H200" s="142">
        <f t="shared" ref="H200:V200" si="59">H35+H118</f>
        <v>0</v>
      </c>
      <c r="I200" s="142">
        <f t="shared" si="59"/>
        <v>0</v>
      </c>
      <c r="J200" s="142">
        <f t="shared" si="59"/>
        <v>0</v>
      </c>
      <c r="K200" s="142">
        <f t="shared" si="59"/>
        <v>0</v>
      </c>
      <c r="L200" s="142">
        <f t="shared" si="59"/>
        <v>0</v>
      </c>
      <c r="M200" s="142">
        <f t="shared" si="59"/>
        <v>0</v>
      </c>
      <c r="N200" s="142">
        <f t="shared" si="59"/>
        <v>0</v>
      </c>
      <c r="O200" s="142">
        <f t="shared" si="59"/>
        <v>0</v>
      </c>
      <c r="P200" s="142">
        <f t="shared" si="59"/>
        <v>0</v>
      </c>
      <c r="Q200" s="142">
        <f t="shared" si="59"/>
        <v>0</v>
      </c>
      <c r="R200" s="142">
        <f t="shared" si="59"/>
        <v>0</v>
      </c>
      <c r="S200" s="142">
        <f t="shared" si="59"/>
        <v>0</v>
      </c>
      <c r="T200" s="142">
        <f t="shared" si="59"/>
        <v>0</v>
      </c>
      <c r="U200" s="142">
        <f t="shared" si="59"/>
        <v>0</v>
      </c>
      <c r="V200" s="142">
        <f t="shared" si="59"/>
        <v>0</v>
      </c>
    </row>
    <row r="201" spans="1:22" s="16" customFormat="1" x14ac:dyDescent="0.25">
      <c r="A201" s="140"/>
      <c r="B201" s="115" t="s">
        <v>59</v>
      </c>
      <c r="C201" s="115"/>
      <c r="D201" s="115"/>
      <c r="E201" s="116">
        <f t="shared" si="56"/>
        <v>0</v>
      </c>
      <c r="F201" s="117" t="e">
        <f t="shared" si="57"/>
        <v>#DIV/0!</v>
      </c>
      <c r="G201" s="106"/>
      <c r="H201" s="118">
        <f t="shared" ref="H201:V201" si="60">H36+H119</f>
        <v>0</v>
      </c>
      <c r="I201" s="118">
        <f t="shared" si="60"/>
        <v>0</v>
      </c>
      <c r="J201" s="118">
        <f t="shared" si="60"/>
        <v>0</v>
      </c>
      <c r="K201" s="118">
        <f t="shared" si="60"/>
        <v>0</v>
      </c>
      <c r="L201" s="118">
        <f t="shared" si="60"/>
        <v>0</v>
      </c>
      <c r="M201" s="118">
        <f t="shared" si="60"/>
        <v>0</v>
      </c>
      <c r="N201" s="118">
        <f t="shared" si="60"/>
        <v>0</v>
      </c>
      <c r="O201" s="118">
        <f t="shared" si="60"/>
        <v>0</v>
      </c>
      <c r="P201" s="118">
        <f t="shared" si="60"/>
        <v>0</v>
      </c>
      <c r="Q201" s="118">
        <f t="shared" si="60"/>
        <v>0</v>
      </c>
      <c r="R201" s="118">
        <f t="shared" si="60"/>
        <v>0</v>
      </c>
      <c r="S201" s="118">
        <f t="shared" si="60"/>
        <v>0</v>
      </c>
      <c r="T201" s="118">
        <f t="shared" si="60"/>
        <v>0</v>
      </c>
      <c r="U201" s="118">
        <f t="shared" si="60"/>
        <v>0</v>
      </c>
      <c r="V201" s="118">
        <f t="shared" si="60"/>
        <v>0</v>
      </c>
    </row>
    <row r="202" spans="1:22" s="16" customFormat="1" x14ac:dyDescent="0.25">
      <c r="A202" s="140"/>
      <c r="B202" s="115" t="s">
        <v>53</v>
      </c>
      <c r="C202" s="115"/>
      <c r="D202" s="115"/>
      <c r="E202" s="116">
        <f t="shared" si="56"/>
        <v>0</v>
      </c>
      <c r="F202" s="117" t="e">
        <f t="shared" si="57"/>
        <v>#DIV/0!</v>
      </c>
      <c r="G202" s="106"/>
      <c r="H202" s="118">
        <f t="shared" ref="H202:V202" si="61">H37+H120</f>
        <v>0</v>
      </c>
      <c r="I202" s="118">
        <f t="shared" si="61"/>
        <v>0</v>
      </c>
      <c r="J202" s="118">
        <f t="shared" si="61"/>
        <v>0</v>
      </c>
      <c r="K202" s="118">
        <f t="shared" si="61"/>
        <v>0</v>
      </c>
      <c r="L202" s="118">
        <f t="shared" si="61"/>
        <v>0</v>
      </c>
      <c r="M202" s="118">
        <f t="shared" si="61"/>
        <v>0</v>
      </c>
      <c r="N202" s="118">
        <f t="shared" si="61"/>
        <v>0</v>
      </c>
      <c r="O202" s="118">
        <f t="shared" si="61"/>
        <v>0</v>
      </c>
      <c r="P202" s="118">
        <f t="shared" si="61"/>
        <v>0</v>
      </c>
      <c r="Q202" s="118">
        <f t="shared" si="61"/>
        <v>0</v>
      </c>
      <c r="R202" s="118">
        <f t="shared" si="61"/>
        <v>0</v>
      </c>
      <c r="S202" s="118">
        <f t="shared" si="61"/>
        <v>0</v>
      </c>
      <c r="T202" s="118">
        <f t="shared" si="61"/>
        <v>0</v>
      </c>
      <c r="U202" s="118">
        <f t="shared" si="61"/>
        <v>0</v>
      </c>
      <c r="V202" s="118">
        <f t="shared" si="61"/>
        <v>0</v>
      </c>
    </row>
    <row r="203" spans="1:22" s="16" customFormat="1" x14ac:dyDescent="0.25">
      <c r="A203" s="140"/>
      <c r="B203" s="115" t="s">
        <v>54</v>
      </c>
      <c r="C203" s="115"/>
      <c r="D203" s="115"/>
      <c r="E203" s="116">
        <f t="shared" si="56"/>
        <v>0</v>
      </c>
      <c r="F203" s="117" t="e">
        <f t="shared" si="57"/>
        <v>#DIV/0!</v>
      </c>
      <c r="G203" s="106"/>
      <c r="H203" s="118">
        <f t="shared" ref="H203:V203" si="62">H38+H121</f>
        <v>0</v>
      </c>
      <c r="I203" s="118">
        <f t="shared" si="62"/>
        <v>0</v>
      </c>
      <c r="J203" s="118">
        <f t="shared" si="62"/>
        <v>0</v>
      </c>
      <c r="K203" s="118">
        <f t="shared" si="62"/>
        <v>0</v>
      </c>
      <c r="L203" s="118">
        <f t="shared" si="62"/>
        <v>0</v>
      </c>
      <c r="M203" s="118">
        <f t="shared" si="62"/>
        <v>0</v>
      </c>
      <c r="N203" s="118">
        <f t="shared" si="62"/>
        <v>0</v>
      </c>
      <c r="O203" s="118">
        <f t="shared" si="62"/>
        <v>0</v>
      </c>
      <c r="P203" s="118">
        <f t="shared" si="62"/>
        <v>0</v>
      </c>
      <c r="Q203" s="118">
        <f t="shared" si="62"/>
        <v>0</v>
      </c>
      <c r="R203" s="118">
        <f t="shared" si="62"/>
        <v>0</v>
      </c>
      <c r="S203" s="118">
        <f t="shared" si="62"/>
        <v>0</v>
      </c>
      <c r="T203" s="118">
        <f t="shared" si="62"/>
        <v>0</v>
      </c>
      <c r="U203" s="118">
        <f t="shared" si="62"/>
        <v>0</v>
      </c>
      <c r="V203" s="118">
        <f t="shared" si="62"/>
        <v>0</v>
      </c>
    </row>
    <row r="204" spans="1:22" s="16" customFormat="1" x14ac:dyDescent="0.25">
      <c r="A204" s="140"/>
      <c r="B204" s="115" t="s">
        <v>55</v>
      </c>
      <c r="C204" s="115"/>
      <c r="D204" s="115"/>
      <c r="E204" s="116">
        <f t="shared" si="56"/>
        <v>0</v>
      </c>
      <c r="F204" s="117" t="e">
        <f t="shared" si="57"/>
        <v>#DIV/0!</v>
      </c>
      <c r="G204" s="106"/>
      <c r="H204" s="118">
        <f t="shared" ref="H204:V204" si="63">H39+H122</f>
        <v>0</v>
      </c>
      <c r="I204" s="118">
        <f t="shared" si="63"/>
        <v>0</v>
      </c>
      <c r="J204" s="118">
        <f t="shared" si="63"/>
        <v>0</v>
      </c>
      <c r="K204" s="118">
        <f t="shared" si="63"/>
        <v>0</v>
      </c>
      <c r="L204" s="118">
        <f t="shared" si="63"/>
        <v>0</v>
      </c>
      <c r="M204" s="118">
        <f t="shared" si="63"/>
        <v>0</v>
      </c>
      <c r="N204" s="118">
        <f t="shared" si="63"/>
        <v>0</v>
      </c>
      <c r="O204" s="118">
        <f t="shared" si="63"/>
        <v>0</v>
      </c>
      <c r="P204" s="118">
        <f t="shared" si="63"/>
        <v>0</v>
      </c>
      <c r="Q204" s="118">
        <f t="shared" si="63"/>
        <v>0</v>
      </c>
      <c r="R204" s="118">
        <f t="shared" si="63"/>
        <v>0</v>
      </c>
      <c r="S204" s="118">
        <f t="shared" si="63"/>
        <v>0</v>
      </c>
      <c r="T204" s="118">
        <f t="shared" si="63"/>
        <v>0</v>
      </c>
      <c r="U204" s="118">
        <f t="shared" si="63"/>
        <v>0</v>
      </c>
      <c r="V204" s="118">
        <f t="shared" si="63"/>
        <v>0</v>
      </c>
    </row>
    <row r="205" spans="1:22" s="16" customFormat="1" x14ac:dyDescent="0.25">
      <c r="A205" s="140"/>
      <c r="B205" s="115" t="s">
        <v>56</v>
      </c>
      <c r="C205" s="115"/>
      <c r="D205" s="115"/>
      <c r="E205" s="116">
        <f t="shared" si="56"/>
        <v>0</v>
      </c>
      <c r="F205" s="117" t="e">
        <f t="shared" si="57"/>
        <v>#DIV/0!</v>
      </c>
      <c r="G205" s="106"/>
      <c r="H205" s="118">
        <f t="shared" ref="H205:V205" si="64">H40+H123</f>
        <v>0</v>
      </c>
      <c r="I205" s="118">
        <f t="shared" si="64"/>
        <v>0</v>
      </c>
      <c r="J205" s="118">
        <f t="shared" si="64"/>
        <v>0</v>
      </c>
      <c r="K205" s="118">
        <f t="shared" si="64"/>
        <v>0</v>
      </c>
      <c r="L205" s="118">
        <f t="shared" si="64"/>
        <v>0</v>
      </c>
      <c r="M205" s="118">
        <f t="shared" si="64"/>
        <v>0</v>
      </c>
      <c r="N205" s="118">
        <f t="shared" si="64"/>
        <v>0</v>
      </c>
      <c r="O205" s="118">
        <f t="shared" si="64"/>
        <v>0</v>
      </c>
      <c r="P205" s="118">
        <f t="shared" si="64"/>
        <v>0</v>
      </c>
      <c r="Q205" s="118">
        <f t="shared" si="64"/>
        <v>0</v>
      </c>
      <c r="R205" s="118">
        <f t="shared" si="64"/>
        <v>0</v>
      </c>
      <c r="S205" s="118">
        <f t="shared" si="64"/>
        <v>0</v>
      </c>
      <c r="T205" s="118">
        <f t="shared" si="64"/>
        <v>0</v>
      </c>
      <c r="U205" s="118">
        <f t="shared" si="64"/>
        <v>0</v>
      </c>
      <c r="V205" s="118">
        <f t="shared" si="64"/>
        <v>0</v>
      </c>
    </row>
    <row r="206" spans="1:22" s="16" customFormat="1" x14ac:dyDescent="0.25">
      <c r="A206" s="140"/>
      <c r="B206" s="115" t="s">
        <v>57</v>
      </c>
      <c r="C206" s="115"/>
      <c r="D206" s="115"/>
      <c r="E206" s="116">
        <f t="shared" si="56"/>
        <v>0</v>
      </c>
      <c r="F206" s="117" t="e">
        <f t="shared" si="57"/>
        <v>#DIV/0!</v>
      </c>
      <c r="G206" s="106"/>
      <c r="H206" s="118">
        <f t="shared" ref="H206:V206" si="65">H41+H124</f>
        <v>0</v>
      </c>
      <c r="I206" s="118">
        <f t="shared" si="65"/>
        <v>0</v>
      </c>
      <c r="J206" s="118">
        <f t="shared" si="65"/>
        <v>0</v>
      </c>
      <c r="K206" s="118">
        <f t="shared" si="65"/>
        <v>0</v>
      </c>
      <c r="L206" s="118">
        <f t="shared" si="65"/>
        <v>0</v>
      </c>
      <c r="M206" s="118">
        <f t="shared" si="65"/>
        <v>0</v>
      </c>
      <c r="N206" s="118">
        <f t="shared" si="65"/>
        <v>0</v>
      </c>
      <c r="O206" s="118">
        <f t="shared" si="65"/>
        <v>0</v>
      </c>
      <c r="P206" s="118">
        <f t="shared" si="65"/>
        <v>0</v>
      </c>
      <c r="Q206" s="118">
        <f t="shared" si="65"/>
        <v>0</v>
      </c>
      <c r="R206" s="118">
        <f t="shared" si="65"/>
        <v>0</v>
      </c>
      <c r="S206" s="118">
        <f t="shared" si="65"/>
        <v>0</v>
      </c>
      <c r="T206" s="118">
        <f t="shared" si="65"/>
        <v>0</v>
      </c>
      <c r="U206" s="118">
        <f t="shared" si="65"/>
        <v>0</v>
      </c>
      <c r="V206" s="118">
        <f t="shared" si="65"/>
        <v>0</v>
      </c>
    </row>
    <row r="207" spans="1:22" s="16" customFormat="1" x14ac:dyDescent="0.25">
      <c r="A207" s="140"/>
      <c r="B207" s="115" t="s">
        <v>58</v>
      </c>
      <c r="C207" s="143"/>
      <c r="D207" s="143"/>
      <c r="E207" s="116">
        <f t="shared" si="56"/>
        <v>0</v>
      </c>
      <c r="F207" s="117" t="e">
        <f t="shared" si="57"/>
        <v>#DIV/0!</v>
      </c>
      <c r="G207" s="106"/>
      <c r="H207" s="144">
        <f t="shared" ref="H207:V207" si="66">H42+H125</f>
        <v>0</v>
      </c>
      <c r="I207" s="144">
        <f t="shared" si="66"/>
        <v>0</v>
      </c>
      <c r="J207" s="144">
        <f t="shared" si="66"/>
        <v>0</v>
      </c>
      <c r="K207" s="144">
        <f t="shared" si="66"/>
        <v>0</v>
      </c>
      <c r="L207" s="144">
        <f t="shared" si="66"/>
        <v>0</v>
      </c>
      <c r="M207" s="144">
        <f t="shared" si="66"/>
        <v>0</v>
      </c>
      <c r="N207" s="144">
        <f t="shared" si="66"/>
        <v>0</v>
      </c>
      <c r="O207" s="144">
        <f t="shared" si="66"/>
        <v>0</v>
      </c>
      <c r="P207" s="144">
        <f t="shared" si="66"/>
        <v>0</v>
      </c>
      <c r="Q207" s="144">
        <f t="shared" si="66"/>
        <v>0</v>
      </c>
      <c r="R207" s="144">
        <f t="shared" si="66"/>
        <v>0</v>
      </c>
      <c r="S207" s="144">
        <f t="shared" si="66"/>
        <v>0</v>
      </c>
      <c r="T207" s="144">
        <f t="shared" si="66"/>
        <v>0</v>
      </c>
      <c r="U207" s="144">
        <f t="shared" si="66"/>
        <v>0</v>
      </c>
      <c r="V207" s="144">
        <f t="shared" si="66"/>
        <v>0</v>
      </c>
    </row>
    <row r="208" spans="1:22" s="16" customFormat="1" x14ac:dyDescent="0.25">
      <c r="A208" s="140"/>
      <c r="B208" s="143" t="s">
        <v>63</v>
      </c>
      <c r="C208" s="143"/>
      <c r="D208" s="143"/>
      <c r="E208" s="116">
        <f t="shared" si="56"/>
        <v>0</v>
      </c>
      <c r="F208" s="117" t="e">
        <f t="shared" si="57"/>
        <v>#DIV/0!</v>
      </c>
      <c r="G208" s="106"/>
      <c r="H208" s="144">
        <f t="shared" ref="H208:V208" si="67">H43+H126</f>
        <v>0</v>
      </c>
      <c r="I208" s="144">
        <f t="shared" si="67"/>
        <v>0</v>
      </c>
      <c r="J208" s="144">
        <f t="shared" si="67"/>
        <v>0</v>
      </c>
      <c r="K208" s="144">
        <f t="shared" si="67"/>
        <v>0</v>
      </c>
      <c r="L208" s="144">
        <f t="shared" si="67"/>
        <v>0</v>
      </c>
      <c r="M208" s="144">
        <f t="shared" si="67"/>
        <v>0</v>
      </c>
      <c r="N208" s="144">
        <f t="shared" si="67"/>
        <v>0</v>
      </c>
      <c r="O208" s="144">
        <f t="shared" si="67"/>
        <v>0</v>
      </c>
      <c r="P208" s="144">
        <f t="shared" si="67"/>
        <v>0</v>
      </c>
      <c r="Q208" s="144">
        <f t="shared" si="67"/>
        <v>0</v>
      </c>
      <c r="R208" s="144">
        <f t="shared" si="67"/>
        <v>0</v>
      </c>
      <c r="S208" s="144">
        <f t="shared" si="67"/>
        <v>0</v>
      </c>
      <c r="T208" s="144">
        <f t="shared" si="67"/>
        <v>0</v>
      </c>
      <c r="U208" s="144">
        <f t="shared" si="67"/>
        <v>0</v>
      </c>
      <c r="V208" s="144">
        <f t="shared" si="67"/>
        <v>0</v>
      </c>
    </row>
    <row r="209" spans="1:22" x14ac:dyDescent="0.25">
      <c r="A209" s="140"/>
      <c r="B209" s="143" t="s">
        <v>64</v>
      </c>
      <c r="C209" s="143"/>
      <c r="D209" s="143"/>
      <c r="E209" s="116">
        <f t="shared" si="56"/>
        <v>0</v>
      </c>
      <c r="F209" s="117" t="e">
        <f t="shared" si="57"/>
        <v>#DIV/0!</v>
      </c>
      <c r="G209" s="106"/>
      <c r="H209" s="144">
        <f t="shared" ref="H209:V209" si="68">H44+H127</f>
        <v>0</v>
      </c>
      <c r="I209" s="144">
        <f t="shared" si="68"/>
        <v>0</v>
      </c>
      <c r="J209" s="144">
        <f t="shared" si="68"/>
        <v>0</v>
      </c>
      <c r="K209" s="144">
        <f t="shared" si="68"/>
        <v>0</v>
      </c>
      <c r="L209" s="144">
        <f t="shared" si="68"/>
        <v>0</v>
      </c>
      <c r="M209" s="144">
        <f t="shared" si="68"/>
        <v>0</v>
      </c>
      <c r="N209" s="144">
        <f t="shared" si="68"/>
        <v>0</v>
      </c>
      <c r="O209" s="144">
        <f t="shared" si="68"/>
        <v>0</v>
      </c>
      <c r="P209" s="144">
        <f t="shared" si="68"/>
        <v>0</v>
      </c>
      <c r="Q209" s="144">
        <f t="shared" si="68"/>
        <v>0</v>
      </c>
      <c r="R209" s="144">
        <f t="shared" si="68"/>
        <v>0</v>
      </c>
      <c r="S209" s="144">
        <f t="shared" si="68"/>
        <v>0</v>
      </c>
      <c r="T209" s="144">
        <f t="shared" si="68"/>
        <v>0</v>
      </c>
      <c r="U209" s="144">
        <f t="shared" si="68"/>
        <v>0</v>
      </c>
      <c r="V209" s="144">
        <f t="shared" si="68"/>
        <v>0</v>
      </c>
    </row>
    <row r="210" spans="1:22" x14ac:dyDescent="0.25">
      <c r="A210" s="140"/>
      <c r="B210" s="143" t="s">
        <v>61</v>
      </c>
      <c r="C210" s="143"/>
      <c r="D210" s="143"/>
      <c r="E210" s="116">
        <f t="shared" si="56"/>
        <v>0</v>
      </c>
      <c r="F210" s="117" t="e">
        <f t="shared" si="57"/>
        <v>#DIV/0!</v>
      </c>
      <c r="G210" s="106"/>
      <c r="H210" s="144">
        <f t="shared" ref="H210:V210" si="69">H45+H128</f>
        <v>0</v>
      </c>
      <c r="I210" s="144">
        <f t="shared" si="69"/>
        <v>0</v>
      </c>
      <c r="J210" s="144">
        <f t="shared" si="69"/>
        <v>0</v>
      </c>
      <c r="K210" s="144">
        <f t="shared" si="69"/>
        <v>0</v>
      </c>
      <c r="L210" s="144">
        <f t="shared" si="69"/>
        <v>0</v>
      </c>
      <c r="M210" s="144">
        <f t="shared" si="69"/>
        <v>0</v>
      </c>
      <c r="N210" s="144">
        <f t="shared" si="69"/>
        <v>0</v>
      </c>
      <c r="O210" s="144">
        <f t="shared" si="69"/>
        <v>0</v>
      </c>
      <c r="P210" s="144">
        <f t="shared" si="69"/>
        <v>0</v>
      </c>
      <c r="Q210" s="144">
        <f t="shared" si="69"/>
        <v>0</v>
      </c>
      <c r="R210" s="144">
        <f t="shared" si="69"/>
        <v>0</v>
      </c>
      <c r="S210" s="144">
        <f t="shared" si="69"/>
        <v>0</v>
      </c>
      <c r="T210" s="144">
        <f t="shared" si="69"/>
        <v>0</v>
      </c>
      <c r="U210" s="144">
        <f t="shared" si="69"/>
        <v>0</v>
      </c>
      <c r="V210" s="144">
        <f t="shared" si="69"/>
        <v>0</v>
      </c>
    </row>
    <row r="211" spans="1:22" x14ac:dyDescent="0.25">
      <c r="A211" s="121"/>
      <c r="B211" s="122" t="s">
        <v>62</v>
      </c>
      <c r="C211" s="122"/>
      <c r="D211" s="122"/>
      <c r="E211" s="145">
        <f t="shared" si="56"/>
        <v>0</v>
      </c>
      <c r="F211" s="123" t="e">
        <f t="shared" si="57"/>
        <v>#DIV/0!</v>
      </c>
      <c r="G211" s="106"/>
      <c r="H211" s="124">
        <f t="shared" ref="H211:V211" si="70">H46+H129</f>
        <v>0</v>
      </c>
      <c r="I211" s="124">
        <f t="shared" si="70"/>
        <v>0</v>
      </c>
      <c r="J211" s="144">
        <f t="shared" si="70"/>
        <v>0</v>
      </c>
      <c r="K211" s="124">
        <f t="shared" si="70"/>
        <v>0</v>
      </c>
      <c r="L211" s="124">
        <f t="shared" si="70"/>
        <v>0</v>
      </c>
      <c r="M211" s="124">
        <f t="shared" si="70"/>
        <v>0</v>
      </c>
      <c r="N211" s="124">
        <f t="shared" si="70"/>
        <v>0</v>
      </c>
      <c r="O211" s="124">
        <f t="shared" si="70"/>
        <v>0</v>
      </c>
      <c r="P211" s="124">
        <f t="shared" si="70"/>
        <v>0</v>
      </c>
      <c r="Q211" s="124">
        <f t="shared" si="70"/>
        <v>0</v>
      </c>
      <c r="R211" s="124">
        <f t="shared" si="70"/>
        <v>0</v>
      </c>
      <c r="S211" s="124">
        <f t="shared" si="70"/>
        <v>0</v>
      </c>
      <c r="T211" s="124">
        <f t="shared" si="70"/>
        <v>0</v>
      </c>
      <c r="U211" s="124">
        <f t="shared" si="70"/>
        <v>0</v>
      </c>
      <c r="V211" s="124">
        <f t="shared" si="70"/>
        <v>0</v>
      </c>
    </row>
    <row r="212" spans="1:22" x14ac:dyDescent="0.25">
      <c r="A212" s="146"/>
      <c r="B212" s="126" t="s">
        <v>72</v>
      </c>
      <c r="C212" s="126"/>
      <c r="D212" s="126"/>
      <c r="E212" s="127">
        <f>SUM(E199:E211)</f>
        <v>0</v>
      </c>
      <c r="F212" s="128" t="e">
        <f>E212/$E$154</f>
        <v>#DIV/0!</v>
      </c>
      <c r="G212" s="106"/>
      <c r="H212" s="127">
        <f t="shared" ref="H212:V212" si="71">SUM(H199:H211)</f>
        <v>0</v>
      </c>
      <c r="I212" s="127">
        <f t="shared" si="71"/>
        <v>0</v>
      </c>
      <c r="J212" s="127">
        <f t="shared" si="71"/>
        <v>0</v>
      </c>
      <c r="K212" s="127">
        <f t="shared" si="71"/>
        <v>0</v>
      </c>
      <c r="L212" s="127">
        <f t="shared" si="71"/>
        <v>0</v>
      </c>
      <c r="M212" s="127">
        <f t="shared" si="71"/>
        <v>0</v>
      </c>
      <c r="N212" s="127">
        <f t="shared" si="71"/>
        <v>0</v>
      </c>
      <c r="O212" s="127">
        <f t="shared" si="71"/>
        <v>0</v>
      </c>
      <c r="P212" s="127">
        <f t="shared" si="71"/>
        <v>0</v>
      </c>
      <c r="Q212" s="127">
        <f t="shared" si="71"/>
        <v>0</v>
      </c>
      <c r="R212" s="127">
        <f t="shared" si="71"/>
        <v>0</v>
      </c>
      <c r="S212" s="127">
        <f t="shared" si="71"/>
        <v>0</v>
      </c>
      <c r="T212" s="127">
        <f t="shared" si="71"/>
        <v>0</v>
      </c>
      <c r="U212" s="127">
        <f t="shared" si="71"/>
        <v>0</v>
      </c>
      <c r="V212" s="127">
        <f t="shared" si="71"/>
        <v>0</v>
      </c>
    </row>
    <row r="213" spans="1:22" x14ac:dyDescent="0.25">
      <c r="A213" s="146"/>
      <c r="B213" s="130"/>
      <c r="C213" s="130"/>
      <c r="D213" s="130"/>
      <c r="E213" s="134"/>
      <c r="F213" s="147"/>
      <c r="G213" s="106"/>
      <c r="H213" s="134"/>
      <c r="I213" s="134"/>
      <c r="J213" s="134"/>
      <c r="K213" s="134"/>
      <c r="L213" s="134"/>
      <c r="M213" s="134"/>
      <c r="N213" s="134"/>
      <c r="O213" s="134"/>
      <c r="P213" s="134"/>
      <c r="Q213" s="134"/>
      <c r="R213" s="134"/>
      <c r="S213" s="134"/>
      <c r="T213" s="134"/>
      <c r="U213" s="134"/>
      <c r="V213" s="134"/>
    </row>
    <row r="214" spans="1:22" x14ac:dyDescent="0.25">
      <c r="A214" s="130"/>
      <c r="B214" s="139" t="s">
        <v>22</v>
      </c>
      <c r="C214" s="148"/>
      <c r="D214" s="148"/>
      <c r="E214" s="149"/>
      <c r="F214" s="150"/>
      <c r="G214" s="106"/>
      <c r="H214" s="149"/>
      <c r="I214" s="149"/>
      <c r="J214" s="149"/>
      <c r="K214" s="149"/>
      <c r="L214" s="149"/>
      <c r="M214" s="149"/>
      <c r="N214" s="149"/>
      <c r="O214" s="149"/>
      <c r="P214" s="149"/>
      <c r="Q214" s="149"/>
      <c r="R214" s="149"/>
      <c r="S214" s="149"/>
      <c r="T214" s="149"/>
      <c r="U214" s="149"/>
      <c r="V214" s="149"/>
    </row>
    <row r="215" spans="1:22" x14ac:dyDescent="0.25">
      <c r="A215" s="109"/>
      <c r="B215" s="110" t="s">
        <v>12</v>
      </c>
      <c r="C215" s="110"/>
      <c r="D215" s="110"/>
      <c r="E215" s="111">
        <f t="shared" ref="E215:E221" si="72">SUM(H215:V215)</f>
        <v>0</v>
      </c>
      <c r="F215" s="112" t="e">
        <f t="shared" ref="F215:F221" si="73">E215/$E$154</f>
        <v>#DIV/0!</v>
      </c>
      <c r="G215" s="106"/>
      <c r="H215" s="113">
        <f t="shared" ref="H215:V215" si="74">H50+H133</f>
        <v>0</v>
      </c>
      <c r="I215" s="113">
        <f t="shared" si="74"/>
        <v>0</v>
      </c>
      <c r="J215" s="113">
        <f t="shared" si="74"/>
        <v>0</v>
      </c>
      <c r="K215" s="113">
        <f t="shared" si="74"/>
        <v>0</v>
      </c>
      <c r="L215" s="113">
        <f t="shared" si="74"/>
        <v>0</v>
      </c>
      <c r="M215" s="113">
        <f t="shared" si="74"/>
        <v>0</v>
      </c>
      <c r="N215" s="113">
        <f t="shared" si="74"/>
        <v>0</v>
      </c>
      <c r="O215" s="113">
        <f t="shared" si="74"/>
        <v>0</v>
      </c>
      <c r="P215" s="113">
        <f t="shared" si="74"/>
        <v>0</v>
      </c>
      <c r="Q215" s="113">
        <f t="shared" si="74"/>
        <v>0</v>
      </c>
      <c r="R215" s="113">
        <f t="shared" si="74"/>
        <v>0</v>
      </c>
      <c r="S215" s="113">
        <f t="shared" si="74"/>
        <v>0</v>
      </c>
      <c r="T215" s="113">
        <f t="shared" si="74"/>
        <v>0</v>
      </c>
      <c r="U215" s="113">
        <f t="shared" si="74"/>
        <v>0</v>
      </c>
      <c r="V215" s="113">
        <f t="shared" si="74"/>
        <v>0</v>
      </c>
    </row>
    <row r="216" spans="1:22" x14ac:dyDescent="0.25">
      <c r="A216" s="114"/>
      <c r="B216" s="115" t="s">
        <v>10</v>
      </c>
      <c r="C216" s="115"/>
      <c r="D216" s="115"/>
      <c r="E216" s="116">
        <f t="shared" si="72"/>
        <v>0</v>
      </c>
      <c r="F216" s="117" t="e">
        <f t="shared" si="73"/>
        <v>#DIV/0!</v>
      </c>
      <c r="G216" s="106"/>
      <c r="H216" s="118">
        <f t="shared" ref="H216:V216" si="75">H51+H134</f>
        <v>0</v>
      </c>
      <c r="I216" s="118">
        <f t="shared" si="75"/>
        <v>0</v>
      </c>
      <c r="J216" s="118">
        <f t="shared" si="75"/>
        <v>0</v>
      </c>
      <c r="K216" s="118">
        <f t="shared" si="75"/>
        <v>0</v>
      </c>
      <c r="L216" s="118">
        <f t="shared" si="75"/>
        <v>0</v>
      </c>
      <c r="M216" s="118">
        <f t="shared" si="75"/>
        <v>0</v>
      </c>
      <c r="N216" s="118">
        <f t="shared" si="75"/>
        <v>0</v>
      </c>
      <c r="O216" s="118">
        <f t="shared" si="75"/>
        <v>0</v>
      </c>
      <c r="P216" s="118">
        <f t="shared" si="75"/>
        <v>0</v>
      </c>
      <c r="Q216" s="118">
        <f t="shared" si="75"/>
        <v>0</v>
      </c>
      <c r="R216" s="118">
        <f t="shared" si="75"/>
        <v>0</v>
      </c>
      <c r="S216" s="118">
        <f t="shared" si="75"/>
        <v>0</v>
      </c>
      <c r="T216" s="118">
        <f t="shared" si="75"/>
        <v>0</v>
      </c>
      <c r="U216" s="118">
        <f t="shared" si="75"/>
        <v>0</v>
      </c>
      <c r="V216" s="118">
        <f t="shared" si="75"/>
        <v>0</v>
      </c>
    </row>
    <row r="217" spans="1:22" x14ac:dyDescent="0.25">
      <c r="A217" s="114"/>
      <c r="B217" s="115" t="s">
        <v>11</v>
      </c>
      <c r="C217" s="115"/>
      <c r="D217" s="115"/>
      <c r="E217" s="116">
        <f t="shared" si="72"/>
        <v>0</v>
      </c>
      <c r="F217" s="117" t="e">
        <f t="shared" si="73"/>
        <v>#DIV/0!</v>
      </c>
      <c r="G217" s="106"/>
      <c r="H217" s="118">
        <f t="shared" ref="H217:V217" si="76">H52+H135</f>
        <v>0</v>
      </c>
      <c r="I217" s="118">
        <f t="shared" si="76"/>
        <v>0</v>
      </c>
      <c r="J217" s="118">
        <f t="shared" si="76"/>
        <v>0</v>
      </c>
      <c r="K217" s="118">
        <f t="shared" si="76"/>
        <v>0</v>
      </c>
      <c r="L217" s="118">
        <f t="shared" si="76"/>
        <v>0</v>
      </c>
      <c r="M217" s="118">
        <f t="shared" si="76"/>
        <v>0</v>
      </c>
      <c r="N217" s="118">
        <f t="shared" si="76"/>
        <v>0</v>
      </c>
      <c r="O217" s="118">
        <f t="shared" si="76"/>
        <v>0</v>
      </c>
      <c r="P217" s="118">
        <f t="shared" si="76"/>
        <v>0</v>
      </c>
      <c r="Q217" s="118">
        <f t="shared" si="76"/>
        <v>0</v>
      </c>
      <c r="R217" s="118">
        <f t="shared" si="76"/>
        <v>0</v>
      </c>
      <c r="S217" s="118">
        <f t="shared" si="76"/>
        <v>0</v>
      </c>
      <c r="T217" s="118">
        <f t="shared" si="76"/>
        <v>0</v>
      </c>
      <c r="U217" s="118">
        <f t="shared" si="76"/>
        <v>0</v>
      </c>
      <c r="V217" s="118">
        <f t="shared" si="76"/>
        <v>0</v>
      </c>
    </row>
    <row r="218" spans="1:22" x14ac:dyDescent="0.25">
      <c r="A218" s="114"/>
      <c r="B218" s="115" t="s">
        <v>15</v>
      </c>
      <c r="C218" s="115"/>
      <c r="D218" s="115"/>
      <c r="E218" s="116">
        <f t="shared" si="72"/>
        <v>0</v>
      </c>
      <c r="F218" s="117" t="e">
        <f t="shared" si="73"/>
        <v>#DIV/0!</v>
      </c>
      <c r="G218" s="106"/>
      <c r="H218" s="118">
        <f t="shared" ref="H218:V218" si="77">H53+H136</f>
        <v>0</v>
      </c>
      <c r="I218" s="118">
        <f t="shared" si="77"/>
        <v>0</v>
      </c>
      <c r="J218" s="118">
        <f t="shared" si="77"/>
        <v>0</v>
      </c>
      <c r="K218" s="118">
        <f t="shared" si="77"/>
        <v>0</v>
      </c>
      <c r="L218" s="118">
        <f t="shared" si="77"/>
        <v>0</v>
      </c>
      <c r="M218" s="118">
        <f t="shared" si="77"/>
        <v>0</v>
      </c>
      <c r="N218" s="118">
        <f t="shared" si="77"/>
        <v>0</v>
      </c>
      <c r="O218" s="118">
        <f t="shared" si="77"/>
        <v>0</v>
      </c>
      <c r="P218" s="118">
        <f t="shared" si="77"/>
        <v>0</v>
      </c>
      <c r="Q218" s="118">
        <f t="shared" si="77"/>
        <v>0</v>
      </c>
      <c r="R218" s="118">
        <f t="shared" si="77"/>
        <v>0</v>
      </c>
      <c r="S218" s="118">
        <f t="shared" si="77"/>
        <v>0</v>
      </c>
      <c r="T218" s="118">
        <f t="shared" si="77"/>
        <v>0</v>
      </c>
      <c r="U218" s="118">
        <f t="shared" si="77"/>
        <v>0</v>
      </c>
      <c r="V218" s="118">
        <f t="shared" si="77"/>
        <v>0</v>
      </c>
    </row>
    <row r="219" spans="1:22" x14ac:dyDescent="0.25">
      <c r="A219" s="114"/>
      <c r="B219" s="115" t="s">
        <v>13</v>
      </c>
      <c r="C219" s="115"/>
      <c r="D219" s="115"/>
      <c r="E219" s="116">
        <f t="shared" si="72"/>
        <v>0</v>
      </c>
      <c r="F219" s="117" t="e">
        <f t="shared" si="73"/>
        <v>#DIV/0!</v>
      </c>
      <c r="G219" s="106"/>
      <c r="H219" s="118">
        <f t="shared" ref="H219:V219" si="78">H54+H137</f>
        <v>0</v>
      </c>
      <c r="I219" s="118">
        <f t="shared" si="78"/>
        <v>0</v>
      </c>
      <c r="J219" s="118">
        <f t="shared" si="78"/>
        <v>0</v>
      </c>
      <c r="K219" s="118">
        <f t="shared" si="78"/>
        <v>0</v>
      </c>
      <c r="L219" s="118">
        <f t="shared" si="78"/>
        <v>0</v>
      </c>
      <c r="M219" s="118">
        <f t="shared" si="78"/>
        <v>0</v>
      </c>
      <c r="N219" s="118">
        <f t="shared" si="78"/>
        <v>0</v>
      </c>
      <c r="O219" s="118">
        <f t="shared" si="78"/>
        <v>0</v>
      </c>
      <c r="P219" s="118">
        <f t="shared" si="78"/>
        <v>0</v>
      </c>
      <c r="Q219" s="118">
        <f t="shared" si="78"/>
        <v>0</v>
      </c>
      <c r="R219" s="118">
        <f t="shared" si="78"/>
        <v>0</v>
      </c>
      <c r="S219" s="118">
        <f t="shared" si="78"/>
        <v>0</v>
      </c>
      <c r="T219" s="118">
        <f t="shared" si="78"/>
        <v>0</v>
      </c>
      <c r="U219" s="118">
        <f t="shared" si="78"/>
        <v>0</v>
      </c>
      <c r="V219" s="118">
        <f t="shared" si="78"/>
        <v>0</v>
      </c>
    </row>
    <row r="220" spans="1:22" x14ac:dyDescent="0.25">
      <c r="A220" s="114"/>
      <c r="B220" s="115" t="s">
        <v>14</v>
      </c>
      <c r="C220" s="115"/>
      <c r="D220" s="115"/>
      <c r="E220" s="116">
        <f t="shared" si="72"/>
        <v>0</v>
      </c>
      <c r="F220" s="117" t="e">
        <f t="shared" si="73"/>
        <v>#DIV/0!</v>
      </c>
      <c r="G220" s="106"/>
      <c r="H220" s="118">
        <f t="shared" ref="H220:V220" si="79">H55+H138</f>
        <v>0</v>
      </c>
      <c r="I220" s="118">
        <f t="shared" si="79"/>
        <v>0</v>
      </c>
      <c r="J220" s="118">
        <f t="shared" si="79"/>
        <v>0</v>
      </c>
      <c r="K220" s="118">
        <f t="shared" si="79"/>
        <v>0</v>
      </c>
      <c r="L220" s="118">
        <f t="shared" si="79"/>
        <v>0</v>
      </c>
      <c r="M220" s="118">
        <f t="shared" si="79"/>
        <v>0</v>
      </c>
      <c r="N220" s="118">
        <f t="shared" si="79"/>
        <v>0</v>
      </c>
      <c r="O220" s="118">
        <f t="shared" si="79"/>
        <v>0</v>
      </c>
      <c r="P220" s="118">
        <f t="shared" si="79"/>
        <v>0</v>
      </c>
      <c r="Q220" s="118">
        <f t="shared" si="79"/>
        <v>0</v>
      </c>
      <c r="R220" s="118">
        <f t="shared" si="79"/>
        <v>0</v>
      </c>
      <c r="S220" s="118">
        <f t="shared" si="79"/>
        <v>0</v>
      </c>
      <c r="T220" s="118">
        <f t="shared" si="79"/>
        <v>0</v>
      </c>
      <c r="U220" s="118">
        <f t="shared" si="79"/>
        <v>0</v>
      </c>
      <c r="V220" s="118">
        <f t="shared" si="79"/>
        <v>0</v>
      </c>
    </row>
    <row r="221" spans="1:22" x14ac:dyDescent="0.25">
      <c r="A221" s="121"/>
      <c r="B221" s="122" t="s">
        <v>16</v>
      </c>
      <c r="C221" s="122"/>
      <c r="D221" s="122" t="s">
        <v>17</v>
      </c>
      <c r="E221" s="145">
        <f t="shared" si="72"/>
        <v>0</v>
      </c>
      <c r="F221" s="123" t="e">
        <f t="shared" si="73"/>
        <v>#DIV/0!</v>
      </c>
      <c r="G221" s="106"/>
      <c r="H221" s="124">
        <f t="shared" ref="H221:V221" si="80">H56+H139</f>
        <v>0</v>
      </c>
      <c r="I221" s="124">
        <f t="shared" si="80"/>
        <v>0</v>
      </c>
      <c r="J221" s="124">
        <f t="shared" si="80"/>
        <v>0</v>
      </c>
      <c r="K221" s="124">
        <f t="shared" si="80"/>
        <v>0</v>
      </c>
      <c r="L221" s="124">
        <f t="shared" si="80"/>
        <v>0</v>
      </c>
      <c r="M221" s="124">
        <f t="shared" si="80"/>
        <v>0</v>
      </c>
      <c r="N221" s="124">
        <f t="shared" si="80"/>
        <v>0</v>
      </c>
      <c r="O221" s="124">
        <f t="shared" si="80"/>
        <v>0</v>
      </c>
      <c r="P221" s="124">
        <f t="shared" si="80"/>
        <v>0</v>
      </c>
      <c r="Q221" s="124">
        <f t="shared" si="80"/>
        <v>0</v>
      </c>
      <c r="R221" s="124">
        <f t="shared" si="80"/>
        <v>0</v>
      </c>
      <c r="S221" s="124">
        <f t="shared" si="80"/>
        <v>0</v>
      </c>
      <c r="T221" s="124">
        <f t="shared" si="80"/>
        <v>0</v>
      </c>
      <c r="U221" s="124">
        <f t="shared" si="80"/>
        <v>0</v>
      </c>
      <c r="V221" s="124">
        <f t="shared" si="80"/>
        <v>0</v>
      </c>
    </row>
    <row r="222" spans="1:22" x14ac:dyDescent="0.25">
      <c r="A222" s="151"/>
      <c r="B222" s="126" t="s">
        <v>71</v>
      </c>
      <c r="C222" s="126"/>
      <c r="D222" s="126"/>
      <c r="E222" s="127">
        <f>SUM(E215:E221)</f>
        <v>0</v>
      </c>
      <c r="F222" s="128" t="e">
        <f>E222/$E$154</f>
        <v>#DIV/0!</v>
      </c>
      <c r="G222" s="106"/>
      <c r="H222" s="127">
        <f t="shared" ref="H222:V222" si="81">SUM(H215:H221)</f>
        <v>0</v>
      </c>
      <c r="I222" s="127">
        <f t="shared" si="81"/>
        <v>0</v>
      </c>
      <c r="J222" s="127">
        <f t="shared" si="81"/>
        <v>0</v>
      </c>
      <c r="K222" s="127">
        <f t="shared" si="81"/>
        <v>0</v>
      </c>
      <c r="L222" s="127">
        <f t="shared" si="81"/>
        <v>0</v>
      </c>
      <c r="M222" s="127">
        <f t="shared" si="81"/>
        <v>0</v>
      </c>
      <c r="N222" s="127">
        <f t="shared" si="81"/>
        <v>0</v>
      </c>
      <c r="O222" s="127">
        <f t="shared" si="81"/>
        <v>0</v>
      </c>
      <c r="P222" s="127">
        <f t="shared" si="81"/>
        <v>0</v>
      </c>
      <c r="Q222" s="127">
        <f t="shared" si="81"/>
        <v>0</v>
      </c>
      <c r="R222" s="127">
        <f t="shared" si="81"/>
        <v>0</v>
      </c>
      <c r="S222" s="127">
        <f t="shared" si="81"/>
        <v>0</v>
      </c>
      <c r="T222" s="127">
        <f t="shared" si="81"/>
        <v>0</v>
      </c>
      <c r="U222" s="127">
        <f t="shared" si="81"/>
        <v>0</v>
      </c>
      <c r="V222" s="127">
        <f t="shared" si="81"/>
        <v>0</v>
      </c>
    </row>
    <row r="223" spans="1:22" x14ac:dyDescent="0.25">
      <c r="A223" s="151"/>
      <c r="B223" s="130"/>
      <c r="C223" s="130"/>
      <c r="D223" s="130"/>
      <c r="E223" s="134"/>
      <c r="F223" s="147"/>
      <c r="G223" s="106"/>
      <c r="H223" s="134"/>
      <c r="I223" s="134"/>
      <c r="J223" s="134"/>
      <c r="K223" s="134"/>
      <c r="L223" s="134"/>
      <c r="M223" s="134"/>
      <c r="N223" s="134"/>
      <c r="O223" s="134"/>
      <c r="P223" s="134"/>
      <c r="Q223" s="134"/>
      <c r="R223" s="134"/>
      <c r="S223" s="134"/>
      <c r="T223" s="134"/>
      <c r="U223" s="134"/>
      <c r="V223" s="134"/>
    </row>
    <row r="224" spans="1:22" x14ac:dyDescent="0.25">
      <c r="A224" s="106"/>
      <c r="B224" s="139" t="s">
        <v>69</v>
      </c>
      <c r="C224" s="148"/>
      <c r="D224" s="148"/>
      <c r="E224" s="149"/>
      <c r="F224" s="150"/>
      <c r="G224" s="106"/>
      <c r="H224" s="149"/>
      <c r="I224" s="149"/>
      <c r="J224" s="149"/>
      <c r="K224" s="149"/>
      <c r="L224" s="149"/>
      <c r="M224" s="149"/>
      <c r="N224" s="149"/>
      <c r="O224" s="149"/>
      <c r="P224" s="149"/>
      <c r="Q224" s="149"/>
      <c r="R224" s="149"/>
      <c r="S224" s="149"/>
      <c r="T224" s="149"/>
      <c r="U224" s="149"/>
      <c r="V224" s="149"/>
    </row>
    <row r="225" spans="1:254" x14ac:dyDescent="0.25">
      <c r="A225" s="109"/>
      <c r="B225" s="110" t="s">
        <v>34</v>
      </c>
      <c r="C225" s="110"/>
      <c r="D225" s="110"/>
      <c r="E225" s="111">
        <f t="shared" ref="E225:E230" si="82">SUM(H225:V225)</f>
        <v>0</v>
      </c>
      <c r="F225" s="112" t="e">
        <f t="shared" ref="F225:F230" si="83">E225/$E$154</f>
        <v>#DIV/0!</v>
      </c>
      <c r="G225" s="106"/>
      <c r="H225" s="113">
        <f t="shared" ref="H225:V225" si="84">H60+H143</f>
        <v>0</v>
      </c>
      <c r="I225" s="113">
        <f t="shared" si="84"/>
        <v>0</v>
      </c>
      <c r="J225" s="113">
        <f t="shared" si="84"/>
        <v>0</v>
      </c>
      <c r="K225" s="113">
        <f t="shared" si="84"/>
        <v>0</v>
      </c>
      <c r="L225" s="113">
        <f t="shared" si="84"/>
        <v>0</v>
      </c>
      <c r="M225" s="113">
        <f t="shared" si="84"/>
        <v>0</v>
      </c>
      <c r="N225" s="113">
        <f t="shared" si="84"/>
        <v>0</v>
      </c>
      <c r="O225" s="113">
        <f t="shared" si="84"/>
        <v>0</v>
      </c>
      <c r="P225" s="113">
        <f t="shared" si="84"/>
        <v>0</v>
      </c>
      <c r="Q225" s="113">
        <f t="shared" si="84"/>
        <v>0</v>
      </c>
      <c r="R225" s="113">
        <f t="shared" si="84"/>
        <v>0</v>
      </c>
      <c r="S225" s="113">
        <f t="shared" si="84"/>
        <v>0</v>
      </c>
      <c r="T225" s="113">
        <f t="shared" si="84"/>
        <v>0</v>
      </c>
      <c r="U225" s="113">
        <f t="shared" si="84"/>
        <v>0</v>
      </c>
      <c r="V225" s="113">
        <f t="shared" si="84"/>
        <v>0</v>
      </c>
    </row>
    <row r="226" spans="1:254" x14ac:dyDescent="0.25">
      <c r="A226" s="114"/>
      <c r="B226" s="115" t="s">
        <v>35</v>
      </c>
      <c r="C226" s="115"/>
      <c r="D226" s="115"/>
      <c r="E226" s="116">
        <f t="shared" si="82"/>
        <v>0</v>
      </c>
      <c r="F226" s="117" t="e">
        <f t="shared" si="83"/>
        <v>#DIV/0!</v>
      </c>
      <c r="G226" s="106"/>
      <c r="H226" s="118">
        <f t="shared" ref="H226:V226" si="85">H61+H144</f>
        <v>0</v>
      </c>
      <c r="I226" s="118">
        <f t="shared" si="85"/>
        <v>0</v>
      </c>
      <c r="J226" s="118">
        <f t="shared" si="85"/>
        <v>0</v>
      </c>
      <c r="K226" s="118">
        <f t="shared" si="85"/>
        <v>0</v>
      </c>
      <c r="L226" s="118">
        <f t="shared" si="85"/>
        <v>0</v>
      </c>
      <c r="M226" s="118">
        <f t="shared" si="85"/>
        <v>0</v>
      </c>
      <c r="N226" s="118">
        <f t="shared" si="85"/>
        <v>0</v>
      </c>
      <c r="O226" s="118">
        <f t="shared" si="85"/>
        <v>0</v>
      </c>
      <c r="P226" s="118">
        <f t="shared" si="85"/>
        <v>0</v>
      </c>
      <c r="Q226" s="118">
        <f t="shared" si="85"/>
        <v>0</v>
      </c>
      <c r="R226" s="118">
        <f t="shared" si="85"/>
        <v>0</v>
      </c>
      <c r="S226" s="118">
        <f t="shared" si="85"/>
        <v>0</v>
      </c>
      <c r="T226" s="118">
        <f t="shared" si="85"/>
        <v>0</v>
      </c>
      <c r="U226" s="118">
        <f t="shared" si="85"/>
        <v>0</v>
      </c>
      <c r="V226" s="118">
        <f t="shared" si="85"/>
        <v>0</v>
      </c>
    </row>
    <row r="227" spans="1:254" x14ac:dyDescent="0.25">
      <c r="A227" s="114"/>
      <c r="B227" s="115" t="s">
        <v>19</v>
      </c>
      <c r="C227" s="115"/>
      <c r="D227" s="115"/>
      <c r="E227" s="116">
        <f t="shared" si="82"/>
        <v>0</v>
      </c>
      <c r="F227" s="117" t="e">
        <f t="shared" si="83"/>
        <v>#DIV/0!</v>
      </c>
      <c r="G227" s="106"/>
      <c r="H227" s="118">
        <f t="shared" ref="H227:V227" si="86">H62+H145</f>
        <v>0</v>
      </c>
      <c r="I227" s="118">
        <f t="shared" si="86"/>
        <v>0</v>
      </c>
      <c r="J227" s="118">
        <f t="shared" si="86"/>
        <v>0</v>
      </c>
      <c r="K227" s="118">
        <f t="shared" si="86"/>
        <v>0</v>
      </c>
      <c r="L227" s="118">
        <f t="shared" si="86"/>
        <v>0</v>
      </c>
      <c r="M227" s="118">
        <f t="shared" si="86"/>
        <v>0</v>
      </c>
      <c r="N227" s="118">
        <f t="shared" si="86"/>
        <v>0</v>
      </c>
      <c r="O227" s="118">
        <f t="shared" si="86"/>
        <v>0</v>
      </c>
      <c r="P227" s="118">
        <f t="shared" si="86"/>
        <v>0</v>
      </c>
      <c r="Q227" s="118">
        <f t="shared" si="86"/>
        <v>0</v>
      </c>
      <c r="R227" s="118">
        <f t="shared" si="86"/>
        <v>0</v>
      </c>
      <c r="S227" s="118">
        <f t="shared" si="86"/>
        <v>0</v>
      </c>
      <c r="T227" s="118">
        <f t="shared" si="86"/>
        <v>0</v>
      </c>
      <c r="U227" s="118">
        <f t="shared" si="86"/>
        <v>0</v>
      </c>
      <c r="V227" s="118">
        <f t="shared" si="86"/>
        <v>0</v>
      </c>
    </row>
    <row r="228" spans="1:254" x14ac:dyDescent="0.25">
      <c r="A228" s="114"/>
      <c r="B228" s="115" t="s">
        <v>29</v>
      </c>
      <c r="C228" s="115"/>
      <c r="D228" s="115"/>
      <c r="E228" s="116">
        <f t="shared" si="82"/>
        <v>0</v>
      </c>
      <c r="F228" s="117" t="e">
        <f t="shared" si="83"/>
        <v>#DIV/0!</v>
      </c>
      <c r="G228" s="106"/>
      <c r="H228" s="118">
        <f t="shared" ref="H228:V228" si="87">H63+H146</f>
        <v>0</v>
      </c>
      <c r="I228" s="118">
        <f t="shared" si="87"/>
        <v>0</v>
      </c>
      <c r="J228" s="118">
        <f t="shared" si="87"/>
        <v>0</v>
      </c>
      <c r="K228" s="118">
        <f t="shared" si="87"/>
        <v>0</v>
      </c>
      <c r="L228" s="118">
        <f t="shared" si="87"/>
        <v>0</v>
      </c>
      <c r="M228" s="118">
        <f t="shared" si="87"/>
        <v>0</v>
      </c>
      <c r="N228" s="118">
        <f t="shared" si="87"/>
        <v>0</v>
      </c>
      <c r="O228" s="118">
        <f t="shared" si="87"/>
        <v>0</v>
      </c>
      <c r="P228" s="118">
        <f t="shared" si="87"/>
        <v>0</v>
      </c>
      <c r="Q228" s="118">
        <f t="shared" si="87"/>
        <v>0</v>
      </c>
      <c r="R228" s="118">
        <f t="shared" si="87"/>
        <v>0</v>
      </c>
      <c r="S228" s="118">
        <f t="shared" si="87"/>
        <v>0</v>
      </c>
      <c r="T228" s="118">
        <f t="shared" si="87"/>
        <v>0</v>
      </c>
      <c r="U228" s="118">
        <f t="shared" si="87"/>
        <v>0</v>
      </c>
      <c r="V228" s="118">
        <f t="shared" si="87"/>
        <v>0</v>
      </c>
    </row>
    <row r="229" spans="1:254" x14ac:dyDescent="0.25">
      <c r="A229" s="114"/>
      <c r="B229" s="143" t="s">
        <v>49</v>
      </c>
      <c r="C229" s="143"/>
      <c r="D229" s="143"/>
      <c r="E229" s="116">
        <f t="shared" si="82"/>
        <v>0</v>
      </c>
      <c r="F229" s="117" t="e">
        <f t="shared" si="83"/>
        <v>#DIV/0!</v>
      </c>
      <c r="G229" s="106"/>
      <c r="H229" s="144">
        <f t="shared" ref="H229:V229" si="88">H64+H147</f>
        <v>0</v>
      </c>
      <c r="I229" s="144">
        <f t="shared" si="88"/>
        <v>0</v>
      </c>
      <c r="J229" s="144">
        <f t="shared" si="88"/>
        <v>0</v>
      </c>
      <c r="K229" s="144">
        <f t="shared" si="88"/>
        <v>0</v>
      </c>
      <c r="L229" s="144">
        <f t="shared" si="88"/>
        <v>0</v>
      </c>
      <c r="M229" s="144">
        <f t="shared" si="88"/>
        <v>0</v>
      </c>
      <c r="N229" s="144">
        <f t="shared" si="88"/>
        <v>0</v>
      </c>
      <c r="O229" s="144">
        <f t="shared" si="88"/>
        <v>0</v>
      </c>
      <c r="P229" s="144">
        <f t="shared" si="88"/>
        <v>0</v>
      </c>
      <c r="Q229" s="144">
        <f t="shared" si="88"/>
        <v>0</v>
      </c>
      <c r="R229" s="144">
        <f t="shared" si="88"/>
        <v>0</v>
      </c>
      <c r="S229" s="144">
        <f t="shared" si="88"/>
        <v>0</v>
      </c>
      <c r="T229" s="144">
        <f t="shared" si="88"/>
        <v>0</v>
      </c>
      <c r="U229" s="144">
        <f t="shared" si="88"/>
        <v>0</v>
      </c>
      <c r="V229" s="144">
        <f t="shared" si="88"/>
        <v>0</v>
      </c>
    </row>
    <row r="230" spans="1:254" x14ac:dyDescent="0.25">
      <c r="A230" s="121"/>
      <c r="B230" s="122" t="s">
        <v>50</v>
      </c>
      <c r="C230" s="122"/>
      <c r="D230" s="122"/>
      <c r="E230" s="145">
        <f t="shared" si="82"/>
        <v>0</v>
      </c>
      <c r="F230" s="123" t="e">
        <f t="shared" si="83"/>
        <v>#DIV/0!</v>
      </c>
      <c r="G230" s="106"/>
      <c r="H230" s="124">
        <f t="shared" ref="H230:V230" si="89">H65+H148</f>
        <v>0</v>
      </c>
      <c r="I230" s="124">
        <f t="shared" si="89"/>
        <v>0</v>
      </c>
      <c r="J230" s="124">
        <f t="shared" si="89"/>
        <v>0</v>
      </c>
      <c r="K230" s="124">
        <f t="shared" si="89"/>
        <v>0</v>
      </c>
      <c r="L230" s="124">
        <f t="shared" si="89"/>
        <v>0</v>
      </c>
      <c r="M230" s="124">
        <f t="shared" si="89"/>
        <v>0</v>
      </c>
      <c r="N230" s="124">
        <f t="shared" si="89"/>
        <v>0</v>
      </c>
      <c r="O230" s="124">
        <f t="shared" si="89"/>
        <v>0</v>
      </c>
      <c r="P230" s="124">
        <f t="shared" si="89"/>
        <v>0</v>
      </c>
      <c r="Q230" s="124">
        <f t="shared" si="89"/>
        <v>0</v>
      </c>
      <c r="R230" s="124">
        <f t="shared" si="89"/>
        <v>0</v>
      </c>
      <c r="S230" s="124">
        <f t="shared" si="89"/>
        <v>0</v>
      </c>
      <c r="T230" s="124">
        <f t="shared" si="89"/>
        <v>0</v>
      </c>
      <c r="U230" s="124">
        <f t="shared" si="89"/>
        <v>0</v>
      </c>
      <c r="V230" s="124">
        <f t="shared" si="89"/>
        <v>0</v>
      </c>
    </row>
    <row r="231" spans="1:254" x14ac:dyDescent="0.25">
      <c r="A231" s="152"/>
      <c r="B231" s="126" t="str">
        <f>"Subtotal - "&amp;B224</f>
        <v>Subtotal - Debt</v>
      </c>
      <c r="C231" s="126"/>
      <c r="D231" s="126"/>
      <c r="E231" s="127">
        <f>SUM(E225:E230)</f>
        <v>0</v>
      </c>
      <c r="F231" s="128" t="e">
        <f>E231/$E$154</f>
        <v>#DIV/0!</v>
      </c>
      <c r="G231" s="106"/>
      <c r="H231" s="127">
        <f t="shared" ref="H231:V231" si="90">SUM(H225:H230)</f>
        <v>0</v>
      </c>
      <c r="I231" s="127">
        <f t="shared" si="90"/>
        <v>0</v>
      </c>
      <c r="J231" s="127">
        <f t="shared" si="90"/>
        <v>0</v>
      </c>
      <c r="K231" s="127">
        <f t="shared" si="90"/>
        <v>0</v>
      </c>
      <c r="L231" s="127">
        <f t="shared" si="90"/>
        <v>0</v>
      </c>
      <c r="M231" s="127">
        <f t="shared" si="90"/>
        <v>0</v>
      </c>
      <c r="N231" s="127">
        <f t="shared" si="90"/>
        <v>0</v>
      </c>
      <c r="O231" s="127">
        <f t="shared" si="90"/>
        <v>0</v>
      </c>
      <c r="P231" s="127">
        <f t="shared" si="90"/>
        <v>0</v>
      </c>
      <c r="Q231" s="127">
        <f t="shared" si="90"/>
        <v>0</v>
      </c>
      <c r="R231" s="127">
        <f t="shared" si="90"/>
        <v>0</v>
      </c>
      <c r="S231" s="127">
        <f t="shared" si="90"/>
        <v>0</v>
      </c>
      <c r="T231" s="127">
        <f t="shared" si="90"/>
        <v>0</v>
      </c>
      <c r="U231" s="127">
        <f t="shared" si="90"/>
        <v>0</v>
      </c>
      <c r="V231" s="127">
        <f t="shared" si="90"/>
        <v>0</v>
      </c>
    </row>
    <row r="232" spans="1:254" x14ac:dyDescent="0.25">
      <c r="A232" s="151"/>
      <c r="B232" s="130"/>
      <c r="C232" s="130"/>
      <c r="D232" s="130"/>
      <c r="E232" s="134"/>
      <c r="F232" s="147"/>
      <c r="G232" s="106"/>
      <c r="H232" s="134"/>
      <c r="I232" s="134"/>
      <c r="J232" s="134"/>
      <c r="K232" s="134"/>
      <c r="L232" s="134"/>
      <c r="M232" s="134"/>
      <c r="N232" s="134"/>
      <c r="O232" s="134"/>
      <c r="P232" s="134"/>
      <c r="Q232" s="134"/>
      <c r="R232" s="134"/>
      <c r="S232" s="134"/>
      <c r="T232" s="134"/>
      <c r="U232" s="134"/>
      <c r="V232" s="134"/>
    </row>
    <row r="233" spans="1:254" x14ac:dyDescent="0.25">
      <c r="A233" s="109"/>
      <c r="B233" s="110" t="s">
        <v>20</v>
      </c>
      <c r="C233" s="110"/>
      <c r="D233" s="110"/>
      <c r="E233" s="111">
        <f>SUM(H233:V233)</f>
        <v>0</v>
      </c>
      <c r="F233" s="112" t="e">
        <f>E233/$E$154</f>
        <v>#DIV/0!</v>
      </c>
      <c r="G233" s="106"/>
      <c r="H233" s="113">
        <f t="shared" ref="H233:V233" si="91">H68+H151</f>
        <v>0</v>
      </c>
      <c r="I233" s="113">
        <f t="shared" si="91"/>
        <v>0</v>
      </c>
      <c r="J233" s="113">
        <f t="shared" si="91"/>
        <v>0</v>
      </c>
      <c r="K233" s="113">
        <f t="shared" si="91"/>
        <v>0</v>
      </c>
      <c r="L233" s="113">
        <f t="shared" si="91"/>
        <v>0</v>
      </c>
      <c r="M233" s="113">
        <f t="shared" si="91"/>
        <v>0</v>
      </c>
      <c r="N233" s="113">
        <f t="shared" si="91"/>
        <v>0</v>
      </c>
      <c r="O233" s="113">
        <f t="shared" si="91"/>
        <v>0</v>
      </c>
      <c r="P233" s="113">
        <f t="shared" si="91"/>
        <v>0</v>
      </c>
      <c r="Q233" s="113">
        <f t="shared" si="91"/>
        <v>0</v>
      </c>
      <c r="R233" s="113">
        <f t="shared" si="91"/>
        <v>0</v>
      </c>
      <c r="S233" s="113">
        <f t="shared" si="91"/>
        <v>0</v>
      </c>
      <c r="T233" s="113">
        <f t="shared" si="91"/>
        <v>0</v>
      </c>
      <c r="U233" s="113">
        <f t="shared" si="91"/>
        <v>0</v>
      </c>
      <c r="V233" s="113">
        <f t="shared" si="91"/>
        <v>0</v>
      </c>
    </row>
    <row r="234" spans="1:254" x14ac:dyDescent="0.25">
      <c r="A234" s="121"/>
      <c r="B234" s="122" t="s">
        <v>21</v>
      </c>
      <c r="C234" s="122"/>
      <c r="D234" s="122"/>
      <c r="E234" s="153">
        <f>SUM(H234:V234)</f>
        <v>0</v>
      </c>
      <c r="F234" s="123" t="e">
        <f>E234/$E$154</f>
        <v>#DIV/0!</v>
      </c>
      <c r="G234" s="106"/>
      <c r="H234" s="154">
        <f t="shared" ref="H234:V234" si="92">H69+H152</f>
        <v>0</v>
      </c>
      <c r="I234" s="154">
        <f t="shared" si="92"/>
        <v>0</v>
      </c>
      <c r="J234" s="154">
        <f t="shared" si="92"/>
        <v>0</v>
      </c>
      <c r="K234" s="154">
        <f t="shared" si="92"/>
        <v>0</v>
      </c>
      <c r="L234" s="154">
        <f t="shared" si="92"/>
        <v>0</v>
      </c>
      <c r="M234" s="154">
        <f t="shared" si="92"/>
        <v>0</v>
      </c>
      <c r="N234" s="154">
        <f t="shared" si="92"/>
        <v>0</v>
      </c>
      <c r="O234" s="154">
        <f t="shared" si="92"/>
        <v>0</v>
      </c>
      <c r="P234" s="154">
        <f t="shared" si="92"/>
        <v>0</v>
      </c>
      <c r="Q234" s="154">
        <f t="shared" si="92"/>
        <v>0</v>
      </c>
      <c r="R234" s="154">
        <f t="shared" si="92"/>
        <v>0</v>
      </c>
      <c r="S234" s="154">
        <f t="shared" si="92"/>
        <v>0</v>
      </c>
      <c r="T234" s="154">
        <f t="shared" si="92"/>
        <v>0</v>
      </c>
      <c r="U234" s="154">
        <f t="shared" si="92"/>
        <v>0</v>
      </c>
      <c r="V234" s="154">
        <f t="shared" si="92"/>
        <v>0</v>
      </c>
    </row>
    <row r="235" spans="1:254" x14ac:dyDescent="0.25">
      <c r="A235" s="152"/>
      <c r="B235" s="155"/>
      <c r="C235" s="155"/>
      <c r="D235" s="155"/>
      <c r="E235" s="156"/>
      <c r="F235" s="157"/>
      <c r="G235" s="106"/>
      <c r="H235" s="156"/>
      <c r="I235" s="156"/>
      <c r="J235" s="156"/>
      <c r="K235" s="156"/>
      <c r="L235" s="156"/>
      <c r="M235" s="156"/>
      <c r="N235" s="156"/>
      <c r="O235" s="156"/>
      <c r="P235" s="156"/>
      <c r="Q235" s="156"/>
      <c r="R235" s="156"/>
      <c r="S235" s="156"/>
      <c r="T235" s="156"/>
      <c r="U235" s="156"/>
      <c r="V235" s="156"/>
    </row>
    <row r="236" spans="1:254" x14ac:dyDescent="0.25">
      <c r="A236" s="131"/>
      <c r="B236" s="131" t="s">
        <v>33</v>
      </c>
      <c r="C236" s="131"/>
      <c r="D236" s="131"/>
      <c r="E236" s="132">
        <f>SUM(E233:E234,E231,E222,E212)</f>
        <v>0</v>
      </c>
      <c r="F236" s="158" t="e">
        <f>E236/$E$154</f>
        <v>#DIV/0!</v>
      </c>
      <c r="G236" s="106"/>
      <c r="H236" s="132">
        <f>SUM(H233:H234,H231,H222,H212)</f>
        <v>0</v>
      </c>
      <c r="I236" s="132">
        <f t="shared" ref="I236:V236" si="93">SUM(I233:I234,I231,I222,I212)</f>
        <v>0</v>
      </c>
      <c r="J236" s="132">
        <f t="shared" si="93"/>
        <v>0</v>
      </c>
      <c r="K236" s="132">
        <f t="shared" si="93"/>
        <v>0</v>
      </c>
      <c r="L236" s="132">
        <f t="shared" si="93"/>
        <v>0</v>
      </c>
      <c r="M236" s="132">
        <f t="shared" si="93"/>
        <v>0</v>
      </c>
      <c r="N236" s="132">
        <f t="shared" si="93"/>
        <v>0</v>
      </c>
      <c r="O236" s="132">
        <f t="shared" si="93"/>
        <v>0</v>
      </c>
      <c r="P236" s="132">
        <f t="shared" si="93"/>
        <v>0</v>
      </c>
      <c r="Q236" s="132">
        <f t="shared" si="93"/>
        <v>0</v>
      </c>
      <c r="R236" s="132">
        <f t="shared" si="93"/>
        <v>0</v>
      </c>
      <c r="S236" s="132">
        <f t="shared" si="93"/>
        <v>0</v>
      </c>
      <c r="T236" s="132">
        <f t="shared" si="93"/>
        <v>0</v>
      </c>
      <c r="U236" s="132">
        <f t="shared" si="93"/>
        <v>0</v>
      </c>
      <c r="V236" s="132">
        <f t="shared" si="93"/>
        <v>0</v>
      </c>
    </row>
    <row r="237" spans="1:254" x14ac:dyDescent="0.25">
      <c r="A237" s="129"/>
      <c r="B237" s="130" t="s">
        <v>38</v>
      </c>
      <c r="C237" s="131"/>
      <c r="D237" s="131"/>
      <c r="E237" s="132"/>
      <c r="F237" s="133"/>
      <c r="G237" s="106"/>
      <c r="H237" s="134">
        <f>H236</f>
        <v>0</v>
      </c>
      <c r="I237" s="134">
        <f t="shared" ref="I237:V237" si="94">IF(I236&gt;0,H237+I236,0)</f>
        <v>0</v>
      </c>
      <c r="J237" s="134">
        <f t="shared" si="94"/>
        <v>0</v>
      </c>
      <c r="K237" s="134">
        <f t="shared" si="94"/>
        <v>0</v>
      </c>
      <c r="L237" s="134">
        <f t="shared" si="94"/>
        <v>0</v>
      </c>
      <c r="M237" s="134">
        <f t="shared" si="94"/>
        <v>0</v>
      </c>
      <c r="N237" s="134">
        <f t="shared" si="94"/>
        <v>0</v>
      </c>
      <c r="O237" s="134">
        <f t="shared" si="94"/>
        <v>0</v>
      </c>
      <c r="P237" s="134">
        <f t="shared" si="94"/>
        <v>0</v>
      </c>
      <c r="Q237" s="134">
        <f t="shared" si="94"/>
        <v>0</v>
      </c>
      <c r="R237" s="134">
        <f t="shared" si="94"/>
        <v>0</v>
      </c>
      <c r="S237" s="134">
        <f t="shared" si="94"/>
        <v>0</v>
      </c>
      <c r="T237" s="134">
        <f t="shared" si="94"/>
        <v>0</v>
      </c>
      <c r="U237" s="134">
        <f t="shared" si="94"/>
        <v>0</v>
      </c>
      <c r="V237" s="134">
        <f t="shared" si="94"/>
        <v>0</v>
      </c>
    </row>
    <row r="238" spans="1:254" x14ac:dyDescent="0.25">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row>
    <row r="239" spans="1:254" ht="15.6" x14ac:dyDescent="0.3">
      <c r="A239" s="135" t="s">
        <v>36</v>
      </c>
      <c r="B239" s="135"/>
      <c r="C239" s="136"/>
      <c r="D239" s="136"/>
      <c r="E239" s="136" t="str">
        <f>E197</f>
        <v>Totals</v>
      </c>
      <c r="F239" s="136"/>
      <c r="G239" s="136"/>
      <c r="H239" s="136" t="str">
        <f>H197</f>
        <v>Prior Years</v>
      </c>
      <c r="I239" s="136">
        <f>I197</f>
        <v>2015</v>
      </c>
      <c r="J239" s="136">
        <f t="shared" ref="J239:V239" si="95">J197</f>
        <v>2016</v>
      </c>
      <c r="K239" s="136">
        <f t="shared" si="95"/>
        <v>2017</v>
      </c>
      <c r="L239" s="136">
        <f t="shared" si="95"/>
        <v>2018</v>
      </c>
      <c r="M239" s="136">
        <f t="shared" si="95"/>
        <v>2019</v>
      </c>
      <c r="N239" s="136">
        <f t="shared" si="95"/>
        <v>2020</v>
      </c>
      <c r="O239" s="136">
        <f t="shared" si="95"/>
        <v>2021</v>
      </c>
      <c r="P239" s="136">
        <f t="shared" si="95"/>
        <v>2022</v>
      </c>
      <c r="Q239" s="136">
        <f t="shared" si="95"/>
        <v>2023</v>
      </c>
      <c r="R239" s="136">
        <f t="shared" si="95"/>
        <v>2024</v>
      </c>
      <c r="S239" s="136">
        <f t="shared" si="95"/>
        <v>2025</v>
      </c>
      <c r="T239" s="136">
        <f t="shared" si="95"/>
        <v>2026</v>
      </c>
      <c r="U239" s="136">
        <f t="shared" si="95"/>
        <v>2027</v>
      </c>
      <c r="V239" s="136">
        <f t="shared" si="95"/>
        <v>2028</v>
      </c>
    </row>
    <row r="240" spans="1:254" x14ac:dyDescent="0.25">
      <c r="A240" s="137"/>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c r="HS240" s="7"/>
      <c r="HT240" s="7"/>
      <c r="HU240" s="7"/>
      <c r="HV240" s="7"/>
      <c r="HW240" s="7"/>
      <c r="HX240" s="7"/>
      <c r="HY240" s="7"/>
      <c r="HZ240" s="7"/>
      <c r="IA240" s="7"/>
      <c r="IB240" s="7"/>
      <c r="IC240" s="7"/>
      <c r="ID240" s="7"/>
      <c r="IE240" s="7"/>
      <c r="IF240" s="7"/>
      <c r="IG240" s="7"/>
      <c r="IH240" s="7"/>
      <c r="II240" s="7"/>
      <c r="IJ240" s="7"/>
      <c r="IK240" s="7"/>
      <c r="IL240" s="7"/>
      <c r="IM240" s="7"/>
      <c r="IN240" s="7"/>
      <c r="IO240" s="7"/>
      <c r="IP240" s="7"/>
      <c r="IQ240" s="7"/>
      <c r="IR240" s="7"/>
      <c r="IS240" s="7"/>
      <c r="IT240" s="7"/>
    </row>
    <row r="241" spans="1:254" x14ac:dyDescent="0.25">
      <c r="A241" s="106"/>
      <c r="B241" s="106"/>
      <c r="C241" s="106"/>
      <c r="D241" s="106"/>
      <c r="E241" s="159">
        <f>E192-E236</f>
        <v>0</v>
      </c>
      <c r="F241" s="105"/>
      <c r="G241" s="105"/>
      <c r="H241" s="159">
        <f t="shared" ref="H241:V241" si="96">H192-H236</f>
        <v>0</v>
      </c>
      <c r="I241" s="159">
        <f t="shared" si="96"/>
        <v>0</v>
      </c>
      <c r="J241" s="159">
        <f t="shared" si="96"/>
        <v>0</v>
      </c>
      <c r="K241" s="159">
        <f t="shared" si="96"/>
        <v>0</v>
      </c>
      <c r="L241" s="159">
        <f t="shared" si="96"/>
        <v>0</v>
      </c>
      <c r="M241" s="159">
        <f t="shared" si="96"/>
        <v>0</v>
      </c>
      <c r="N241" s="159">
        <f t="shared" si="96"/>
        <v>0</v>
      </c>
      <c r="O241" s="159">
        <f t="shared" si="96"/>
        <v>0</v>
      </c>
      <c r="P241" s="159">
        <f t="shared" si="96"/>
        <v>0</v>
      </c>
      <c r="Q241" s="159">
        <f t="shared" si="96"/>
        <v>0</v>
      </c>
      <c r="R241" s="159">
        <f t="shared" si="96"/>
        <v>0</v>
      </c>
      <c r="S241" s="159">
        <f t="shared" si="96"/>
        <v>0</v>
      </c>
      <c r="T241" s="159">
        <f t="shared" si="96"/>
        <v>0</v>
      </c>
      <c r="U241" s="159">
        <f t="shared" si="96"/>
        <v>0</v>
      </c>
      <c r="V241" s="159">
        <f t="shared" si="96"/>
        <v>0</v>
      </c>
    </row>
    <row r="243" spans="1:254" ht="0.9" customHeight="1" x14ac:dyDescent="0.25">
      <c r="D243" s="81" t="s">
        <v>43</v>
      </c>
      <c r="E243" s="28"/>
      <c r="F243" s="28"/>
      <c r="G243" s="28"/>
      <c r="H243" s="28"/>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DQ243" s="16"/>
      <c r="DR243" s="16"/>
      <c r="DS243" s="16"/>
      <c r="DT243" s="16"/>
      <c r="DU243" s="16"/>
      <c r="DV243" s="16"/>
      <c r="DW243" s="16"/>
      <c r="DX243" s="16"/>
      <c r="DY243" s="16"/>
      <c r="DZ243" s="16"/>
      <c r="EA243" s="16"/>
      <c r="EB243" s="16"/>
      <c r="EC243" s="16"/>
      <c r="ED243" s="16"/>
      <c r="EE243" s="16"/>
      <c r="EF243" s="16"/>
      <c r="EG243" s="16"/>
      <c r="EH243" s="16"/>
      <c r="EI243" s="16"/>
      <c r="EJ243" s="16"/>
      <c r="EK243" s="16"/>
      <c r="EL243" s="16"/>
      <c r="EM243" s="16"/>
      <c r="EN243" s="16"/>
      <c r="EO243" s="16"/>
      <c r="EP243" s="16"/>
      <c r="EQ243" s="16"/>
      <c r="ER243" s="16"/>
      <c r="ES243" s="16"/>
      <c r="ET243" s="16"/>
      <c r="EU243" s="16"/>
      <c r="EV243" s="16"/>
      <c r="EW243" s="16"/>
      <c r="EX243" s="16"/>
      <c r="EY243" s="16"/>
      <c r="EZ243" s="16"/>
      <c r="FA243" s="16"/>
      <c r="FB243" s="16"/>
      <c r="FC243" s="16"/>
      <c r="FD243" s="16"/>
      <c r="FE243" s="16"/>
      <c r="FF243" s="16"/>
      <c r="FG243" s="16"/>
      <c r="FH243" s="16"/>
      <c r="FI243" s="16"/>
      <c r="FJ243" s="16"/>
      <c r="FK243" s="16"/>
      <c r="FL243" s="16"/>
      <c r="FM243" s="16"/>
      <c r="FN243" s="16"/>
      <c r="FO243" s="16"/>
      <c r="FP243" s="16"/>
      <c r="FQ243" s="16"/>
      <c r="FR243" s="16"/>
      <c r="FS243" s="16"/>
      <c r="FT243" s="16"/>
      <c r="FU243" s="16"/>
      <c r="FV243" s="16"/>
      <c r="FW243" s="16"/>
      <c r="FX243" s="16"/>
      <c r="FY243" s="16"/>
      <c r="FZ243" s="16"/>
      <c r="GA243" s="16"/>
      <c r="GB243" s="16"/>
      <c r="GC243" s="16"/>
      <c r="GD243" s="16"/>
      <c r="GE243" s="16"/>
      <c r="GF243" s="16"/>
      <c r="GG243" s="16"/>
      <c r="GH243" s="16"/>
      <c r="GI243" s="16"/>
      <c r="GJ243" s="16"/>
      <c r="GK243" s="16"/>
      <c r="GL243" s="16"/>
      <c r="GM243" s="16"/>
      <c r="GN243" s="16"/>
      <c r="GO243" s="16"/>
      <c r="GP243" s="16"/>
      <c r="GQ243" s="16"/>
      <c r="GR243" s="16"/>
      <c r="GS243" s="16"/>
      <c r="GT243" s="16"/>
      <c r="GU243" s="16"/>
      <c r="GV243" s="16"/>
      <c r="GW243" s="16"/>
      <c r="GX243" s="16"/>
      <c r="GY243" s="16"/>
      <c r="GZ243" s="16"/>
      <c r="HA243" s="16"/>
      <c r="HB243" s="16"/>
      <c r="HC243" s="16"/>
      <c r="HD243" s="16"/>
      <c r="HE243" s="16"/>
      <c r="HF243" s="16"/>
      <c r="HG243" s="16"/>
      <c r="HH243" s="16"/>
      <c r="HI243" s="16"/>
      <c r="HJ243" s="16"/>
      <c r="HK243" s="16"/>
      <c r="HL243" s="16"/>
      <c r="HM243" s="16"/>
      <c r="HN243" s="16"/>
      <c r="HO243" s="16"/>
      <c r="HP243" s="16"/>
      <c r="HQ243" s="16"/>
      <c r="HR243" s="16"/>
      <c r="HS243" s="16"/>
      <c r="HT243" s="16"/>
      <c r="HU243" s="16"/>
      <c r="HV243" s="16"/>
      <c r="HW243" s="16"/>
      <c r="HX243" s="16"/>
      <c r="HY243" s="16"/>
      <c r="HZ243" s="16"/>
      <c r="IA243" s="16"/>
      <c r="IB243" s="16"/>
      <c r="IC243" s="16"/>
      <c r="ID243" s="16"/>
      <c r="IE243" s="16"/>
      <c r="IF243" s="16"/>
      <c r="IG243" s="16"/>
      <c r="IH243" s="16"/>
      <c r="II243" s="16"/>
      <c r="IJ243" s="16"/>
      <c r="IK243" s="16"/>
      <c r="IL243" s="16"/>
      <c r="IM243" s="16"/>
      <c r="IN243" s="16"/>
      <c r="IO243" s="16"/>
      <c r="IP243" s="16"/>
      <c r="IQ243" s="16"/>
      <c r="IR243" s="16"/>
      <c r="IS243" s="16"/>
      <c r="IT243" s="16"/>
    </row>
    <row r="244" spans="1:254" ht="0.9" customHeight="1" x14ac:dyDescent="0.25">
      <c r="D244" s="28" t="s">
        <v>59</v>
      </c>
      <c r="E244" s="82">
        <f>E201</f>
        <v>0</v>
      </c>
      <c r="F244" s="28"/>
      <c r="G244" s="28"/>
      <c r="H244" s="28"/>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c r="DM244" s="16"/>
      <c r="DN244" s="16"/>
      <c r="DO244" s="16"/>
      <c r="DP244" s="16"/>
      <c r="DQ244" s="16"/>
      <c r="DR244" s="16"/>
      <c r="DS244" s="16"/>
      <c r="DT244" s="16"/>
      <c r="DU244" s="16"/>
      <c r="DV244" s="16"/>
      <c r="DW244" s="16"/>
      <c r="DX244" s="16"/>
      <c r="DY244" s="16"/>
      <c r="DZ244" s="16"/>
      <c r="EA244" s="16"/>
      <c r="EB244" s="16"/>
      <c r="EC244" s="16"/>
      <c r="ED244" s="16"/>
      <c r="EE244" s="16"/>
      <c r="EF244" s="16"/>
      <c r="EG244" s="16"/>
      <c r="EH244" s="16"/>
      <c r="EI244" s="16"/>
      <c r="EJ244" s="16"/>
      <c r="EK244" s="16"/>
      <c r="EL244" s="16"/>
      <c r="EM244" s="16"/>
      <c r="EN244" s="16"/>
      <c r="EO244" s="16"/>
      <c r="EP244" s="16"/>
      <c r="EQ244" s="16"/>
      <c r="ER244" s="16"/>
      <c r="ES244" s="16"/>
      <c r="ET244" s="16"/>
      <c r="EU244" s="16"/>
      <c r="EV244" s="16"/>
      <c r="EW244" s="16"/>
      <c r="EX244" s="16"/>
      <c r="EY244" s="16"/>
      <c r="EZ244" s="16"/>
      <c r="FA244" s="16"/>
      <c r="FB244" s="16"/>
      <c r="FC244" s="16"/>
      <c r="FD244" s="16"/>
      <c r="FE244" s="16"/>
      <c r="FF244" s="16"/>
      <c r="FG244" s="16"/>
      <c r="FH244" s="16"/>
      <c r="FI244" s="16"/>
      <c r="FJ244" s="16"/>
      <c r="FK244" s="16"/>
      <c r="FL244" s="16"/>
      <c r="FM244" s="16"/>
      <c r="FN244" s="16"/>
      <c r="FO244" s="16"/>
      <c r="FP244" s="16"/>
      <c r="FQ244" s="16"/>
      <c r="FR244" s="16"/>
      <c r="FS244" s="16"/>
      <c r="FT244" s="16"/>
      <c r="FU244" s="16"/>
      <c r="FV244" s="16"/>
      <c r="FW244" s="16"/>
      <c r="FX244" s="16"/>
      <c r="FY244" s="16"/>
      <c r="FZ244" s="16"/>
      <c r="GA244" s="16"/>
      <c r="GB244" s="16"/>
      <c r="GC244" s="16"/>
      <c r="GD244" s="16"/>
      <c r="GE244" s="16"/>
      <c r="GF244" s="16"/>
      <c r="GG244" s="16"/>
      <c r="GH244" s="16"/>
      <c r="GI244" s="16"/>
      <c r="GJ244" s="16"/>
      <c r="GK244" s="16"/>
      <c r="GL244" s="16"/>
      <c r="GM244" s="16"/>
      <c r="GN244" s="16"/>
      <c r="GO244" s="16"/>
      <c r="GP244" s="16"/>
      <c r="GQ244" s="16"/>
      <c r="GR244" s="16"/>
      <c r="GS244" s="16"/>
      <c r="GT244" s="16"/>
      <c r="GU244" s="16"/>
      <c r="GV244" s="16"/>
      <c r="GW244" s="16"/>
      <c r="GX244" s="16"/>
      <c r="GY244" s="16"/>
      <c r="GZ244" s="16"/>
      <c r="HA244" s="16"/>
      <c r="HB244" s="16"/>
      <c r="HC244" s="16"/>
      <c r="HD244" s="16"/>
      <c r="HE244" s="16"/>
      <c r="HF244" s="16"/>
      <c r="HG244" s="16"/>
      <c r="HH244" s="16"/>
      <c r="HI244" s="16"/>
      <c r="HJ244" s="16"/>
      <c r="HK244" s="16"/>
      <c r="HL244" s="16"/>
      <c r="HM244" s="16"/>
      <c r="HN244" s="16"/>
      <c r="HO244" s="16"/>
      <c r="HP244" s="16"/>
      <c r="HQ244" s="16"/>
      <c r="HR244" s="16"/>
      <c r="HS244" s="16"/>
      <c r="HT244" s="16"/>
      <c r="HU244" s="16"/>
      <c r="HV244" s="16"/>
      <c r="HW244" s="16"/>
      <c r="HX244" s="16"/>
      <c r="HY244" s="16"/>
      <c r="HZ244" s="16"/>
      <c r="IA244" s="16"/>
      <c r="IB244" s="16"/>
      <c r="IC244" s="16"/>
      <c r="ID244" s="16"/>
      <c r="IE244" s="16"/>
      <c r="IF244" s="16"/>
      <c r="IG244" s="16"/>
      <c r="IH244" s="16"/>
      <c r="II244" s="16"/>
      <c r="IJ244" s="16"/>
      <c r="IK244" s="16"/>
      <c r="IL244" s="16"/>
      <c r="IM244" s="16"/>
      <c r="IN244" s="16"/>
      <c r="IO244" s="16"/>
      <c r="IP244" s="16"/>
      <c r="IQ244" s="16"/>
      <c r="IR244" s="16"/>
      <c r="IS244" s="16"/>
      <c r="IT244" s="16"/>
    </row>
    <row r="245" spans="1:254" ht="0.9" customHeight="1" x14ac:dyDescent="0.25">
      <c r="D245" s="28" t="s">
        <v>68</v>
      </c>
      <c r="E245" s="82">
        <f>SUM(E199:E207)-E201</f>
        <v>0</v>
      </c>
      <c r="F245" s="28"/>
      <c r="G245" s="28"/>
      <c r="H245" s="28"/>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DQ245" s="16"/>
      <c r="DR245" s="16"/>
      <c r="DS245" s="16"/>
      <c r="DT245" s="16"/>
      <c r="DU245" s="16"/>
      <c r="DV245" s="16"/>
      <c r="DW245" s="16"/>
      <c r="DX245" s="16"/>
      <c r="DY245" s="16"/>
      <c r="DZ245" s="16"/>
      <c r="EA245" s="16"/>
      <c r="EB245" s="16"/>
      <c r="EC245" s="16"/>
      <c r="ED245" s="16"/>
      <c r="EE245" s="16"/>
      <c r="EF245" s="16"/>
      <c r="EG245" s="16"/>
      <c r="EH245" s="16"/>
      <c r="EI245" s="16"/>
      <c r="EJ245" s="16"/>
      <c r="EK245" s="16"/>
      <c r="EL245" s="16"/>
      <c r="EM245" s="16"/>
      <c r="EN245" s="16"/>
      <c r="EO245" s="16"/>
      <c r="EP245" s="16"/>
      <c r="EQ245" s="16"/>
      <c r="ER245" s="16"/>
      <c r="ES245" s="16"/>
      <c r="ET245" s="16"/>
      <c r="EU245" s="16"/>
      <c r="EV245" s="16"/>
      <c r="EW245" s="16"/>
      <c r="EX245" s="16"/>
      <c r="EY245" s="16"/>
      <c r="EZ245" s="16"/>
      <c r="FA245" s="16"/>
      <c r="FB245" s="16"/>
      <c r="FC245" s="16"/>
      <c r="FD245" s="16"/>
      <c r="FE245" s="16"/>
      <c r="FF245" s="16"/>
      <c r="FG245" s="16"/>
      <c r="FH245" s="16"/>
      <c r="FI245" s="16"/>
      <c r="FJ245" s="16"/>
      <c r="FK245" s="16"/>
      <c r="FL245" s="16"/>
      <c r="FM245" s="16"/>
      <c r="FN245" s="16"/>
      <c r="FO245" s="16"/>
      <c r="FP245" s="16"/>
      <c r="FQ245" s="16"/>
      <c r="FR245" s="16"/>
      <c r="FS245" s="16"/>
      <c r="FT245" s="16"/>
      <c r="FU245" s="16"/>
      <c r="FV245" s="16"/>
      <c r="FW245" s="16"/>
      <c r="FX245" s="16"/>
      <c r="FY245" s="16"/>
      <c r="FZ245" s="16"/>
      <c r="GA245" s="16"/>
      <c r="GB245" s="16"/>
      <c r="GC245" s="16"/>
      <c r="GD245" s="16"/>
      <c r="GE245" s="16"/>
      <c r="GF245" s="16"/>
      <c r="GG245" s="16"/>
      <c r="GH245" s="16"/>
      <c r="GI245" s="16"/>
      <c r="GJ245" s="16"/>
      <c r="GK245" s="16"/>
      <c r="GL245" s="16"/>
      <c r="GM245" s="16"/>
      <c r="GN245" s="16"/>
      <c r="GO245" s="16"/>
      <c r="GP245" s="16"/>
      <c r="GQ245" s="16"/>
      <c r="GR245" s="16"/>
      <c r="GS245" s="16"/>
      <c r="GT245" s="16"/>
      <c r="GU245" s="16"/>
      <c r="GV245" s="16"/>
      <c r="GW245" s="16"/>
      <c r="GX245" s="16"/>
      <c r="GY245" s="16"/>
      <c r="GZ245" s="16"/>
      <c r="HA245" s="16"/>
      <c r="HB245" s="16"/>
      <c r="HC245" s="16"/>
      <c r="HD245" s="16"/>
      <c r="HE245" s="16"/>
      <c r="HF245" s="16"/>
      <c r="HG245" s="16"/>
      <c r="HH245" s="16"/>
      <c r="HI245" s="16"/>
      <c r="HJ245" s="16"/>
      <c r="HK245" s="16"/>
      <c r="HL245" s="16"/>
      <c r="HM245" s="16"/>
      <c r="HN245" s="16"/>
      <c r="HO245" s="16"/>
      <c r="HP245" s="16"/>
      <c r="HQ245" s="16"/>
      <c r="HR245" s="16"/>
      <c r="HS245" s="16"/>
      <c r="HT245" s="16"/>
      <c r="HU245" s="16"/>
      <c r="HV245" s="16"/>
      <c r="HW245" s="16"/>
      <c r="HX245" s="16"/>
      <c r="HY245" s="16"/>
      <c r="HZ245" s="16"/>
      <c r="IA245" s="16"/>
      <c r="IB245" s="16"/>
      <c r="IC245" s="16"/>
      <c r="ID245" s="16"/>
      <c r="IE245" s="16"/>
      <c r="IF245" s="16"/>
      <c r="IG245" s="16"/>
      <c r="IH245" s="16"/>
      <c r="II245" s="16"/>
      <c r="IJ245" s="16"/>
      <c r="IK245" s="16"/>
      <c r="IL245" s="16"/>
      <c r="IM245" s="16"/>
      <c r="IN245" s="16"/>
      <c r="IO245" s="16"/>
      <c r="IP245" s="16"/>
      <c r="IQ245" s="16"/>
      <c r="IR245" s="16"/>
      <c r="IS245" s="16"/>
      <c r="IT245" s="16"/>
    </row>
    <row r="246" spans="1:254" ht="0.9" customHeight="1" x14ac:dyDescent="0.25">
      <c r="D246" s="28" t="s">
        <v>65</v>
      </c>
      <c r="E246" s="82">
        <f>SUM(E208:E209)</f>
        <v>0</v>
      </c>
      <c r="F246" s="28"/>
      <c r="G246" s="28"/>
      <c r="H246" s="28"/>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c r="FD246" s="16"/>
      <c r="FE246" s="16"/>
      <c r="FF246" s="16"/>
      <c r="FG246" s="16"/>
      <c r="FH246" s="16"/>
      <c r="FI246" s="16"/>
      <c r="FJ246" s="16"/>
      <c r="FK246" s="16"/>
      <c r="FL246" s="16"/>
      <c r="FM246" s="16"/>
      <c r="FN246" s="16"/>
      <c r="FO246" s="16"/>
      <c r="FP246" s="16"/>
      <c r="FQ246" s="16"/>
      <c r="FR246" s="16"/>
      <c r="FS246" s="16"/>
      <c r="FT246" s="16"/>
      <c r="FU246" s="16"/>
      <c r="FV246" s="16"/>
      <c r="FW246" s="16"/>
      <c r="FX246" s="16"/>
      <c r="FY246" s="16"/>
      <c r="FZ246" s="16"/>
      <c r="GA246" s="16"/>
      <c r="GB246" s="16"/>
      <c r="GC246" s="16"/>
      <c r="GD246" s="16"/>
      <c r="GE246" s="16"/>
      <c r="GF246" s="16"/>
      <c r="GG246" s="16"/>
      <c r="GH246" s="16"/>
      <c r="GI246" s="16"/>
      <c r="GJ246" s="16"/>
      <c r="GK246" s="16"/>
      <c r="GL246" s="16"/>
      <c r="GM246" s="16"/>
      <c r="GN246" s="16"/>
      <c r="GO246" s="16"/>
      <c r="GP246" s="16"/>
      <c r="GQ246" s="16"/>
      <c r="GR246" s="16"/>
      <c r="GS246" s="16"/>
      <c r="GT246" s="16"/>
      <c r="GU246" s="16"/>
      <c r="GV246" s="16"/>
      <c r="GW246" s="16"/>
      <c r="GX246" s="16"/>
      <c r="GY246" s="16"/>
      <c r="GZ246" s="16"/>
      <c r="HA246" s="16"/>
      <c r="HB246" s="16"/>
      <c r="HC246" s="16"/>
      <c r="HD246" s="16"/>
      <c r="HE246" s="16"/>
      <c r="HF246" s="16"/>
      <c r="HG246" s="16"/>
      <c r="HH246" s="16"/>
      <c r="HI246" s="16"/>
      <c r="HJ246" s="16"/>
      <c r="HK246" s="16"/>
      <c r="HL246" s="16"/>
      <c r="HM246" s="16"/>
      <c r="HN246" s="16"/>
      <c r="HO246" s="16"/>
      <c r="HP246" s="16"/>
      <c r="HQ246" s="16"/>
      <c r="HR246" s="16"/>
      <c r="HS246" s="16"/>
      <c r="HT246" s="16"/>
      <c r="HU246" s="16"/>
      <c r="HV246" s="16"/>
      <c r="HW246" s="16"/>
      <c r="HX246" s="16"/>
      <c r="HY246" s="16"/>
      <c r="HZ246" s="16"/>
      <c r="IA246" s="16"/>
      <c r="IB246" s="16"/>
      <c r="IC246" s="16"/>
      <c r="ID246" s="16"/>
      <c r="IE246" s="16"/>
      <c r="IF246" s="16"/>
      <c r="IG246" s="16"/>
      <c r="IH246" s="16"/>
      <c r="II246" s="16"/>
      <c r="IJ246" s="16"/>
      <c r="IK246" s="16"/>
      <c r="IL246" s="16"/>
      <c r="IM246" s="16"/>
      <c r="IN246" s="16"/>
      <c r="IO246" s="16"/>
      <c r="IP246" s="16"/>
      <c r="IQ246" s="16"/>
      <c r="IR246" s="16"/>
      <c r="IS246" s="16"/>
      <c r="IT246" s="16"/>
    </row>
    <row r="247" spans="1:254" ht="0.9" customHeight="1" x14ac:dyDescent="0.25">
      <c r="D247" s="28" t="s">
        <v>60</v>
      </c>
      <c r="E247" s="83">
        <f>E210+E211</f>
        <v>0</v>
      </c>
      <c r="F247" s="28"/>
      <c r="G247" s="28"/>
      <c r="H247" s="28"/>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DQ247" s="16"/>
      <c r="DR247" s="16"/>
      <c r="DS247" s="16"/>
      <c r="DT247" s="16"/>
      <c r="DU247" s="16"/>
      <c r="DV247" s="16"/>
      <c r="DW247" s="16"/>
      <c r="DX247" s="16"/>
      <c r="DY247" s="16"/>
      <c r="DZ247" s="16"/>
      <c r="EA247" s="16"/>
      <c r="EB247" s="16"/>
      <c r="EC247" s="16"/>
      <c r="ED247" s="16"/>
      <c r="EE247" s="16"/>
      <c r="EF247" s="16"/>
      <c r="EG247" s="16"/>
      <c r="EH247" s="16"/>
      <c r="EI247" s="16"/>
      <c r="EJ247" s="16"/>
      <c r="EK247" s="16"/>
      <c r="EL247" s="16"/>
      <c r="EM247" s="16"/>
      <c r="EN247" s="16"/>
      <c r="EO247" s="16"/>
      <c r="EP247" s="16"/>
      <c r="EQ247" s="16"/>
      <c r="ER247" s="16"/>
      <c r="ES247" s="16"/>
      <c r="ET247" s="16"/>
      <c r="EU247" s="16"/>
      <c r="EV247" s="16"/>
      <c r="EW247" s="16"/>
      <c r="EX247" s="16"/>
      <c r="EY247" s="16"/>
      <c r="EZ247" s="16"/>
      <c r="FA247" s="16"/>
      <c r="FB247" s="16"/>
      <c r="FC247" s="16"/>
      <c r="FD247" s="16"/>
      <c r="FE247" s="16"/>
      <c r="FF247" s="16"/>
      <c r="FG247" s="16"/>
      <c r="FH247" s="16"/>
      <c r="FI247" s="16"/>
      <c r="FJ247" s="16"/>
      <c r="FK247" s="16"/>
      <c r="FL247" s="16"/>
      <c r="FM247" s="16"/>
      <c r="FN247" s="16"/>
      <c r="FO247" s="16"/>
      <c r="FP247" s="16"/>
      <c r="FQ247" s="16"/>
      <c r="FR247" s="16"/>
      <c r="FS247" s="16"/>
      <c r="FT247" s="16"/>
      <c r="FU247" s="16"/>
      <c r="FV247" s="16"/>
      <c r="FW247" s="16"/>
      <c r="FX247" s="16"/>
      <c r="FY247" s="16"/>
      <c r="FZ247" s="16"/>
      <c r="GA247" s="16"/>
      <c r="GB247" s="16"/>
      <c r="GC247" s="16"/>
      <c r="GD247" s="16"/>
      <c r="GE247" s="16"/>
      <c r="GF247" s="16"/>
      <c r="GG247" s="16"/>
      <c r="GH247" s="16"/>
      <c r="GI247" s="16"/>
      <c r="GJ247" s="16"/>
      <c r="GK247" s="16"/>
      <c r="GL247" s="16"/>
      <c r="GM247" s="16"/>
      <c r="GN247" s="16"/>
      <c r="GO247" s="16"/>
      <c r="GP247" s="16"/>
      <c r="GQ247" s="16"/>
      <c r="GR247" s="16"/>
      <c r="GS247" s="16"/>
      <c r="GT247" s="16"/>
      <c r="GU247" s="16"/>
      <c r="GV247" s="16"/>
      <c r="GW247" s="16"/>
      <c r="GX247" s="16"/>
      <c r="GY247" s="16"/>
      <c r="GZ247" s="16"/>
      <c r="HA247" s="16"/>
      <c r="HB247" s="16"/>
      <c r="HC247" s="16"/>
      <c r="HD247" s="16"/>
      <c r="HE247" s="16"/>
      <c r="HF247" s="16"/>
      <c r="HG247" s="16"/>
      <c r="HH247" s="16"/>
      <c r="HI247" s="16"/>
      <c r="HJ247" s="16"/>
      <c r="HK247" s="16"/>
      <c r="HL247" s="16"/>
      <c r="HM247" s="16"/>
      <c r="HN247" s="16"/>
      <c r="HO247" s="16"/>
      <c r="HP247" s="16"/>
      <c r="HQ247" s="16"/>
      <c r="HR247" s="16"/>
      <c r="HS247" s="16"/>
      <c r="HT247" s="16"/>
      <c r="HU247" s="16"/>
      <c r="HV247" s="16"/>
      <c r="HW247" s="16"/>
      <c r="HX247" s="16"/>
      <c r="HY247" s="16"/>
      <c r="HZ247" s="16"/>
      <c r="IA247" s="16"/>
      <c r="IB247" s="16"/>
      <c r="IC247" s="16"/>
      <c r="ID247" s="16"/>
      <c r="IE247" s="16"/>
      <c r="IF247" s="16"/>
      <c r="IG247" s="16"/>
      <c r="IH247" s="16"/>
      <c r="II247" s="16"/>
      <c r="IJ247" s="16"/>
      <c r="IK247" s="16"/>
      <c r="IL247" s="16"/>
      <c r="IM247" s="16"/>
      <c r="IN247" s="16"/>
      <c r="IO247" s="16"/>
      <c r="IP247" s="16"/>
      <c r="IQ247" s="16"/>
      <c r="IR247" s="16"/>
      <c r="IS247" s="16"/>
      <c r="IT247" s="16"/>
    </row>
    <row r="248" spans="1:254" ht="0.9" customHeight="1" x14ac:dyDescent="0.25">
      <c r="D248" s="28" t="s">
        <v>40</v>
      </c>
      <c r="E248" s="82">
        <f>E222</f>
        <v>0</v>
      </c>
      <c r="F248" s="28"/>
      <c r="G248" s="28"/>
      <c r="H248" s="28"/>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DQ248" s="16"/>
      <c r="DR248" s="16"/>
      <c r="DS248" s="16"/>
      <c r="DT248" s="16"/>
      <c r="DU248" s="16"/>
      <c r="DV248" s="16"/>
      <c r="DW248" s="16"/>
      <c r="DX248" s="16"/>
      <c r="DY248" s="16"/>
      <c r="DZ248" s="16"/>
      <c r="EA248" s="16"/>
      <c r="EB248" s="16"/>
      <c r="EC248" s="16"/>
      <c r="ED248" s="16"/>
      <c r="EE248" s="16"/>
      <c r="EF248" s="16"/>
      <c r="EG248" s="16"/>
      <c r="EH248" s="16"/>
      <c r="EI248" s="16"/>
      <c r="EJ248" s="16"/>
      <c r="EK248" s="16"/>
      <c r="EL248" s="16"/>
      <c r="EM248" s="16"/>
      <c r="EN248" s="16"/>
      <c r="EO248" s="16"/>
      <c r="EP248" s="16"/>
      <c r="EQ248" s="16"/>
      <c r="ER248" s="16"/>
      <c r="ES248" s="16"/>
      <c r="ET248" s="16"/>
      <c r="EU248" s="16"/>
      <c r="EV248" s="16"/>
      <c r="EW248" s="16"/>
      <c r="EX248" s="16"/>
      <c r="EY248" s="16"/>
      <c r="EZ248" s="16"/>
      <c r="FA248" s="16"/>
      <c r="FB248" s="16"/>
      <c r="FC248" s="16"/>
      <c r="FD248" s="16"/>
      <c r="FE248" s="16"/>
      <c r="FF248" s="16"/>
      <c r="FG248" s="16"/>
      <c r="FH248" s="16"/>
      <c r="FI248" s="16"/>
      <c r="FJ248" s="16"/>
      <c r="FK248" s="16"/>
      <c r="FL248" s="16"/>
      <c r="FM248" s="16"/>
      <c r="FN248" s="16"/>
      <c r="FO248" s="16"/>
      <c r="FP248" s="16"/>
      <c r="FQ248" s="16"/>
      <c r="FR248" s="16"/>
      <c r="FS248" s="16"/>
      <c r="FT248" s="16"/>
      <c r="FU248" s="16"/>
      <c r="FV248" s="16"/>
      <c r="FW248" s="16"/>
      <c r="FX248" s="16"/>
      <c r="FY248" s="16"/>
      <c r="FZ248" s="16"/>
      <c r="GA248" s="16"/>
      <c r="GB248" s="16"/>
      <c r="GC248" s="16"/>
      <c r="GD248" s="16"/>
      <c r="GE248" s="16"/>
      <c r="GF248" s="16"/>
      <c r="GG248" s="16"/>
      <c r="GH248" s="16"/>
      <c r="GI248" s="16"/>
      <c r="GJ248" s="16"/>
      <c r="GK248" s="16"/>
      <c r="GL248" s="16"/>
      <c r="GM248" s="16"/>
      <c r="GN248" s="16"/>
      <c r="GO248" s="16"/>
      <c r="GP248" s="16"/>
      <c r="GQ248" s="16"/>
      <c r="GR248" s="16"/>
      <c r="GS248" s="16"/>
      <c r="GT248" s="16"/>
      <c r="GU248" s="16"/>
      <c r="GV248" s="16"/>
      <c r="GW248" s="16"/>
      <c r="GX248" s="16"/>
      <c r="GY248" s="16"/>
      <c r="GZ248" s="16"/>
      <c r="HA248" s="16"/>
      <c r="HB248" s="16"/>
      <c r="HC248" s="16"/>
      <c r="HD248" s="16"/>
      <c r="HE248" s="16"/>
      <c r="HF248" s="16"/>
      <c r="HG248" s="16"/>
      <c r="HH248" s="16"/>
      <c r="HI248" s="16"/>
      <c r="HJ248" s="16"/>
      <c r="HK248" s="16"/>
      <c r="HL248" s="16"/>
      <c r="HM248" s="16"/>
      <c r="HN248" s="16"/>
      <c r="HO248" s="16"/>
      <c r="HP248" s="16"/>
      <c r="HQ248" s="16"/>
      <c r="HR248" s="16"/>
      <c r="HS248" s="16"/>
      <c r="HT248" s="16"/>
      <c r="HU248" s="16"/>
      <c r="HV248" s="16"/>
      <c r="HW248" s="16"/>
      <c r="HX248" s="16"/>
      <c r="HY248" s="16"/>
      <c r="HZ248" s="16"/>
      <c r="IA248" s="16"/>
      <c r="IB248" s="16"/>
      <c r="IC248" s="16"/>
      <c r="ID248" s="16"/>
      <c r="IE248" s="16"/>
      <c r="IF248" s="16"/>
      <c r="IG248" s="16"/>
      <c r="IH248" s="16"/>
      <c r="II248" s="16"/>
      <c r="IJ248" s="16"/>
      <c r="IK248" s="16"/>
      <c r="IL248" s="16"/>
      <c r="IM248" s="16"/>
      <c r="IN248" s="16"/>
      <c r="IO248" s="16"/>
      <c r="IP248" s="16"/>
      <c r="IQ248" s="16"/>
      <c r="IR248" s="16"/>
      <c r="IS248" s="16"/>
      <c r="IT248" s="16"/>
    </row>
    <row r="249" spans="1:254" ht="0.9" customHeight="1" x14ac:dyDescent="0.25">
      <c r="D249" s="28" t="s">
        <v>18</v>
      </c>
      <c r="E249" s="82">
        <f>E231</f>
        <v>0</v>
      </c>
      <c r="F249" s="28"/>
      <c r="G249" s="28"/>
      <c r="H249" s="28"/>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c r="DM249" s="16"/>
      <c r="DN249" s="16"/>
      <c r="DO249" s="16"/>
      <c r="DP249" s="16"/>
      <c r="DQ249" s="16"/>
      <c r="DR249" s="16"/>
      <c r="DS249" s="16"/>
      <c r="DT249" s="16"/>
      <c r="DU249" s="16"/>
      <c r="DV249" s="16"/>
      <c r="DW249" s="16"/>
      <c r="DX249" s="16"/>
      <c r="DY249" s="16"/>
      <c r="DZ249" s="16"/>
      <c r="EA249" s="16"/>
      <c r="EB249" s="16"/>
      <c r="EC249" s="16"/>
      <c r="ED249" s="16"/>
      <c r="EE249" s="16"/>
      <c r="EF249" s="16"/>
      <c r="EG249" s="16"/>
      <c r="EH249" s="16"/>
      <c r="EI249" s="16"/>
      <c r="EJ249" s="16"/>
      <c r="EK249" s="16"/>
      <c r="EL249" s="16"/>
      <c r="EM249" s="16"/>
      <c r="EN249" s="16"/>
      <c r="EO249" s="16"/>
      <c r="EP249" s="16"/>
      <c r="EQ249" s="16"/>
      <c r="ER249" s="16"/>
      <c r="ES249" s="16"/>
      <c r="ET249" s="16"/>
      <c r="EU249" s="16"/>
      <c r="EV249" s="16"/>
      <c r="EW249" s="16"/>
      <c r="EX249" s="16"/>
      <c r="EY249" s="16"/>
      <c r="EZ249" s="16"/>
      <c r="FA249" s="16"/>
      <c r="FB249" s="16"/>
      <c r="FC249" s="16"/>
      <c r="FD249" s="16"/>
      <c r="FE249" s="16"/>
      <c r="FF249" s="16"/>
      <c r="FG249" s="16"/>
      <c r="FH249" s="16"/>
      <c r="FI249" s="16"/>
      <c r="FJ249" s="16"/>
      <c r="FK249" s="16"/>
      <c r="FL249" s="16"/>
      <c r="FM249" s="16"/>
      <c r="FN249" s="16"/>
      <c r="FO249" s="16"/>
      <c r="FP249" s="16"/>
      <c r="FQ249" s="16"/>
      <c r="FR249" s="16"/>
      <c r="FS249" s="16"/>
      <c r="FT249" s="16"/>
      <c r="FU249" s="16"/>
      <c r="FV249" s="16"/>
      <c r="FW249" s="16"/>
      <c r="FX249" s="16"/>
      <c r="FY249" s="16"/>
      <c r="FZ249" s="16"/>
      <c r="GA249" s="16"/>
      <c r="GB249" s="16"/>
      <c r="GC249" s="16"/>
      <c r="GD249" s="16"/>
      <c r="GE249" s="16"/>
      <c r="GF249" s="16"/>
      <c r="GG249" s="16"/>
      <c r="GH249" s="16"/>
      <c r="GI249" s="16"/>
      <c r="GJ249" s="16"/>
      <c r="GK249" s="16"/>
      <c r="GL249" s="16"/>
      <c r="GM249" s="16"/>
      <c r="GN249" s="16"/>
      <c r="GO249" s="16"/>
      <c r="GP249" s="16"/>
      <c r="GQ249" s="16"/>
      <c r="GR249" s="16"/>
      <c r="GS249" s="16"/>
      <c r="GT249" s="16"/>
      <c r="GU249" s="16"/>
      <c r="GV249" s="16"/>
      <c r="GW249" s="16"/>
      <c r="GX249" s="16"/>
      <c r="GY249" s="16"/>
      <c r="GZ249" s="16"/>
      <c r="HA249" s="16"/>
      <c r="HB249" s="16"/>
      <c r="HC249" s="16"/>
      <c r="HD249" s="16"/>
      <c r="HE249" s="16"/>
      <c r="HF249" s="16"/>
      <c r="HG249" s="16"/>
      <c r="HH249" s="16"/>
      <c r="HI249" s="16"/>
      <c r="HJ249" s="16"/>
      <c r="HK249" s="16"/>
      <c r="HL249" s="16"/>
      <c r="HM249" s="16"/>
      <c r="HN249" s="16"/>
      <c r="HO249" s="16"/>
      <c r="HP249" s="16"/>
      <c r="HQ249" s="16"/>
      <c r="HR249" s="16"/>
      <c r="HS249" s="16"/>
      <c r="HT249" s="16"/>
      <c r="HU249" s="16"/>
      <c r="HV249" s="16"/>
      <c r="HW249" s="16"/>
      <c r="HX249" s="16"/>
      <c r="HY249" s="16"/>
      <c r="HZ249" s="16"/>
      <c r="IA249" s="16"/>
      <c r="IB249" s="16"/>
      <c r="IC249" s="16"/>
      <c r="ID249" s="16"/>
      <c r="IE249" s="16"/>
      <c r="IF249" s="16"/>
      <c r="IG249" s="16"/>
      <c r="IH249" s="16"/>
      <c r="II249" s="16"/>
      <c r="IJ249" s="16"/>
      <c r="IK249" s="16"/>
      <c r="IL249" s="16"/>
      <c r="IM249" s="16"/>
      <c r="IN249" s="16"/>
      <c r="IO249" s="16"/>
      <c r="IP249" s="16"/>
      <c r="IQ249" s="16"/>
      <c r="IR249" s="16"/>
      <c r="IS249" s="16"/>
      <c r="IT249" s="16"/>
    </row>
    <row r="250" spans="1:254" ht="0.9" customHeight="1" x14ac:dyDescent="0.25">
      <c r="D250" s="28" t="s">
        <v>41</v>
      </c>
      <c r="E250" s="82">
        <f>E233+E234</f>
        <v>0</v>
      </c>
      <c r="F250" s="28"/>
      <c r="G250" s="28"/>
      <c r="H250" s="28"/>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c r="DM250" s="16"/>
      <c r="DN250" s="16"/>
      <c r="DO250" s="16"/>
      <c r="DP250" s="16"/>
      <c r="DQ250" s="16"/>
      <c r="DR250" s="16"/>
      <c r="DS250" s="16"/>
      <c r="DT250" s="16"/>
      <c r="DU250" s="16"/>
      <c r="DV250" s="16"/>
      <c r="DW250" s="16"/>
      <c r="DX250" s="16"/>
      <c r="DY250" s="16"/>
      <c r="DZ250" s="16"/>
      <c r="EA250" s="16"/>
      <c r="EB250" s="16"/>
      <c r="EC250" s="16"/>
      <c r="ED250" s="16"/>
      <c r="EE250" s="16"/>
      <c r="EF250" s="16"/>
      <c r="EG250" s="16"/>
      <c r="EH250" s="16"/>
      <c r="EI250" s="16"/>
      <c r="EJ250" s="16"/>
      <c r="EK250" s="16"/>
      <c r="EL250" s="16"/>
      <c r="EM250" s="16"/>
      <c r="EN250" s="16"/>
      <c r="EO250" s="16"/>
      <c r="EP250" s="16"/>
      <c r="EQ250" s="16"/>
      <c r="ER250" s="16"/>
      <c r="ES250" s="16"/>
      <c r="ET250" s="16"/>
      <c r="EU250" s="16"/>
      <c r="EV250" s="16"/>
      <c r="EW250" s="16"/>
      <c r="EX250" s="16"/>
      <c r="EY250" s="16"/>
      <c r="EZ250" s="16"/>
      <c r="FA250" s="16"/>
      <c r="FB250" s="16"/>
      <c r="FC250" s="16"/>
      <c r="FD250" s="16"/>
      <c r="FE250" s="16"/>
      <c r="FF250" s="16"/>
      <c r="FG250" s="16"/>
      <c r="FH250" s="16"/>
      <c r="FI250" s="16"/>
      <c r="FJ250" s="16"/>
      <c r="FK250" s="16"/>
      <c r="FL250" s="16"/>
      <c r="FM250" s="16"/>
      <c r="FN250" s="16"/>
      <c r="FO250" s="16"/>
      <c r="FP250" s="16"/>
      <c r="FQ250" s="16"/>
      <c r="FR250" s="16"/>
      <c r="FS250" s="16"/>
      <c r="FT250" s="16"/>
      <c r="FU250" s="16"/>
      <c r="FV250" s="16"/>
      <c r="FW250" s="16"/>
      <c r="FX250" s="16"/>
      <c r="FY250" s="16"/>
      <c r="FZ250" s="16"/>
      <c r="GA250" s="16"/>
      <c r="GB250" s="16"/>
      <c r="GC250" s="16"/>
      <c r="GD250" s="16"/>
      <c r="GE250" s="16"/>
      <c r="GF250" s="16"/>
      <c r="GG250" s="16"/>
      <c r="GH250" s="16"/>
      <c r="GI250" s="16"/>
      <c r="GJ250" s="16"/>
      <c r="GK250" s="16"/>
      <c r="GL250" s="16"/>
      <c r="GM250" s="16"/>
      <c r="GN250" s="16"/>
      <c r="GO250" s="16"/>
      <c r="GP250" s="16"/>
      <c r="GQ250" s="16"/>
      <c r="GR250" s="16"/>
      <c r="GS250" s="16"/>
      <c r="GT250" s="16"/>
      <c r="GU250" s="16"/>
      <c r="GV250" s="16"/>
      <c r="GW250" s="16"/>
      <c r="GX250" s="16"/>
      <c r="GY250" s="16"/>
      <c r="GZ250" s="16"/>
      <c r="HA250" s="16"/>
      <c r="HB250" s="16"/>
      <c r="HC250" s="16"/>
      <c r="HD250" s="16"/>
      <c r="HE250" s="16"/>
      <c r="HF250" s="16"/>
      <c r="HG250" s="16"/>
      <c r="HH250" s="16"/>
      <c r="HI250" s="16"/>
      <c r="HJ250" s="16"/>
      <c r="HK250" s="16"/>
      <c r="HL250" s="16"/>
      <c r="HM250" s="16"/>
      <c r="HN250" s="16"/>
      <c r="HO250" s="16"/>
      <c r="HP250" s="16"/>
      <c r="HQ250" s="16"/>
      <c r="HR250" s="16"/>
      <c r="HS250" s="16"/>
      <c r="HT250" s="16"/>
      <c r="HU250" s="16"/>
      <c r="HV250" s="16"/>
      <c r="HW250" s="16"/>
      <c r="HX250" s="16"/>
      <c r="HY250" s="16"/>
      <c r="HZ250" s="16"/>
      <c r="IA250" s="16"/>
      <c r="IB250" s="16"/>
      <c r="IC250" s="16"/>
      <c r="ID250" s="16"/>
      <c r="IE250" s="16"/>
      <c r="IF250" s="16"/>
      <c r="IG250" s="16"/>
      <c r="IH250" s="16"/>
      <c r="II250" s="16"/>
      <c r="IJ250" s="16"/>
      <c r="IK250" s="16"/>
      <c r="IL250" s="16"/>
      <c r="IM250" s="16"/>
      <c r="IN250" s="16"/>
      <c r="IO250" s="16"/>
      <c r="IP250" s="16"/>
      <c r="IQ250" s="16"/>
      <c r="IR250" s="16"/>
      <c r="IS250" s="16"/>
      <c r="IT250" s="16"/>
    </row>
    <row r="251" spans="1:254" ht="0.9" customHeight="1" x14ac:dyDescent="0.25">
      <c r="D251" s="28" t="s">
        <v>42</v>
      </c>
      <c r="E251" s="82">
        <f>SUM(E244:E250)</f>
        <v>0</v>
      </c>
      <c r="F251" s="28"/>
      <c r="G251" s="28"/>
      <c r="H251" s="28"/>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DQ251" s="16"/>
      <c r="DR251" s="16"/>
      <c r="DS251" s="16"/>
      <c r="DT251" s="16"/>
      <c r="DU251" s="16"/>
      <c r="DV251" s="16"/>
      <c r="DW251" s="16"/>
      <c r="DX251" s="16"/>
      <c r="DY251" s="16"/>
      <c r="DZ251" s="16"/>
      <c r="EA251" s="16"/>
      <c r="EB251" s="16"/>
      <c r="EC251" s="16"/>
      <c r="ED251" s="16"/>
      <c r="EE251" s="16"/>
      <c r="EF251" s="16"/>
      <c r="EG251" s="16"/>
      <c r="EH251" s="16"/>
      <c r="EI251" s="16"/>
      <c r="EJ251" s="16"/>
      <c r="EK251" s="16"/>
      <c r="EL251" s="16"/>
      <c r="EM251" s="16"/>
      <c r="EN251" s="16"/>
      <c r="EO251" s="16"/>
      <c r="EP251" s="16"/>
      <c r="EQ251" s="16"/>
      <c r="ER251" s="16"/>
      <c r="ES251" s="16"/>
      <c r="ET251" s="16"/>
      <c r="EU251" s="16"/>
      <c r="EV251" s="16"/>
      <c r="EW251" s="16"/>
      <c r="EX251" s="16"/>
      <c r="EY251" s="16"/>
      <c r="EZ251" s="16"/>
      <c r="FA251" s="16"/>
      <c r="FB251" s="16"/>
      <c r="FC251" s="16"/>
      <c r="FD251" s="16"/>
      <c r="FE251" s="16"/>
      <c r="FF251" s="16"/>
      <c r="FG251" s="16"/>
      <c r="FH251" s="16"/>
      <c r="FI251" s="16"/>
      <c r="FJ251" s="16"/>
      <c r="FK251" s="16"/>
      <c r="FL251" s="16"/>
      <c r="FM251" s="16"/>
      <c r="FN251" s="16"/>
      <c r="FO251" s="16"/>
      <c r="FP251" s="16"/>
      <c r="FQ251" s="16"/>
      <c r="FR251" s="16"/>
      <c r="FS251" s="16"/>
      <c r="FT251" s="16"/>
      <c r="FU251" s="16"/>
      <c r="FV251" s="16"/>
      <c r="FW251" s="16"/>
      <c r="FX251" s="16"/>
      <c r="FY251" s="16"/>
      <c r="FZ251" s="16"/>
      <c r="GA251" s="16"/>
      <c r="GB251" s="16"/>
      <c r="GC251" s="16"/>
      <c r="GD251" s="16"/>
      <c r="GE251" s="16"/>
      <c r="GF251" s="16"/>
      <c r="GG251" s="16"/>
      <c r="GH251" s="16"/>
      <c r="GI251" s="16"/>
      <c r="GJ251" s="16"/>
      <c r="GK251" s="16"/>
      <c r="GL251" s="16"/>
      <c r="GM251" s="16"/>
      <c r="GN251" s="16"/>
      <c r="GO251" s="16"/>
      <c r="GP251" s="16"/>
      <c r="GQ251" s="16"/>
      <c r="GR251" s="16"/>
      <c r="GS251" s="16"/>
      <c r="GT251" s="16"/>
      <c r="GU251" s="16"/>
      <c r="GV251" s="16"/>
      <c r="GW251" s="16"/>
      <c r="GX251" s="16"/>
      <c r="GY251" s="16"/>
      <c r="GZ251" s="16"/>
      <c r="HA251" s="16"/>
      <c r="HB251" s="16"/>
      <c r="HC251" s="16"/>
      <c r="HD251" s="16"/>
      <c r="HE251" s="16"/>
      <c r="HF251" s="16"/>
      <c r="HG251" s="16"/>
      <c r="HH251" s="16"/>
      <c r="HI251" s="16"/>
      <c r="HJ251" s="16"/>
      <c r="HK251" s="16"/>
      <c r="HL251" s="16"/>
      <c r="HM251" s="16"/>
      <c r="HN251" s="16"/>
      <c r="HO251" s="16"/>
      <c r="HP251" s="16"/>
      <c r="HQ251" s="16"/>
      <c r="HR251" s="16"/>
      <c r="HS251" s="16"/>
      <c r="HT251" s="16"/>
      <c r="HU251" s="16"/>
      <c r="HV251" s="16"/>
      <c r="HW251" s="16"/>
      <c r="HX251" s="16"/>
      <c r="HY251" s="16"/>
      <c r="HZ251" s="16"/>
      <c r="IA251" s="16"/>
      <c r="IB251" s="16"/>
      <c r="IC251" s="16"/>
      <c r="ID251" s="16"/>
      <c r="IE251" s="16"/>
      <c r="IF251" s="16"/>
      <c r="IG251" s="16"/>
      <c r="IH251" s="16"/>
      <c r="II251" s="16"/>
      <c r="IJ251" s="16"/>
      <c r="IK251" s="16"/>
      <c r="IL251" s="16"/>
      <c r="IM251" s="16"/>
      <c r="IN251" s="16"/>
      <c r="IO251" s="16"/>
      <c r="IP251" s="16"/>
      <c r="IQ251" s="16"/>
      <c r="IR251" s="16"/>
      <c r="IS251" s="16"/>
      <c r="IT251" s="16"/>
    </row>
    <row r="252" spans="1:254" ht="0.9" customHeight="1" x14ac:dyDescent="0.25">
      <c r="D252" s="28"/>
      <c r="E252" s="28"/>
      <c r="F252" s="28"/>
      <c r="G252" s="28"/>
      <c r="H252" s="28"/>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row>
    <row r="253" spans="1:254" ht="0.9" customHeight="1" x14ac:dyDescent="0.25">
      <c r="D253" s="81" t="s">
        <v>44</v>
      </c>
      <c r="E253" s="28"/>
      <c r="F253" s="28"/>
      <c r="G253" s="28"/>
      <c r="H253" s="28"/>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row>
    <row r="254" spans="1:254" ht="0.9" customHeight="1" x14ac:dyDescent="0.25">
      <c r="D254" s="28" t="s">
        <v>59</v>
      </c>
      <c r="E254" s="82">
        <f>E201</f>
        <v>0</v>
      </c>
      <c r="F254" s="28"/>
      <c r="G254" s="28"/>
      <c r="H254" s="82"/>
      <c r="I254" s="82"/>
      <c r="J254" s="82"/>
      <c r="K254" s="82"/>
      <c r="L254" s="82"/>
      <c r="M254" s="82"/>
      <c r="N254" s="82"/>
      <c r="O254" s="82"/>
      <c r="P254" s="82"/>
      <c r="Q254" s="82"/>
      <c r="R254" s="82"/>
      <c r="S254" s="82"/>
      <c r="T254" s="82"/>
      <c r="U254" s="82"/>
      <c r="V254" s="82"/>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row>
    <row r="255" spans="1:254" ht="0.9" customHeight="1" x14ac:dyDescent="0.25">
      <c r="D255" s="28" t="s">
        <v>67</v>
      </c>
      <c r="E255" s="82">
        <f>SUM(E199,E202,E204,E206,E208,E210)</f>
        <v>0</v>
      </c>
      <c r="F255" s="28"/>
      <c r="G255" s="28"/>
      <c r="H255" s="82"/>
      <c r="I255" s="82"/>
      <c r="J255" s="82"/>
      <c r="K255" s="82"/>
      <c r="L255" s="82"/>
      <c r="M255" s="82"/>
      <c r="N255" s="82"/>
      <c r="O255" s="82"/>
      <c r="P255" s="82"/>
      <c r="Q255" s="82"/>
      <c r="R255" s="82"/>
      <c r="S255" s="82"/>
      <c r="T255" s="82"/>
      <c r="U255" s="82"/>
      <c r="V255" s="82"/>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c r="DM255" s="16"/>
      <c r="DN255" s="16"/>
      <c r="DO255" s="16"/>
      <c r="DP255" s="16"/>
      <c r="DQ255" s="16"/>
      <c r="DR255" s="16"/>
      <c r="DS255" s="16"/>
      <c r="DT255" s="16"/>
      <c r="DU255" s="16"/>
      <c r="DV255" s="16"/>
      <c r="DW255" s="16"/>
      <c r="DX255" s="16"/>
      <c r="DY255" s="16"/>
      <c r="DZ255" s="16"/>
      <c r="EA255" s="16"/>
      <c r="EB255" s="16"/>
      <c r="EC255" s="16"/>
      <c r="ED255" s="16"/>
      <c r="EE255" s="16"/>
      <c r="EF255" s="16"/>
      <c r="EG255" s="16"/>
      <c r="EH255" s="16"/>
      <c r="EI255" s="16"/>
      <c r="EJ255" s="16"/>
      <c r="EK255" s="16"/>
      <c r="EL255" s="16"/>
      <c r="EM255" s="16"/>
      <c r="EN255" s="16"/>
      <c r="EO255" s="16"/>
      <c r="EP255" s="16"/>
      <c r="EQ255" s="16"/>
      <c r="ER255" s="16"/>
      <c r="ES255" s="16"/>
      <c r="ET255" s="16"/>
      <c r="EU255" s="16"/>
      <c r="EV255" s="16"/>
      <c r="EW255" s="16"/>
      <c r="EX255" s="16"/>
      <c r="EY255" s="16"/>
      <c r="EZ255" s="16"/>
      <c r="FA255" s="16"/>
      <c r="FB255" s="16"/>
      <c r="FC255" s="16"/>
      <c r="FD255" s="16"/>
      <c r="FE255" s="16"/>
      <c r="FF255" s="16"/>
      <c r="FG255" s="16"/>
      <c r="FH255" s="16"/>
      <c r="FI255" s="16"/>
      <c r="FJ255" s="16"/>
      <c r="FK255" s="16"/>
      <c r="FL255" s="16"/>
      <c r="FM255" s="16"/>
      <c r="FN255" s="16"/>
      <c r="FO255" s="16"/>
      <c r="FP255" s="16"/>
      <c r="FQ255" s="16"/>
      <c r="FR255" s="16"/>
      <c r="FS255" s="16"/>
      <c r="FT255" s="16"/>
      <c r="FU255" s="16"/>
      <c r="FV255" s="16"/>
      <c r="FW255" s="16"/>
      <c r="FX255" s="16"/>
      <c r="FY255" s="16"/>
      <c r="FZ255" s="16"/>
      <c r="GA255" s="16"/>
      <c r="GB255" s="16"/>
      <c r="GC255" s="16"/>
      <c r="GD255" s="16"/>
      <c r="GE255" s="16"/>
      <c r="GF255" s="16"/>
      <c r="GG255" s="16"/>
      <c r="GH255" s="16"/>
      <c r="GI255" s="16"/>
      <c r="GJ255" s="16"/>
      <c r="GK255" s="16"/>
      <c r="GL255" s="16"/>
      <c r="GM255" s="16"/>
      <c r="GN255" s="16"/>
      <c r="GO255" s="16"/>
      <c r="GP255" s="16"/>
      <c r="GQ255" s="16"/>
      <c r="GR255" s="16"/>
      <c r="GS255" s="16"/>
      <c r="GT255" s="16"/>
      <c r="GU255" s="16"/>
      <c r="GV255" s="16"/>
      <c r="GW255" s="16"/>
      <c r="GX255" s="16"/>
      <c r="GY255" s="16"/>
      <c r="GZ255" s="16"/>
      <c r="HA255" s="16"/>
      <c r="HB255" s="16"/>
      <c r="HC255" s="16"/>
      <c r="HD255" s="16"/>
      <c r="HE255" s="16"/>
      <c r="HF255" s="16"/>
      <c r="HG255" s="16"/>
      <c r="HH255" s="16"/>
      <c r="HI255" s="16"/>
      <c r="HJ255" s="16"/>
      <c r="HK255" s="16"/>
      <c r="HL255" s="16"/>
      <c r="HM255" s="16"/>
      <c r="HN255" s="16"/>
      <c r="HO255" s="16"/>
      <c r="HP255" s="16"/>
      <c r="HQ255" s="16"/>
      <c r="HR255" s="16"/>
      <c r="HS255" s="16"/>
      <c r="HT255" s="16"/>
      <c r="HU255" s="16"/>
      <c r="HV255" s="16"/>
      <c r="HW255" s="16"/>
      <c r="HX255" s="16"/>
      <c r="HY255" s="16"/>
      <c r="HZ255" s="16"/>
      <c r="IA255" s="16"/>
      <c r="IB255" s="16"/>
      <c r="IC255" s="16"/>
      <c r="ID255" s="16"/>
      <c r="IE255" s="16"/>
      <c r="IF255" s="16"/>
      <c r="IG255" s="16"/>
      <c r="IH255" s="16"/>
      <c r="II255" s="16"/>
      <c r="IJ255" s="16"/>
      <c r="IK255" s="16"/>
      <c r="IL255" s="16"/>
      <c r="IM255" s="16"/>
      <c r="IN255" s="16"/>
      <c r="IO255" s="16"/>
      <c r="IP255" s="16"/>
      <c r="IQ255" s="16"/>
      <c r="IR255" s="16"/>
      <c r="IS255" s="16"/>
      <c r="IT255" s="16"/>
    </row>
    <row r="256" spans="1:254" ht="0.9" customHeight="1" x14ac:dyDescent="0.25">
      <c r="D256" s="28" t="s">
        <v>45</v>
      </c>
      <c r="E256" s="82">
        <f>E215+E218</f>
        <v>0</v>
      </c>
      <c r="F256" s="28"/>
      <c r="G256" s="28"/>
      <c r="H256" s="82"/>
      <c r="I256" s="82"/>
      <c r="J256" s="82"/>
      <c r="K256" s="82"/>
      <c r="L256" s="82"/>
      <c r="M256" s="82"/>
      <c r="N256" s="82"/>
      <c r="O256" s="82"/>
      <c r="P256" s="82"/>
      <c r="Q256" s="82"/>
      <c r="R256" s="82"/>
      <c r="S256" s="82"/>
      <c r="T256" s="82"/>
      <c r="U256" s="82"/>
      <c r="V256" s="82"/>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6"/>
      <c r="EV256" s="16"/>
      <c r="EW256" s="16"/>
      <c r="EX256" s="16"/>
      <c r="EY256" s="16"/>
      <c r="EZ256" s="16"/>
      <c r="FA256" s="16"/>
      <c r="FB256" s="16"/>
      <c r="FC256" s="16"/>
      <c r="FD256" s="16"/>
      <c r="FE256" s="16"/>
      <c r="FF256" s="16"/>
      <c r="FG256" s="16"/>
      <c r="FH256" s="16"/>
      <c r="FI256" s="16"/>
      <c r="FJ256" s="16"/>
      <c r="FK256" s="16"/>
      <c r="FL256" s="16"/>
      <c r="FM256" s="16"/>
      <c r="FN256" s="16"/>
      <c r="FO256" s="16"/>
      <c r="FP256" s="16"/>
      <c r="FQ256" s="16"/>
      <c r="FR256" s="16"/>
      <c r="FS256" s="16"/>
      <c r="FT256" s="16"/>
      <c r="FU256" s="16"/>
      <c r="FV256" s="16"/>
      <c r="FW256" s="16"/>
      <c r="FX256" s="16"/>
      <c r="FY256" s="16"/>
      <c r="FZ256" s="16"/>
      <c r="GA256" s="16"/>
      <c r="GB256" s="16"/>
      <c r="GC256" s="16"/>
      <c r="GD256" s="16"/>
      <c r="GE256" s="16"/>
      <c r="GF256" s="16"/>
      <c r="GG256" s="16"/>
      <c r="GH256" s="16"/>
      <c r="GI256" s="16"/>
      <c r="GJ256" s="16"/>
      <c r="GK256" s="16"/>
      <c r="GL256" s="16"/>
      <c r="GM256" s="16"/>
      <c r="GN256" s="16"/>
      <c r="GO256" s="16"/>
      <c r="GP256" s="16"/>
      <c r="GQ256" s="16"/>
      <c r="GR256" s="16"/>
      <c r="GS256" s="16"/>
      <c r="GT256" s="16"/>
      <c r="GU256" s="16"/>
      <c r="GV256" s="16"/>
      <c r="GW256" s="16"/>
      <c r="GX256" s="16"/>
      <c r="GY256" s="16"/>
      <c r="GZ256" s="16"/>
      <c r="HA256" s="16"/>
      <c r="HB256" s="16"/>
      <c r="HC256" s="16"/>
      <c r="HD256" s="16"/>
      <c r="HE256" s="16"/>
      <c r="HF256" s="16"/>
      <c r="HG256" s="16"/>
      <c r="HH256" s="16"/>
      <c r="HI256" s="16"/>
      <c r="HJ256" s="16"/>
      <c r="HK256" s="16"/>
      <c r="HL256" s="16"/>
      <c r="HM256" s="16"/>
      <c r="HN256" s="16"/>
      <c r="HO256" s="16"/>
      <c r="HP256" s="16"/>
      <c r="HQ256" s="16"/>
      <c r="HR256" s="16"/>
      <c r="HS256" s="16"/>
      <c r="HT256" s="16"/>
      <c r="HU256" s="16"/>
      <c r="HV256" s="16"/>
      <c r="HW256" s="16"/>
      <c r="HX256" s="16"/>
      <c r="HY256" s="16"/>
      <c r="HZ256" s="16"/>
      <c r="IA256" s="16"/>
      <c r="IB256" s="16"/>
      <c r="IC256" s="16"/>
      <c r="ID256" s="16"/>
      <c r="IE256" s="16"/>
      <c r="IF256" s="16"/>
      <c r="IG256" s="16"/>
      <c r="IH256" s="16"/>
      <c r="II256" s="16"/>
      <c r="IJ256" s="16"/>
      <c r="IK256" s="16"/>
      <c r="IL256" s="16"/>
      <c r="IM256" s="16"/>
      <c r="IN256" s="16"/>
      <c r="IO256" s="16"/>
      <c r="IP256" s="16"/>
      <c r="IQ256" s="16"/>
      <c r="IR256" s="16"/>
      <c r="IS256" s="16"/>
      <c r="IT256" s="16"/>
    </row>
    <row r="257" spans="4:254" ht="0.9" customHeight="1" x14ac:dyDescent="0.25">
      <c r="D257" s="28" t="s">
        <v>46</v>
      </c>
      <c r="E257" s="82">
        <f>E225+E227+E229</f>
        <v>0</v>
      </c>
      <c r="F257" s="28"/>
      <c r="G257" s="28"/>
      <c r="H257" s="82"/>
      <c r="I257" s="82"/>
      <c r="J257" s="82"/>
      <c r="K257" s="82"/>
      <c r="L257" s="82"/>
      <c r="M257" s="82"/>
      <c r="N257" s="82"/>
      <c r="O257" s="82"/>
      <c r="P257" s="82"/>
      <c r="Q257" s="82"/>
      <c r="R257" s="82"/>
      <c r="S257" s="82"/>
      <c r="T257" s="82"/>
      <c r="U257" s="82"/>
      <c r="V257" s="82"/>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c r="DM257" s="16"/>
      <c r="DN257" s="16"/>
      <c r="DO257" s="16"/>
      <c r="DP257" s="16"/>
      <c r="DQ257" s="16"/>
      <c r="DR257" s="16"/>
      <c r="DS257" s="16"/>
      <c r="DT257" s="16"/>
      <c r="DU257" s="16"/>
      <c r="DV257" s="16"/>
      <c r="DW257" s="16"/>
      <c r="DX257" s="16"/>
      <c r="DY257" s="16"/>
      <c r="DZ257" s="16"/>
      <c r="EA257" s="16"/>
      <c r="EB257" s="16"/>
      <c r="EC257" s="16"/>
      <c r="ED257" s="16"/>
      <c r="EE257" s="16"/>
      <c r="EF257" s="16"/>
      <c r="EG257" s="16"/>
      <c r="EH257" s="16"/>
      <c r="EI257" s="16"/>
      <c r="EJ257" s="16"/>
      <c r="EK257" s="16"/>
      <c r="EL257" s="16"/>
      <c r="EM257" s="16"/>
      <c r="EN257" s="16"/>
      <c r="EO257" s="16"/>
      <c r="EP257" s="16"/>
      <c r="EQ257" s="16"/>
      <c r="ER257" s="16"/>
      <c r="ES257" s="16"/>
      <c r="ET257" s="16"/>
      <c r="EU257" s="16"/>
      <c r="EV257" s="16"/>
      <c r="EW257" s="16"/>
      <c r="EX257" s="16"/>
      <c r="EY257" s="16"/>
      <c r="EZ257" s="16"/>
      <c r="FA257" s="16"/>
      <c r="FB257" s="16"/>
      <c r="FC257" s="16"/>
      <c r="FD257" s="16"/>
      <c r="FE257" s="16"/>
      <c r="FF257" s="16"/>
      <c r="FG257" s="16"/>
      <c r="FH257" s="16"/>
      <c r="FI257" s="16"/>
      <c r="FJ257" s="16"/>
      <c r="FK257" s="16"/>
      <c r="FL257" s="16"/>
      <c r="FM257" s="16"/>
      <c r="FN257" s="16"/>
      <c r="FO257" s="16"/>
      <c r="FP257" s="16"/>
      <c r="FQ257" s="16"/>
      <c r="FR257" s="16"/>
      <c r="FS257" s="16"/>
      <c r="FT257" s="16"/>
      <c r="FU257" s="16"/>
      <c r="FV257" s="16"/>
      <c r="FW257" s="16"/>
      <c r="FX257" s="16"/>
      <c r="FY257" s="16"/>
      <c r="FZ257" s="16"/>
      <c r="GA257" s="16"/>
      <c r="GB257" s="16"/>
      <c r="GC257" s="16"/>
      <c r="GD257" s="16"/>
      <c r="GE257" s="16"/>
      <c r="GF257" s="16"/>
      <c r="GG257" s="16"/>
      <c r="GH257" s="16"/>
      <c r="GI257" s="16"/>
      <c r="GJ257" s="16"/>
      <c r="GK257" s="16"/>
      <c r="GL257" s="16"/>
      <c r="GM257" s="16"/>
      <c r="GN257" s="16"/>
      <c r="GO257" s="16"/>
      <c r="GP257" s="16"/>
      <c r="GQ257" s="16"/>
      <c r="GR257" s="16"/>
      <c r="GS257" s="16"/>
      <c r="GT257" s="16"/>
      <c r="GU257" s="16"/>
      <c r="GV257" s="16"/>
      <c r="GW257" s="16"/>
      <c r="GX257" s="16"/>
      <c r="GY257" s="16"/>
      <c r="GZ257" s="16"/>
      <c r="HA257" s="16"/>
      <c r="HB257" s="16"/>
      <c r="HC257" s="16"/>
      <c r="HD257" s="16"/>
      <c r="HE257" s="16"/>
      <c r="HF257" s="16"/>
      <c r="HG257" s="16"/>
      <c r="HH257" s="16"/>
      <c r="HI257" s="16"/>
      <c r="HJ257" s="16"/>
      <c r="HK257" s="16"/>
      <c r="HL257" s="16"/>
      <c r="HM257" s="16"/>
      <c r="HN257" s="16"/>
      <c r="HO257" s="16"/>
      <c r="HP257" s="16"/>
      <c r="HQ257" s="16"/>
      <c r="HR257" s="16"/>
      <c r="HS257" s="16"/>
      <c r="HT257" s="16"/>
      <c r="HU257" s="16"/>
      <c r="HV257" s="16"/>
      <c r="HW257" s="16"/>
      <c r="HX257" s="16"/>
      <c r="HY257" s="16"/>
      <c r="HZ257" s="16"/>
      <c r="IA257" s="16"/>
      <c r="IB257" s="16"/>
      <c r="IC257" s="16"/>
      <c r="ID257" s="16"/>
      <c r="IE257" s="16"/>
      <c r="IF257" s="16"/>
      <c r="IG257" s="16"/>
      <c r="IH257" s="16"/>
      <c r="II257" s="16"/>
      <c r="IJ257" s="16"/>
      <c r="IK257" s="16"/>
      <c r="IL257" s="16"/>
      <c r="IM257" s="16"/>
      <c r="IN257" s="16"/>
      <c r="IO257" s="16"/>
      <c r="IP257" s="16"/>
      <c r="IQ257" s="16"/>
      <c r="IR257" s="16"/>
      <c r="IS257" s="16"/>
      <c r="IT257" s="16"/>
    </row>
    <row r="258" spans="4:254" ht="0.9" customHeight="1" x14ac:dyDescent="0.25">
      <c r="D258" s="28" t="s">
        <v>92</v>
      </c>
      <c r="E258" s="82">
        <f>E200+E203+E205+E207+E209+E211</f>
        <v>0</v>
      </c>
      <c r="F258" s="28"/>
      <c r="G258" s="28"/>
      <c r="H258" s="82"/>
      <c r="I258" s="82"/>
      <c r="J258" s="82"/>
      <c r="K258" s="82"/>
      <c r="L258" s="82"/>
      <c r="M258" s="82"/>
      <c r="N258" s="82"/>
      <c r="O258" s="82"/>
      <c r="P258" s="82"/>
      <c r="Q258" s="82"/>
      <c r="R258" s="82"/>
      <c r="S258" s="82"/>
      <c r="T258" s="82"/>
      <c r="U258" s="82"/>
      <c r="V258" s="82"/>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c r="DM258" s="16"/>
      <c r="DN258" s="16"/>
      <c r="DO258" s="16"/>
      <c r="DP258" s="16"/>
      <c r="DQ258" s="16"/>
      <c r="DR258" s="16"/>
      <c r="DS258" s="16"/>
      <c r="DT258" s="16"/>
      <c r="DU258" s="16"/>
      <c r="DV258" s="16"/>
      <c r="DW258" s="16"/>
      <c r="DX258" s="16"/>
      <c r="DY258" s="16"/>
      <c r="DZ258" s="16"/>
      <c r="EA258" s="16"/>
      <c r="EB258" s="16"/>
      <c r="EC258" s="16"/>
      <c r="ED258" s="16"/>
      <c r="EE258" s="16"/>
      <c r="EF258" s="16"/>
      <c r="EG258" s="16"/>
      <c r="EH258" s="16"/>
      <c r="EI258" s="16"/>
      <c r="EJ258" s="16"/>
      <c r="EK258" s="16"/>
      <c r="EL258" s="16"/>
      <c r="EM258" s="16"/>
      <c r="EN258" s="16"/>
      <c r="EO258" s="16"/>
      <c r="EP258" s="16"/>
      <c r="EQ258" s="16"/>
      <c r="ER258" s="16"/>
      <c r="ES258" s="16"/>
      <c r="ET258" s="16"/>
      <c r="EU258" s="16"/>
      <c r="EV258" s="16"/>
      <c r="EW258" s="16"/>
      <c r="EX258" s="16"/>
      <c r="EY258" s="16"/>
      <c r="EZ258" s="16"/>
      <c r="FA258" s="16"/>
      <c r="FB258" s="16"/>
      <c r="FC258" s="16"/>
      <c r="FD258" s="16"/>
      <c r="FE258" s="16"/>
      <c r="FF258" s="16"/>
      <c r="FG258" s="16"/>
      <c r="FH258" s="16"/>
      <c r="FI258" s="16"/>
      <c r="FJ258" s="16"/>
      <c r="FK258" s="16"/>
      <c r="FL258" s="16"/>
      <c r="FM258" s="16"/>
      <c r="FN258" s="16"/>
      <c r="FO258" s="16"/>
      <c r="FP258" s="16"/>
      <c r="FQ258" s="16"/>
      <c r="FR258" s="16"/>
      <c r="FS258" s="16"/>
      <c r="FT258" s="16"/>
      <c r="FU258" s="16"/>
      <c r="FV258" s="16"/>
      <c r="FW258" s="16"/>
      <c r="FX258" s="16"/>
      <c r="FY258" s="16"/>
      <c r="FZ258" s="16"/>
      <c r="GA258" s="16"/>
      <c r="GB258" s="16"/>
      <c r="GC258" s="16"/>
      <c r="GD258" s="16"/>
      <c r="GE258" s="16"/>
      <c r="GF258" s="16"/>
      <c r="GG258" s="16"/>
      <c r="GH258" s="16"/>
      <c r="GI258" s="16"/>
      <c r="GJ258" s="16"/>
      <c r="GK258" s="16"/>
      <c r="GL258" s="16"/>
      <c r="GM258" s="16"/>
      <c r="GN258" s="16"/>
      <c r="GO258" s="16"/>
      <c r="GP258" s="16"/>
      <c r="GQ258" s="16"/>
      <c r="GR258" s="16"/>
      <c r="GS258" s="16"/>
      <c r="GT258" s="16"/>
      <c r="GU258" s="16"/>
      <c r="GV258" s="16"/>
      <c r="GW258" s="16"/>
      <c r="GX258" s="16"/>
      <c r="GY258" s="16"/>
      <c r="GZ258" s="16"/>
      <c r="HA258" s="16"/>
      <c r="HB258" s="16"/>
      <c r="HC258" s="16"/>
      <c r="HD258" s="16"/>
      <c r="HE258" s="16"/>
      <c r="HF258" s="16"/>
      <c r="HG258" s="16"/>
      <c r="HH258" s="16"/>
      <c r="HI258" s="16"/>
      <c r="HJ258" s="16"/>
      <c r="HK258" s="16"/>
      <c r="HL258" s="16"/>
      <c r="HM258" s="16"/>
      <c r="HN258" s="16"/>
      <c r="HO258" s="16"/>
      <c r="HP258" s="16"/>
      <c r="HQ258" s="16"/>
      <c r="HR258" s="16"/>
      <c r="HS258" s="16"/>
      <c r="HT258" s="16"/>
      <c r="HU258" s="16"/>
      <c r="HV258" s="16"/>
      <c r="HW258" s="16"/>
      <c r="HX258" s="16"/>
      <c r="HY258" s="16"/>
      <c r="HZ258" s="16"/>
      <c r="IA258" s="16"/>
      <c r="IB258" s="16"/>
      <c r="IC258" s="16"/>
      <c r="ID258" s="16"/>
      <c r="IE258" s="16"/>
      <c r="IF258" s="16"/>
      <c r="IG258" s="16"/>
      <c r="IH258" s="16"/>
      <c r="II258" s="16"/>
      <c r="IJ258" s="16"/>
      <c r="IK258" s="16"/>
      <c r="IL258" s="16"/>
      <c r="IM258" s="16"/>
      <c r="IN258" s="16"/>
      <c r="IO258" s="16"/>
      <c r="IP258" s="16"/>
      <c r="IQ258" s="16"/>
      <c r="IR258" s="16"/>
      <c r="IS258" s="16"/>
      <c r="IT258" s="16"/>
    </row>
    <row r="259" spans="4:254" ht="0.9" customHeight="1" x14ac:dyDescent="0.25">
      <c r="D259" s="28" t="s">
        <v>47</v>
      </c>
      <c r="E259" s="82">
        <f>E216+E217+E219+E220+E221</f>
        <v>0</v>
      </c>
      <c r="F259" s="28"/>
      <c r="G259" s="28"/>
      <c r="H259" s="82"/>
      <c r="I259" s="82"/>
      <c r="J259" s="82"/>
      <c r="K259" s="82"/>
      <c r="L259" s="82"/>
      <c r="M259" s="82"/>
      <c r="N259" s="82"/>
      <c r="O259" s="82"/>
      <c r="P259" s="82"/>
      <c r="Q259" s="82"/>
      <c r="R259" s="82"/>
      <c r="S259" s="82"/>
      <c r="T259" s="82"/>
      <c r="U259" s="82"/>
      <c r="V259" s="82"/>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c r="DM259" s="16"/>
      <c r="DN259" s="16"/>
      <c r="DO259" s="16"/>
      <c r="DP259" s="16"/>
      <c r="DQ259" s="16"/>
      <c r="DR259" s="16"/>
      <c r="DS259" s="16"/>
      <c r="DT259" s="16"/>
      <c r="DU259" s="16"/>
      <c r="DV259" s="16"/>
      <c r="DW259" s="16"/>
      <c r="DX259" s="16"/>
      <c r="DY259" s="16"/>
      <c r="DZ259" s="16"/>
      <c r="EA259" s="16"/>
      <c r="EB259" s="16"/>
      <c r="EC259" s="16"/>
      <c r="ED259" s="16"/>
      <c r="EE259" s="16"/>
      <c r="EF259" s="16"/>
      <c r="EG259" s="16"/>
      <c r="EH259" s="16"/>
      <c r="EI259" s="16"/>
      <c r="EJ259" s="16"/>
      <c r="EK259" s="16"/>
      <c r="EL259" s="16"/>
      <c r="EM259" s="16"/>
      <c r="EN259" s="16"/>
      <c r="EO259" s="16"/>
      <c r="EP259" s="16"/>
      <c r="EQ259" s="16"/>
      <c r="ER259" s="16"/>
      <c r="ES259" s="16"/>
      <c r="ET259" s="16"/>
      <c r="EU259" s="16"/>
      <c r="EV259" s="16"/>
      <c r="EW259" s="16"/>
      <c r="EX259" s="16"/>
      <c r="EY259" s="16"/>
      <c r="EZ259" s="16"/>
      <c r="FA259" s="16"/>
      <c r="FB259" s="16"/>
      <c r="FC259" s="16"/>
      <c r="FD259" s="16"/>
      <c r="FE259" s="16"/>
      <c r="FF259" s="16"/>
      <c r="FG259" s="16"/>
      <c r="FH259" s="16"/>
      <c r="FI259" s="16"/>
      <c r="FJ259" s="16"/>
      <c r="FK259" s="16"/>
      <c r="FL259" s="16"/>
      <c r="FM259" s="16"/>
      <c r="FN259" s="16"/>
      <c r="FO259" s="16"/>
      <c r="FP259" s="16"/>
      <c r="FQ259" s="16"/>
      <c r="FR259" s="16"/>
      <c r="FS259" s="16"/>
      <c r="FT259" s="16"/>
      <c r="FU259" s="16"/>
      <c r="FV259" s="16"/>
      <c r="FW259" s="16"/>
      <c r="FX259" s="16"/>
      <c r="FY259" s="16"/>
      <c r="FZ259" s="16"/>
      <c r="GA259" s="16"/>
      <c r="GB259" s="16"/>
      <c r="GC259" s="16"/>
      <c r="GD259" s="16"/>
      <c r="GE259" s="16"/>
      <c r="GF259" s="16"/>
      <c r="GG259" s="16"/>
      <c r="GH259" s="16"/>
      <c r="GI259" s="16"/>
      <c r="GJ259" s="16"/>
      <c r="GK259" s="16"/>
      <c r="GL259" s="16"/>
      <c r="GM259" s="16"/>
      <c r="GN259" s="16"/>
      <c r="GO259" s="16"/>
      <c r="GP259" s="16"/>
      <c r="GQ259" s="16"/>
      <c r="GR259" s="16"/>
      <c r="GS259" s="16"/>
      <c r="GT259" s="16"/>
      <c r="GU259" s="16"/>
      <c r="GV259" s="16"/>
      <c r="GW259" s="16"/>
      <c r="GX259" s="16"/>
      <c r="GY259" s="16"/>
      <c r="GZ259" s="16"/>
      <c r="HA259" s="16"/>
      <c r="HB259" s="16"/>
      <c r="HC259" s="16"/>
      <c r="HD259" s="16"/>
      <c r="HE259" s="16"/>
      <c r="HF259" s="16"/>
      <c r="HG259" s="16"/>
      <c r="HH259" s="16"/>
      <c r="HI259" s="16"/>
      <c r="HJ259" s="16"/>
      <c r="HK259" s="16"/>
      <c r="HL259" s="16"/>
      <c r="HM259" s="16"/>
      <c r="HN259" s="16"/>
      <c r="HO259" s="16"/>
      <c r="HP259" s="16"/>
      <c r="HQ259" s="16"/>
      <c r="HR259" s="16"/>
      <c r="HS259" s="16"/>
      <c r="HT259" s="16"/>
      <c r="HU259" s="16"/>
      <c r="HV259" s="16"/>
      <c r="HW259" s="16"/>
      <c r="HX259" s="16"/>
      <c r="HY259" s="16"/>
      <c r="HZ259" s="16"/>
      <c r="IA259" s="16"/>
      <c r="IB259" s="16"/>
      <c r="IC259" s="16"/>
      <c r="ID259" s="16"/>
      <c r="IE259" s="16"/>
      <c r="IF259" s="16"/>
      <c r="IG259" s="16"/>
      <c r="IH259" s="16"/>
      <c r="II259" s="16"/>
      <c r="IJ259" s="16"/>
      <c r="IK259" s="16"/>
      <c r="IL259" s="16"/>
      <c r="IM259" s="16"/>
      <c r="IN259" s="16"/>
      <c r="IO259" s="16"/>
      <c r="IP259" s="16"/>
      <c r="IQ259" s="16"/>
      <c r="IR259" s="16"/>
      <c r="IS259" s="16"/>
      <c r="IT259" s="16"/>
    </row>
    <row r="260" spans="4:254" ht="0.9" customHeight="1" x14ac:dyDescent="0.25">
      <c r="D260" s="28" t="s">
        <v>48</v>
      </c>
      <c r="E260" s="82">
        <f>E226+E228+E230</f>
        <v>0</v>
      </c>
      <c r="F260" s="28"/>
      <c r="G260" s="28"/>
      <c r="H260" s="82"/>
      <c r="I260" s="82"/>
      <c r="J260" s="82"/>
      <c r="K260" s="82"/>
      <c r="L260" s="82"/>
      <c r="M260" s="82"/>
      <c r="N260" s="82"/>
      <c r="O260" s="82"/>
      <c r="P260" s="82"/>
      <c r="Q260" s="82"/>
      <c r="R260" s="82"/>
      <c r="S260" s="82"/>
      <c r="T260" s="82"/>
      <c r="U260" s="82"/>
      <c r="V260" s="82"/>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c r="DO260" s="16"/>
      <c r="DP260" s="16"/>
      <c r="DQ260" s="16"/>
      <c r="DR260" s="16"/>
      <c r="DS260" s="16"/>
      <c r="DT260" s="16"/>
      <c r="DU260" s="16"/>
      <c r="DV260" s="16"/>
      <c r="DW260" s="16"/>
      <c r="DX260" s="16"/>
      <c r="DY260" s="16"/>
      <c r="DZ260" s="16"/>
      <c r="EA260" s="16"/>
      <c r="EB260" s="16"/>
      <c r="EC260" s="16"/>
      <c r="ED260" s="16"/>
      <c r="EE260" s="16"/>
      <c r="EF260" s="16"/>
      <c r="EG260" s="16"/>
      <c r="EH260" s="16"/>
      <c r="EI260" s="16"/>
      <c r="EJ260" s="16"/>
      <c r="EK260" s="16"/>
      <c r="EL260" s="16"/>
      <c r="EM260" s="16"/>
      <c r="EN260" s="16"/>
      <c r="EO260" s="16"/>
      <c r="EP260" s="16"/>
      <c r="EQ260" s="16"/>
      <c r="ER260" s="16"/>
      <c r="ES260" s="16"/>
      <c r="ET260" s="16"/>
      <c r="EU260" s="16"/>
      <c r="EV260" s="16"/>
      <c r="EW260" s="16"/>
      <c r="EX260" s="16"/>
      <c r="EY260" s="16"/>
      <c r="EZ260" s="16"/>
      <c r="FA260" s="16"/>
      <c r="FB260" s="16"/>
      <c r="FC260" s="16"/>
      <c r="FD260" s="16"/>
      <c r="FE260" s="16"/>
      <c r="FF260" s="16"/>
      <c r="FG260" s="16"/>
      <c r="FH260" s="16"/>
      <c r="FI260" s="16"/>
      <c r="FJ260" s="16"/>
      <c r="FK260" s="16"/>
      <c r="FL260" s="16"/>
      <c r="FM260" s="16"/>
      <c r="FN260" s="16"/>
      <c r="FO260" s="16"/>
      <c r="FP260" s="16"/>
      <c r="FQ260" s="16"/>
      <c r="FR260" s="16"/>
      <c r="FS260" s="16"/>
      <c r="FT260" s="16"/>
      <c r="FU260" s="16"/>
      <c r="FV260" s="16"/>
      <c r="FW260" s="16"/>
      <c r="FX260" s="16"/>
      <c r="FY260" s="16"/>
      <c r="FZ260" s="16"/>
      <c r="GA260" s="16"/>
      <c r="GB260" s="16"/>
      <c r="GC260" s="16"/>
      <c r="GD260" s="16"/>
      <c r="GE260" s="16"/>
      <c r="GF260" s="16"/>
      <c r="GG260" s="16"/>
      <c r="GH260" s="16"/>
      <c r="GI260" s="16"/>
      <c r="GJ260" s="16"/>
      <c r="GK260" s="16"/>
      <c r="GL260" s="16"/>
      <c r="GM260" s="16"/>
      <c r="GN260" s="16"/>
      <c r="GO260" s="16"/>
      <c r="GP260" s="16"/>
      <c r="GQ260" s="16"/>
      <c r="GR260" s="16"/>
      <c r="GS260" s="16"/>
      <c r="GT260" s="16"/>
      <c r="GU260" s="16"/>
      <c r="GV260" s="16"/>
      <c r="GW260" s="16"/>
      <c r="GX260" s="16"/>
      <c r="GY260" s="16"/>
      <c r="GZ260" s="16"/>
      <c r="HA260" s="16"/>
      <c r="HB260" s="16"/>
      <c r="HC260" s="16"/>
      <c r="HD260" s="16"/>
      <c r="HE260" s="16"/>
      <c r="HF260" s="16"/>
      <c r="HG260" s="16"/>
      <c r="HH260" s="16"/>
      <c r="HI260" s="16"/>
      <c r="HJ260" s="16"/>
      <c r="HK260" s="16"/>
      <c r="HL260" s="16"/>
      <c r="HM260" s="16"/>
      <c r="HN260" s="16"/>
      <c r="HO260" s="16"/>
      <c r="HP260" s="16"/>
      <c r="HQ260" s="16"/>
      <c r="HR260" s="16"/>
      <c r="HS260" s="16"/>
      <c r="HT260" s="16"/>
      <c r="HU260" s="16"/>
      <c r="HV260" s="16"/>
      <c r="HW260" s="16"/>
      <c r="HX260" s="16"/>
      <c r="HY260" s="16"/>
      <c r="HZ260" s="16"/>
      <c r="IA260" s="16"/>
      <c r="IB260" s="16"/>
      <c r="IC260" s="16"/>
      <c r="ID260" s="16"/>
      <c r="IE260" s="16"/>
      <c r="IF260" s="16"/>
      <c r="IG260" s="16"/>
      <c r="IH260" s="16"/>
      <c r="II260" s="16"/>
      <c r="IJ260" s="16"/>
      <c r="IK260" s="16"/>
      <c r="IL260" s="16"/>
      <c r="IM260" s="16"/>
      <c r="IN260" s="16"/>
      <c r="IO260" s="16"/>
      <c r="IP260" s="16"/>
      <c r="IQ260" s="16"/>
      <c r="IR260" s="16"/>
      <c r="IS260" s="16"/>
      <c r="IT260" s="16"/>
    </row>
    <row r="261" spans="4:254" ht="0.9" customHeight="1" x14ac:dyDescent="0.25">
      <c r="D261" s="28" t="s">
        <v>41</v>
      </c>
      <c r="E261" s="82">
        <f>E233+E234</f>
        <v>0</v>
      </c>
      <c r="F261" s="28"/>
      <c r="G261" s="28"/>
      <c r="H261" s="82"/>
      <c r="I261" s="82"/>
      <c r="J261" s="82"/>
      <c r="K261" s="82"/>
      <c r="L261" s="82"/>
      <c r="M261" s="82"/>
      <c r="N261" s="82"/>
      <c r="O261" s="82"/>
      <c r="P261" s="82"/>
      <c r="Q261" s="82"/>
      <c r="R261" s="82"/>
      <c r="S261" s="82"/>
      <c r="T261" s="82"/>
      <c r="U261" s="82"/>
      <c r="V261" s="82"/>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c r="DO261" s="16"/>
      <c r="DP261" s="16"/>
      <c r="DQ261" s="16"/>
      <c r="DR261" s="16"/>
      <c r="DS261" s="16"/>
      <c r="DT261" s="16"/>
      <c r="DU261" s="16"/>
      <c r="DV261" s="16"/>
      <c r="DW261" s="16"/>
      <c r="DX261" s="16"/>
      <c r="DY261" s="16"/>
      <c r="DZ261" s="16"/>
      <c r="EA261" s="16"/>
      <c r="EB261" s="16"/>
      <c r="EC261" s="16"/>
      <c r="ED261" s="16"/>
      <c r="EE261" s="16"/>
      <c r="EF261" s="16"/>
      <c r="EG261" s="16"/>
      <c r="EH261" s="16"/>
      <c r="EI261" s="16"/>
      <c r="EJ261" s="16"/>
      <c r="EK261" s="16"/>
      <c r="EL261" s="16"/>
      <c r="EM261" s="16"/>
      <c r="EN261" s="16"/>
      <c r="EO261" s="16"/>
      <c r="EP261" s="16"/>
      <c r="EQ261" s="16"/>
      <c r="ER261" s="16"/>
      <c r="ES261" s="16"/>
      <c r="ET261" s="16"/>
      <c r="EU261" s="16"/>
      <c r="EV261" s="16"/>
      <c r="EW261" s="16"/>
      <c r="EX261" s="16"/>
      <c r="EY261" s="16"/>
      <c r="EZ261" s="16"/>
      <c r="FA261" s="16"/>
      <c r="FB261" s="16"/>
      <c r="FC261" s="16"/>
      <c r="FD261" s="16"/>
      <c r="FE261" s="16"/>
      <c r="FF261" s="16"/>
      <c r="FG261" s="16"/>
      <c r="FH261" s="16"/>
      <c r="FI261" s="16"/>
      <c r="FJ261" s="16"/>
      <c r="FK261" s="16"/>
      <c r="FL261" s="16"/>
      <c r="FM261" s="16"/>
      <c r="FN261" s="16"/>
      <c r="FO261" s="16"/>
      <c r="FP261" s="16"/>
      <c r="FQ261" s="16"/>
      <c r="FR261" s="16"/>
      <c r="FS261" s="16"/>
      <c r="FT261" s="16"/>
      <c r="FU261" s="16"/>
      <c r="FV261" s="16"/>
      <c r="FW261" s="16"/>
      <c r="FX261" s="16"/>
      <c r="FY261" s="16"/>
      <c r="FZ261" s="16"/>
      <c r="GA261" s="16"/>
      <c r="GB261" s="16"/>
      <c r="GC261" s="16"/>
      <c r="GD261" s="16"/>
      <c r="GE261" s="16"/>
      <c r="GF261" s="16"/>
      <c r="GG261" s="16"/>
      <c r="GH261" s="16"/>
      <c r="GI261" s="16"/>
      <c r="GJ261" s="16"/>
      <c r="GK261" s="16"/>
      <c r="GL261" s="16"/>
      <c r="GM261" s="16"/>
      <c r="GN261" s="16"/>
      <c r="GO261" s="16"/>
      <c r="GP261" s="16"/>
      <c r="GQ261" s="16"/>
      <c r="GR261" s="16"/>
      <c r="GS261" s="16"/>
      <c r="GT261" s="16"/>
      <c r="GU261" s="16"/>
      <c r="GV261" s="16"/>
      <c r="GW261" s="16"/>
      <c r="GX261" s="16"/>
      <c r="GY261" s="16"/>
      <c r="GZ261" s="16"/>
      <c r="HA261" s="16"/>
      <c r="HB261" s="16"/>
      <c r="HC261" s="16"/>
      <c r="HD261" s="16"/>
      <c r="HE261" s="16"/>
      <c r="HF261" s="16"/>
      <c r="HG261" s="16"/>
      <c r="HH261" s="16"/>
      <c r="HI261" s="16"/>
      <c r="HJ261" s="16"/>
      <c r="HK261" s="16"/>
      <c r="HL261" s="16"/>
      <c r="HM261" s="16"/>
      <c r="HN261" s="16"/>
      <c r="HO261" s="16"/>
      <c r="HP261" s="16"/>
      <c r="HQ261" s="16"/>
      <c r="HR261" s="16"/>
      <c r="HS261" s="16"/>
      <c r="HT261" s="16"/>
      <c r="HU261" s="16"/>
      <c r="HV261" s="16"/>
      <c r="HW261" s="16"/>
      <c r="HX261" s="16"/>
      <c r="HY261" s="16"/>
      <c r="HZ261" s="16"/>
      <c r="IA261" s="16"/>
      <c r="IB261" s="16"/>
      <c r="IC261" s="16"/>
      <c r="ID261" s="16"/>
      <c r="IE261" s="16"/>
      <c r="IF261" s="16"/>
      <c r="IG261" s="16"/>
      <c r="IH261" s="16"/>
      <c r="II261" s="16"/>
      <c r="IJ261" s="16"/>
      <c r="IK261" s="16"/>
      <c r="IL261" s="16"/>
      <c r="IM261" s="16"/>
      <c r="IN261" s="16"/>
      <c r="IO261" s="16"/>
      <c r="IP261" s="16"/>
      <c r="IQ261" s="16"/>
      <c r="IR261" s="16"/>
      <c r="IS261" s="16"/>
      <c r="IT261" s="16"/>
    </row>
    <row r="262" spans="4:254" ht="0.9" customHeight="1" x14ac:dyDescent="0.25">
      <c r="D262" s="28" t="s">
        <v>42</v>
      </c>
      <c r="E262" s="82">
        <f>SUM(E254:E261)</f>
        <v>0</v>
      </c>
      <c r="F262" s="28"/>
      <c r="G262" s="28"/>
      <c r="H262" s="82"/>
    </row>
  </sheetData>
  <mergeCells count="1">
    <mergeCell ref="A3:O3"/>
  </mergeCells>
  <phoneticPr fontId="0" type="noConversion"/>
  <conditionalFormatting sqref="H110:V111 H27:V28 H185:V193">
    <cfRule type="cellIs" dxfId="2" priority="1" stopIfTrue="1" operator="equal">
      <formula>0</formula>
    </cfRule>
  </conditionalFormatting>
  <pageMargins left="0.5" right="0.5" top="0.5" bottom="0.75" header="0.5" footer="0.5"/>
  <pageSetup scale="53" fitToHeight="0" orientation="landscape" r:id="rId1"/>
  <headerFooter alignWithMargins="0">
    <oddHeader>&amp;ROMB CONTROL NUMBER XXXX-XXXX
EXPIRATION DATE: X/XX/20XX</oddHeader>
    <oddFooter>&amp;LFAA FORM 5100-139 (10/15) 
&amp;A&amp;R&amp;P</oddFooter>
  </headerFooter>
  <rowBreaks count="3" manualBreakCount="3">
    <brk id="29" max="16383" man="1"/>
    <brk id="99" max="16383" man="1"/>
    <brk id="112"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showGridLines="0" zoomScale="90" zoomScaleNormal="90" workbookViewId="0">
      <selection activeCell="B28" sqref="B28"/>
    </sheetView>
  </sheetViews>
  <sheetFormatPr defaultColWidth="9.109375" defaultRowHeight="13.2" x14ac:dyDescent="0.25"/>
  <cols>
    <col min="1" max="1" width="39.44140625" style="171" customWidth="1"/>
    <col min="2" max="2" width="14.6640625" style="171" customWidth="1"/>
    <col min="3" max="3" width="1.6640625" style="171" customWidth="1"/>
    <col min="4" max="17" width="14.6640625" style="171" customWidth="1"/>
    <col min="18" max="16384" width="9.109375" style="171"/>
  </cols>
  <sheetData>
    <row r="1" spans="1:17" ht="17.399999999999999" x14ac:dyDescent="0.3">
      <c r="A1" s="170" t="s">
        <v>107</v>
      </c>
    </row>
    <row r="2" spans="1:17" ht="17.399999999999999" x14ac:dyDescent="0.3">
      <c r="A2" s="170" t="s">
        <v>73</v>
      </c>
    </row>
    <row r="3" spans="1:17" ht="3.9" customHeight="1" x14ac:dyDescent="0.3">
      <c r="A3" s="170"/>
    </row>
    <row r="5" spans="1:17" ht="15.6" x14ac:dyDescent="0.3">
      <c r="A5" s="172" t="s">
        <v>31</v>
      </c>
      <c r="B5" s="173"/>
      <c r="C5" s="173"/>
    </row>
    <row r="6" spans="1:17" ht="3.9" customHeight="1" x14ac:dyDescent="0.25"/>
    <row r="7" spans="1:17" x14ac:dyDescent="0.25">
      <c r="A7" s="174" t="str">
        <f>'Program-Level Data Entry'!B7</f>
        <v>[insert airport name]</v>
      </c>
    </row>
    <row r="8" spans="1:17" x14ac:dyDescent="0.25">
      <c r="A8" s="174" t="str">
        <f>'Program-Level Data Entry'!B8</f>
        <v>[insert three-letter identifier]</v>
      </c>
    </row>
    <row r="9" spans="1:17" x14ac:dyDescent="0.25">
      <c r="A9" s="174" t="str">
        <f>'Program-Level Data Entry'!B9</f>
        <v>[insert city and state]</v>
      </c>
    </row>
    <row r="10" spans="1:17" x14ac:dyDescent="0.25">
      <c r="A10" s="174" t="str">
        <f>'Program-Level Data Entry'!B10</f>
        <v>[insert hub category - Large, Medium, Small or Nonhub]</v>
      </c>
    </row>
    <row r="11" spans="1:17" x14ac:dyDescent="0.25">
      <c r="A11" s="174" t="str">
        <f>'Program-Level Data Entry'!B11</f>
        <v>[insert airport owner/operator -- e.g., "City of East Rutherford"]</v>
      </c>
    </row>
    <row r="12" spans="1:17" x14ac:dyDescent="0.25">
      <c r="A12" s="174" t="str">
        <f>'Program-Level Data Entry'!B12</f>
        <v>[insert submission date]</v>
      </c>
    </row>
    <row r="13" spans="1:17" x14ac:dyDescent="0.25">
      <c r="A13" s="175"/>
    </row>
    <row r="14" spans="1:17" s="178" customFormat="1" ht="15.6" x14ac:dyDescent="0.3">
      <c r="A14" s="176" t="s">
        <v>95</v>
      </c>
      <c r="B14" s="177"/>
      <c r="C14" s="177"/>
      <c r="D14" s="177"/>
      <c r="E14" s="177"/>
      <c r="F14" s="177"/>
      <c r="G14" s="177"/>
      <c r="H14" s="177"/>
      <c r="I14" s="177"/>
      <c r="J14" s="177"/>
      <c r="K14" s="177"/>
      <c r="L14" s="177"/>
      <c r="M14" s="177"/>
      <c r="N14" s="177"/>
      <c r="O14" s="177"/>
      <c r="P14" s="177"/>
      <c r="Q14" s="177"/>
    </row>
    <row r="15" spans="1:17" s="178" customFormat="1" x14ac:dyDescent="0.25">
      <c r="A15" s="179"/>
      <c r="B15" s="180"/>
      <c r="C15" s="180"/>
      <c r="D15" s="180"/>
      <c r="E15" s="180"/>
      <c r="F15" s="180"/>
      <c r="G15" s="180"/>
      <c r="H15" s="180"/>
      <c r="I15" s="180"/>
      <c r="J15" s="180"/>
      <c r="K15" s="180"/>
      <c r="L15" s="180"/>
      <c r="M15" s="180"/>
      <c r="N15" s="180"/>
      <c r="O15" s="180"/>
      <c r="P15" s="180"/>
      <c r="Q15" s="180"/>
    </row>
    <row r="16" spans="1:17" s="178" customFormat="1" x14ac:dyDescent="0.25">
      <c r="A16" s="179"/>
      <c r="B16" s="180"/>
      <c r="C16" s="180"/>
      <c r="D16" s="180"/>
      <c r="E16" s="180"/>
      <c r="F16" s="180"/>
      <c r="G16" s="180"/>
      <c r="H16" s="180"/>
      <c r="I16" s="180"/>
      <c r="J16" s="180"/>
      <c r="K16" s="180"/>
      <c r="L16" s="180"/>
      <c r="M16" s="180"/>
      <c r="N16" s="180"/>
      <c r="O16" s="180"/>
      <c r="P16" s="180"/>
      <c r="Q16" s="180"/>
    </row>
    <row r="17" spans="1:19" s="178" customFormat="1" x14ac:dyDescent="0.25">
      <c r="A17" s="179"/>
      <c r="B17" s="180"/>
      <c r="C17" s="180"/>
      <c r="D17" s="180"/>
      <c r="E17" s="180"/>
      <c r="F17" s="180"/>
      <c r="G17" s="180"/>
      <c r="H17" s="180"/>
      <c r="I17" s="180"/>
      <c r="J17" s="180"/>
      <c r="K17" s="180"/>
      <c r="L17" s="180"/>
      <c r="M17" s="180"/>
      <c r="N17" s="180"/>
      <c r="O17" s="180"/>
      <c r="P17" s="180"/>
      <c r="Q17" s="180"/>
    </row>
    <row r="18" spans="1:19" s="178" customFormat="1" x14ac:dyDescent="0.25">
      <c r="A18" s="181" t="s">
        <v>97</v>
      </c>
      <c r="B18" s="182" t="s">
        <v>7</v>
      </c>
      <c r="C18" s="171"/>
      <c r="D18" s="182">
        <f>'Program-Level Data Entry'!I32</f>
        <v>2015</v>
      </c>
      <c r="E18" s="182">
        <f>'Program-Level Data Entry'!J32</f>
        <v>2016</v>
      </c>
      <c r="F18" s="182">
        <f>'Program-Level Data Entry'!K32</f>
        <v>2017</v>
      </c>
      <c r="G18" s="182">
        <f>'Program-Level Data Entry'!L32</f>
        <v>2018</v>
      </c>
      <c r="H18" s="182">
        <f>'Program-Level Data Entry'!M32</f>
        <v>2019</v>
      </c>
      <c r="I18" s="182">
        <f>'Program-Level Data Entry'!N32</f>
        <v>2020</v>
      </c>
      <c r="J18" s="182">
        <f>'Program-Level Data Entry'!O32</f>
        <v>2021</v>
      </c>
      <c r="K18" s="182">
        <f>'Program-Level Data Entry'!P32</f>
        <v>2022</v>
      </c>
      <c r="L18" s="182">
        <f>'Program-Level Data Entry'!Q32</f>
        <v>2023</v>
      </c>
      <c r="M18" s="182">
        <f>'Program-Level Data Entry'!R32</f>
        <v>2024</v>
      </c>
      <c r="N18" s="182">
        <f>'Program-Level Data Entry'!S32</f>
        <v>2025</v>
      </c>
      <c r="O18" s="182">
        <f>'Program-Level Data Entry'!T32</f>
        <v>2026</v>
      </c>
      <c r="P18" s="182">
        <f>'Program-Level Data Entry'!U32</f>
        <v>2027</v>
      </c>
      <c r="Q18" s="182">
        <f>'Program-Level Data Entry'!V32</f>
        <v>2028</v>
      </c>
    </row>
    <row r="19" spans="1:19" s="178" customFormat="1" ht="6" customHeight="1" x14ac:dyDescent="0.25">
      <c r="A19" s="181"/>
      <c r="B19" s="182"/>
      <c r="C19" s="171"/>
      <c r="D19" s="183"/>
      <c r="E19" s="183"/>
      <c r="F19" s="183"/>
      <c r="G19" s="183"/>
      <c r="H19" s="183"/>
      <c r="I19" s="183"/>
      <c r="J19" s="183"/>
      <c r="K19" s="183"/>
      <c r="L19" s="183"/>
      <c r="M19" s="183"/>
      <c r="N19" s="183"/>
      <c r="O19" s="183"/>
      <c r="P19" s="183"/>
      <c r="Q19" s="183"/>
    </row>
    <row r="20" spans="1:19" s="178" customFormat="1" x14ac:dyDescent="0.25">
      <c r="A20" s="184" t="s">
        <v>100</v>
      </c>
      <c r="B20" s="185">
        <f>SUM(D20:Q20)</f>
        <v>0</v>
      </c>
      <c r="C20" s="171"/>
      <c r="D20" s="186">
        <f>'Program-Level Data Entry'!I36</f>
        <v>0</v>
      </c>
      <c r="E20" s="186">
        <f>'Program-Level Data Entry'!J36</f>
        <v>0</v>
      </c>
      <c r="F20" s="186">
        <f>'Program-Level Data Entry'!K36</f>
        <v>0</v>
      </c>
      <c r="G20" s="186">
        <f>'Program-Level Data Entry'!L36</f>
        <v>0</v>
      </c>
      <c r="H20" s="186">
        <f>'Program-Level Data Entry'!M36</f>
        <v>0</v>
      </c>
      <c r="I20" s="186">
        <f>'Program-Level Data Entry'!N36</f>
        <v>0</v>
      </c>
      <c r="J20" s="186">
        <f>'Program-Level Data Entry'!O36</f>
        <v>0</v>
      </c>
      <c r="K20" s="186">
        <f>'Program-Level Data Entry'!P36</f>
        <v>0</v>
      </c>
      <c r="L20" s="186">
        <f>'Program-Level Data Entry'!Q36</f>
        <v>0</v>
      </c>
      <c r="M20" s="186">
        <f>'Program-Level Data Entry'!R36</f>
        <v>0</v>
      </c>
      <c r="N20" s="186">
        <f>'Program-Level Data Entry'!S36</f>
        <v>0</v>
      </c>
      <c r="O20" s="186">
        <f>'Program-Level Data Entry'!T36</f>
        <v>0</v>
      </c>
      <c r="P20" s="186">
        <f>'Program-Level Data Entry'!U36</f>
        <v>0</v>
      </c>
      <c r="Q20" s="186">
        <f>'Program-Level Data Entry'!V36</f>
        <v>0</v>
      </c>
    </row>
    <row r="21" spans="1:19" s="178" customFormat="1" x14ac:dyDescent="0.25">
      <c r="A21" s="187"/>
      <c r="B21" s="188"/>
      <c r="C21" s="171"/>
      <c r="D21" s="189"/>
      <c r="E21" s="189"/>
      <c r="F21" s="189"/>
      <c r="G21" s="189"/>
      <c r="H21" s="189"/>
      <c r="I21" s="189"/>
      <c r="J21" s="189"/>
      <c r="K21" s="189"/>
      <c r="L21" s="189"/>
      <c r="M21" s="189"/>
      <c r="N21" s="189"/>
      <c r="O21" s="189"/>
      <c r="P21" s="189"/>
      <c r="Q21" s="189"/>
    </row>
    <row r="22" spans="1:19" s="178" customFormat="1" x14ac:dyDescent="0.25">
      <c r="A22" s="187"/>
      <c r="B22" s="188"/>
      <c r="C22" s="171"/>
      <c r="D22" s="189"/>
      <c r="E22" s="189"/>
      <c r="F22" s="189"/>
      <c r="G22" s="189"/>
      <c r="H22" s="189"/>
      <c r="I22" s="189"/>
      <c r="J22" s="189"/>
      <c r="K22" s="189"/>
      <c r="L22" s="189"/>
      <c r="M22" s="189"/>
      <c r="N22" s="189"/>
      <c r="O22" s="189"/>
      <c r="P22" s="189"/>
      <c r="Q22" s="189"/>
    </row>
    <row r="24" spans="1:19" x14ac:dyDescent="0.25">
      <c r="A24" s="181" t="s">
        <v>98</v>
      </c>
      <c r="B24" s="182"/>
      <c r="D24" s="182"/>
      <c r="E24" s="182"/>
      <c r="F24" s="182"/>
      <c r="G24" s="182"/>
      <c r="H24" s="182"/>
      <c r="I24" s="182"/>
      <c r="J24" s="182"/>
      <c r="K24" s="182"/>
      <c r="L24" s="182"/>
      <c r="M24" s="182"/>
      <c r="N24" s="182"/>
      <c r="O24" s="182"/>
      <c r="P24" s="182"/>
      <c r="Q24" s="182"/>
    </row>
    <row r="25" spans="1:19" ht="6" customHeight="1" x14ac:dyDescent="0.25">
      <c r="A25" s="181"/>
      <c r="B25" s="182"/>
      <c r="D25" s="183"/>
      <c r="E25" s="183"/>
      <c r="F25" s="183"/>
      <c r="G25" s="183"/>
      <c r="H25" s="183"/>
      <c r="I25" s="183"/>
      <c r="J25" s="183"/>
      <c r="K25" s="183"/>
      <c r="L25" s="183"/>
      <c r="M25" s="183"/>
      <c r="N25" s="183"/>
      <c r="O25" s="183"/>
      <c r="P25" s="183"/>
      <c r="Q25" s="183"/>
    </row>
    <row r="26" spans="1:19" x14ac:dyDescent="0.25">
      <c r="A26" s="184" t="str">
        <f>A20</f>
        <v>Discretionary - LOI disbursement schedule</v>
      </c>
      <c r="B26" s="185">
        <f>SUM(D26:Q26)</f>
        <v>0</v>
      </c>
      <c r="D26" s="77"/>
      <c r="E26" s="77"/>
      <c r="F26" s="77"/>
      <c r="G26" s="77"/>
      <c r="H26" s="77"/>
      <c r="I26" s="77"/>
      <c r="J26" s="77"/>
      <c r="K26" s="77"/>
      <c r="L26" s="77"/>
      <c r="M26" s="77"/>
      <c r="N26" s="77"/>
      <c r="O26" s="77"/>
      <c r="P26" s="77"/>
      <c r="Q26" s="77"/>
    </row>
    <row r="27" spans="1:19" x14ac:dyDescent="0.25">
      <c r="A27" s="190" t="s">
        <v>101</v>
      </c>
      <c r="B27" s="191">
        <f>B26-B20</f>
        <v>0</v>
      </c>
      <c r="D27" s="192"/>
      <c r="E27" s="192"/>
      <c r="F27" s="192"/>
      <c r="G27" s="192"/>
      <c r="H27" s="192"/>
      <c r="I27" s="192"/>
      <c r="J27" s="192"/>
      <c r="K27" s="192"/>
      <c r="L27" s="192"/>
      <c r="M27" s="192"/>
      <c r="N27" s="192"/>
      <c r="O27" s="192"/>
      <c r="P27" s="192"/>
      <c r="Q27" s="192"/>
    </row>
    <row r="28" spans="1:19" ht="39.9" customHeight="1" x14ac:dyDescent="0.25">
      <c r="A28" s="193" t="s">
        <v>102</v>
      </c>
      <c r="B28" s="194"/>
      <c r="C28" s="194"/>
      <c r="D28" s="220" t="s">
        <v>105</v>
      </c>
      <c r="E28" s="220"/>
      <c r="F28" s="220"/>
      <c r="G28" s="220"/>
      <c r="H28" s="220"/>
      <c r="I28" s="195"/>
      <c r="J28" s="195"/>
      <c r="K28" s="195"/>
      <c r="L28" s="195"/>
      <c r="M28" s="195"/>
      <c r="N28" s="195"/>
      <c r="O28" s="195"/>
      <c r="P28" s="195"/>
      <c r="Q28" s="195"/>
      <c r="R28" s="187"/>
      <c r="S28" s="187"/>
    </row>
    <row r="29" spans="1:19" x14ac:dyDescent="0.25">
      <c r="A29" s="196"/>
      <c r="B29" s="197"/>
      <c r="D29" s="198"/>
      <c r="E29" s="198"/>
      <c r="F29" s="198"/>
      <c r="G29" s="198"/>
      <c r="H29" s="198"/>
      <c r="I29" s="198"/>
      <c r="J29" s="198"/>
      <c r="K29" s="198"/>
      <c r="L29" s="198"/>
      <c r="M29" s="198"/>
      <c r="N29" s="198"/>
      <c r="O29" s="198"/>
      <c r="P29" s="198"/>
      <c r="Q29" s="198"/>
    </row>
    <row r="30" spans="1:19" x14ac:dyDescent="0.25">
      <c r="A30" s="199"/>
      <c r="B30" s="198"/>
      <c r="D30" s="198"/>
      <c r="E30" s="198"/>
      <c r="F30" s="198"/>
      <c r="G30" s="198"/>
      <c r="H30" s="198"/>
      <c r="I30" s="198"/>
      <c r="J30" s="198"/>
      <c r="K30" s="198"/>
      <c r="L30" s="198"/>
      <c r="M30" s="198"/>
      <c r="N30" s="198"/>
      <c r="O30" s="198"/>
      <c r="P30" s="198"/>
      <c r="Q30" s="198"/>
    </row>
    <row r="32" spans="1:19" x14ac:dyDescent="0.25">
      <c r="A32" s="181" t="s">
        <v>99</v>
      </c>
      <c r="B32" s="182"/>
      <c r="D32" s="182"/>
      <c r="E32" s="182"/>
      <c r="F32" s="182"/>
      <c r="G32" s="182"/>
      <c r="H32" s="182"/>
      <c r="I32" s="182"/>
      <c r="J32" s="182"/>
      <c r="K32" s="182"/>
      <c r="L32" s="182"/>
      <c r="M32" s="182"/>
      <c r="N32" s="182"/>
      <c r="O32" s="182"/>
      <c r="P32" s="182"/>
      <c r="Q32" s="182"/>
    </row>
    <row r="33" spans="1:19" ht="6" customHeight="1" x14ac:dyDescent="0.25">
      <c r="A33" s="181"/>
      <c r="B33" s="182"/>
      <c r="D33" s="183"/>
      <c r="E33" s="183"/>
      <c r="F33" s="183"/>
      <c r="G33" s="183"/>
      <c r="H33" s="183"/>
      <c r="I33" s="183"/>
      <c r="J33" s="183"/>
      <c r="K33" s="183"/>
      <c r="L33" s="183"/>
      <c r="M33" s="183"/>
      <c r="N33" s="183"/>
      <c r="O33" s="183"/>
      <c r="P33" s="183"/>
      <c r="Q33" s="183"/>
    </row>
    <row r="34" spans="1:19" x14ac:dyDescent="0.25">
      <c r="A34" s="184" t="str">
        <f>A26</f>
        <v>Discretionary - LOI disbursement schedule</v>
      </c>
      <c r="B34" s="185">
        <f>SUM(D34:Q34)</f>
        <v>0</v>
      </c>
      <c r="D34" s="77"/>
      <c r="E34" s="77"/>
      <c r="F34" s="77"/>
      <c r="G34" s="77"/>
      <c r="H34" s="77"/>
      <c r="I34" s="77"/>
      <c r="J34" s="77"/>
      <c r="K34" s="77"/>
      <c r="L34" s="77"/>
      <c r="M34" s="77"/>
      <c r="N34" s="77"/>
      <c r="O34" s="77"/>
      <c r="P34" s="77"/>
      <c r="Q34" s="77"/>
    </row>
    <row r="35" spans="1:19" x14ac:dyDescent="0.25">
      <c r="A35" s="190" t="str">
        <f>A27</f>
        <v>Change (if any) in LOI Discretionary funding</v>
      </c>
      <c r="B35" s="191">
        <f>B34-B20</f>
        <v>0</v>
      </c>
      <c r="D35" s="192"/>
      <c r="E35" s="192"/>
      <c r="F35" s="192"/>
      <c r="G35" s="192"/>
      <c r="H35" s="192"/>
      <c r="I35" s="192"/>
      <c r="J35" s="192"/>
      <c r="K35" s="192"/>
      <c r="L35" s="192"/>
      <c r="M35" s="192"/>
      <c r="N35" s="192"/>
      <c r="O35" s="192"/>
      <c r="P35" s="192"/>
      <c r="Q35" s="192"/>
    </row>
    <row r="36" spans="1:19" ht="39.9" customHeight="1" x14ac:dyDescent="0.25">
      <c r="A36" s="193" t="str">
        <f>A28</f>
        <v>Impact on costs and/or other funding sources</v>
      </c>
      <c r="B36" s="194"/>
      <c r="C36" s="194"/>
      <c r="D36" s="220" t="s">
        <v>105</v>
      </c>
      <c r="E36" s="220"/>
      <c r="F36" s="220"/>
      <c r="G36" s="220"/>
      <c r="H36" s="220"/>
      <c r="I36" s="195"/>
      <c r="J36" s="195"/>
      <c r="K36" s="195"/>
      <c r="L36" s="195"/>
      <c r="M36" s="195"/>
      <c r="N36" s="195"/>
      <c r="O36" s="195"/>
      <c r="P36" s="195"/>
      <c r="Q36" s="195"/>
      <c r="R36" s="187"/>
      <c r="S36" s="187"/>
    </row>
    <row r="37" spans="1:19" x14ac:dyDescent="0.25">
      <c r="A37" s="196"/>
      <c r="B37" s="197"/>
      <c r="D37" s="198"/>
      <c r="E37" s="198"/>
      <c r="F37" s="198"/>
      <c r="G37" s="198"/>
      <c r="H37" s="198"/>
      <c r="I37" s="198"/>
      <c r="J37" s="198"/>
      <c r="K37" s="198"/>
      <c r="L37" s="198"/>
      <c r="M37" s="198"/>
      <c r="N37" s="198"/>
      <c r="O37" s="198"/>
      <c r="P37" s="198"/>
      <c r="Q37" s="198"/>
    </row>
    <row r="38" spans="1:19" x14ac:dyDescent="0.25">
      <c r="A38" s="199"/>
      <c r="B38" s="198"/>
      <c r="D38" s="198"/>
      <c r="E38" s="198"/>
      <c r="F38" s="198"/>
      <c r="G38" s="198"/>
      <c r="H38" s="198"/>
      <c r="I38" s="198"/>
      <c r="J38" s="198"/>
      <c r="K38" s="198"/>
      <c r="L38" s="198"/>
      <c r="M38" s="198"/>
      <c r="N38" s="198"/>
      <c r="O38" s="198"/>
      <c r="P38" s="198"/>
      <c r="Q38" s="198"/>
    </row>
    <row r="40" spans="1:19" x14ac:dyDescent="0.25">
      <c r="A40" s="181" t="s">
        <v>103</v>
      </c>
      <c r="B40" s="182"/>
      <c r="D40" s="182"/>
      <c r="E40" s="182"/>
      <c r="F40" s="182"/>
      <c r="G40" s="182"/>
      <c r="H40" s="182"/>
      <c r="I40" s="182"/>
      <c r="J40" s="182"/>
      <c r="K40" s="182"/>
      <c r="L40" s="182"/>
      <c r="M40" s="182"/>
      <c r="N40" s="182"/>
      <c r="O40" s="182"/>
      <c r="P40" s="182"/>
      <c r="Q40" s="182"/>
    </row>
    <row r="41" spans="1:19" ht="6" customHeight="1" x14ac:dyDescent="0.25">
      <c r="A41" s="181"/>
      <c r="B41" s="182"/>
      <c r="D41" s="183"/>
      <c r="E41" s="183"/>
      <c r="F41" s="183"/>
      <c r="G41" s="183"/>
      <c r="H41" s="183"/>
      <c r="I41" s="183"/>
      <c r="J41" s="183"/>
      <c r="K41" s="183"/>
      <c r="L41" s="183"/>
      <c r="M41" s="183"/>
      <c r="N41" s="183"/>
      <c r="O41" s="183"/>
      <c r="P41" s="183"/>
      <c r="Q41" s="183"/>
    </row>
    <row r="42" spans="1:19" x14ac:dyDescent="0.25">
      <c r="A42" s="184" t="s">
        <v>100</v>
      </c>
      <c r="B42" s="185">
        <f>SUM(D42:Q42)</f>
        <v>0</v>
      </c>
      <c r="D42" s="77"/>
      <c r="E42" s="77"/>
      <c r="F42" s="77"/>
      <c r="G42" s="77"/>
      <c r="H42" s="77"/>
      <c r="I42" s="77"/>
      <c r="J42" s="77"/>
      <c r="K42" s="77"/>
      <c r="L42" s="77"/>
      <c r="M42" s="77"/>
      <c r="N42" s="77"/>
      <c r="O42" s="77"/>
      <c r="P42" s="77"/>
      <c r="Q42" s="77"/>
    </row>
    <row r="43" spans="1:19" x14ac:dyDescent="0.25">
      <c r="A43" s="190" t="s">
        <v>101</v>
      </c>
      <c r="B43" s="191">
        <f>B42-B36</f>
        <v>0</v>
      </c>
      <c r="D43" s="192"/>
      <c r="E43" s="192"/>
      <c r="F43" s="192"/>
      <c r="G43" s="192"/>
      <c r="H43" s="192"/>
      <c r="I43" s="192"/>
      <c r="J43" s="192"/>
      <c r="K43" s="192"/>
      <c r="L43" s="192"/>
      <c r="M43" s="192"/>
      <c r="N43" s="192"/>
      <c r="O43" s="192"/>
      <c r="P43" s="192"/>
      <c r="Q43" s="192"/>
    </row>
    <row r="44" spans="1:19" ht="39.9" customHeight="1" x14ac:dyDescent="0.25">
      <c r="A44" s="193" t="s">
        <v>102</v>
      </c>
      <c r="B44" s="194"/>
      <c r="C44" s="194"/>
      <c r="D44" s="220" t="s">
        <v>105</v>
      </c>
      <c r="E44" s="220"/>
      <c r="F44" s="220"/>
      <c r="G44" s="220"/>
      <c r="H44" s="220"/>
      <c r="I44" s="195"/>
      <c r="J44" s="195"/>
      <c r="K44" s="195"/>
      <c r="L44" s="195"/>
      <c r="M44" s="195"/>
      <c r="N44" s="195"/>
      <c r="O44" s="195"/>
      <c r="P44" s="195"/>
      <c r="Q44" s="195"/>
      <c r="R44" s="187"/>
      <c r="S44" s="187"/>
    </row>
    <row r="45" spans="1:19" x14ac:dyDescent="0.25">
      <c r="A45" s="196"/>
      <c r="B45" s="197"/>
      <c r="D45" s="198"/>
      <c r="E45" s="198"/>
      <c r="F45" s="198"/>
      <c r="G45" s="198"/>
      <c r="H45" s="198"/>
      <c r="I45" s="198"/>
      <c r="J45" s="198"/>
      <c r="K45" s="198"/>
      <c r="L45" s="198"/>
      <c r="M45" s="198"/>
      <c r="N45" s="198"/>
      <c r="O45" s="198"/>
      <c r="P45" s="198"/>
      <c r="Q45" s="198"/>
    </row>
    <row r="46" spans="1:19" x14ac:dyDescent="0.25">
      <c r="A46" s="199"/>
      <c r="B46" s="198"/>
      <c r="D46" s="198"/>
      <c r="E46" s="198"/>
      <c r="F46" s="198"/>
      <c r="G46" s="198"/>
      <c r="H46" s="198"/>
      <c r="I46" s="198"/>
      <c r="J46" s="198"/>
      <c r="K46" s="198"/>
      <c r="L46" s="198"/>
      <c r="M46" s="198"/>
      <c r="N46" s="198"/>
      <c r="O46" s="198"/>
      <c r="P46" s="198"/>
      <c r="Q46" s="198"/>
    </row>
    <row r="48" spans="1:19" x14ac:dyDescent="0.25">
      <c r="A48" s="181" t="s">
        <v>104</v>
      </c>
      <c r="B48" s="182"/>
      <c r="D48" s="182"/>
      <c r="E48" s="182"/>
      <c r="F48" s="182"/>
      <c r="G48" s="182"/>
      <c r="H48" s="182"/>
      <c r="I48" s="182"/>
      <c r="J48" s="182"/>
      <c r="K48" s="182"/>
      <c r="L48" s="182"/>
      <c r="M48" s="182"/>
      <c r="N48" s="182"/>
      <c r="O48" s="182"/>
      <c r="P48" s="182"/>
      <c r="Q48" s="182"/>
    </row>
    <row r="49" spans="1:19" ht="6" customHeight="1" x14ac:dyDescent="0.25">
      <c r="A49" s="181"/>
      <c r="B49" s="182"/>
      <c r="D49" s="183"/>
      <c r="E49" s="183"/>
      <c r="F49" s="183"/>
      <c r="G49" s="183"/>
      <c r="H49" s="183"/>
      <c r="I49" s="183"/>
      <c r="J49" s="183"/>
      <c r="K49" s="183"/>
      <c r="L49" s="183"/>
      <c r="M49" s="183"/>
      <c r="N49" s="183"/>
      <c r="O49" s="183"/>
      <c r="P49" s="183"/>
      <c r="Q49" s="183"/>
    </row>
    <row r="50" spans="1:19" x14ac:dyDescent="0.25">
      <c r="A50" s="184" t="str">
        <f>A42</f>
        <v>Discretionary - LOI disbursement schedule</v>
      </c>
      <c r="B50" s="185">
        <f>SUM(D50:Q50)</f>
        <v>0</v>
      </c>
      <c r="D50" s="77"/>
      <c r="E50" s="77"/>
      <c r="F50" s="77"/>
      <c r="G50" s="77"/>
      <c r="H50" s="77"/>
      <c r="I50" s="77"/>
      <c r="J50" s="77"/>
      <c r="K50" s="77"/>
      <c r="L50" s="77"/>
      <c r="M50" s="77"/>
      <c r="N50" s="77"/>
      <c r="O50" s="77"/>
      <c r="P50" s="77"/>
      <c r="Q50" s="77"/>
    </row>
    <row r="51" spans="1:19" x14ac:dyDescent="0.25">
      <c r="A51" s="190" t="str">
        <f>A43</f>
        <v>Change (if any) in LOI Discretionary funding</v>
      </c>
      <c r="B51" s="191">
        <f>B50-B36</f>
        <v>0</v>
      </c>
      <c r="D51" s="192"/>
      <c r="E51" s="192"/>
      <c r="F51" s="192"/>
      <c r="G51" s="192"/>
      <c r="H51" s="192"/>
      <c r="I51" s="192"/>
      <c r="J51" s="192"/>
      <c r="K51" s="192"/>
      <c r="L51" s="192"/>
      <c r="M51" s="192"/>
      <c r="N51" s="192"/>
      <c r="O51" s="192"/>
      <c r="P51" s="192"/>
      <c r="Q51" s="192"/>
    </row>
    <row r="52" spans="1:19" ht="39.9" customHeight="1" x14ac:dyDescent="0.25">
      <c r="A52" s="193" t="str">
        <f>A44</f>
        <v>Impact on costs and/or other funding sources</v>
      </c>
      <c r="B52" s="194"/>
      <c r="C52" s="194"/>
      <c r="D52" s="220" t="s">
        <v>105</v>
      </c>
      <c r="E52" s="220"/>
      <c r="F52" s="220"/>
      <c r="G52" s="220"/>
      <c r="H52" s="220"/>
      <c r="I52" s="195"/>
      <c r="J52" s="195"/>
      <c r="K52" s="195"/>
      <c r="L52" s="195"/>
      <c r="M52" s="195"/>
      <c r="N52" s="195"/>
      <c r="O52" s="195"/>
      <c r="P52" s="195"/>
      <c r="Q52" s="195"/>
      <c r="R52" s="187"/>
      <c r="S52" s="187"/>
    </row>
    <row r="53" spans="1:19" x14ac:dyDescent="0.25">
      <c r="A53" s="196"/>
      <c r="B53" s="197"/>
      <c r="D53" s="198"/>
      <c r="E53" s="198"/>
      <c r="F53" s="198"/>
      <c r="G53" s="198"/>
      <c r="H53" s="198"/>
      <c r="I53" s="198"/>
      <c r="J53" s="198"/>
      <c r="K53" s="198"/>
      <c r="L53" s="198"/>
      <c r="M53" s="198"/>
      <c r="N53" s="198"/>
      <c r="O53" s="198"/>
      <c r="P53" s="198"/>
      <c r="Q53" s="198"/>
    </row>
  </sheetData>
  <mergeCells count="4">
    <mergeCell ref="D28:H28"/>
    <mergeCell ref="D36:H36"/>
    <mergeCell ref="D44:H44"/>
    <mergeCell ref="D52:H52"/>
  </mergeCells>
  <phoneticPr fontId="0" type="noConversion"/>
  <pageMargins left="0.5" right="0.5" top="0.5" bottom="0.75" header="0.5" footer="0.5"/>
  <pageSetup scale="48" orientation="landscape" r:id="rId1"/>
  <headerFooter alignWithMargins="0">
    <oddHeader>&amp;ROMB CONTROL NUMBER XXXX-XXXX
EXPIRATION DATE: X/XX/20XX</oddHeader>
    <oddFooter>&amp;LFAA FORM 5100-139 (10/15)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3"/>
  <sheetViews>
    <sheetView showGridLines="0" zoomScale="90" zoomScaleNormal="90" workbookViewId="0">
      <pane xSplit="1" ySplit="17" topLeftCell="B18" activePane="bottomRight" state="frozen"/>
      <selection pane="topRight" activeCell="B1" sqref="B1"/>
      <selection pane="bottomLeft" activeCell="A18" sqref="A18"/>
      <selection pane="bottomRight"/>
    </sheetView>
  </sheetViews>
  <sheetFormatPr defaultRowHeight="13.2" x14ac:dyDescent="0.25"/>
  <cols>
    <col min="1" max="1" width="36.88671875" customWidth="1"/>
    <col min="2" max="2" width="14.6640625" customWidth="1"/>
    <col min="3" max="3" width="1.6640625" customWidth="1"/>
    <col min="4" max="4" width="24" customWidth="1"/>
    <col min="5" max="5" width="1.6640625" customWidth="1"/>
    <col min="6" max="6" width="4" customWidth="1"/>
    <col min="7" max="7" width="50.6640625" customWidth="1"/>
    <col min="8" max="8" width="1.6640625" customWidth="1"/>
    <col min="9" max="11" width="12.6640625" customWidth="1"/>
    <col min="12" max="12" width="1.6640625" customWidth="1"/>
    <col min="13" max="18" width="12.6640625" customWidth="1"/>
    <col min="19" max="19" width="13.5546875" bestFit="1" customWidth="1"/>
  </cols>
  <sheetData>
    <row r="1" spans="1:19" ht="17.399999999999999" x14ac:dyDescent="0.3">
      <c r="A1" s="61" t="s">
        <v>107</v>
      </c>
    </row>
    <row r="2" spans="1:19" ht="17.399999999999999" x14ac:dyDescent="0.3">
      <c r="A2" s="61" t="s">
        <v>96</v>
      </c>
    </row>
    <row r="3" spans="1:19" ht="3.9" customHeight="1" x14ac:dyDescent="0.3">
      <c r="A3" s="61"/>
    </row>
    <row r="5" spans="1:19" ht="15.6" x14ac:dyDescent="0.3">
      <c r="A5" s="54" t="s">
        <v>31</v>
      </c>
      <c r="B5" s="3"/>
      <c r="C5" s="3"/>
      <c r="D5" s="3"/>
      <c r="E5" s="3"/>
      <c r="F5" s="3"/>
      <c r="G5" s="3"/>
      <c r="I5" s="3"/>
      <c r="J5" s="3"/>
      <c r="K5" s="3"/>
    </row>
    <row r="6" spans="1:19" ht="3.9" customHeight="1" x14ac:dyDescent="0.25"/>
    <row r="7" spans="1:19" x14ac:dyDescent="0.25">
      <c r="A7" s="63" t="str">
        <f>'Program-Level Data Entry'!B7</f>
        <v>[insert airport name]</v>
      </c>
    </row>
    <row r="8" spans="1:19" x14ac:dyDescent="0.25">
      <c r="A8" s="63" t="str">
        <f>'Program-Level Data Entry'!B8</f>
        <v>[insert three-letter identifier]</v>
      </c>
    </row>
    <row r="9" spans="1:19" x14ac:dyDescent="0.25">
      <c r="A9" s="63" t="str">
        <f>'Program-Level Data Entry'!B9</f>
        <v>[insert city and state]</v>
      </c>
    </row>
    <row r="10" spans="1:19" x14ac:dyDescent="0.25">
      <c r="A10" s="63" t="str">
        <f>'Program-Level Data Entry'!B10</f>
        <v>[insert hub category - Large, Medium, Small or Nonhub]</v>
      </c>
    </row>
    <row r="11" spans="1:19" x14ac:dyDescent="0.25">
      <c r="A11" s="63" t="str">
        <f>'Program-Level Data Entry'!B11</f>
        <v>[insert airport owner/operator -- e.g., "City of East Rutherford"]</v>
      </c>
    </row>
    <row r="12" spans="1:19" x14ac:dyDescent="0.25">
      <c r="A12" s="63" t="str">
        <f>'Program-Level Data Entry'!B12</f>
        <v>[insert submission date]</v>
      </c>
    </row>
    <row r="13" spans="1:19" x14ac:dyDescent="0.25">
      <c r="A13" s="8"/>
    </row>
    <row r="14" spans="1:19" ht="15.6" x14ac:dyDescent="0.3">
      <c r="A14" s="55" t="s">
        <v>94</v>
      </c>
      <c r="B14" s="3"/>
      <c r="C14" s="3"/>
      <c r="D14" s="3"/>
      <c r="E14" s="3"/>
      <c r="F14" s="3"/>
      <c r="G14" s="3"/>
      <c r="I14" s="3"/>
      <c r="J14" s="3"/>
      <c r="K14" s="3"/>
      <c r="M14" s="3"/>
      <c r="N14" s="3"/>
      <c r="O14" s="3"/>
      <c r="P14" s="3"/>
      <c r="Q14" s="3"/>
      <c r="R14" s="3"/>
      <c r="S14" s="3"/>
    </row>
    <row r="15" spans="1:19" s="7" customFormat="1" ht="6" customHeight="1" x14ac:dyDescent="0.25">
      <c r="A15" s="5"/>
      <c r="B15" s="6"/>
      <c r="C15" s="6"/>
      <c r="D15" s="6"/>
      <c r="E15" s="6"/>
      <c r="F15" s="6"/>
      <c r="G15" s="6"/>
      <c r="I15" s="6"/>
      <c r="J15" s="6"/>
      <c r="K15" s="6"/>
      <c r="M15" s="6"/>
      <c r="N15" s="6"/>
      <c r="O15" s="6"/>
      <c r="P15" s="6"/>
      <c r="Q15" s="6"/>
      <c r="R15" s="6"/>
      <c r="S15" s="6"/>
    </row>
    <row r="16" spans="1:19" s="7" customFormat="1" ht="12.75" customHeight="1" x14ac:dyDescent="0.25">
      <c r="A16" s="5"/>
      <c r="B16" s="6"/>
      <c r="C16" s="6"/>
      <c r="D16" s="86" t="s">
        <v>81</v>
      </c>
      <c r="E16" s="6"/>
      <c r="F16" s="86" t="s">
        <v>74</v>
      </c>
      <c r="G16" s="85"/>
      <c r="I16" s="221" t="s">
        <v>86</v>
      </c>
      <c r="J16" s="221" t="s">
        <v>77</v>
      </c>
      <c r="K16" s="221" t="s">
        <v>87</v>
      </c>
      <c r="M16" s="223" t="str">
        <f>'Program-Level Data Entry'!B17</f>
        <v>Professional Services</v>
      </c>
      <c r="N16" s="223" t="str">
        <f>'Program-Level Data Entry'!B18</f>
        <v>Land Acquisition</v>
      </c>
      <c r="O16" s="223" t="str">
        <f>'Program-Level Data Entry'!B105</f>
        <v>Runways</v>
      </c>
      <c r="P16" s="223" t="str">
        <f>'Program-Level Data Entry'!B23</f>
        <v xml:space="preserve">Other Airside </v>
      </c>
      <c r="Q16" s="223" t="str">
        <f>'Program-Level Data Entry'!B24</f>
        <v xml:space="preserve">Terminal </v>
      </c>
      <c r="R16" s="223" t="str">
        <f>'Program-Level Data Entry'!B25</f>
        <v>Landside</v>
      </c>
      <c r="S16" s="223" t="str">
        <f>'Program-Level Data Entry'!B26</f>
        <v>Infrastructure</v>
      </c>
    </row>
    <row r="17" spans="1:19" x14ac:dyDescent="0.25">
      <c r="A17" s="1"/>
      <c r="B17" s="4" t="s">
        <v>78</v>
      </c>
      <c r="D17" s="88" t="s">
        <v>79</v>
      </c>
      <c r="F17" s="88" t="s">
        <v>79</v>
      </c>
      <c r="G17" s="87" t="s">
        <v>80</v>
      </c>
      <c r="I17" s="222"/>
      <c r="J17" s="222"/>
      <c r="K17" s="222"/>
      <c r="M17" s="224"/>
      <c r="N17" s="224"/>
      <c r="O17" s="224"/>
      <c r="P17" s="224"/>
      <c r="Q17" s="224"/>
      <c r="R17" s="224"/>
      <c r="S17" s="224"/>
    </row>
    <row r="18" spans="1:19" x14ac:dyDescent="0.25">
      <c r="A18" s="202" t="s">
        <v>82</v>
      </c>
      <c r="B18" s="203">
        <v>1800000</v>
      </c>
      <c r="C18" s="204"/>
      <c r="D18" s="205" t="s">
        <v>76</v>
      </c>
      <c r="E18" s="206"/>
      <c r="F18" s="205" t="s">
        <v>76</v>
      </c>
      <c r="G18" s="203" t="s">
        <v>83</v>
      </c>
      <c r="H18" s="204"/>
      <c r="I18" s="203">
        <f>IF(F18="N",0,B18)</f>
        <v>0</v>
      </c>
      <c r="J18" s="203">
        <f>IF(D18="N",0,B18)</f>
        <v>0</v>
      </c>
      <c r="K18" s="203">
        <f>B18</f>
        <v>1800000</v>
      </c>
      <c r="L18" s="171"/>
      <c r="M18" s="203"/>
      <c r="N18" s="203"/>
      <c r="O18" s="203"/>
      <c r="P18" s="203"/>
      <c r="Q18" s="203"/>
      <c r="R18" s="203"/>
      <c r="S18" s="203"/>
    </row>
    <row r="19" spans="1:19" x14ac:dyDescent="0.25">
      <c r="A19" s="207" t="s">
        <v>84</v>
      </c>
      <c r="B19" s="208">
        <v>4600000</v>
      </c>
      <c r="C19" s="204"/>
      <c r="D19" s="209" t="s">
        <v>75</v>
      </c>
      <c r="E19" s="206"/>
      <c r="F19" s="209" t="s">
        <v>76</v>
      </c>
      <c r="G19" s="208" t="s">
        <v>85</v>
      </c>
      <c r="H19" s="204"/>
      <c r="I19" s="208">
        <f>IF(F19="N",0,B19)</f>
        <v>0</v>
      </c>
      <c r="J19" s="208">
        <f>IF(D19="N",0,B19)</f>
        <v>4600000</v>
      </c>
      <c r="K19" s="208">
        <f>B19</f>
        <v>4600000</v>
      </c>
      <c r="L19" s="171"/>
      <c r="M19" s="208"/>
      <c r="N19" s="208"/>
      <c r="O19" s="208"/>
      <c r="P19" s="208"/>
      <c r="Q19" s="208"/>
      <c r="R19" s="208"/>
      <c r="S19" s="208"/>
    </row>
    <row r="20" spans="1:19" x14ac:dyDescent="0.25">
      <c r="A20" s="164" t="s">
        <v>106</v>
      </c>
      <c r="B20" s="84"/>
      <c r="C20" s="165"/>
      <c r="D20" s="89"/>
      <c r="E20" s="165"/>
      <c r="F20" s="89"/>
      <c r="G20" s="84"/>
      <c r="I20" s="169">
        <f>IF(F20="N",0,B20)</f>
        <v>0</v>
      </c>
      <c r="J20" s="169">
        <f>IF(D20="N",0,B20)</f>
        <v>0</v>
      </c>
      <c r="K20" s="169">
        <f>B20</f>
        <v>0</v>
      </c>
      <c r="M20" s="84"/>
      <c r="N20" s="84"/>
      <c r="O20" s="84"/>
      <c r="P20" s="84"/>
      <c r="Q20" s="84"/>
      <c r="R20" s="84"/>
      <c r="S20" s="84"/>
    </row>
    <row r="21" spans="1:19" x14ac:dyDescent="0.25">
      <c r="A21" s="164"/>
      <c r="B21" s="84"/>
      <c r="C21" s="165"/>
      <c r="D21" s="89"/>
      <c r="E21" s="165"/>
      <c r="F21" s="89"/>
      <c r="G21" s="84"/>
      <c r="I21" s="169">
        <f t="shared" ref="I21:I33" si="0">IF(F21="N",0,B21)</f>
        <v>0</v>
      </c>
      <c r="J21" s="169">
        <f t="shared" ref="J21:J33" si="1">IF(D21="N",0,B21)</f>
        <v>0</v>
      </c>
      <c r="K21" s="169">
        <f t="shared" ref="K21:K33" si="2">B21</f>
        <v>0</v>
      </c>
      <c r="M21" s="84"/>
      <c r="N21" s="84"/>
      <c r="O21" s="84"/>
      <c r="P21" s="84"/>
      <c r="Q21" s="84"/>
      <c r="R21" s="84"/>
      <c r="S21" s="84"/>
    </row>
    <row r="22" spans="1:19" x14ac:dyDescent="0.25">
      <c r="A22" s="164"/>
      <c r="B22" s="84"/>
      <c r="C22" s="165"/>
      <c r="D22" s="89"/>
      <c r="E22" s="165"/>
      <c r="F22" s="89"/>
      <c r="G22" s="84"/>
      <c r="I22" s="169">
        <f t="shared" si="0"/>
        <v>0</v>
      </c>
      <c r="J22" s="169">
        <f t="shared" si="1"/>
        <v>0</v>
      </c>
      <c r="K22" s="169">
        <f t="shared" si="2"/>
        <v>0</v>
      </c>
      <c r="M22" s="84"/>
      <c r="N22" s="84"/>
      <c r="O22" s="84"/>
      <c r="P22" s="84"/>
      <c r="Q22" s="84"/>
      <c r="R22" s="84"/>
      <c r="S22" s="84"/>
    </row>
    <row r="23" spans="1:19" x14ac:dyDescent="0.25">
      <c r="A23" s="164"/>
      <c r="B23" s="84"/>
      <c r="C23" s="165"/>
      <c r="D23" s="89"/>
      <c r="E23" s="165"/>
      <c r="F23" s="89"/>
      <c r="G23" s="84"/>
      <c r="I23" s="169">
        <f t="shared" si="0"/>
        <v>0</v>
      </c>
      <c r="J23" s="169">
        <f t="shared" si="1"/>
        <v>0</v>
      </c>
      <c r="K23" s="169">
        <f t="shared" si="2"/>
        <v>0</v>
      </c>
      <c r="M23" s="84"/>
      <c r="N23" s="84"/>
      <c r="O23" s="84"/>
      <c r="P23" s="84"/>
      <c r="Q23" s="84"/>
      <c r="R23" s="84"/>
      <c r="S23" s="84"/>
    </row>
    <row r="24" spans="1:19" x14ac:dyDescent="0.25">
      <c r="A24" s="166"/>
      <c r="B24" s="78"/>
      <c r="C24" s="165"/>
      <c r="D24" s="90"/>
      <c r="E24" s="165"/>
      <c r="F24" s="90"/>
      <c r="G24" s="78"/>
      <c r="I24" s="169">
        <f t="shared" si="0"/>
        <v>0</v>
      </c>
      <c r="J24" s="169">
        <f t="shared" si="1"/>
        <v>0</v>
      </c>
      <c r="K24" s="169">
        <f t="shared" si="2"/>
        <v>0</v>
      </c>
      <c r="M24" s="84"/>
      <c r="N24" s="84"/>
      <c r="O24" s="84"/>
      <c r="P24" s="84"/>
      <c r="Q24" s="84"/>
      <c r="R24" s="84"/>
      <c r="S24" s="84"/>
    </row>
    <row r="25" spans="1:19" x14ac:dyDescent="0.25">
      <c r="A25" s="166"/>
      <c r="B25" s="78"/>
      <c r="C25" s="165"/>
      <c r="D25" s="90"/>
      <c r="E25" s="165"/>
      <c r="F25" s="90"/>
      <c r="G25" s="78"/>
      <c r="I25" s="169">
        <f t="shared" si="0"/>
        <v>0</v>
      </c>
      <c r="J25" s="169">
        <f t="shared" si="1"/>
        <v>0</v>
      </c>
      <c r="K25" s="169">
        <f t="shared" si="2"/>
        <v>0</v>
      </c>
      <c r="M25" s="84"/>
      <c r="N25" s="84"/>
      <c r="O25" s="84"/>
      <c r="P25" s="84"/>
      <c r="Q25" s="84"/>
      <c r="R25" s="84"/>
      <c r="S25" s="84"/>
    </row>
    <row r="26" spans="1:19" x14ac:dyDescent="0.25">
      <c r="A26" s="166"/>
      <c r="B26" s="78"/>
      <c r="C26" s="165"/>
      <c r="D26" s="90"/>
      <c r="E26" s="165"/>
      <c r="F26" s="90"/>
      <c r="G26" s="78"/>
      <c r="I26" s="169">
        <f t="shared" si="0"/>
        <v>0</v>
      </c>
      <c r="J26" s="169">
        <f t="shared" si="1"/>
        <v>0</v>
      </c>
      <c r="K26" s="169">
        <f t="shared" si="2"/>
        <v>0</v>
      </c>
      <c r="M26" s="84"/>
      <c r="N26" s="84"/>
      <c r="O26" s="84"/>
      <c r="P26" s="84"/>
      <c r="Q26" s="84"/>
      <c r="R26" s="84"/>
      <c r="S26" s="84"/>
    </row>
    <row r="27" spans="1:19" x14ac:dyDescent="0.25">
      <c r="A27" s="166"/>
      <c r="B27" s="78"/>
      <c r="C27" s="165"/>
      <c r="D27" s="90"/>
      <c r="E27" s="165"/>
      <c r="F27" s="90"/>
      <c r="G27" s="78"/>
      <c r="I27" s="169">
        <f t="shared" si="0"/>
        <v>0</v>
      </c>
      <c r="J27" s="169">
        <f t="shared" si="1"/>
        <v>0</v>
      </c>
      <c r="K27" s="169">
        <f t="shared" si="2"/>
        <v>0</v>
      </c>
      <c r="M27" s="84"/>
      <c r="N27" s="84"/>
      <c r="O27" s="84"/>
      <c r="P27" s="84"/>
      <c r="Q27" s="84"/>
      <c r="R27" s="84"/>
      <c r="S27" s="84"/>
    </row>
    <row r="28" spans="1:19" x14ac:dyDescent="0.25">
      <c r="A28" s="166"/>
      <c r="B28" s="78"/>
      <c r="C28" s="165"/>
      <c r="D28" s="90"/>
      <c r="E28" s="165"/>
      <c r="F28" s="90"/>
      <c r="G28" s="78"/>
      <c r="I28" s="169">
        <f t="shared" si="0"/>
        <v>0</v>
      </c>
      <c r="J28" s="169">
        <f t="shared" si="1"/>
        <v>0</v>
      </c>
      <c r="K28" s="169">
        <f t="shared" si="2"/>
        <v>0</v>
      </c>
      <c r="M28" s="84"/>
      <c r="N28" s="84"/>
      <c r="O28" s="84"/>
      <c r="P28" s="84"/>
      <c r="Q28" s="84"/>
      <c r="R28" s="84"/>
      <c r="S28" s="84"/>
    </row>
    <row r="29" spans="1:19" x14ac:dyDescent="0.25">
      <c r="A29" s="166"/>
      <c r="B29" s="78"/>
      <c r="C29" s="165"/>
      <c r="D29" s="90"/>
      <c r="E29" s="165"/>
      <c r="F29" s="90"/>
      <c r="G29" s="78"/>
      <c r="I29" s="169">
        <f t="shared" si="0"/>
        <v>0</v>
      </c>
      <c r="J29" s="169">
        <f t="shared" si="1"/>
        <v>0</v>
      </c>
      <c r="K29" s="169">
        <f t="shared" si="2"/>
        <v>0</v>
      </c>
      <c r="M29" s="84"/>
      <c r="N29" s="84"/>
      <c r="O29" s="84"/>
      <c r="P29" s="84"/>
      <c r="Q29" s="84"/>
      <c r="R29" s="84"/>
      <c r="S29" s="84"/>
    </row>
    <row r="30" spans="1:19" x14ac:dyDescent="0.25">
      <c r="A30" s="166"/>
      <c r="B30" s="78"/>
      <c r="C30" s="165"/>
      <c r="D30" s="90"/>
      <c r="E30" s="165"/>
      <c r="F30" s="90"/>
      <c r="G30" s="78"/>
      <c r="I30" s="169">
        <f t="shared" si="0"/>
        <v>0</v>
      </c>
      <c r="J30" s="169">
        <f t="shared" si="1"/>
        <v>0</v>
      </c>
      <c r="K30" s="169">
        <f t="shared" si="2"/>
        <v>0</v>
      </c>
      <c r="M30" s="84"/>
      <c r="N30" s="84"/>
      <c r="O30" s="84"/>
      <c r="P30" s="84"/>
      <c r="Q30" s="84"/>
      <c r="R30" s="84"/>
      <c r="S30" s="84"/>
    </row>
    <row r="31" spans="1:19" x14ac:dyDescent="0.25">
      <c r="A31" s="166"/>
      <c r="B31" s="78"/>
      <c r="C31" s="165"/>
      <c r="D31" s="90"/>
      <c r="E31" s="165"/>
      <c r="F31" s="90"/>
      <c r="G31" s="78"/>
      <c r="I31" s="169">
        <f t="shared" si="0"/>
        <v>0</v>
      </c>
      <c r="J31" s="169">
        <f t="shared" si="1"/>
        <v>0</v>
      </c>
      <c r="K31" s="169">
        <f t="shared" si="2"/>
        <v>0</v>
      </c>
      <c r="M31" s="84"/>
      <c r="N31" s="84"/>
      <c r="O31" s="84"/>
      <c r="P31" s="84"/>
      <c r="Q31" s="84"/>
      <c r="R31" s="84"/>
      <c r="S31" s="84"/>
    </row>
    <row r="32" spans="1:19" x14ac:dyDescent="0.25">
      <c r="A32" s="166"/>
      <c r="B32" s="78"/>
      <c r="C32" s="165"/>
      <c r="D32" s="90"/>
      <c r="E32" s="165"/>
      <c r="F32" s="90"/>
      <c r="G32" s="78"/>
      <c r="I32" s="169">
        <f t="shared" si="0"/>
        <v>0</v>
      </c>
      <c r="J32" s="169">
        <f t="shared" si="1"/>
        <v>0</v>
      </c>
      <c r="K32" s="169">
        <f t="shared" si="2"/>
        <v>0</v>
      </c>
      <c r="M32" s="84"/>
      <c r="N32" s="84"/>
      <c r="O32" s="84"/>
      <c r="P32" s="84"/>
      <c r="Q32" s="84"/>
      <c r="R32" s="84"/>
      <c r="S32" s="84"/>
    </row>
    <row r="33" spans="1:19" x14ac:dyDescent="0.25">
      <c r="A33" s="166"/>
      <c r="B33" s="168"/>
      <c r="C33" s="165"/>
      <c r="D33" s="90"/>
      <c r="E33" s="165"/>
      <c r="F33" s="90"/>
      <c r="G33" s="78"/>
      <c r="I33" s="169">
        <f t="shared" si="0"/>
        <v>0</v>
      </c>
      <c r="J33" s="169">
        <f t="shared" si="1"/>
        <v>0</v>
      </c>
      <c r="K33" s="169">
        <f t="shared" si="2"/>
        <v>0</v>
      </c>
      <c r="M33" s="84"/>
      <c r="N33" s="84"/>
      <c r="O33" s="84"/>
      <c r="P33" s="84"/>
      <c r="Q33" s="84"/>
      <c r="R33" s="84"/>
      <c r="S33" s="84"/>
    </row>
    <row r="34" spans="1:19" x14ac:dyDescent="0.25">
      <c r="A34" s="167"/>
      <c r="B34" s="168"/>
      <c r="C34" s="165"/>
      <c r="D34" s="90"/>
      <c r="E34" s="165"/>
      <c r="F34" s="90"/>
      <c r="G34" s="78"/>
      <c r="I34" s="169">
        <f>IF(F34="N",0,B34)</f>
        <v>0</v>
      </c>
      <c r="J34" s="169">
        <f>IF(D34="N",0,B34)</f>
        <v>0</v>
      </c>
      <c r="K34" s="169">
        <f>B34</f>
        <v>0</v>
      </c>
      <c r="M34" s="84"/>
      <c r="N34" s="84"/>
      <c r="O34" s="84"/>
      <c r="P34" s="84"/>
      <c r="Q34" s="84"/>
      <c r="R34" s="84"/>
      <c r="S34" s="84"/>
    </row>
    <row r="35" spans="1:19" x14ac:dyDescent="0.25">
      <c r="A35" s="167"/>
      <c r="B35" s="168"/>
      <c r="C35" s="165"/>
      <c r="D35" s="90"/>
      <c r="E35" s="165"/>
      <c r="F35" s="90"/>
      <c r="G35" s="78"/>
      <c r="I35" s="169">
        <f>IF(F35="N",0,B35)</f>
        <v>0</v>
      </c>
      <c r="J35" s="169">
        <f>IF(D35="N",0,B35)</f>
        <v>0</v>
      </c>
      <c r="K35" s="169">
        <f>B35</f>
        <v>0</v>
      </c>
      <c r="M35" s="84"/>
      <c r="N35" s="84"/>
      <c r="O35" s="84"/>
      <c r="P35" s="84"/>
      <c r="Q35" s="84"/>
      <c r="R35" s="84"/>
      <c r="S35" s="84"/>
    </row>
    <row r="36" spans="1:19" x14ac:dyDescent="0.25">
      <c r="A36" s="167"/>
      <c r="B36" s="168"/>
      <c r="C36" s="165"/>
      <c r="D36" s="90"/>
      <c r="E36" s="165"/>
      <c r="F36" s="90"/>
      <c r="G36" s="78"/>
      <c r="I36" s="169">
        <f>IF(F36="N",0,B36)</f>
        <v>0</v>
      </c>
      <c r="J36" s="169">
        <f>IF(D36="N",0,B36)</f>
        <v>0</v>
      </c>
      <c r="K36" s="169">
        <f>B36</f>
        <v>0</v>
      </c>
      <c r="M36" s="84"/>
      <c r="N36" s="84"/>
      <c r="O36" s="84"/>
      <c r="P36" s="84"/>
      <c r="Q36" s="84"/>
      <c r="R36" s="84"/>
      <c r="S36" s="84"/>
    </row>
    <row r="37" spans="1:19" x14ac:dyDescent="0.25">
      <c r="A37" s="167"/>
      <c r="B37" s="168"/>
      <c r="C37" s="165"/>
      <c r="D37" s="90"/>
      <c r="E37" s="165"/>
      <c r="F37" s="90"/>
      <c r="G37" s="78"/>
      <c r="I37" s="169">
        <f>IF(F37="N",0,B37)</f>
        <v>0</v>
      </c>
      <c r="J37" s="169">
        <f>IF(D37="N",0,B37)</f>
        <v>0</v>
      </c>
      <c r="K37" s="169">
        <f>B37</f>
        <v>0</v>
      </c>
      <c r="M37" s="84"/>
      <c r="N37" s="84"/>
      <c r="O37" s="84"/>
      <c r="P37" s="84"/>
      <c r="Q37" s="84"/>
      <c r="R37" s="84"/>
      <c r="S37" s="84"/>
    </row>
    <row r="38" spans="1:19" x14ac:dyDescent="0.25">
      <c r="A38" s="9" t="s">
        <v>6</v>
      </c>
      <c r="B38" s="10">
        <f>SUM(B20:B37)</f>
        <v>0</v>
      </c>
      <c r="D38" s="10">
        <f>SUM(D18:D37)</f>
        <v>0</v>
      </c>
      <c r="F38" s="10">
        <f>SUM(F18:F37)</f>
        <v>0</v>
      </c>
      <c r="G38" s="10">
        <f>SUM(G18:G37)</f>
        <v>0</v>
      </c>
      <c r="I38" s="10">
        <f>SUM(I20:I37)</f>
        <v>0</v>
      </c>
      <c r="J38" s="10">
        <f>SUM(J20:J37)</f>
        <v>0</v>
      </c>
      <c r="K38" s="10">
        <f>SUM(K20:K37)</f>
        <v>0</v>
      </c>
      <c r="M38" s="10">
        <f t="shared" ref="M38:S38" si="3">SUM(M20:M37)</f>
        <v>0</v>
      </c>
      <c r="N38" s="10">
        <f t="shared" si="3"/>
        <v>0</v>
      </c>
      <c r="O38" s="10">
        <f t="shared" si="3"/>
        <v>0</v>
      </c>
      <c r="P38" s="10">
        <f t="shared" si="3"/>
        <v>0</v>
      </c>
      <c r="Q38" s="10">
        <f t="shared" si="3"/>
        <v>0</v>
      </c>
      <c r="R38" s="10">
        <f t="shared" si="3"/>
        <v>0</v>
      </c>
      <c r="S38" s="10">
        <f t="shared" si="3"/>
        <v>0</v>
      </c>
    </row>
    <row r="39" spans="1:19" x14ac:dyDescent="0.25">
      <c r="A39" s="33"/>
      <c r="B39" s="32"/>
      <c r="C39" s="11"/>
      <c r="D39" s="11"/>
      <c r="E39" s="11"/>
      <c r="F39" s="36"/>
      <c r="G39" s="36"/>
      <c r="I39" s="36"/>
      <c r="J39" s="36"/>
      <c r="K39" s="36"/>
      <c r="M39" s="36"/>
      <c r="N39" s="36"/>
      <c r="O39" s="36"/>
      <c r="P39" s="36"/>
      <c r="Q39" s="36"/>
      <c r="R39" s="36"/>
      <c r="S39" s="36"/>
    </row>
    <row r="40" spans="1:19" s="16" customFormat="1" x14ac:dyDescent="0.25"/>
    <row r="41" spans="1:19" s="16" customFormat="1" x14ac:dyDescent="0.25"/>
    <row r="42" spans="1:19" s="16" customFormat="1" x14ac:dyDescent="0.25"/>
    <row r="43" spans="1:19" s="16" customFormat="1" x14ac:dyDescent="0.25"/>
    <row r="44" spans="1:19" s="16" customFormat="1" x14ac:dyDescent="0.25"/>
    <row r="45" spans="1:19" s="16" customFormat="1" x14ac:dyDescent="0.25"/>
    <row r="46" spans="1:19" s="16" customFormat="1" x14ac:dyDescent="0.25"/>
    <row r="47" spans="1:19" s="16" customFormat="1" x14ac:dyDescent="0.25"/>
    <row r="48" spans="1:19" s="16" customFormat="1" x14ac:dyDescent="0.25"/>
    <row r="49" spans="2:2" s="16" customFormat="1" x14ac:dyDescent="0.25"/>
    <row r="50" spans="2:2" s="16" customFormat="1" x14ac:dyDescent="0.25"/>
    <row r="51" spans="2:2" s="16" customFormat="1" x14ac:dyDescent="0.25"/>
    <row r="52" spans="2:2" s="16" customFormat="1" x14ac:dyDescent="0.25"/>
    <row r="53" spans="2:2" s="16" customFormat="1" x14ac:dyDescent="0.25"/>
    <row r="54" spans="2:2" s="16" customFormat="1" x14ac:dyDescent="0.25"/>
    <row r="55" spans="2:2" s="16" customFormat="1" x14ac:dyDescent="0.25"/>
    <row r="56" spans="2:2" s="16" customFormat="1" x14ac:dyDescent="0.25"/>
    <row r="57" spans="2:2" s="16" customFormat="1" x14ac:dyDescent="0.25"/>
    <row r="58" spans="2:2" s="16" customFormat="1" x14ac:dyDescent="0.25"/>
    <row r="59" spans="2:2" s="16" customFormat="1" x14ac:dyDescent="0.25"/>
    <row r="60" spans="2:2" s="16" customFormat="1" x14ac:dyDescent="0.25"/>
    <row r="61" spans="2:2" x14ac:dyDescent="0.25">
      <c r="B61" s="63"/>
    </row>
    <row r="62" spans="2:2" x14ac:dyDescent="0.25">
      <c r="B62" s="63"/>
    </row>
    <row r="63" spans="2:2" x14ac:dyDescent="0.25">
      <c r="B63" s="63"/>
    </row>
    <row r="64" spans="2:2" x14ac:dyDescent="0.25">
      <c r="B64" s="63"/>
    </row>
    <row r="65" spans="2:2" x14ac:dyDescent="0.25">
      <c r="B65" s="63"/>
    </row>
    <row r="66" spans="2:2" x14ac:dyDescent="0.25">
      <c r="B66" s="63"/>
    </row>
    <row r="67" spans="2:2" x14ac:dyDescent="0.25">
      <c r="B67" s="63"/>
    </row>
    <row r="68" spans="2:2" x14ac:dyDescent="0.25">
      <c r="B68" s="63"/>
    </row>
    <row r="69" spans="2:2" x14ac:dyDescent="0.25">
      <c r="B69" s="63"/>
    </row>
    <row r="70" spans="2:2" x14ac:dyDescent="0.25">
      <c r="B70" s="63"/>
    </row>
    <row r="71" spans="2:2" x14ac:dyDescent="0.25">
      <c r="B71" s="63"/>
    </row>
    <row r="72" spans="2:2" x14ac:dyDescent="0.25">
      <c r="B72" s="63"/>
    </row>
    <row r="73" spans="2:2" x14ac:dyDescent="0.25">
      <c r="B73" s="63"/>
    </row>
    <row r="74" spans="2:2" x14ac:dyDescent="0.25">
      <c r="B74" s="63"/>
    </row>
    <row r="75" spans="2:2" x14ac:dyDescent="0.25">
      <c r="B75" s="63"/>
    </row>
    <row r="76" spans="2:2" x14ac:dyDescent="0.25">
      <c r="B76" s="63"/>
    </row>
    <row r="77" spans="2:2" x14ac:dyDescent="0.25">
      <c r="B77" s="63"/>
    </row>
    <row r="78" spans="2:2" x14ac:dyDescent="0.25">
      <c r="B78" s="63"/>
    </row>
    <row r="79" spans="2:2" x14ac:dyDescent="0.25">
      <c r="B79" s="63"/>
    </row>
    <row r="80" spans="2:2" x14ac:dyDescent="0.25">
      <c r="B80" s="63"/>
    </row>
    <row r="81" spans="2:2" x14ac:dyDescent="0.25">
      <c r="B81" s="63"/>
    </row>
    <row r="82" spans="2:2" x14ac:dyDescent="0.25">
      <c r="B82" s="63"/>
    </row>
    <row r="83" spans="2:2" x14ac:dyDescent="0.25">
      <c r="B83" s="63"/>
    </row>
    <row r="84" spans="2:2" x14ac:dyDescent="0.25">
      <c r="B84" s="63"/>
    </row>
    <row r="85" spans="2:2" x14ac:dyDescent="0.25">
      <c r="B85" s="63"/>
    </row>
    <row r="86" spans="2:2" x14ac:dyDescent="0.25">
      <c r="B86" s="63"/>
    </row>
    <row r="87" spans="2:2" x14ac:dyDescent="0.25">
      <c r="B87" s="63"/>
    </row>
    <row r="88" spans="2:2" x14ac:dyDescent="0.25">
      <c r="B88" s="63"/>
    </row>
    <row r="89" spans="2:2" x14ac:dyDescent="0.25">
      <c r="B89" s="63"/>
    </row>
    <row r="90" spans="2:2" x14ac:dyDescent="0.25">
      <c r="B90" s="63"/>
    </row>
    <row r="91" spans="2:2" x14ac:dyDescent="0.25">
      <c r="B91" s="63"/>
    </row>
    <row r="92" spans="2:2" x14ac:dyDescent="0.25">
      <c r="B92" s="63"/>
    </row>
    <row r="93" spans="2:2" x14ac:dyDescent="0.25">
      <c r="B93" s="63"/>
    </row>
    <row r="94" spans="2:2" x14ac:dyDescent="0.25">
      <c r="B94" s="63"/>
    </row>
    <row r="95" spans="2:2" x14ac:dyDescent="0.25">
      <c r="B95" s="63"/>
    </row>
    <row r="96" spans="2:2" x14ac:dyDescent="0.25">
      <c r="B96" s="63"/>
    </row>
    <row r="97" spans="2:2" x14ac:dyDescent="0.25">
      <c r="B97" s="63"/>
    </row>
    <row r="98" spans="2:2" x14ac:dyDescent="0.25">
      <c r="B98" s="63"/>
    </row>
    <row r="99" spans="2:2" x14ac:dyDescent="0.25">
      <c r="B99" s="63"/>
    </row>
    <row r="100" spans="2:2" x14ac:dyDescent="0.25">
      <c r="B100" s="63"/>
    </row>
    <row r="101" spans="2:2" x14ac:dyDescent="0.25">
      <c r="B101" s="63"/>
    </row>
    <row r="102" spans="2:2" x14ac:dyDescent="0.25">
      <c r="B102" s="63"/>
    </row>
    <row r="103" spans="2:2" x14ac:dyDescent="0.25">
      <c r="B103" s="63"/>
    </row>
    <row r="104" spans="2:2" x14ac:dyDescent="0.25">
      <c r="B104" s="63"/>
    </row>
    <row r="105" spans="2:2" x14ac:dyDescent="0.25">
      <c r="B105" s="63"/>
    </row>
    <row r="106" spans="2:2" x14ac:dyDescent="0.25">
      <c r="B106" s="63"/>
    </row>
    <row r="107" spans="2:2" x14ac:dyDescent="0.25">
      <c r="B107" s="63"/>
    </row>
    <row r="108" spans="2:2" x14ac:dyDescent="0.25">
      <c r="B108" s="63"/>
    </row>
    <row r="109" spans="2:2" x14ac:dyDescent="0.25">
      <c r="B109" s="63"/>
    </row>
    <row r="110" spans="2:2" x14ac:dyDescent="0.25">
      <c r="B110" s="63"/>
    </row>
    <row r="111" spans="2:2" x14ac:dyDescent="0.25">
      <c r="B111" s="63"/>
    </row>
    <row r="112" spans="2:2" x14ac:dyDescent="0.25">
      <c r="B112" s="63"/>
    </row>
    <row r="113" spans="2:2" x14ac:dyDescent="0.25">
      <c r="B113" s="63"/>
    </row>
    <row r="114" spans="2:2" x14ac:dyDescent="0.25">
      <c r="B114" s="63"/>
    </row>
    <row r="115" spans="2:2" x14ac:dyDescent="0.25">
      <c r="B115" s="63"/>
    </row>
    <row r="116" spans="2:2" x14ac:dyDescent="0.25">
      <c r="B116" s="63"/>
    </row>
    <row r="117" spans="2:2" x14ac:dyDescent="0.25">
      <c r="B117" s="63"/>
    </row>
    <row r="118" spans="2:2" x14ac:dyDescent="0.25">
      <c r="B118" s="63"/>
    </row>
    <row r="119" spans="2:2" x14ac:dyDescent="0.25">
      <c r="B119" s="63"/>
    </row>
    <row r="120" spans="2:2" x14ac:dyDescent="0.25">
      <c r="B120" s="63"/>
    </row>
    <row r="121" spans="2:2" x14ac:dyDescent="0.25">
      <c r="B121" s="63"/>
    </row>
    <row r="122" spans="2:2" x14ac:dyDescent="0.25">
      <c r="B122" s="63"/>
    </row>
    <row r="123" spans="2:2" x14ac:dyDescent="0.25">
      <c r="B123" s="63"/>
    </row>
  </sheetData>
  <mergeCells count="10">
    <mergeCell ref="I16:I17"/>
    <mergeCell ref="J16:J17"/>
    <mergeCell ref="K16:K17"/>
    <mergeCell ref="M16:M17"/>
    <mergeCell ref="S16:S17"/>
    <mergeCell ref="P16:P17"/>
    <mergeCell ref="Q16:Q17"/>
    <mergeCell ref="R16:R17"/>
    <mergeCell ref="N16:N17"/>
    <mergeCell ref="O16:O17"/>
  </mergeCells>
  <phoneticPr fontId="0" type="noConversion"/>
  <conditionalFormatting sqref="D20:D37 F20:F37">
    <cfRule type="cellIs" dxfId="1" priority="1" stopIfTrue="1" operator="equal">
      <formula>"N"</formula>
    </cfRule>
  </conditionalFormatting>
  <conditionalFormatting sqref="D18:D19 F18:F19">
    <cfRule type="cellIs" dxfId="0" priority="2" stopIfTrue="1" operator="equal">
      <formula>"N"</formula>
    </cfRule>
  </conditionalFormatting>
  <pageMargins left="0.5" right="0.5" top="0.5" bottom="0.75" header="0.5" footer="0.5"/>
  <pageSetup scale="48" fitToHeight="4" orientation="landscape" r:id="rId1"/>
  <headerFooter alignWithMargins="0">
    <oddFooter>&amp;LFAA FORM 5100-139 (10/15)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showGridLines="0" workbookViewId="0">
      <selection activeCell="S27" sqref="S27"/>
    </sheetView>
  </sheetViews>
  <sheetFormatPr defaultRowHeight="13.2" x14ac:dyDescent="0.25"/>
  <cols>
    <col min="1" max="1" width="4.6640625" customWidth="1"/>
    <col min="2" max="2" width="7.5546875" customWidth="1"/>
    <col min="3" max="3" width="9.6640625" customWidth="1"/>
    <col min="4" max="4" width="18.6640625" customWidth="1"/>
    <col min="5" max="5" width="14.6640625" customWidth="1"/>
    <col min="6" max="6" width="8.6640625" customWidth="1"/>
    <col min="7" max="7" width="1.6640625" customWidth="1"/>
    <col min="8" max="8" width="14.6640625" customWidth="1"/>
  </cols>
  <sheetData>
    <row r="1" spans="1:16" ht="17.399999999999999" x14ac:dyDescent="0.3">
      <c r="A1" s="61" t="s">
        <v>107</v>
      </c>
      <c r="H1" s="14"/>
    </row>
    <row r="2" spans="1:16" x14ac:dyDescent="0.25">
      <c r="H2" s="14"/>
    </row>
    <row r="3" spans="1:16" ht="15.6" x14ac:dyDescent="0.3">
      <c r="A3" s="54" t="s">
        <v>31</v>
      </c>
      <c r="B3" s="3"/>
      <c r="C3" s="3"/>
      <c r="D3" s="3"/>
      <c r="E3" s="3"/>
      <c r="F3" s="3"/>
      <c r="G3" s="3"/>
      <c r="H3" s="3"/>
      <c r="I3" s="3"/>
      <c r="J3" s="3"/>
      <c r="K3" s="3"/>
      <c r="L3" s="3"/>
      <c r="M3" s="3"/>
      <c r="N3" s="3"/>
      <c r="O3" s="3"/>
      <c r="P3" s="3"/>
    </row>
    <row r="4" spans="1:16" ht="3.9" customHeight="1" x14ac:dyDescent="0.25">
      <c r="H4" s="14"/>
    </row>
    <row r="5" spans="1:16" x14ac:dyDescent="0.25">
      <c r="A5" s="8">
        <v>1</v>
      </c>
      <c r="B5" s="63" t="str">
        <f>'Program-Level Data Entry'!B7</f>
        <v>[insert airport name]</v>
      </c>
      <c r="H5" s="14"/>
    </row>
    <row r="6" spans="1:16" x14ac:dyDescent="0.25">
      <c r="A6" s="8">
        <v>2</v>
      </c>
      <c r="B6" s="63" t="str">
        <f>'Program-Level Data Entry'!B8</f>
        <v>[insert three-letter identifier]</v>
      </c>
      <c r="H6" s="14"/>
    </row>
    <row r="7" spans="1:16" x14ac:dyDescent="0.25">
      <c r="A7" s="8">
        <v>3</v>
      </c>
      <c r="B7" s="63" t="str">
        <f>'Program-Level Data Entry'!B9</f>
        <v>[insert city and state]</v>
      </c>
      <c r="H7" s="14"/>
    </row>
    <row r="8" spans="1:16" x14ac:dyDescent="0.25">
      <c r="A8" s="8">
        <v>4</v>
      </c>
      <c r="B8" s="63" t="str">
        <f>'Program-Level Data Entry'!B10</f>
        <v>[insert hub category - Large, Medium, Small or Nonhub]</v>
      </c>
      <c r="H8" s="14"/>
    </row>
    <row r="9" spans="1:16" x14ac:dyDescent="0.25">
      <c r="A9" s="8">
        <v>5</v>
      </c>
      <c r="B9" s="63" t="str">
        <f>'Program-Level Data Entry'!B11</f>
        <v>[insert airport owner/operator -- e.g., "City of East Rutherford"]</v>
      </c>
      <c r="H9" s="14"/>
    </row>
    <row r="10" spans="1:16" x14ac:dyDescent="0.25">
      <c r="A10" s="8">
        <f>A9+1</f>
        <v>6</v>
      </c>
      <c r="B10" s="63" t="str">
        <f>'Program-Level Data Entry'!B12</f>
        <v>[insert submission date]</v>
      </c>
      <c r="H10" s="14"/>
    </row>
    <row r="11" spans="1:16" x14ac:dyDescent="0.25">
      <c r="A11" s="8"/>
      <c r="B11" s="16"/>
      <c r="H11" s="14"/>
    </row>
    <row r="12" spans="1:16" x14ac:dyDescent="0.25">
      <c r="A12" s="8"/>
      <c r="B12" s="16"/>
      <c r="H12" s="71"/>
    </row>
    <row r="13" spans="1:16" s="7" customFormat="1" ht="6" customHeight="1" x14ac:dyDescent="0.25">
      <c r="A13" s="8"/>
      <c r="B13" s="16"/>
      <c r="C13"/>
      <c r="D13"/>
      <c r="E13"/>
      <c r="F13"/>
      <c r="G13"/>
      <c r="H13" s="71"/>
    </row>
    <row r="14" spans="1:16" x14ac:dyDescent="0.25">
      <c r="A14" s="8"/>
      <c r="B14" s="16"/>
      <c r="H14" s="72"/>
    </row>
    <row r="15" spans="1:16" x14ac:dyDescent="0.25">
      <c r="A15" s="8"/>
      <c r="B15" s="16"/>
      <c r="H15" s="73"/>
    </row>
    <row r="16" spans="1:16" x14ac:dyDescent="0.25">
      <c r="A16" s="8"/>
      <c r="B16" s="16"/>
      <c r="H16" s="74"/>
    </row>
    <row r="17" spans="1:8" x14ac:dyDescent="0.25">
      <c r="A17" s="8"/>
      <c r="B17" s="16"/>
      <c r="H17" s="74"/>
    </row>
    <row r="18" spans="1:8" x14ac:dyDescent="0.25">
      <c r="A18" s="8"/>
      <c r="B18" s="16"/>
      <c r="H18" s="74"/>
    </row>
    <row r="19" spans="1:8" x14ac:dyDescent="0.25">
      <c r="A19" s="8"/>
      <c r="B19" s="16"/>
      <c r="H19" s="74"/>
    </row>
    <row r="20" spans="1:8" x14ac:dyDescent="0.25">
      <c r="A20" s="8"/>
      <c r="B20" s="16"/>
      <c r="H20" s="74"/>
    </row>
    <row r="21" spans="1:8" x14ac:dyDescent="0.25">
      <c r="A21" s="8"/>
      <c r="B21" s="16"/>
      <c r="H21" s="74"/>
    </row>
    <row r="22" spans="1:8" x14ac:dyDescent="0.25">
      <c r="A22" s="8"/>
      <c r="B22" s="16"/>
      <c r="H22" s="74"/>
    </row>
    <row r="23" spans="1:8" x14ac:dyDescent="0.25">
      <c r="A23" s="8"/>
      <c r="B23" s="16"/>
      <c r="H23" s="74"/>
    </row>
    <row r="24" spans="1:8" x14ac:dyDescent="0.25">
      <c r="A24" s="8"/>
      <c r="B24" s="16"/>
      <c r="H24" s="74"/>
    </row>
    <row r="25" spans="1:8" x14ac:dyDescent="0.25">
      <c r="A25" s="8"/>
      <c r="B25" s="16"/>
      <c r="H25" s="75"/>
    </row>
    <row r="26" spans="1:8" x14ac:dyDescent="0.25">
      <c r="A26" s="8"/>
      <c r="B26" s="16"/>
      <c r="H26" s="76"/>
    </row>
    <row r="27" spans="1:8" x14ac:dyDescent="0.25">
      <c r="A27" s="8"/>
      <c r="B27" s="16"/>
      <c r="H27" s="71"/>
    </row>
    <row r="28" spans="1:8" s="7" customFormat="1" ht="6" customHeight="1" x14ac:dyDescent="0.25">
      <c r="A28" s="8"/>
      <c r="B28" s="16"/>
      <c r="C28"/>
      <c r="D28"/>
      <c r="E28"/>
      <c r="F28"/>
      <c r="G28"/>
      <c r="H28" s="71"/>
    </row>
    <row r="29" spans="1:8" x14ac:dyDescent="0.25">
      <c r="A29" s="8"/>
      <c r="B29" s="16"/>
      <c r="H29" s="72"/>
    </row>
    <row r="30" spans="1:8" x14ac:dyDescent="0.25">
      <c r="A30" s="8"/>
      <c r="B30" s="16"/>
      <c r="H30" s="72"/>
    </row>
    <row r="31" spans="1:8" x14ac:dyDescent="0.25">
      <c r="A31" s="8"/>
      <c r="B31" s="16"/>
      <c r="H31" s="73"/>
    </row>
    <row r="32" spans="1:8" x14ac:dyDescent="0.25">
      <c r="A32" s="8"/>
      <c r="B32" s="16"/>
      <c r="H32" s="73"/>
    </row>
    <row r="33" spans="1:8" x14ac:dyDescent="0.25">
      <c r="A33" s="8"/>
      <c r="B33" s="16"/>
      <c r="H33" s="74"/>
    </row>
    <row r="34" spans="1:8" x14ac:dyDescent="0.25">
      <c r="A34" s="8"/>
      <c r="B34" s="16"/>
      <c r="H34" s="74"/>
    </row>
    <row r="35" spans="1:8" x14ac:dyDescent="0.25">
      <c r="A35" s="8"/>
      <c r="B35" s="16"/>
      <c r="H35" s="74"/>
    </row>
    <row r="36" spans="1:8" x14ac:dyDescent="0.25">
      <c r="A36" s="8"/>
      <c r="B36" s="16"/>
      <c r="H36" s="74"/>
    </row>
    <row r="37" spans="1:8" x14ac:dyDescent="0.25">
      <c r="A37" s="8"/>
      <c r="B37" s="16"/>
      <c r="H37" s="74"/>
    </row>
    <row r="38" spans="1:8" x14ac:dyDescent="0.25">
      <c r="A38" s="8"/>
      <c r="B38" s="16"/>
      <c r="H38" s="74"/>
    </row>
    <row r="39" spans="1:8" x14ac:dyDescent="0.25">
      <c r="A39" s="8"/>
      <c r="B39" s="16"/>
      <c r="H39" s="74"/>
    </row>
    <row r="40" spans="1:8" x14ac:dyDescent="0.25">
      <c r="A40" s="8"/>
      <c r="B40" s="16"/>
      <c r="H40" s="74"/>
    </row>
    <row r="41" spans="1:8" x14ac:dyDescent="0.25">
      <c r="A41" s="8"/>
      <c r="B41" s="16"/>
      <c r="H41" s="74"/>
    </row>
    <row r="42" spans="1:8" x14ac:dyDescent="0.25">
      <c r="A42" s="8"/>
      <c r="B42" s="16"/>
      <c r="H42" s="74"/>
    </row>
    <row r="43" spans="1:8" x14ac:dyDescent="0.25">
      <c r="A43" s="8"/>
      <c r="B43" s="16"/>
      <c r="H43" s="74"/>
    </row>
    <row r="44" spans="1:8" x14ac:dyDescent="0.25">
      <c r="A44" s="8"/>
      <c r="B44" s="16"/>
      <c r="H44" s="75"/>
    </row>
    <row r="45" spans="1:8" s="15" customFormat="1" x14ac:dyDescent="0.25">
      <c r="A45" s="8"/>
      <c r="B45" s="16"/>
      <c r="C45"/>
      <c r="D45"/>
      <c r="E45"/>
      <c r="F45"/>
      <c r="G45"/>
      <c r="H45" s="73"/>
    </row>
    <row r="46" spans="1:8" x14ac:dyDescent="0.25">
      <c r="A46" s="8"/>
      <c r="B46" s="16"/>
      <c r="H46" s="73"/>
    </row>
    <row r="47" spans="1:8" x14ac:dyDescent="0.25">
      <c r="A47" s="8"/>
      <c r="B47" s="16"/>
      <c r="H47" s="73"/>
    </row>
    <row r="48" spans="1:8" x14ac:dyDescent="0.25">
      <c r="A48" s="8"/>
      <c r="B48" s="16"/>
      <c r="H48" s="74"/>
    </row>
    <row r="49" spans="1:8" x14ac:dyDescent="0.25">
      <c r="A49" s="8"/>
      <c r="B49" s="16"/>
      <c r="H49" s="74"/>
    </row>
    <row r="50" spans="1:8" x14ac:dyDescent="0.25">
      <c r="A50" s="8"/>
      <c r="B50" s="16"/>
      <c r="H50" s="74"/>
    </row>
    <row r="51" spans="1:8" x14ac:dyDescent="0.25">
      <c r="A51" s="8"/>
      <c r="B51" s="16"/>
      <c r="H51" s="74"/>
    </row>
    <row r="52" spans="1:8" x14ac:dyDescent="0.25">
      <c r="A52" s="8"/>
      <c r="B52" s="16"/>
      <c r="H52" s="74"/>
    </row>
    <row r="53" spans="1:8" x14ac:dyDescent="0.25">
      <c r="A53" s="8"/>
      <c r="B53" s="16"/>
      <c r="H53" s="74"/>
    </row>
    <row r="54" spans="1:8" x14ac:dyDescent="0.25">
      <c r="A54" s="8"/>
      <c r="B54" s="16"/>
      <c r="H54" s="75"/>
    </row>
    <row r="55" spans="1:8" s="15" customFormat="1" x14ac:dyDescent="0.25">
      <c r="A55" s="8"/>
      <c r="B55" s="16"/>
      <c r="C55"/>
      <c r="D55"/>
      <c r="E55"/>
      <c r="F55"/>
      <c r="G55"/>
      <c r="H55" s="73"/>
    </row>
    <row r="56" spans="1:8" x14ac:dyDescent="0.25">
      <c r="A56" s="8"/>
      <c r="B56" s="16"/>
      <c r="H56" s="73"/>
    </row>
    <row r="57" spans="1:8" x14ac:dyDescent="0.25">
      <c r="A57" s="8"/>
      <c r="B57" s="16"/>
      <c r="H57" s="73"/>
    </row>
    <row r="58" spans="1:8" x14ac:dyDescent="0.25">
      <c r="A58" s="8"/>
      <c r="B58" s="16"/>
      <c r="H58" s="74"/>
    </row>
    <row r="59" spans="1:8" x14ac:dyDescent="0.25">
      <c r="A59" s="8"/>
      <c r="B59" s="16"/>
      <c r="H59" s="74"/>
    </row>
    <row r="60" spans="1:8" x14ac:dyDescent="0.25">
      <c r="A60" s="8"/>
      <c r="B60" s="16"/>
      <c r="H60" s="74"/>
    </row>
    <row r="61" spans="1:8" x14ac:dyDescent="0.25">
      <c r="A61" s="8"/>
      <c r="B61" s="16"/>
      <c r="H61" s="74"/>
    </row>
    <row r="62" spans="1:8" x14ac:dyDescent="0.25">
      <c r="A62" s="8"/>
      <c r="B62" s="16"/>
      <c r="H62" s="74"/>
    </row>
    <row r="63" spans="1:8" x14ac:dyDescent="0.25">
      <c r="A63" s="8"/>
      <c r="B63" s="16"/>
      <c r="H63" s="75"/>
    </row>
    <row r="64" spans="1:8" s="15" customFormat="1" x14ac:dyDescent="0.25">
      <c r="A64" s="8"/>
      <c r="B64" s="16"/>
      <c r="C64"/>
      <c r="D64"/>
      <c r="E64"/>
      <c r="F64"/>
      <c r="G64"/>
      <c r="H64" s="73"/>
    </row>
    <row r="65" spans="1:8" x14ac:dyDescent="0.25">
      <c r="A65" s="8"/>
      <c r="B65" s="16"/>
      <c r="H65" s="73"/>
    </row>
    <row r="66" spans="1:8" x14ac:dyDescent="0.25">
      <c r="A66" s="8"/>
      <c r="B66" s="16"/>
      <c r="H66" s="73"/>
    </row>
    <row r="67" spans="1:8" s="15" customFormat="1" x14ac:dyDescent="0.25">
      <c r="A67" s="8"/>
      <c r="B67" s="16"/>
      <c r="C67"/>
      <c r="D67"/>
      <c r="E67"/>
      <c r="F67"/>
      <c r="G67"/>
      <c r="H67" s="73"/>
    </row>
    <row r="68" spans="1:8" s="15" customFormat="1" x14ac:dyDescent="0.25">
      <c r="A68" s="8"/>
      <c r="B68" s="16"/>
      <c r="C68"/>
      <c r="D68"/>
      <c r="E68"/>
      <c r="F68"/>
      <c r="G68"/>
      <c r="H68" s="32"/>
    </row>
    <row r="70" spans="1:8" ht="0.9" customHeight="1" x14ac:dyDescent="0.25">
      <c r="B70" s="15"/>
      <c r="C70" s="15"/>
      <c r="D70" s="15" t="s">
        <v>59</v>
      </c>
      <c r="E70" s="29">
        <f>E33</f>
        <v>0</v>
      </c>
      <c r="F70" s="15"/>
      <c r="G70" s="15"/>
      <c r="H70" s="15"/>
    </row>
    <row r="71" spans="1:8" s="68" customFormat="1" ht="0.9" customHeight="1" x14ac:dyDescent="0.25">
      <c r="B71" s="66"/>
      <c r="C71" s="66"/>
      <c r="D71" s="66" t="s">
        <v>68</v>
      </c>
      <c r="E71" s="67">
        <f>SUM(E31:E41)-E33</f>
        <v>0</v>
      </c>
      <c r="F71" s="66"/>
      <c r="G71" s="66"/>
      <c r="H71" s="66"/>
    </row>
    <row r="72" spans="1:8" s="68" customFormat="1" ht="0.9" customHeight="1" x14ac:dyDescent="0.25">
      <c r="B72" s="66"/>
      <c r="C72" s="66"/>
      <c r="D72" s="66" t="s">
        <v>65</v>
      </c>
      <c r="E72" s="67">
        <f>SUM(E40:E41)</f>
        <v>0</v>
      </c>
      <c r="F72" s="66"/>
      <c r="G72" s="66"/>
      <c r="H72" s="66"/>
    </row>
    <row r="73" spans="1:8" s="68" customFormat="1" ht="0.9" customHeight="1" x14ac:dyDescent="0.25">
      <c r="B73" s="66"/>
      <c r="C73" s="66"/>
      <c r="D73" s="66" t="s">
        <v>60</v>
      </c>
      <c r="E73" s="69">
        <f>E42+E43</f>
        <v>0</v>
      </c>
      <c r="F73" s="66"/>
      <c r="G73" s="66"/>
      <c r="H73" s="66"/>
    </row>
    <row r="74" spans="1:8" s="68" customFormat="1" ht="0.9" customHeight="1" x14ac:dyDescent="0.25">
      <c r="B74" s="66"/>
      <c r="C74" s="66"/>
      <c r="D74" s="66" t="s">
        <v>40</v>
      </c>
      <c r="E74" s="67">
        <f>E54</f>
        <v>0</v>
      </c>
      <c r="F74" s="66"/>
      <c r="G74" s="66"/>
      <c r="H74" s="66"/>
    </row>
    <row r="75" spans="1:8" s="68" customFormat="1" ht="0.9" customHeight="1" x14ac:dyDescent="0.25">
      <c r="B75" s="66"/>
      <c r="C75" s="66"/>
      <c r="D75" s="66" t="s">
        <v>18</v>
      </c>
      <c r="E75" s="67">
        <f>E63</f>
        <v>0</v>
      </c>
      <c r="F75" s="66"/>
      <c r="G75" s="66"/>
      <c r="H75" s="66"/>
    </row>
    <row r="76" spans="1:8" s="68" customFormat="1" ht="0.9" customHeight="1" x14ac:dyDescent="0.25">
      <c r="B76" s="66"/>
      <c r="C76" s="66"/>
      <c r="D76" s="66" t="s">
        <v>41</v>
      </c>
      <c r="E76" s="67">
        <f>E65+E66</f>
        <v>0</v>
      </c>
      <c r="F76" s="66"/>
      <c r="G76" s="66"/>
      <c r="H76" s="66"/>
    </row>
    <row r="77" spans="1:8" s="68" customFormat="1" ht="0.9" customHeight="1" x14ac:dyDescent="0.25">
      <c r="B77" s="66"/>
      <c r="C77" s="66"/>
      <c r="D77" s="66"/>
      <c r="E77" s="67">
        <f>SUM(E70:E76)</f>
        <v>0</v>
      </c>
      <c r="F77" s="66"/>
      <c r="G77" s="66"/>
      <c r="H77" s="66"/>
    </row>
    <row r="78" spans="1:8" s="68" customFormat="1" ht="0.9" customHeight="1" x14ac:dyDescent="0.25">
      <c r="B78" s="66"/>
      <c r="C78" s="66"/>
      <c r="D78" s="66"/>
      <c r="E78" s="66"/>
      <c r="F78" s="66"/>
      <c r="G78" s="66"/>
      <c r="H78" s="66"/>
    </row>
    <row r="79" spans="1:8" s="68" customFormat="1" ht="0.9" customHeight="1" x14ac:dyDescent="0.25">
      <c r="B79" s="70"/>
      <c r="C79" s="66"/>
      <c r="D79" s="70" t="s">
        <v>44</v>
      </c>
      <c r="E79" s="66"/>
      <c r="F79" s="66"/>
      <c r="G79" s="66"/>
      <c r="H79" s="66"/>
    </row>
    <row r="80" spans="1:8" s="68" customFormat="1" ht="0.9" customHeight="1" x14ac:dyDescent="0.25">
      <c r="B80" s="70"/>
      <c r="C80" s="66"/>
      <c r="D80" s="66" t="s">
        <v>59</v>
      </c>
      <c r="E80" s="67">
        <f>E33</f>
        <v>0</v>
      </c>
      <c r="F80" s="66"/>
      <c r="G80" s="66"/>
      <c r="H80" s="66"/>
    </row>
    <row r="81" spans="2:8" s="68" customFormat="1" ht="0.9" customHeight="1" x14ac:dyDescent="0.25">
      <c r="B81" s="66"/>
      <c r="C81" s="66"/>
      <c r="D81" s="66" t="s">
        <v>67</v>
      </c>
      <c r="E81" s="67">
        <f>SUM(E31,E34,E36,E38,E40,E42)</f>
        <v>0</v>
      </c>
      <c r="F81" s="66"/>
      <c r="G81" s="66"/>
      <c r="H81" s="66"/>
    </row>
    <row r="82" spans="2:8" s="68" customFormat="1" ht="0.9" customHeight="1" x14ac:dyDescent="0.25">
      <c r="B82" s="66"/>
      <c r="C82" s="66"/>
      <c r="D82" s="66" t="s">
        <v>45</v>
      </c>
      <c r="E82" s="67">
        <f>E47+E50</f>
        <v>0</v>
      </c>
      <c r="F82" s="66"/>
      <c r="G82" s="66"/>
      <c r="H82" s="66"/>
    </row>
    <row r="83" spans="2:8" s="68" customFormat="1" ht="0.9" customHeight="1" x14ac:dyDescent="0.25">
      <c r="B83" s="66"/>
      <c r="C83" s="66"/>
      <c r="D83" s="66" t="s">
        <v>46</v>
      </c>
      <c r="E83" s="67">
        <f>E57+E59+E61</f>
        <v>0</v>
      </c>
      <c r="F83" s="66"/>
      <c r="G83" s="66"/>
      <c r="H83" s="66"/>
    </row>
    <row r="84" spans="2:8" s="68" customFormat="1" ht="0.9" customHeight="1" x14ac:dyDescent="0.25">
      <c r="B84" s="66"/>
      <c r="C84" s="66"/>
      <c r="D84" s="66" t="s">
        <v>47</v>
      </c>
      <c r="E84" s="67">
        <f>E48+E49+E51+E52+E53</f>
        <v>0</v>
      </c>
      <c r="F84" s="66"/>
      <c r="G84" s="66"/>
      <c r="H84" s="66"/>
    </row>
    <row r="85" spans="2:8" s="68" customFormat="1" ht="0.9" customHeight="1" x14ac:dyDescent="0.25">
      <c r="B85" s="66"/>
      <c r="C85" s="66"/>
      <c r="D85" s="66" t="s">
        <v>48</v>
      </c>
      <c r="E85" s="67">
        <f>E58+E60+E62</f>
        <v>0</v>
      </c>
      <c r="F85" s="66"/>
      <c r="G85" s="66"/>
      <c r="H85" s="66"/>
    </row>
    <row r="86" spans="2:8" s="68" customFormat="1" ht="0.9" customHeight="1" x14ac:dyDescent="0.25">
      <c r="B86" s="66"/>
      <c r="C86" s="66"/>
      <c r="D86" s="66" t="s">
        <v>41</v>
      </c>
      <c r="E86" s="67">
        <f>E65+E66</f>
        <v>0</v>
      </c>
      <c r="F86" s="66"/>
      <c r="G86" s="66"/>
      <c r="H86" s="66"/>
    </row>
    <row r="87" spans="2:8" s="68" customFormat="1" ht="0.9" customHeight="1" x14ac:dyDescent="0.25">
      <c r="B87" s="66"/>
      <c r="C87" s="66"/>
      <c r="D87" s="66" t="s">
        <v>42</v>
      </c>
      <c r="E87" s="67">
        <f>SUM(E80:E86)</f>
        <v>0</v>
      </c>
      <c r="F87" s="66"/>
      <c r="G87" s="66"/>
      <c r="H87" s="66"/>
    </row>
    <row r="88" spans="2:8" s="68" customFormat="1" ht="0.9" customHeight="1" x14ac:dyDescent="0.25">
      <c r="B88" s="66"/>
      <c r="C88" s="66"/>
      <c r="D88" s="66"/>
      <c r="E88" s="66"/>
      <c r="F88" s="66"/>
      <c r="G88" s="66"/>
      <c r="H88" s="66"/>
    </row>
    <row r="89" spans="2:8" s="68" customFormat="1" ht="0.9" customHeight="1" x14ac:dyDescent="0.25">
      <c r="B89" s="66"/>
      <c r="C89" s="66"/>
      <c r="D89" s="66"/>
      <c r="E89" s="66"/>
      <c r="F89" s="66"/>
      <c r="G89" s="66" t="s">
        <v>66</v>
      </c>
      <c r="H89" s="67">
        <f>H25</f>
        <v>0</v>
      </c>
    </row>
    <row r="90" spans="2:8" s="68" customFormat="1" ht="0.9" customHeight="1" x14ac:dyDescent="0.25">
      <c r="B90" s="66"/>
      <c r="C90" s="66"/>
      <c r="D90" s="66"/>
      <c r="E90" s="66"/>
      <c r="F90" s="66"/>
      <c r="G90" s="66">
        <f>B33</f>
        <v>0</v>
      </c>
      <c r="H90" s="69">
        <f>H33</f>
        <v>0</v>
      </c>
    </row>
  </sheetData>
  <phoneticPr fontId="0" type="noConversion"/>
  <pageMargins left="0.5" right="0.5" top="0.5" bottom="0.5" header="0.5" footer="0.5"/>
  <pageSetup scale="63" orientation="portrait" r:id="rId1"/>
  <headerFooter alignWithMargins="0">
    <oddFooter>&amp;LFAA FORM 5100-139 (1/15) 
&amp;A&amp;R&amp;P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PRA Statement</vt:lpstr>
      <vt:lpstr>Program-Level Data Entry</vt:lpstr>
      <vt:lpstr>Alternative Disbursement Sched</vt:lpstr>
      <vt:lpstr>Project-Level Data Entry</vt:lpstr>
      <vt:lpstr>Summary Analytical Sheet</vt:lpstr>
      <vt:lpstr>'Program-Level Data Entry'!Print_Area</vt:lpstr>
      <vt:lpstr>'PRA Statement'!Text31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Nancy S (FAA)</dc:creator>
  <cp:lastModifiedBy>Thompson, Ronda (FAA)</cp:lastModifiedBy>
  <cp:lastPrinted>2015-05-11T21:13:52Z</cp:lastPrinted>
  <dcterms:created xsi:type="dcterms:W3CDTF">2005-10-17T18:34:35Z</dcterms:created>
  <dcterms:modified xsi:type="dcterms:W3CDTF">2016-04-20T19:29:04Z</dcterms:modified>
</cp:coreProperties>
</file>