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OFM_DCPA\Cost Team\PRA_Cost Report Revisions\PRA Package 2016\508 Version\Cost Reports with expiration date\"/>
    </mc:Choice>
  </mc:AlternateContent>
  <bookViews>
    <workbookView xWindow="0" yWindow="0" windowWidth="16815" windowHeight="7155" tabRatio="863" activeTab="4"/>
  </bookViews>
  <sheets>
    <sheet name="Worksheet S" sheetId="1" r:id="rId1"/>
    <sheet name="Worksheet A" sheetId="2" r:id="rId2"/>
    <sheet name="Worksheet B" sheetId="3" r:id="rId3"/>
    <sheet name="A-Part II, Col 4" sheetId="4" r:id="rId4"/>
    <sheet name="A-Part II, Line 8" sheetId="10" r:id="rId5"/>
    <sheet name="A-Part II, Line 9" sheetId="11" r:id="rId6"/>
    <sheet name="A-Part III, Line 1" sheetId="12" r:id="rId7"/>
    <sheet name="A-Part III, Line 9" sheetId="14" r:id="rId8"/>
    <sheet name="A-Part III, Line 12" sheetId="13" r:id="rId9"/>
    <sheet name="B-Line 7" sheetId="15" r:id="rId10"/>
    <sheet name="sheet 1" sheetId="5" r:id="rId11"/>
    <sheet name="sheet2" sheetId="6" r:id="rId12"/>
    <sheet name="sheet3" sheetId="7" r:id="rId13"/>
    <sheet name="sheet4" sheetId="8" r:id="rId14"/>
    <sheet name="sheet5" sheetId="9" r:id="rId15"/>
  </sheets>
  <definedNames>
    <definedName name="Z_F475DA66_5C9E_45C7_9A63_87449F9B1594_.wvu.Cols" localSheetId="2" hidden="1">'Worksheet B'!$N:$N</definedName>
  </definedNames>
  <calcPr calcId="152511"/>
  <customWorkbookViews>
    <customWorkbookView name="Bilal Farrakh - Personal View" guid="{F475DA66-5C9E-45C7-9A63-87449F9B1594}" mergeInterval="0" personalView="1" maximized="1" windowWidth="1916" windowHeight="815" tabRatio="863" activeSheetId="1"/>
  </customWorkbookViews>
</workbook>
</file>

<file path=xl/calcChain.xml><?xml version="1.0" encoding="utf-8"?>
<calcChain xmlns="http://schemas.openxmlformats.org/spreadsheetml/2006/main">
  <c r="D52" i="2" l="1"/>
  <c r="D27" i="2"/>
  <c r="G52" i="2" l="1"/>
  <c r="E50" i="2" l="1"/>
  <c r="E48" i="2"/>
  <c r="E25" i="2"/>
  <c r="K25" i="2"/>
  <c r="E24" i="2"/>
  <c r="I16" i="3" l="1"/>
  <c r="K49" i="2" l="1"/>
  <c r="C11" i="3"/>
  <c r="C10" i="3"/>
  <c r="K15" i="2"/>
  <c r="K16" i="2"/>
  <c r="K17" i="2"/>
  <c r="K18" i="2"/>
  <c r="K19" i="2"/>
  <c r="K20" i="2"/>
  <c r="K21" i="2"/>
  <c r="K22" i="2"/>
  <c r="K23" i="2"/>
  <c r="K24" i="2"/>
  <c r="K27" i="2"/>
  <c r="K14" i="2"/>
  <c r="I24" i="2"/>
  <c r="F24" i="2"/>
  <c r="F48" i="2" l="1"/>
  <c r="H48" i="2" s="1"/>
  <c r="J48" i="2" s="1"/>
  <c r="J78" i="2" s="1"/>
  <c r="K14" i="3"/>
  <c r="K15" i="3"/>
  <c r="K16" i="3"/>
  <c r="K17" i="3"/>
  <c r="K18" i="3"/>
  <c r="K19" i="3"/>
  <c r="K21" i="3"/>
  <c r="K13" i="3"/>
  <c r="J17" i="3" l="1"/>
  <c r="E40" i="2" l="1"/>
  <c r="E42" i="2"/>
  <c r="E47" i="2"/>
  <c r="E46" i="2"/>
  <c r="E45" i="2"/>
  <c r="E43" i="2"/>
  <c r="E41" i="2"/>
  <c r="E39" i="2"/>
  <c r="E38" i="2"/>
  <c r="E23" i="2"/>
  <c r="I23" i="2" s="1"/>
  <c r="E22" i="2"/>
  <c r="I22" i="2" s="1"/>
  <c r="E21" i="2"/>
  <c r="I21" i="2" s="1"/>
  <c r="E19" i="2"/>
  <c r="I19" i="2" s="1"/>
  <c r="E18" i="2"/>
  <c r="I18" i="2" s="1"/>
  <c r="F42" i="2" s="1"/>
  <c r="H42" i="2" s="1"/>
  <c r="J42" i="2" s="1"/>
  <c r="E17" i="2"/>
  <c r="I17" i="2" s="1"/>
  <c r="E16" i="2"/>
  <c r="I16" i="2" s="1"/>
  <c r="E15" i="2"/>
  <c r="I15" i="2" s="1"/>
  <c r="E14" i="2"/>
  <c r="I4" i="2"/>
  <c r="I5" i="2"/>
  <c r="A111" i="2"/>
  <c r="A110" i="2"/>
  <c r="I66" i="2"/>
  <c r="I65" i="2"/>
  <c r="D66" i="2"/>
  <c r="D65" i="2"/>
  <c r="D5" i="2"/>
  <c r="D4" i="2"/>
  <c r="F14" i="2"/>
  <c r="J14" i="2" s="1"/>
  <c r="F15" i="2"/>
  <c r="J15" i="2" s="1"/>
  <c r="F16" i="2"/>
  <c r="J16" i="2" s="1"/>
  <c r="F17" i="2"/>
  <c r="J17" i="2" s="1"/>
  <c r="H49" i="2"/>
  <c r="J49" i="2" s="1"/>
  <c r="F21" i="2"/>
  <c r="F23" i="2"/>
  <c r="F22" i="2"/>
  <c r="F19" i="2"/>
  <c r="J19" i="2" s="1"/>
  <c r="I97" i="2"/>
  <c r="I73" i="2" s="1"/>
  <c r="I74" i="2" s="1"/>
  <c r="I88" i="2" s="1"/>
  <c r="I54" i="2" s="1"/>
  <c r="I99" i="2"/>
  <c r="H81" i="2"/>
  <c r="H82" i="2"/>
  <c r="H86" i="2"/>
  <c r="F18" i="2"/>
  <c r="J97" i="2"/>
  <c r="J99" i="2" s="1"/>
  <c r="H78" i="2"/>
  <c r="H27" i="2"/>
  <c r="G27" i="2"/>
  <c r="C4" i="3"/>
  <c r="I5" i="3"/>
  <c r="I4" i="3"/>
  <c r="C5" i="3"/>
  <c r="D46" i="1"/>
  <c r="I14" i="2" l="1"/>
  <c r="F38" i="2" s="1"/>
  <c r="E27" i="2"/>
  <c r="E52" i="2"/>
  <c r="F47" i="2"/>
  <c r="H47" i="2" s="1"/>
  <c r="J47" i="2" s="1"/>
  <c r="F45" i="2"/>
  <c r="H45" i="2" s="1"/>
  <c r="J45" i="2" s="1"/>
  <c r="F46" i="2"/>
  <c r="H46" i="2" s="1"/>
  <c r="J46" i="2" s="1"/>
  <c r="F40" i="2"/>
  <c r="H40" i="2" s="1"/>
  <c r="I40" i="2" s="1"/>
  <c r="J40" i="2" s="1"/>
  <c r="F39" i="2"/>
  <c r="H39" i="2" s="1"/>
  <c r="I39" i="2" s="1"/>
  <c r="J39" i="2" s="1"/>
  <c r="F43" i="2"/>
  <c r="H43" i="2" s="1"/>
  <c r="I43" i="2" s="1"/>
  <c r="J43" i="2" s="1"/>
  <c r="F27" i="2"/>
  <c r="I106" i="2"/>
  <c r="F41" i="2"/>
  <c r="H41" i="2" s="1"/>
  <c r="I41" i="2" s="1"/>
  <c r="J41" i="2" s="1"/>
  <c r="H74" i="2"/>
  <c r="H38" i="2" l="1"/>
  <c r="H52" i="2" s="1"/>
  <c r="F52" i="2"/>
  <c r="J44" i="2"/>
  <c r="J77" i="2" s="1"/>
  <c r="H77" i="2" s="1"/>
  <c r="I38" i="2" l="1"/>
  <c r="I52" i="2" s="1"/>
  <c r="I56" i="2" s="1"/>
  <c r="I58" i="2" s="1"/>
  <c r="J38" i="2" l="1"/>
  <c r="J52" i="2"/>
  <c r="J76" i="2" s="1"/>
  <c r="H76" i="2" l="1"/>
  <c r="J80" i="2"/>
  <c r="H80" i="2" s="1"/>
  <c r="J84" i="2" l="1"/>
  <c r="H84" i="2" s="1"/>
  <c r="J85" i="2" l="1"/>
  <c r="H85" i="2" l="1"/>
  <c r="H88" i="2" s="1"/>
  <c r="H54" i="2" s="1"/>
  <c r="J88" i="2"/>
  <c r="J13" i="3" l="1"/>
  <c r="J18" i="3"/>
  <c r="J54" i="2"/>
  <c r="J56" i="2" s="1"/>
  <c r="J58" i="2" s="1"/>
  <c r="H58" i="2" s="1"/>
  <c r="H56" i="2"/>
  <c r="J21" i="3" l="1"/>
  <c r="N17" i="3"/>
  <c r="B20" i="3" s="1"/>
  <c r="I105" i="2"/>
  <c r="J106" i="2" l="1"/>
</calcChain>
</file>

<file path=xl/sharedStrings.xml><?xml version="1.0" encoding="utf-8"?>
<sst xmlns="http://schemas.openxmlformats.org/spreadsheetml/2006/main" count="285" uniqueCount="169">
  <si>
    <t>This report is required by law (42 USC 1395mm and 42 USC 1995I).</t>
  </si>
  <si>
    <t xml:space="preserve">                                              FORM APPROVED</t>
  </si>
  <si>
    <t>Failure to report can result in all interim payments made since</t>
  </si>
  <si>
    <t xml:space="preserve">                                              OMB NO. 0938-0165</t>
  </si>
  <si>
    <t>the beginning of the cost reporting period being deemed overpayments.</t>
  </si>
  <si>
    <t>PREPAID HEALTH PLAN COST REPORT</t>
  </si>
  <si>
    <t xml:space="preserve">WORKSHEET S </t>
  </si>
  <si>
    <t xml:space="preserve">GENERAL INFORMATION                   </t>
  </si>
  <si>
    <t xml:space="preserve"> 1</t>
  </si>
  <si>
    <t>Name and Address of Plan:</t>
  </si>
  <si>
    <t xml:space="preserve"> </t>
  </si>
  <si>
    <t xml:space="preserve"> 2</t>
  </si>
  <si>
    <t>Reporting Period:</t>
  </si>
  <si>
    <t>Plan Number:</t>
  </si>
  <si>
    <t>From:</t>
  </si>
  <si>
    <t>To:</t>
  </si>
  <si>
    <t xml:space="preserve"> 3</t>
  </si>
  <si>
    <t>a. Type of Report:</t>
  </si>
  <si>
    <t>b.  Bill Processing Option:</t>
  </si>
  <si>
    <t>c.  Reimbursement Under:</t>
  </si>
  <si>
    <t>Budget Forecast</t>
  </si>
  <si>
    <t xml:space="preserve">    [  ]</t>
  </si>
  <si>
    <t>Interim Reports</t>
  </si>
  <si>
    <t>Final Cost Report</t>
  </si>
  <si>
    <t xml:space="preserve">                MISREPRESENTATION OR FALSIFICATION OF ANY INFORMATION CONTAINED IN THIS COST </t>
  </si>
  <si>
    <t xml:space="preserve">                  REPORT MAY BE PUNISHABLE BY FINE AND/OR IMPRISONMENT UNDER FEDERAL LAW</t>
  </si>
  <si>
    <t xml:space="preserve">               CERTIFICATION BY OFFICER OF THE PLAN</t>
  </si>
  <si>
    <t xml:space="preserve">          I HEREBY CERTIFY that I have examined the accompanying Statement of Reimbursable Cost, the allocation of </t>
  </si>
  <si>
    <t xml:space="preserve">          and that to the best of my knowledge and belief they are true and correct statements prepared from the books </t>
  </si>
  <si>
    <t>SIGNATURE (Officer or Administrator of the Plan)</t>
  </si>
  <si>
    <t xml:space="preserve">    DATE</t>
  </si>
  <si>
    <t>TITLE</t>
  </si>
  <si>
    <t xml:space="preserve">     PHONE NUMBER</t>
  </si>
  <si>
    <t>According to the Paperwork Reduction Act of 1995, no persons are required to respond to a collection of information unless it displays a valid OMB control number.  The valid</t>
  </si>
  <si>
    <t>OMB control number for this information collection is 0938-0165.  The time required to complete this information is estimated to average as follows: (1) for HMOs/CMPs,</t>
  </si>
  <si>
    <t xml:space="preserve">    [X ]  Budget Forecast</t>
  </si>
  <si>
    <t>BUDGET FORECAST</t>
  </si>
  <si>
    <t>WORKSHEET A</t>
  </si>
  <si>
    <t>PARTS I &amp; II</t>
  </si>
  <si>
    <t>Name of Plan:</t>
  </si>
  <si>
    <t>Period From:</t>
  </si>
  <si>
    <t>TRIAL</t>
  </si>
  <si>
    <t xml:space="preserve">PMPM </t>
  </si>
  <si>
    <t>TOTAL</t>
  </si>
  <si>
    <t>MEDICARE</t>
  </si>
  <si>
    <t>PART I - PRIOR YEAR</t>
  </si>
  <si>
    <t>BALANCE</t>
  </si>
  <si>
    <t>COSTS</t>
  </si>
  <si>
    <t>PART A</t>
  </si>
  <si>
    <t>PART B</t>
  </si>
  <si>
    <t>RATIO</t>
  </si>
  <si>
    <t>PART A RATIO</t>
  </si>
  <si>
    <t>PER BOOKS</t>
  </si>
  <si>
    <t>(COL 3 /</t>
  </si>
  <si>
    <t>(COL 4 /</t>
  </si>
  <si>
    <t xml:space="preserve"> COL 2)</t>
  </si>
  <si>
    <t xml:space="preserve"> COL 3)</t>
  </si>
  <si>
    <t>Total Member Months</t>
  </si>
  <si>
    <t>XXXXXXXXXX</t>
  </si>
  <si>
    <t>XXXXXXXXX</t>
  </si>
  <si>
    <t>Hospital Costs......................</t>
  </si>
  <si>
    <t>PROJECTED</t>
  </si>
  <si>
    <t xml:space="preserve">MEDICARE </t>
  </si>
  <si>
    <t>ADJUSTMENT</t>
  </si>
  <si>
    <t xml:space="preserve">ADJUSTED </t>
  </si>
  <si>
    <t>PMPM</t>
  </si>
  <si>
    <t>PMPM COSTS</t>
  </si>
  <si>
    <t>WORKSHEET)</t>
  </si>
  <si>
    <t>(COL 1 /</t>
  </si>
  <si>
    <t>(COL 2 *</t>
  </si>
  <si>
    <t>(COL3+ COL4)</t>
  </si>
  <si>
    <t>(COL 5 *</t>
  </si>
  <si>
    <t>(COL 5 -</t>
  </si>
  <si>
    <t>COL 2, LN 0)</t>
  </si>
  <si>
    <t>COL 6, Pt. I)</t>
  </si>
  <si>
    <t>COL 7, PT. I)</t>
  </si>
  <si>
    <t>COL 6)</t>
  </si>
  <si>
    <t>Plan Administration.............</t>
  </si>
  <si>
    <t>PARTS III, IV &amp; V</t>
  </si>
  <si>
    <t>PART III - DEDUCTIBLE AND COINSURANCE</t>
  </si>
  <si>
    <t>Less Special Administrative Costs (Part II, Col 7, Line 7).............................................................</t>
  </si>
  <si>
    <t>PART IV - MEMBERSHIP</t>
  </si>
  <si>
    <t>WORKSHEET B</t>
  </si>
  <si>
    <t>TOTALS</t>
  </si>
  <si>
    <t>AMOUNT PER</t>
  </si>
  <si>
    <t>MEMBER MONTH</t>
  </si>
  <si>
    <t>Other Providers....................</t>
  </si>
  <si>
    <t>Non-Providers......................</t>
  </si>
  <si>
    <t>Skilled Nursing Facilities...…</t>
  </si>
  <si>
    <t>Home Health Agencies.....…</t>
  </si>
  <si>
    <t>Plan  Administration………..</t>
  </si>
  <si>
    <t>Est. Deductible &amp; Coinsurance</t>
  </si>
  <si>
    <t>Select Section</t>
  </si>
  <si>
    <t>Cost Report Certification…..</t>
  </si>
  <si>
    <t>Other:</t>
  </si>
  <si>
    <t>7a</t>
  </si>
  <si>
    <t>7b</t>
  </si>
  <si>
    <t>7c</t>
  </si>
  <si>
    <t>Special Admin. Costs:.........</t>
  </si>
  <si>
    <t>CURRENT YEAR PMPM ADJUSTMENTS</t>
  </si>
  <si>
    <t>SUPPORTING WORKSHEET FOR</t>
  </si>
  <si>
    <t>WORKSHEET A, PART II</t>
  </si>
  <si>
    <t>Wkst A</t>
  </si>
  <si>
    <t>Line Ref.</t>
  </si>
  <si>
    <t>DESCRIPTION</t>
  </si>
  <si>
    <t>PMPM Adj to Wkst A, Part II</t>
  </si>
  <si>
    <t>(FROM</t>
  </si>
  <si>
    <t>ATTACHED</t>
  </si>
  <si>
    <t>COST &amp; STATISTICAL DATA</t>
  </si>
  <si>
    <t>Ratio</t>
  </si>
  <si>
    <t>(INSTRUCTIONS FOR THIS WORKSHEET ARE PUBLISHED IN CMS PUB 15-II, SECTION 2303.1-2303.2)</t>
  </si>
  <si>
    <t>Budget Period From:</t>
  </si>
  <si>
    <t xml:space="preserve">           To:</t>
  </si>
  <si>
    <t>3rd Party Insurer Revenue....</t>
  </si>
  <si>
    <t>INSTRUCTIONS FOR THIS WORKSHEET ARE PUBLISHED IN CMS PUB 15-II, SECTION 2304.1 - 2304.2</t>
  </si>
  <si>
    <t>Accretion/Deletion…………</t>
  </si>
  <si>
    <t>Part A Member Months (Part IV, Col 1, Line 3).............................................................................</t>
  </si>
  <si>
    <t>Skilled Nursing Facilities…...</t>
  </si>
  <si>
    <t>Home Health Agencies........</t>
  </si>
  <si>
    <t>Total Member Months..........</t>
  </si>
  <si>
    <t>Line 1 divided by Line 2................................................................................................................</t>
  </si>
  <si>
    <t>Total Estimated Part A deductible and coinsurance (Attach Worksheet)....................................</t>
  </si>
  <si>
    <t>Net Part B Costs (Line 4 minus Lines 5 and 6).............................................................................</t>
  </si>
  <si>
    <t>Part B Standard Deductible...........................................................................................................</t>
  </si>
  <si>
    <t>Part B Blood Deductible PMPM (Attach Worksheet).....................................................................</t>
  </si>
  <si>
    <t>Total Medicare Member Months.........................................................................................................................…</t>
  </si>
  <si>
    <t>Medicare Secondary Liable (Employer Groups) Member Months.........................................................................</t>
  </si>
  <si>
    <t>Medicare Primary Member Months (Line 1 less Line 2).........................................................................................</t>
  </si>
  <si>
    <t>Ratio (Line 3 / Line 1).............................................................................................................................................</t>
  </si>
  <si>
    <t>.</t>
  </si>
  <si>
    <t>Select Option</t>
  </si>
  <si>
    <t>XXXXXXXXXXX</t>
  </si>
  <si>
    <t>Part B Cost Not Subj to Coins</t>
  </si>
  <si>
    <t>Part B Costs not Subject to Coinsurance (Part II, Col 7, Line 8)..</t>
  </si>
  <si>
    <t>Total allowed to be collected during the budget period (Line 1 plus Line 5)...................................................................</t>
  </si>
  <si>
    <t>PREMIUM DETERMINATIONS ARE COVERED BY THIS PART</t>
  </si>
  <si>
    <t>Ratio of (Wkst B, Col 1, Line 3) to (Worksheet A, Part IV, Col 2, Line 1)..............................................................................................</t>
  </si>
  <si>
    <t>Total amounts to be charged in budget year, including Medicare enrollee copayments (Attach Worksheet)..............................</t>
  </si>
  <si>
    <t>PART II - BUDGET YEAR</t>
  </si>
  <si>
    <t>Budgeted Voluntary under collection for the budget period (Line 6 minus Line 7) ................................................................................................</t>
  </si>
  <si>
    <t>DETERMINATION OF BUDGETED VOLUNTARY UNDER COLLECTION OF PREMIUMS FOR THE BUDGET PERIOD</t>
  </si>
  <si>
    <t>Administrative and General….</t>
  </si>
  <si>
    <t>Medicare Costs (Ln 11 - 12)</t>
  </si>
  <si>
    <t>Total Costs (Sum Lns 1-10)....</t>
  </si>
  <si>
    <t>Administrative and General</t>
  </si>
  <si>
    <t>Total Part B Costs (Part II, Col 7, Line 11).....................................................................................</t>
  </si>
  <si>
    <t>Total Costs (Sums Ln 1-9)....</t>
  </si>
  <si>
    <t>version 4.0</t>
  </si>
  <si>
    <t xml:space="preserve">          and records of the Plan in accordance with applicable instructions.</t>
  </si>
  <si>
    <t>FORM CMS 276-16 (INSTRUCTIONS FOR THIS WORKSHEET ARE PUBLISHED IN CMS PUB. 15-II, SECTION 2302)</t>
  </si>
  <si>
    <t>FORM CMS 276-16</t>
  </si>
  <si>
    <t>Part B Coinsurance on MAC Paid Bills PMPM (Attach Worksheet)...........................................</t>
  </si>
  <si>
    <t>Total Medicare Cost Per Capita Rate (Part II, Col 5, Line 13).................................................................................</t>
  </si>
  <si>
    <t>Total Costs Per Member Per Month (Part II, Col 2, Line 11)....................................................................................</t>
  </si>
  <si>
    <t>Total Deductible and  Coinsurance (Sum of Lines 3, 8, 9, 11 and 12).............................</t>
  </si>
  <si>
    <t>Part B Coinsurance (Line 10 times 20%).....................................................................................</t>
  </si>
  <si>
    <t>PART V - ANNUAL PROJECTIONS</t>
  </si>
  <si>
    <t>Medicare Primary Rate (Ln13*Pt.IV,Ln4)</t>
  </si>
  <si>
    <t>Projection</t>
  </si>
  <si>
    <t>Interim report.  If you have any comments concerning the accuracy of the time estimate(s) or suggestions for improving this form, please write to: CMS, 7500 Security Boulevard,</t>
  </si>
  <si>
    <t>Part B Costs less Deductibles (Line 7 minus sum of Lines 8 and 9).........................................</t>
  </si>
  <si>
    <t>Total deductible and coinsurance (Worksheet A, Part III, Col 1, Line 13)............................................................</t>
  </si>
  <si>
    <t>Medicare Member Months for the period (Worksheet L, Column 2, Line 1)….………………..……………………</t>
  </si>
  <si>
    <t xml:space="preserve">24 hours to complete the budget forecast, 80 hours to complete the 4th quarter and final cost reports, 4 hours to complete the semi-annual Interim, and 0 hours to complete the first, </t>
  </si>
  <si>
    <t xml:space="preserve">second, and third quarterly reports; and (2) for HCPPs, 16 hours to complete the budget forecast, 60 hours to complete the final cost report, and 4 hours to complete the semi-annual </t>
  </si>
  <si>
    <t>Mail Stop C3-14-16, Baltimore, Maryland 21244-1850 and  to the Office of the Information and Regulatory Affairs, Office of Management and Budget, Washington, D.C. 20503.</t>
  </si>
  <si>
    <t>Adjusted (Over)/Under Collection for the period (Line 2 times Line 4)....................................................................................................</t>
  </si>
  <si>
    <t>(Over)/Involuntary Under collection for the period (Worksheet N, Col 3, Line 11/12b, respectively)..............................................</t>
  </si>
  <si>
    <t>Form Expiration Date: 11/30/2019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</si>
</sst>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dd\-mmm\-yy_)"/>
    <numFmt numFmtId="165" formatCode="hh:mm\ AM/PM_)"/>
    <numFmt numFmtId="166" formatCode="_(* #,##0_);_(* \(#,##0\);_(* &quot;-&quot;??_);_(@_)"/>
    <numFmt numFmtId="167" formatCode="_(* #,##0.0_);_(* \(#,##0.0\);_(* &quot;-&quot;??_);_(@_)"/>
    <numFmt numFmtId="168" formatCode="0.0000"/>
    <numFmt numFmtId="169" formatCode="mm/dd/yy"/>
    <numFmt numFmtId="170" formatCode="[&lt;=9999999]###\-####;\(###\)\ ###\-####"/>
  </numFmts>
  <fonts count="12" x14ac:knownFonts="1">
    <font>
      <sz val="7"/>
      <name val="Helvetica"/>
      <family val="2"/>
    </font>
    <font>
      <sz val="10"/>
      <name val="Arial"/>
      <family val="2"/>
    </font>
    <font>
      <sz val="7"/>
      <color indexed="8"/>
      <name val="Helv"/>
    </font>
    <font>
      <sz val="9"/>
      <color indexed="8"/>
      <name val="Arial"/>
      <family val="2"/>
    </font>
    <font>
      <sz val="7"/>
      <color indexed="8"/>
      <name val="Helvetica"/>
      <family val="2"/>
    </font>
    <font>
      <sz val="8"/>
      <color indexed="8"/>
      <name val="Arial"/>
      <family val="2"/>
    </font>
    <font>
      <u/>
      <sz val="8"/>
      <color indexed="8"/>
      <name val="Arial"/>
      <family val="2"/>
    </font>
    <font>
      <sz val="9"/>
      <color indexed="8"/>
      <name val="Helv"/>
    </font>
    <font>
      <sz val="7"/>
      <color indexed="9"/>
      <name val="Helvetica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8">
    <xf numFmtId="0" fontId="0" fillId="0" borderId="0" xfId="0"/>
    <xf numFmtId="0" fontId="2" fillId="0" borderId="1" xfId="0" applyFont="1" applyBorder="1" applyProtection="1"/>
    <xf numFmtId="0" fontId="3" fillId="0" borderId="2" xfId="0" applyFont="1" applyBorder="1" applyProtection="1"/>
    <xf numFmtId="0" fontId="3" fillId="0" borderId="3" xfId="0" applyFont="1" applyBorder="1" applyProtection="1"/>
    <xf numFmtId="0" fontId="3" fillId="0" borderId="3" xfId="0" applyFont="1" applyBorder="1" applyAlignment="1" applyProtection="1">
      <alignment horizontal="centerContinuous"/>
    </xf>
    <xf numFmtId="0" fontId="4" fillId="0" borderId="4" xfId="0" applyFont="1" applyBorder="1" applyAlignment="1" applyProtection="1">
      <alignment horizontal="centerContinuous"/>
    </xf>
    <xf numFmtId="0" fontId="4" fillId="0" borderId="0" xfId="0" applyFont="1" applyProtection="1"/>
    <xf numFmtId="0" fontId="3" fillId="0" borderId="5" xfId="0" applyFont="1" applyBorder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Continuous"/>
    </xf>
    <xf numFmtId="0" fontId="3" fillId="0" borderId="0" xfId="0" applyFont="1" applyBorder="1" applyAlignment="1" applyProtection="1">
      <alignment horizontal="centerContinuous"/>
    </xf>
    <xf numFmtId="0" fontId="4" fillId="0" borderId="6" xfId="0" applyFont="1" applyBorder="1" applyAlignment="1" applyProtection="1">
      <alignment horizontal="centerContinuous"/>
    </xf>
    <xf numFmtId="0" fontId="3" fillId="0" borderId="0" xfId="0" applyFont="1" applyBorder="1" applyProtection="1"/>
    <xf numFmtId="0" fontId="4" fillId="0" borderId="6" xfId="0" applyFont="1" applyBorder="1" applyProtection="1"/>
    <xf numFmtId="0" fontId="3" fillId="0" borderId="5" xfId="0" applyFont="1" applyBorder="1" applyAlignment="1" applyProtection="1"/>
    <xf numFmtId="0" fontId="3" fillId="0" borderId="0" xfId="0" applyFont="1" applyAlignment="1" applyProtection="1"/>
    <xf numFmtId="37" fontId="3" fillId="0" borderId="7" xfId="0" applyNumberFormat="1" applyFont="1" applyBorder="1" applyAlignment="1" applyProtection="1"/>
    <xf numFmtId="0" fontId="3" fillId="0" borderId="7" xfId="0" applyFont="1" applyBorder="1" applyAlignment="1" applyProtection="1"/>
    <xf numFmtId="0" fontId="3" fillId="0" borderId="0" xfId="0" applyFont="1" applyBorder="1" applyAlignment="1" applyProtection="1"/>
    <xf numFmtId="0" fontId="3" fillId="0" borderId="8" xfId="0" applyFont="1" applyBorder="1" applyProtection="1"/>
    <xf numFmtId="0" fontId="3" fillId="0" borderId="7" xfId="0" applyFont="1" applyBorder="1" applyProtection="1"/>
    <xf numFmtId="0" fontId="3" fillId="2" borderId="5" xfId="0" applyFont="1" applyFill="1" applyBorder="1" applyProtection="1"/>
    <xf numFmtId="0" fontId="5" fillId="2" borderId="5" xfId="0" applyFont="1" applyFill="1" applyBorder="1" applyProtection="1"/>
    <xf numFmtId="0" fontId="5" fillId="2" borderId="0" xfId="0" applyFont="1" applyFill="1" applyProtection="1"/>
    <xf numFmtId="0" fontId="3" fillId="2" borderId="8" xfId="0" applyFont="1" applyFill="1" applyBorder="1" applyProtection="1"/>
    <xf numFmtId="0" fontId="3" fillId="2" borderId="7" xfId="0" applyFont="1" applyFill="1" applyBorder="1" applyProtection="1"/>
    <xf numFmtId="0" fontId="5" fillId="0" borderId="11" xfId="0" applyFont="1" applyBorder="1" applyAlignment="1" applyProtection="1">
      <alignment horizontal="center"/>
    </xf>
    <xf numFmtId="0" fontId="5" fillId="0" borderId="0" xfId="0" applyFont="1" applyProtection="1"/>
    <xf numFmtId="0" fontId="5" fillId="0" borderId="6" xfId="0" applyFont="1" applyBorder="1" applyProtection="1"/>
    <xf numFmtId="0" fontId="5" fillId="0" borderId="6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66" fontId="5" fillId="3" borderId="6" xfId="1" applyNumberFormat="1" applyFont="1" applyFill="1" applyBorder="1" applyProtection="1">
      <protection locked="0"/>
    </xf>
    <xf numFmtId="168" fontId="5" fillId="0" borderId="0" xfId="0" applyNumberFormat="1" applyFont="1" applyProtection="1"/>
    <xf numFmtId="166" fontId="5" fillId="3" borderId="9" xfId="1" applyNumberFormat="1" applyFont="1" applyFill="1" applyBorder="1" applyProtection="1">
      <protection locked="0"/>
    </xf>
    <xf numFmtId="166" fontId="5" fillId="0" borderId="6" xfId="1" applyNumberFormat="1" applyFont="1" applyBorder="1" applyProtection="1"/>
    <xf numFmtId="168" fontId="5" fillId="0" borderId="13" xfId="0" applyNumberFormat="1" applyFont="1" applyBorder="1" applyProtection="1"/>
    <xf numFmtId="168" fontId="5" fillId="3" borderId="0" xfId="0" applyNumberFormat="1" applyFont="1" applyFill="1" applyProtection="1">
      <protection locked="0"/>
    </xf>
    <xf numFmtId="0" fontId="5" fillId="0" borderId="14" xfId="0" applyFont="1" applyBorder="1" applyAlignment="1" applyProtection="1">
      <alignment horizontal="center"/>
    </xf>
    <xf numFmtId="0" fontId="5" fillId="0" borderId="7" xfId="0" applyFont="1" applyBorder="1" applyProtection="1"/>
    <xf numFmtId="0" fontId="5" fillId="0" borderId="9" xfId="0" applyFont="1" applyBorder="1" applyProtection="1"/>
    <xf numFmtId="0" fontId="5" fillId="2" borderId="2" xfId="0" applyFont="1" applyFill="1" applyBorder="1" applyProtection="1"/>
    <xf numFmtId="0" fontId="5" fillId="2" borderId="3" xfId="0" applyFont="1" applyFill="1" applyBorder="1" applyProtection="1"/>
    <xf numFmtId="0" fontId="5" fillId="2" borderId="4" xfId="0" applyFont="1" applyFill="1" applyBorder="1" applyProtection="1"/>
    <xf numFmtId="0" fontId="5" fillId="0" borderId="3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5" fillId="2" borderId="6" xfId="0" applyFont="1" applyFill="1" applyBorder="1" applyProtection="1"/>
    <xf numFmtId="0" fontId="5" fillId="0" borderId="0" xfId="0" applyFont="1" applyBorder="1" applyAlignment="1" applyProtection="1">
      <alignment horizontal="center"/>
    </xf>
    <xf numFmtId="0" fontId="5" fillId="2" borderId="8" xfId="0" applyFont="1" applyFill="1" applyBorder="1" applyProtection="1"/>
    <xf numFmtId="0" fontId="5" fillId="2" borderId="7" xfId="0" applyFont="1" applyFill="1" applyBorder="1" applyProtection="1"/>
    <xf numFmtId="0" fontId="5" fillId="2" borderId="9" xfId="0" applyFont="1" applyFill="1" applyBorder="1" applyProtection="1"/>
    <xf numFmtId="0" fontId="5" fillId="0" borderId="10" xfId="0" applyFont="1" applyBorder="1" applyAlignment="1" applyProtection="1">
      <alignment horizontal="center"/>
    </xf>
    <xf numFmtId="0" fontId="5" fillId="0" borderId="11" xfId="0" applyFont="1" applyBorder="1" applyProtection="1"/>
    <xf numFmtId="168" fontId="5" fillId="0" borderId="5" xfId="0" applyNumberFormat="1" applyFont="1" applyBorder="1" applyProtection="1"/>
    <xf numFmtId="0" fontId="5" fillId="0" borderId="5" xfId="0" applyFont="1" applyBorder="1" applyAlignment="1" applyProtection="1">
      <alignment horizontal="center"/>
    </xf>
    <xf numFmtId="168" fontId="5" fillId="0" borderId="5" xfId="0" applyNumberFormat="1" applyFont="1" applyBorder="1" applyAlignment="1" applyProtection="1"/>
    <xf numFmtId="168" fontId="5" fillId="3" borderId="8" xfId="0" applyNumberFormat="1" applyFont="1" applyFill="1" applyBorder="1" applyProtection="1">
      <protection locked="0"/>
    </xf>
    <xf numFmtId="0" fontId="5" fillId="0" borderId="5" xfId="0" applyFont="1" applyBorder="1" applyProtection="1"/>
    <xf numFmtId="0" fontId="5" fillId="0" borderId="14" xfId="0" applyFont="1" applyBorder="1" applyProtection="1"/>
    <xf numFmtId="0" fontId="5" fillId="0" borderId="7" xfId="0" applyFont="1" applyBorder="1" applyAlignment="1" applyProtection="1">
      <alignment horizontal="center"/>
    </xf>
    <xf numFmtId="168" fontId="5" fillId="0" borderId="8" xfId="0" applyNumberFormat="1" applyFont="1" applyBorder="1" applyProtection="1"/>
    <xf numFmtId="0" fontId="5" fillId="0" borderId="0" xfId="0" applyFont="1" applyAlignment="1" applyProtection="1"/>
    <xf numFmtId="0" fontId="5" fillId="0" borderId="0" xfId="0" applyFont="1" applyAlignment="1" applyProtection="1">
      <alignment horizontal="centerContinuous"/>
    </xf>
    <xf numFmtId="0" fontId="3" fillId="0" borderId="7" xfId="0" applyNumberFormat="1" applyFont="1" applyBorder="1" applyAlignment="1" applyProtection="1"/>
    <xf numFmtId="0" fontId="4" fillId="0" borderId="4" xfId="0" applyFont="1" applyBorder="1" applyProtection="1"/>
    <xf numFmtId="0" fontId="6" fillId="2" borderId="0" xfId="0" applyFont="1" applyFill="1" applyAlignment="1" applyProtection="1">
      <alignment horizontal="right"/>
    </xf>
    <xf numFmtId="0" fontId="5" fillId="0" borderId="17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/>
    </xf>
    <xf numFmtId="166" fontId="5" fillId="3" borderId="12" xfId="1" applyNumberFormat="1" applyFont="1" applyFill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0" fontId="5" fillId="0" borderId="19" xfId="0" applyFont="1" applyBorder="1" applyAlignment="1" applyProtection="1">
      <alignment horizontal="center"/>
    </xf>
    <xf numFmtId="167" fontId="5" fillId="0" borderId="6" xfId="1" applyNumberFormat="1" applyFont="1" applyBorder="1" applyProtection="1"/>
    <xf numFmtId="0" fontId="5" fillId="0" borderId="0" xfId="0" applyFont="1" applyBorder="1" applyProtection="1"/>
    <xf numFmtId="168" fontId="5" fillId="0" borderId="6" xfId="0" applyNumberFormat="1" applyFont="1" applyBorder="1" applyProtection="1"/>
    <xf numFmtId="168" fontId="5" fillId="3" borderId="6" xfId="0" applyNumberFormat="1" applyFont="1" applyFill="1" applyBorder="1" applyProtection="1">
      <protection locked="0"/>
    </xf>
    <xf numFmtId="168" fontId="5" fillId="0" borderId="0" xfId="0" applyNumberFormat="1" applyFont="1" applyBorder="1" applyProtection="1"/>
    <xf numFmtId="168" fontId="5" fillId="2" borderId="6" xfId="0" applyNumberFormat="1" applyFont="1" applyFill="1" applyBorder="1" applyProtection="1"/>
    <xf numFmtId="168" fontId="5" fillId="2" borderId="0" xfId="0" applyNumberFormat="1" applyFont="1" applyFill="1" applyBorder="1" applyProtection="1"/>
    <xf numFmtId="168" fontId="5" fillId="0" borderId="9" xfId="0" applyNumberFormat="1" applyFont="1" applyBorder="1" applyProtection="1"/>
    <xf numFmtId="168" fontId="5" fillId="0" borderId="12" xfId="0" applyNumberFormat="1" applyFont="1" applyBorder="1" applyProtection="1"/>
    <xf numFmtId="168" fontId="5" fillId="2" borderId="12" xfId="0" applyNumberFormat="1" applyFont="1" applyFill="1" applyBorder="1" applyProtection="1"/>
    <xf numFmtId="168" fontId="5" fillId="2" borderId="13" xfId="0" applyNumberFormat="1" applyFont="1" applyFill="1" applyBorder="1" applyProtection="1"/>
    <xf numFmtId="0" fontId="4" fillId="0" borderId="14" xfId="0" applyFont="1" applyBorder="1" applyAlignment="1" applyProtection="1">
      <alignment horizontal="center"/>
    </xf>
    <xf numFmtId="0" fontId="4" fillId="0" borderId="7" xfId="0" applyFont="1" applyBorder="1" applyProtection="1"/>
    <xf numFmtId="0" fontId="4" fillId="0" borderId="9" xfId="0" applyFont="1" applyBorder="1" applyProtection="1"/>
    <xf numFmtId="0" fontId="4" fillId="0" borderId="5" xfId="0" applyFont="1" applyBorder="1" applyProtection="1"/>
    <xf numFmtId="0" fontId="4" fillId="0" borderId="0" xfId="0" applyFont="1" applyBorder="1" applyProtection="1"/>
    <xf numFmtId="0" fontId="5" fillId="0" borderId="4" xfId="0" applyFont="1" applyBorder="1" applyAlignment="1" applyProtection="1">
      <alignment horizontal="center"/>
    </xf>
    <xf numFmtId="0" fontId="5" fillId="4" borderId="11" xfId="0" applyFont="1" applyFill="1" applyBorder="1" applyAlignment="1" applyProtection="1">
      <alignment horizontal="center"/>
    </xf>
    <xf numFmtId="0" fontId="5" fillId="4" borderId="0" xfId="0" applyFont="1" applyFill="1" applyBorder="1" applyProtection="1"/>
    <xf numFmtId="0" fontId="5" fillId="4" borderId="6" xfId="0" applyFont="1" applyFill="1" applyBorder="1" applyProtection="1"/>
    <xf numFmtId="0" fontId="5" fillId="4" borderId="11" xfId="0" applyFont="1" applyFill="1" applyBorder="1" applyProtection="1"/>
    <xf numFmtId="166" fontId="5" fillId="2" borderId="6" xfId="1" applyNumberFormat="1" applyFont="1" applyFill="1" applyBorder="1" applyProtection="1"/>
    <xf numFmtId="166" fontId="5" fillId="4" borderId="9" xfId="1" applyNumberFormat="1" applyFont="1" applyFill="1" applyBorder="1" applyProtection="1"/>
    <xf numFmtId="166" fontId="5" fillId="2" borderId="9" xfId="1" applyNumberFormat="1" applyFont="1" applyFill="1" applyBorder="1" applyProtection="1"/>
    <xf numFmtId="0" fontId="5" fillId="0" borderId="9" xfId="0" applyFont="1" applyBorder="1" applyAlignment="1" applyProtection="1">
      <alignment horizontal="center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centerContinuous"/>
    </xf>
    <xf numFmtId="0" fontId="5" fillId="2" borderId="0" xfId="0" applyFont="1" applyFill="1" applyBorder="1" applyProtection="1"/>
    <xf numFmtId="0" fontId="5" fillId="0" borderId="16" xfId="0" applyFont="1" applyBorder="1" applyAlignment="1" applyProtection="1">
      <alignment horizontal="center"/>
    </xf>
    <xf numFmtId="168" fontId="5" fillId="3" borderId="0" xfId="0" applyNumberFormat="1" applyFont="1" applyFill="1" applyBorder="1" applyProtection="1">
      <protection locked="0"/>
    </xf>
    <xf numFmtId="0" fontId="5" fillId="0" borderId="15" xfId="0" applyFont="1" applyBorder="1" applyProtection="1"/>
    <xf numFmtId="0" fontId="5" fillId="0" borderId="17" xfId="0" applyFont="1" applyBorder="1" applyProtection="1"/>
    <xf numFmtId="166" fontId="5" fillId="3" borderId="0" xfId="1" applyNumberFormat="1" applyFont="1" applyFill="1" applyBorder="1" applyProtection="1">
      <protection locked="0"/>
    </xf>
    <xf numFmtId="166" fontId="5" fillId="3" borderId="7" xfId="1" applyNumberFormat="1" applyFont="1" applyFill="1" applyBorder="1" applyProtection="1">
      <protection locked="0"/>
    </xf>
    <xf numFmtId="166" fontId="5" fillId="0" borderId="0" xfId="1" applyNumberFormat="1" applyFont="1" applyBorder="1" applyProtection="1"/>
    <xf numFmtId="0" fontId="4" fillId="0" borderId="0" xfId="0" quotePrefix="1" applyFont="1" applyAlignment="1" applyProtection="1">
      <alignment horizontal="left"/>
    </xf>
    <xf numFmtId="37" fontId="4" fillId="0" borderId="0" xfId="0" applyNumberFormat="1" applyFont="1" applyAlignment="1" applyProtection="1">
      <alignment horizontal="left"/>
    </xf>
    <xf numFmtId="37" fontId="4" fillId="0" borderId="20" xfId="0" applyNumberFormat="1" applyFont="1" applyBorder="1" applyAlignment="1" applyProtection="1">
      <alignment horizontal="left"/>
    </xf>
    <xf numFmtId="0" fontId="4" fillId="0" borderId="20" xfId="0" applyFont="1" applyBorder="1" applyProtection="1"/>
    <xf numFmtId="37" fontId="4" fillId="0" borderId="0" xfId="0" applyNumberFormat="1" applyFont="1" applyAlignment="1" applyProtection="1">
      <alignment horizontal="right"/>
    </xf>
    <xf numFmtId="0" fontId="4" fillId="0" borderId="21" xfId="0" applyFont="1" applyBorder="1" applyProtection="1"/>
    <xf numFmtId="0" fontId="4" fillId="0" borderId="1" xfId="0" applyFont="1" applyBorder="1" applyProtection="1"/>
    <xf numFmtId="37" fontId="4" fillId="0" borderId="22" xfId="0" applyNumberFormat="1" applyFont="1" applyBorder="1" applyAlignment="1" applyProtection="1">
      <alignment horizontal="left"/>
    </xf>
    <xf numFmtId="37" fontId="4" fillId="0" borderId="23" xfId="0" applyNumberFormat="1" applyFont="1" applyBorder="1" applyAlignment="1" applyProtection="1">
      <alignment horizontal="left"/>
    </xf>
    <xf numFmtId="0" fontId="4" fillId="0" borderId="23" xfId="0" applyFont="1" applyBorder="1" applyProtection="1"/>
    <xf numFmtId="0" fontId="4" fillId="0" borderId="24" xfId="0" applyFont="1" applyBorder="1" applyProtection="1"/>
    <xf numFmtId="0" fontId="4" fillId="0" borderId="25" xfId="0" applyFont="1" applyBorder="1" applyProtection="1"/>
    <xf numFmtId="37" fontId="2" fillId="4" borderId="0" xfId="0" applyNumberFormat="1" applyFont="1" applyFill="1" applyAlignment="1" applyProtection="1">
      <alignment horizontal="left"/>
    </xf>
    <xf numFmtId="37" fontId="2" fillId="3" borderId="0" xfId="0" applyNumberFormat="1" applyFont="1" applyFill="1" applyAlignment="1" applyProtection="1">
      <alignment horizontal="left"/>
      <protection locked="0"/>
    </xf>
    <xf numFmtId="37" fontId="2" fillId="0" borderId="0" xfId="0" applyNumberFormat="1" applyFont="1" applyProtection="1"/>
    <xf numFmtId="37" fontId="2" fillId="4" borderId="0" xfId="0" quotePrefix="1" applyNumberFormat="1" applyFont="1" applyFill="1" applyAlignment="1" applyProtection="1">
      <alignment horizontal="left"/>
    </xf>
    <xf numFmtId="37" fontId="2" fillId="0" borderId="0" xfId="0" applyNumberFormat="1" applyFont="1" applyAlignment="1" applyProtection="1">
      <alignment horizontal="left"/>
    </xf>
    <xf numFmtId="0" fontId="4" fillId="0" borderId="26" xfId="0" applyFont="1" applyBorder="1" applyProtection="1"/>
    <xf numFmtId="0" fontId="4" fillId="0" borderId="22" xfId="0" applyFont="1" applyBorder="1" applyProtection="1"/>
    <xf numFmtId="0" fontId="2" fillId="0" borderId="0" xfId="0" applyFont="1" applyProtection="1"/>
    <xf numFmtId="37" fontId="4" fillId="0" borderId="27" xfId="0" applyNumberFormat="1" applyFont="1" applyBorder="1" applyAlignment="1" applyProtection="1">
      <alignment horizontal="centerContinuous"/>
    </xf>
    <xf numFmtId="0" fontId="4" fillId="0" borderId="0" xfId="0" applyFont="1" applyAlignment="1" applyProtection="1">
      <alignment horizontal="centerContinuous"/>
    </xf>
    <xf numFmtId="0" fontId="4" fillId="0" borderId="23" xfId="0" applyFont="1" applyBorder="1" applyAlignment="1" applyProtection="1">
      <alignment horizontal="centerContinuous"/>
    </xf>
    <xf numFmtId="37" fontId="4" fillId="0" borderId="5" xfId="0" applyNumberFormat="1" applyFont="1" applyBorder="1" applyAlignment="1" applyProtection="1">
      <alignment horizontal="centerContinuous"/>
    </xf>
    <xf numFmtId="37" fontId="4" fillId="0" borderId="0" xfId="0" applyNumberFormat="1" applyFont="1" applyAlignment="1" applyProtection="1">
      <alignment horizontal="centerContinuous"/>
    </xf>
    <xf numFmtId="0" fontId="4" fillId="0" borderId="24" xfId="0" applyFont="1" applyBorder="1" applyAlignment="1" applyProtection="1">
      <alignment horizontal="centerContinuous"/>
    </xf>
    <xf numFmtId="0" fontId="2" fillId="0" borderId="6" xfId="0" applyFont="1" applyBorder="1" applyProtection="1"/>
    <xf numFmtId="0" fontId="4" fillId="0" borderId="6" xfId="0" applyFont="1" applyBorder="1" applyAlignment="1" applyProtection="1"/>
    <xf numFmtId="37" fontId="2" fillId="0" borderId="5" xfId="0" applyNumberFormat="1" applyFont="1" applyBorder="1" applyAlignment="1" applyProtection="1"/>
    <xf numFmtId="0" fontId="4" fillId="0" borderId="0" xfId="0" applyFont="1" applyAlignment="1" applyProtection="1"/>
    <xf numFmtId="0" fontId="4" fillId="0" borderId="25" xfId="0" applyFont="1" applyBorder="1" applyAlignment="1" applyProtection="1">
      <alignment horizontal="centerContinuous"/>
    </xf>
    <xf numFmtId="0" fontId="2" fillId="0" borderId="5" xfId="0" applyFont="1" applyBorder="1" applyAlignment="1" applyProtection="1">
      <alignment horizontal="centerContinuous"/>
    </xf>
    <xf numFmtId="0" fontId="2" fillId="0" borderId="0" xfId="0" applyFont="1" applyAlignment="1" applyProtection="1">
      <alignment horizontal="center"/>
    </xf>
    <xf numFmtId="0" fontId="2" fillId="0" borderId="5" xfId="0" applyFont="1" applyBorder="1" applyAlignment="1" applyProtection="1"/>
    <xf numFmtId="0" fontId="2" fillId="0" borderId="0" xfId="0" applyFont="1" applyAlignment="1" applyProtection="1"/>
    <xf numFmtId="37" fontId="2" fillId="0" borderId="5" xfId="0" applyNumberFormat="1" applyFont="1" applyBorder="1" applyAlignment="1" applyProtection="1">
      <alignment horizontal="centerContinuous"/>
    </xf>
    <xf numFmtId="0" fontId="2" fillId="0" borderId="0" xfId="0" quotePrefix="1" applyFont="1" applyAlignment="1" applyProtection="1">
      <alignment horizontal="center"/>
    </xf>
    <xf numFmtId="0" fontId="7" fillId="0" borderId="0" xfId="0" applyFont="1" applyProtection="1"/>
    <xf numFmtId="37" fontId="7" fillId="0" borderId="0" xfId="0" applyNumberFormat="1" applyFont="1" applyAlignment="1" applyProtection="1">
      <alignment horizontal="left"/>
    </xf>
    <xf numFmtId="37" fontId="7" fillId="0" borderId="0" xfId="0" quotePrefix="1" applyNumberFormat="1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37" fontId="4" fillId="0" borderId="28" xfId="0" applyNumberFormat="1" applyFont="1" applyBorder="1" applyAlignment="1" applyProtection="1">
      <alignment horizontal="left"/>
    </xf>
    <xf numFmtId="0" fontId="4" fillId="0" borderId="28" xfId="0" applyFont="1" applyBorder="1" applyProtection="1"/>
    <xf numFmtId="37" fontId="4" fillId="0" borderId="0" xfId="0" quotePrefix="1" applyNumberFormat="1" applyFont="1" applyAlignment="1" applyProtection="1">
      <alignment horizontal="left"/>
    </xf>
    <xf numFmtId="0" fontId="4" fillId="0" borderId="0" xfId="0" quotePrefix="1" applyFont="1" applyProtection="1"/>
    <xf numFmtId="164" fontId="4" fillId="0" borderId="0" xfId="0" applyNumberFormat="1" applyFont="1" applyProtection="1"/>
    <xf numFmtId="165" fontId="4" fillId="0" borderId="0" xfId="0" applyNumberFormat="1" applyFont="1" applyProtection="1"/>
    <xf numFmtId="0" fontId="2" fillId="3" borderId="0" xfId="0" applyFont="1" applyFill="1" applyAlignment="1" applyProtection="1">
      <alignment horizontal="left"/>
      <protection locked="0"/>
    </xf>
    <xf numFmtId="169" fontId="2" fillId="3" borderId="0" xfId="0" applyNumberFormat="1" applyFont="1" applyFill="1" applyAlignment="1" applyProtection="1">
      <alignment horizontal="left"/>
      <protection locked="0"/>
    </xf>
    <xf numFmtId="169" fontId="3" fillId="0" borderId="7" xfId="0" applyNumberFormat="1" applyFont="1" applyBorder="1" applyAlignment="1" applyProtection="1"/>
    <xf numFmtId="170" fontId="2" fillId="3" borderId="0" xfId="0" applyNumberFormat="1" applyFont="1" applyFill="1" applyAlignment="1" applyProtection="1">
      <alignment horizontal="left"/>
      <protection locked="0"/>
    </xf>
    <xf numFmtId="37" fontId="2" fillId="3" borderId="0" xfId="0" applyNumberFormat="1" applyFont="1" applyFill="1" applyAlignment="1" applyProtection="1">
      <protection locked="0"/>
    </xf>
    <xf numFmtId="0" fontId="8" fillId="0" borderId="0" xfId="0" applyFont="1" applyProtection="1"/>
    <xf numFmtId="0" fontId="5" fillId="3" borderId="0" xfId="0" applyFont="1" applyFill="1" applyProtection="1">
      <protection locked="0"/>
    </xf>
    <xf numFmtId="0" fontId="9" fillId="0" borderId="0" xfId="0" applyFont="1"/>
    <xf numFmtId="0" fontId="9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3" borderId="16" xfId="0" applyNumberFormat="1" applyFill="1" applyBorder="1" applyAlignment="1" applyProtection="1">
      <alignment horizontal="center"/>
      <protection locked="0"/>
    </xf>
    <xf numFmtId="0" fontId="0" fillId="3" borderId="16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0" borderId="0" xfId="0" applyBorder="1"/>
    <xf numFmtId="0" fontId="3" fillId="0" borderId="0" xfId="0" applyFont="1" applyAlignment="1" applyProtection="1">
      <alignment horizontal="left"/>
    </xf>
    <xf numFmtId="14" fontId="5" fillId="3" borderId="7" xfId="0" applyNumberFormat="1" applyFont="1" applyFill="1" applyBorder="1" applyAlignment="1" applyProtection="1">
      <alignment horizontal="center"/>
      <protection locked="0"/>
    </xf>
    <xf numFmtId="168" fontId="5" fillId="2" borderId="11" xfId="0" applyNumberFormat="1" applyFont="1" applyFill="1" applyBorder="1" applyProtection="1"/>
    <xf numFmtId="0" fontId="0" fillId="0" borderId="11" xfId="0" applyBorder="1"/>
    <xf numFmtId="0" fontId="5" fillId="2" borderId="0" xfId="0" applyFont="1" applyFill="1" applyAlignment="1" applyProtection="1">
      <alignment horizontal="right"/>
    </xf>
    <xf numFmtId="0" fontId="5" fillId="2" borderId="0" xfId="0" applyFont="1" applyFill="1" applyAlignment="1" applyProtection="1">
      <alignment horizontal="left"/>
    </xf>
    <xf numFmtId="14" fontId="3" fillId="0" borderId="7" xfId="0" applyNumberFormat="1" applyFont="1" applyBorder="1" applyAlignment="1" applyProtection="1"/>
    <xf numFmtId="0" fontId="4" fillId="0" borderId="15" xfId="0" applyFont="1" applyBorder="1" applyProtection="1"/>
    <xf numFmtId="0" fontId="4" fillId="0" borderId="11" xfId="0" applyFont="1" applyBorder="1" applyProtection="1"/>
    <xf numFmtId="14" fontId="2" fillId="0" borderId="0" xfId="0" applyNumberFormat="1" applyFont="1" applyProtection="1"/>
    <xf numFmtId="168" fontId="10" fillId="2" borderId="6" xfId="0" applyNumberFormat="1" applyFont="1" applyFill="1" applyBorder="1" applyProtection="1"/>
    <xf numFmtId="0" fontId="9" fillId="0" borderId="0" xfId="0" applyFont="1" applyProtection="1"/>
    <xf numFmtId="168" fontId="9" fillId="0" borderId="6" xfId="0" applyNumberFormat="1" applyFont="1" applyBorder="1" applyProtection="1"/>
    <xf numFmtId="0" fontId="9" fillId="0" borderId="11" xfId="0" applyFont="1" applyBorder="1" applyAlignment="1" applyProtection="1">
      <alignment horizontal="center"/>
    </xf>
    <xf numFmtId="0" fontId="0" fillId="0" borderId="0" xfId="0" applyFont="1" applyProtection="1"/>
    <xf numFmtId="0" fontId="9" fillId="0" borderId="7" xfId="0" applyFont="1" applyBorder="1" applyProtection="1"/>
    <xf numFmtId="168" fontId="5" fillId="0" borderId="6" xfId="0" applyNumberFormat="1" applyFont="1" applyFill="1" applyBorder="1" applyProtection="1"/>
    <xf numFmtId="3" fontId="5" fillId="0" borderId="12" xfId="1" applyNumberFormat="1" applyFont="1" applyBorder="1" applyProtection="1"/>
    <xf numFmtId="168" fontId="5" fillId="0" borderId="6" xfId="1" applyNumberFormat="1" applyFont="1" applyBorder="1" applyProtection="1"/>
    <xf numFmtId="168" fontId="5" fillId="5" borderId="6" xfId="0" applyNumberFormat="1" applyFont="1" applyFill="1" applyBorder="1" applyProtection="1"/>
    <xf numFmtId="14" fontId="2" fillId="3" borderId="0" xfId="0" quotePrefix="1" applyNumberFormat="1" applyFont="1" applyFill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Protection="1"/>
    <xf numFmtId="0" fontId="9" fillId="2" borderId="0" xfId="0" applyFont="1" applyFill="1" applyBorder="1" applyProtection="1"/>
    <xf numFmtId="0" fontId="9" fillId="0" borderId="14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/>
    </xf>
    <xf numFmtId="0" fontId="9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3" fontId="5" fillId="3" borderId="11" xfId="0" applyNumberFormat="1" applyFont="1" applyFill="1" applyBorder="1" applyProtection="1">
      <protection locked="0"/>
    </xf>
    <xf numFmtId="168" fontId="9" fillId="3" borderId="6" xfId="0" applyNumberFormat="1" applyFont="1" applyFill="1" applyBorder="1" applyProtection="1">
      <protection locked="0"/>
    </xf>
    <xf numFmtId="3" fontId="5" fillId="0" borderId="6" xfId="1" applyNumberFormat="1" applyFont="1" applyBorder="1" applyProtection="1"/>
    <xf numFmtId="168" fontId="5" fillId="0" borderId="7" xfId="0" applyNumberFormat="1" applyFont="1" applyFill="1" applyBorder="1" applyProtection="1"/>
    <xf numFmtId="168" fontId="4" fillId="0" borderId="0" xfId="0" applyNumberFormat="1" applyFont="1" applyProtection="1"/>
    <xf numFmtId="0" fontId="5" fillId="2" borderId="5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right"/>
    </xf>
    <xf numFmtId="14" fontId="5" fillId="2" borderId="0" xfId="0" applyNumberFormat="1" applyFont="1" applyFill="1" applyBorder="1" applyProtection="1"/>
    <xf numFmtId="168" fontId="5" fillId="6" borderId="0" xfId="0" applyNumberFormat="1" applyFont="1" applyFill="1" applyBorder="1" applyProtection="1">
      <protection locked="0"/>
    </xf>
    <xf numFmtId="166" fontId="5" fillId="6" borderId="0" xfId="1" applyNumberFormat="1" applyFont="1" applyFill="1" applyBorder="1" applyProtection="1">
      <protection locked="0"/>
    </xf>
    <xf numFmtId="0" fontId="11" fillId="0" borderId="0" xfId="0" applyFont="1" applyBorder="1" applyProtection="1"/>
    <xf numFmtId="3" fontId="5" fillId="3" borderId="14" xfId="0" applyNumberFormat="1" applyFont="1" applyFill="1" applyBorder="1" applyProtection="1">
      <protection locked="0"/>
    </xf>
    <xf numFmtId="168" fontId="9" fillId="0" borderId="9" xfId="0" applyNumberFormat="1" applyFont="1" applyBorder="1" applyProtection="1"/>
    <xf numFmtId="0" fontId="3" fillId="0" borderId="0" xfId="0" applyFont="1" applyBorder="1" applyAlignment="1" applyProtection="1">
      <alignment horizontal="right"/>
    </xf>
    <xf numFmtId="3" fontId="5" fillId="3" borderId="6" xfId="0" applyNumberFormat="1" applyFont="1" applyFill="1" applyBorder="1" applyProtection="1">
      <protection locked="0"/>
    </xf>
    <xf numFmtId="168" fontId="9" fillId="0" borderId="11" xfId="0" applyNumberFormat="1" applyFont="1" applyBorder="1" applyProtection="1"/>
    <xf numFmtId="168" fontId="10" fillId="2" borderId="11" xfId="0" applyNumberFormat="1" applyFont="1" applyFill="1" applyBorder="1" applyProtection="1"/>
    <xf numFmtId="168" fontId="9" fillId="3" borderId="11" xfId="0" applyNumberFormat="1" applyFont="1" applyFill="1" applyBorder="1" applyProtection="1">
      <protection locked="0"/>
    </xf>
    <xf numFmtId="168" fontId="5" fillId="0" borderId="11" xfId="0" applyNumberFormat="1" applyFont="1" applyBorder="1" applyProtection="1"/>
    <xf numFmtId="0" fontId="9" fillId="0" borderId="6" xfId="0" applyFont="1" applyFill="1" applyBorder="1" applyProtection="1">
      <protection locked="0"/>
    </xf>
    <xf numFmtId="168" fontId="10" fillId="2" borderId="14" xfId="0" applyNumberFormat="1" applyFont="1" applyFill="1" applyBorder="1" applyProtection="1"/>
    <xf numFmtId="0" fontId="5" fillId="0" borderId="9" xfId="0" applyFont="1" applyBorder="1" applyAlignment="1" applyProtection="1">
      <alignment wrapText="1"/>
    </xf>
    <xf numFmtId="0" fontId="5" fillId="0" borderId="7" xfId="0" applyFont="1" applyBorder="1" applyAlignment="1" applyProtection="1"/>
    <xf numFmtId="168" fontId="5" fillId="0" borderId="18" xfId="0" applyNumberFormat="1" applyFont="1" applyBorder="1" applyProtection="1"/>
    <xf numFmtId="168" fontId="5" fillId="0" borderId="9" xfId="0" applyNumberFormat="1" applyFont="1" applyFill="1" applyBorder="1" applyProtection="1"/>
    <xf numFmtId="37" fontId="3" fillId="0" borderId="7" xfId="0" applyNumberFormat="1" applyFont="1" applyBorder="1" applyAlignment="1" applyProtection="1">
      <alignment horizontal="left"/>
    </xf>
    <xf numFmtId="0" fontId="3" fillId="0" borderId="7" xfId="0" applyFont="1" applyBorder="1" applyAlignment="1" applyProtection="1">
      <alignment horizontal="left"/>
    </xf>
    <xf numFmtId="37" fontId="3" fillId="0" borderId="16" xfId="0" applyNumberFormat="1" applyFont="1" applyBorder="1" applyAlignment="1" applyProtection="1">
      <alignment horizontal="left"/>
    </xf>
    <xf numFmtId="0" fontId="3" fillId="0" borderId="16" xfId="0" applyFont="1" applyBorder="1" applyAlignment="1" applyProtection="1">
      <alignment horizontal="left"/>
    </xf>
    <xf numFmtId="0" fontId="0" fillId="3" borderId="29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15" xfId="0" applyFill="1" applyBorder="1" applyAlignment="1" applyProtection="1">
      <alignment horizontal="center" wrapText="1"/>
    </xf>
    <xf numFmtId="0" fontId="0" fillId="0" borderId="14" xfId="0" applyFill="1" applyBorder="1" applyAlignment="1" applyProtection="1">
      <alignment horizontal="center" wrapText="1"/>
    </xf>
    <xf numFmtId="0" fontId="0" fillId="3" borderId="15" xfId="0" applyFill="1" applyBorder="1" applyAlignment="1" applyProtection="1">
      <alignment horizontal="center" wrapText="1"/>
      <protection locked="0"/>
    </xf>
    <xf numFmtId="0" fontId="0" fillId="3" borderId="14" xfId="0" applyFill="1" applyBorder="1" applyAlignment="1" applyProtection="1">
      <alignment horizont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8"/>
  <sheetViews>
    <sheetView showGridLines="0" topLeftCell="A45" zoomScale="130" zoomScaleNormal="130" workbookViewId="0">
      <selection activeCell="B68" sqref="B68"/>
    </sheetView>
  </sheetViews>
  <sheetFormatPr defaultRowHeight="9" customHeight="1" x14ac:dyDescent="0.15"/>
  <cols>
    <col min="1" max="1" width="2" style="6" customWidth="1"/>
    <col min="2" max="2" width="6" style="6" customWidth="1"/>
    <col min="3" max="3" width="5" style="6" customWidth="1"/>
    <col min="4" max="4" width="24" style="6" customWidth="1"/>
    <col min="5" max="5" width="2" style="6" customWidth="1"/>
    <col min="6" max="6" width="17" style="6" customWidth="1"/>
    <col min="7" max="7" width="7" style="6" customWidth="1"/>
    <col min="8" max="8" width="19" style="6" customWidth="1"/>
    <col min="9" max="9" width="4" style="6" customWidth="1"/>
    <col min="10" max="10" width="8" style="6" customWidth="1"/>
    <col min="11" max="11" width="11" style="6" customWidth="1"/>
    <col min="12" max="12" width="39" style="6" customWidth="1"/>
    <col min="13" max="13" width="2" style="6" customWidth="1"/>
    <col min="14" max="16384" width="9.59765625" style="6"/>
  </cols>
  <sheetData>
    <row r="1" spans="2:13" ht="9" customHeight="1" x14ac:dyDescent="0.15">
      <c r="L1" s="158" t="s">
        <v>147</v>
      </c>
    </row>
    <row r="2" spans="2:13" ht="9" customHeight="1" x14ac:dyDescent="0.15">
      <c r="B2" s="106" t="s">
        <v>0</v>
      </c>
      <c r="E2" s="107"/>
      <c r="L2" s="106" t="s">
        <v>1</v>
      </c>
    </row>
    <row r="3" spans="2:13" ht="9" customHeight="1" x14ac:dyDescent="0.15">
      <c r="B3" s="6" t="s">
        <v>2</v>
      </c>
      <c r="K3" s="107"/>
      <c r="L3" s="106" t="s">
        <v>3</v>
      </c>
    </row>
    <row r="4" spans="2:13" ht="9" customHeight="1" x14ac:dyDescent="0.15">
      <c r="B4" s="6" t="s">
        <v>4</v>
      </c>
    </row>
    <row r="6" spans="2:13" ht="9" customHeight="1" x14ac:dyDescent="0.15"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2:13" ht="9" customHeight="1" x14ac:dyDescent="0.15">
      <c r="B7" s="108"/>
      <c r="M7" s="13"/>
    </row>
    <row r="8" spans="2:13" ht="9" customHeight="1" x14ac:dyDescent="0.15">
      <c r="B8" s="109"/>
      <c r="C8" s="107" t="s">
        <v>5</v>
      </c>
      <c r="L8" s="110" t="s">
        <v>6</v>
      </c>
      <c r="M8" s="13"/>
    </row>
    <row r="9" spans="2:13" ht="9" customHeight="1" x14ac:dyDescent="0.15">
      <c r="B9" s="109"/>
      <c r="C9" s="107" t="s">
        <v>7</v>
      </c>
      <c r="M9" s="13"/>
    </row>
    <row r="10" spans="2:13" ht="9" customHeight="1" x14ac:dyDescent="0.15">
      <c r="B10" s="111"/>
      <c r="C10" s="112"/>
      <c r="M10" s="13"/>
    </row>
    <row r="11" spans="2:13" ht="9" customHeight="1" x14ac:dyDescent="0.15">
      <c r="B11" s="113" t="s">
        <v>8</v>
      </c>
      <c r="C11" s="114" t="s">
        <v>9</v>
      </c>
      <c r="D11" s="115"/>
      <c r="E11" s="115"/>
      <c r="F11" s="115"/>
      <c r="G11" s="115"/>
      <c r="H11" s="115"/>
      <c r="I11" s="115"/>
      <c r="J11" s="115"/>
      <c r="K11" s="115"/>
      <c r="L11" s="115"/>
      <c r="M11" s="116"/>
    </row>
    <row r="12" spans="2:13" ht="9" customHeight="1" x14ac:dyDescent="0.15">
      <c r="B12" s="109"/>
      <c r="M12" s="117"/>
    </row>
    <row r="13" spans="2:13" ht="9" customHeight="1" x14ac:dyDescent="0.15">
      <c r="B13" s="109"/>
      <c r="C13" s="118"/>
      <c r="D13" s="157"/>
      <c r="E13" s="120"/>
      <c r="F13" s="120"/>
      <c r="G13" s="120"/>
      <c r="M13" s="117"/>
    </row>
    <row r="14" spans="2:13" ht="9" customHeight="1" x14ac:dyDescent="0.15">
      <c r="B14" s="109"/>
      <c r="C14" s="121"/>
      <c r="D14" s="157"/>
      <c r="E14" s="120"/>
      <c r="F14" s="120"/>
      <c r="G14" s="120"/>
      <c r="M14" s="117"/>
    </row>
    <row r="15" spans="2:13" ht="9" customHeight="1" x14ac:dyDescent="0.15">
      <c r="B15" s="109"/>
      <c r="C15" s="118"/>
      <c r="D15" s="157"/>
      <c r="E15" s="120"/>
      <c r="F15" s="122"/>
      <c r="G15" s="120"/>
      <c r="M15" s="117"/>
    </row>
    <row r="16" spans="2:13" ht="9" customHeight="1" x14ac:dyDescent="0.15">
      <c r="B16" s="109"/>
      <c r="I16" s="107" t="s">
        <v>10</v>
      </c>
      <c r="M16" s="117"/>
    </row>
    <row r="17" spans="2:13" ht="9" customHeight="1" x14ac:dyDescent="0.15"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23"/>
    </row>
    <row r="18" spans="2:13" ht="9" customHeight="1" x14ac:dyDescent="0.15">
      <c r="B18" s="113" t="s">
        <v>11</v>
      </c>
      <c r="C18" s="114" t="s">
        <v>12</v>
      </c>
      <c r="D18" s="115"/>
      <c r="E18" s="115"/>
      <c r="F18" s="115"/>
      <c r="G18" s="115"/>
      <c r="H18" s="115"/>
      <c r="I18" s="124"/>
      <c r="J18" s="114" t="s">
        <v>10</v>
      </c>
      <c r="L18" s="114" t="s">
        <v>13</v>
      </c>
      <c r="M18" s="116"/>
    </row>
    <row r="19" spans="2:13" ht="9" customHeight="1" x14ac:dyDescent="0.15">
      <c r="B19" s="109"/>
      <c r="D19" s="110" t="s">
        <v>14</v>
      </c>
      <c r="F19" s="191"/>
      <c r="I19" s="109"/>
      <c r="M19" s="117"/>
    </row>
    <row r="20" spans="2:13" ht="9" customHeight="1" x14ac:dyDescent="0.15">
      <c r="B20" s="109"/>
      <c r="F20" s="180"/>
      <c r="I20" s="109"/>
      <c r="L20" s="119"/>
      <c r="M20" s="117"/>
    </row>
    <row r="21" spans="2:13" ht="9" customHeight="1" x14ac:dyDescent="0.15">
      <c r="B21" s="109"/>
      <c r="D21" s="110" t="s">
        <v>15</v>
      </c>
      <c r="F21" s="191"/>
      <c r="I21" s="109"/>
      <c r="J21" s="107" t="s">
        <v>10</v>
      </c>
      <c r="M21" s="117"/>
    </row>
    <row r="22" spans="2:13" ht="9" customHeight="1" x14ac:dyDescent="0.15">
      <c r="B22" s="111"/>
      <c r="C22" s="112"/>
      <c r="D22" s="112"/>
      <c r="E22" s="112"/>
      <c r="F22" s="1"/>
      <c r="G22" s="112"/>
      <c r="H22" s="112"/>
      <c r="I22" s="111"/>
      <c r="J22" s="112"/>
      <c r="K22" s="112"/>
      <c r="L22" s="112"/>
      <c r="M22" s="123"/>
    </row>
    <row r="23" spans="2:13" ht="9" customHeight="1" x14ac:dyDescent="0.15">
      <c r="B23" s="113" t="s">
        <v>16</v>
      </c>
      <c r="C23" s="114" t="s">
        <v>17</v>
      </c>
      <c r="D23" s="115"/>
      <c r="E23" s="126" t="s">
        <v>18</v>
      </c>
      <c r="F23" s="127"/>
      <c r="G23" s="128"/>
      <c r="H23" s="128"/>
      <c r="I23" s="129" t="s">
        <v>19</v>
      </c>
      <c r="J23" s="130"/>
      <c r="K23" s="127"/>
      <c r="L23" s="128"/>
      <c r="M23" s="131"/>
    </row>
    <row r="24" spans="2:13" ht="9" customHeight="1" x14ac:dyDescent="0.15">
      <c r="B24" s="109"/>
      <c r="E24" s="109"/>
      <c r="F24" s="107" t="s">
        <v>10</v>
      </c>
      <c r="I24" s="85"/>
      <c r="M24" s="117"/>
    </row>
    <row r="25" spans="2:13" ht="9" customHeight="1" x14ac:dyDescent="0.15">
      <c r="B25" s="109"/>
      <c r="C25" s="122" t="s">
        <v>35</v>
      </c>
      <c r="D25" s="132" t="s">
        <v>20</v>
      </c>
      <c r="E25" s="109"/>
      <c r="F25" s="153" t="s">
        <v>130</v>
      </c>
      <c r="H25" s="133"/>
      <c r="I25" s="134"/>
      <c r="J25" s="135"/>
      <c r="K25" s="135"/>
      <c r="L25" s="153" t="s">
        <v>92</v>
      </c>
      <c r="M25" s="136"/>
    </row>
    <row r="26" spans="2:13" ht="9" customHeight="1" x14ac:dyDescent="0.15">
      <c r="B26" s="109"/>
      <c r="C26" s="125"/>
      <c r="D26" s="125"/>
      <c r="E26" s="137"/>
      <c r="F26" s="138"/>
      <c r="H26" s="133"/>
      <c r="I26" s="139"/>
      <c r="J26" s="135"/>
      <c r="K26" s="135"/>
      <c r="L26" s="140"/>
      <c r="M26" s="136"/>
    </row>
    <row r="27" spans="2:13" ht="9" customHeight="1" x14ac:dyDescent="0.15">
      <c r="B27" s="109"/>
      <c r="C27" s="122" t="s">
        <v>21</v>
      </c>
      <c r="D27" s="132" t="s">
        <v>22</v>
      </c>
      <c r="E27" s="141"/>
      <c r="F27" s="142"/>
      <c r="H27" s="133"/>
      <c r="I27" s="134"/>
      <c r="J27" s="135"/>
      <c r="K27" s="135"/>
      <c r="L27" s="140"/>
      <c r="M27" s="136"/>
    </row>
    <row r="28" spans="2:13" ht="9" customHeight="1" x14ac:dyDescent="0.15">
      <c r="B28" s="109"/>
      <c r="C28" s="122" t="s">
        <v>10</v>
      </c>
      <c r="D28" s="122" t="s">
        <v>10</v>
      </c>
      <c r="E28" s="109"/>
      <c r="F28" s="122" t="s">
        <v>10</v>
      </c>
      <c r="G28" s="107" t="s">
        <v>10</v>
      </c>
      <c r="I28" s="85"/>
      <c r="M28" s="117"/>
    </row>
    <row r="29" spans="2:13" ht="9" customHeight="1" x14ac:dyDescent="0.15">
      <c r="B29" s="109"/>
      <c r="C29" s="122" t="s">
        <v>21</v>
      </c>
      <c r="D29" s="125" t="s">
        <v>23</v>
      </c>
      <c r="E29" s="109"/>
      <c r="F29" s="122"/>
      <c r="I29" s="85"/>
      <c r="J29" s="110"/>
      <c r="K29" s="107"/>
      <c r="M29" s="117"/>
    </row>
    <row r="30" spans="2:13" ht="9" customHeight="1" x14ac:dyDescent="0.15">
      <c r="B30" s="109"/>
      <c r="C30" s="107" t="s">
        <v>10</v>
      </c>
      <c r="E30" s="109"/>
      <c r="F30" s="122"/>
      <c r="G30" s="107" t="s">
        <v>10</v>
      </c>
      <c r="I30" s="85"/>
      <c r="M30" s="117"/>
    </row>
    <row r="31" spans="2:13" ht="9" customHeight="1" x14ac:dyDescent="0.15">
      <c r="B31" s="109"/>
      <c r="C31" s="107" t="s">
        <v>10</v>
      </c>
      <c r="E31" s="109"/>
      <c r="F31" s="122"/>
      <c r="I31" s="109"/>
      <c r="K31" s="122"/>
      <c r="M31" s="117"/>
    </row>
    <row r="32" spans="2:13" ht="9" customHeight="1" x14ac:dyDescent="0.15">
      <c r="B32" s="109"/>
      <c r="C32" s="107" t="s">
        <v>10</v>
      </c>
      <c r="E32" s="109"/>
      <c r="F32" s="122"/>
      <c r="G32" s="107" t="s">
        <v>10</v>
      </c>
      <c r="I32" s="109"/>
      <c r="K32" s="125"/>
      <c r="M32" s="117"/>
    </row>
    <row r="33" spans="2:13" ht="9" customHeight="1" x14ac:dyDescent="0.15">
      <c r="B33" s="109"/>
      <c r="C33" s="107" t="s">
        <v>10</v>
      </c>
      <c r="E33" s="109"/>
      <c r="F33" s="122"/>
      <c r="I33" s="109"/>
      <c r="K33" s="122"/>
      <c r="M33" s="117"/>
    </row>
    <row r="34" spans="2:13" ht="9" customHeight="1" x14ac:dyDescent="0.15">
      <c r="B34" s="109"/>
      <c r="E34" s="109"/>
      <c r="F34" s="107" t="s">
        <v>10</v>
      </c>
      <c r="I34" s="109"/>
      <c r="M34" s="117"/>
    </row>
    <row r="35" spans="2:13" ht="9" customHeight="1" x14ac:dyDescent="0.15">
      <c r="B35" s="111"/>
      <c r="C35" s="112"/>
      <c r="D35" s="112"/>
      <c r="E35" s="111"/>
      <c r="F35" s="112"/>
      <c r="G35" s="112"/>
      <c r="H35" s="112"/>
      <c r="I35" s="111"/>
      <c r="J35" s="112"/>
      <c r="K35" s="112"/>
      <c r="L35" s="112"/>
      <c r="M35" s="123"/>
    </row>
    <row r="36" spans="2:13" ht="9" customHeight="1" x14ac:dyDescent="0.15">
      <c r="B36" s="124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6"/>
    </row>
    <row r="37" spans="2:13" ht="9" customHeight="1" x14ac:dyDescent="0.15">
      <c r="B37" s="109"/>
      <c r="M37" s="117"/>
    </row>
    <row r="38" spans="2:13" ht="10.5" customHeight="1" x14ac:dyDescent="0.15">
      <c r="B38" s="109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17"/>
    </row>
    <row r="39" spans="2:13" ht="10.5" customHeight="1" x14ac:dyDescent="0.15">
      <c r="B39" s="109"/>
      <c r="C39" s="144"/>
      <c r="D39" s="145" t="s">
        <v>24</v>
      </c>
      <c r="E39" s="143"/>
      <c r="F39" s="143"/>
      <c r="G39" s="143"/>
      <c r="H39" s="143"/>
      <c r="I39" s="143"/>
      <c r="J39" s="143"/>
      <c r="K39" s="143"/>
      <c r="L39" s="143"/>
      <c r="M39" s="117"/>
    </row>
    <row r="40" spans="2:13" ht="10.5" customHeight="1" x14ac:dyDescent="0.15">
      <c r="B40" s="109"/>
      <c r="C40" s="144"/>
      <c r="D40" s="145" t="s">
        <v>25</v>
      </c>
      <c r="E40" s="143"/>
      <c r="F40" s="143"/>
      <c r="G40" s="143"/>
      <c r="H40" s="143"/>
      <c r="I40" s="143"/>
      <c r="J40" s="143"/>
      <c r="K40" s="143"/>
      <c r="L40" s="143"/>
      <c r="M40" s="117"/>
    </row>
    <row r="41" spans="2:13" ht="10.5" customHeight="1" x14ac:dyDescent="0.15">
      <c r="B41" s="109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17"/>
    </row>
    <row r="42" spans="2:13" ht="10.5" customHeight="1" x14ac:dyDescent="0.15">
      <c r="B42" s="109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17"/>
    </row>
    <row r="43" spans="2:13" ht="10.5" customHeight="1" x14ac:dyDescent="0.15">
      <c r="B43" s="109"/>
      <c r="C43" s="144"/>
      <c r="D43" s="143"/>
      <c r="E43" s="143"/>
      <c r="F43" s="144" t="s">
        <v>26</v>
      </c>
      <c r="G43" s="143"/>
      <c r="H43" s="143"/>
      <c r="I43" s="143"/>
      <c r="J43" s="143"/>
      <c r="K43" s="143"/>
      <c r="L43" s="143"/>
      <c r="M43" s="117"/>
    </row>
    <row r="44" spans="2:13" ht="10.5" customHeight="1" x14ac:dyDescent="0.15">
      <c r="B44" s="109"/>
      <c r="C44" s="146"/>
      <c r="D44" s="143"/>
      <c r="E44" s="143"/>
      <c r="F44" s="143"/>
      <c r="G44" s="143"/>
      <c r="H44" s="143"/>
      <c r="I44" s="143"/>
      <c r="J44" s="143"/>
      <c r="K44" s="143"/>
      <c r="L44" s="143"/>
      <c r="M44" s="117"/>
    </row>
    <row r="45" spans="2:13" ht="10.5" customHeight="1" x14ac:dyDescent="0.15">
      <c r="B45" s="109"/>
      <c r="C45" s="144"/>
      <c r="D45" s="144" t="s">
        <v>27</v>
      </c>
      <c r="E45" s="143"/>
      <c r="F45" s="143"/>
      <c r="G45" s="143"/>
      <c r="H45" s="143"/>
      <c r="I45" s="143"/>
      <c r="J45" s="143"/>
      <c r="K45" s="143"/>
      <c r="L45" s="143"/>
      <c r="M45" s="117"/>
    </row>
    <row r="46" spans="2:13" ht="10.5" customHeight="1" x14ac:dyDescent="0.15">
      <c r="B46" s="109"/>
      <c r="C46" s="145"/>
      <c r="D46" s="144" t="str">
        <f>CONCATENATE("          expenses and services, and the attached Worksheets for the period from       ",TEXT($F$19, "mm/dd/yyyy"),"    to    ",TEXT($F$21, "mm/dd/yyyy"))</f>
        <v xml:space="preserve">          expenses and services, and the attached Worksheets for the period from       01/00/1900    to    01/00/1900</v>
      </c>
      <c r="E46" s="143"/>
      <c r="F46" s="143"/>
      <c r="G46" s="143"/>
      <c r="H46" s="143"/>
      <c r="M46" s="117"/>
    </row>
    <row r="47" spans="2:13" ht="10.5" customHeight="1" x14ac:dyDescent="0.15">
      <c r="B47" s="109"/>
      <c r="C47" s="144"/>
      <c r="D47" s="144" t="s">
        <v>28</v>
      </c>
      <c r="E47" s="143"/>
      <c r="F47" s="143"/>
      <c r="G47" s="143"/>
      <c r="H47" s="143"/>
      <c r="I47" s="143"/>
      <c r="J47" s="143"/>
      <c r="K47" s="143"/>
      <c r="L47" s="143"/>
      <c r="M47" s="117"/>
    </row>
    <row r="48" spans="2:13" ht="10.5" customHeight="1" x14ac:dyDescent="0.15">
      <c r="B48" s="109"/>
      <c r="C48" s="144"/>
      <c r="D48" s="144" t="s">
        <v>148</v>
      </c>
      <c r="E48" s="143"/>
      <c r="F48" s="143"/>
      <c r="G48" s="143"/>
      <c r="H48" s="143"/>
      <c r="I48" s="143"/>
      <c r="J48" s="143"/>
      <c r="K48" s="143"/>
      <c r="L48" s="143"/>
      <c r="M48" s="117"/>
    </row>
    <row r="49" spans="2:13" ht="10.5" customHeight="1" x14ac:dyDescent="0.15">
      <c r="B49" s="109"/>
      <c r="C49" s="145"/>
      <c r="D49" s="143"/>
      <c r="E49" s="143"/>
      <c r="F49" s="143"/>
      <c r="G49" s="143"/>
      <c r="H49" s="143"/>
      <c r="I49" s="143"/>
      <c r="J49" s="143"/>
      <c r="K49" s="143"/>
      <c r="L49" s="143"/>
      <c r="M49" s="117"/>
    </row>
    <row r="50" spans="2:13" ht="9" customHeight="1" x14ac:dyDescent="0.15">
      <c r="B50" s="109"/>
      <c r="M50" s="117"/>
    </row>
    <row r="51" spans="2:13" ht="9" customHeight="1" thickBot="1" x14ac:dyDescent="0.2">
      <c r="B51" s="109"/>
      <c r="D51" s="119"/>
      <c r="E51" s="120"/>
      <c r="F51" s="120"/>
      <c r="J51" s="107" t="s">
        <v>10</v>
      </c>
      <c r="L51" s="154"/>
      <c r="M51" s="117"/>
    </row>
    <row r="52" spans="2:13" ht="9" customHeight="1" x14ac:dyDescent="0.15">
      <c r="B52" s="109"/>
      <c r="C52" s="147" t="s">
        <v>29</v>
      </c>
      <c r="D52" s="148"/>
      <c r="E52" s="148"/>
      <c r="F52" s="148"/>
      <c r="G52" s="148"/>
      <c r="I52" s="147" t="s">
        <v>30</v>
      </c>
      <c r="J52" s="147"/>
      <c r="K52" s="148"/>
      <c r="L52" s="148"/>
      <c r="M52" s="117"/>
    </row>
    <row r="53" spans="2:13" ht="9" customHeight="1" x14ac:dyDescent="0.15">
      <c r="B53" s="109"/>
      <c r="M53" s="117"/>
    </row>
    <row r="54" spans="2:13" ht="9" customHeight="1" thickBot="1" x14ac:dyDescent="0.2">
      <c r="B54" s="109"/>
      <c r="C54" s="120"/>
      <c r="D54" s="119"/>
      <c r="E54" s="120"/>
      <c r="F54" s="120"/>
      <c r="L54" s="156"/>
      <c r="M54" s="117"/>
    </row>
    <row r="55" spans="2:13" ht="9" customHeight="1" x14ac:dyDescent="0.15">
      <c r="B55" s="109"/>
      <c r="C55" s="147" t="s">
        <v>31</v>
      </c>
      <c r="D55" s="148"/>
      <c r="E55" s="148"/>
      <c r="F55" s="148"/>
      <c r="G55" s="148"/>
      <c r="I55" s="147" t="s">
        <v>32</v>
      </c>
      <c r="J55" s="147"/>
      <c r="K55" s="148"/>
      <c r="L55" s="148"/>
      <c r="M55" s="117"/>
    </row>
    <row r="56" spans="2:13" ht="9" customHeight="1" x14ac:dyDescent="0.15">
      <c r="B56" s="109"/>
      <c r="C56" s="149"/>
      <c r="L56" s="107"/>
      <c r="M56" s="117"/>
    </row>
    <row r="57" spans="2:13" ht="9" customHeight="1" x14ac:dyDescent="0.15">
      <c r="B57" s="111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23"/>
    </row>
    <row r="59" spans="2:13" ht="9" customHeight="1" x14ac:dyDescent="0.15">
      <c r="B59" s="6" t="s">
        <v>149</v>
      </c>
      <c r="C59" s="149"/>
      <c r="K59" s="120"/>
    </row>
    <row r="60" spans="2:13" ht="9" customHeight="1" x14ac:dyDescent="0.15">
      <c r="C60" s="149"/>
      <c r="D60" s="120"/>
      <c r="K60" s="120"/>
      <c r="L60" s="151"/>
    </row>
    <row r="61" spans="2:13" ht="9" customHeight="1" x14ac:dyDescent="0.15">
      <c r="B61" s="135" t="s">
        <v>33</v>
      </c>
      <c r="L61" s="152"/>
    </row>
    <row r="62" spans="2:13" ht="9" customHeight="1" x14ac:dyDescent="0.15">
      <c r="B62" s="6" t="s">
        <v>34</v>
      </c>
    </row>
    <row r="63" spans="2:13" ht="9" customHeight="1" x14ac:dyDescent="0.15">
      <c r="B63" s="149" t="s">
        <v>163</v>
      </c>
      <c r="D63" s="107"/>
      <c r="F63" s="107"/>
    </row>
    <row r="64" spans="2:13" ht="9" customHeight="1" x14ac:dyDescent="0.15">
      <c r="B64" s="6" t="s">
        <v>164</v>
      </c>
      <c r="D64" s="107"/>
      <c r="F64" s="107"/>
    </row>
    <row r="65" spans="2:6" ht="9" customHeight="1" x14ac:dyDescent="0.15">
      <c r="B65" s="6" t="s">
        <v>159</v>
      </c>
      <c r="D65" s="107"/>
      <c r="F65" s="107"/>
    </row>
    <row r="66" spans="2:6" ht="9" customHeight="1" x14ac:dyDescent="0.15">
      <c r="B66" s="150" t="s">
        <v>165</v>
      </c>
      <c r="D66" s="107"/>
      <c r="F66" s="107"/>
    </row>
    <row r="67" spans="2:6" ht="9" customHeight="1" x14ac:dyDescent="0.15">
      <c r="D67" s="107"/>
      <c r="F67" s="107"/>
    </row>
    <row r="68" spans="2:6" ht="9" customHeight="1" x14ac:dyDescent="0.15">
      <c r="B68" s="6" t="s">
        <v>168</v>
      </c>
    </row>
  </sheetData>
  <sheetProtection algorithmName="SHA-512" hashValue="smSf7wmY2oy5dNvR4zvaqe1fL/tST4T5tVRWvgsPkyD27dHfBwWEBgGjrHU9RMPn7ATDBpxuJ2bvjMvPkMQxWw==" saltValue="4PiDc7z3JftvPXxd7i1N1Q==" spinCount="100000" sheet="1" objects="1" scenarios="1"/>
  <customSheetViews>
    <customSheetView guid="{F475DA66-5C9E-45C7-9A63-87449F9B1594}" scale="130" showGridLines="0">
      <selection activeCell="P14" sqref="P14"/>
      <pageMargins left="0" right="0" top="0.5" bottom="0.5" header="0.5" footer="0.5"/>
      <pageSetup orientation="portrait" r:id="rId1"/>
      <headerFooter alignWithMargins="0"/>
    </customSheetView>
  </customSheetViews>
  <phoneticPr fontId="0" type="noConversion"/>
  <dataValidations disablePrompts="1" count="2">
    <dataValidation type="list" showInputMessage="1" showErrorMessage="1" sqref="F25">
      <formula1>"Select Option,                                               Option 1,                                               Option 2"</formula1>
    </dataValidation>
    <dataValidation type="list" showInputMessage="1" showErrorMessage="1" sqref="L25">
      <formula1>"Select Section,      1876,      1833"</formula1>
    </dataValidation>
  </dataValidations>
  <pageMargins left="0" right="0" top="0.5" bottom="0.5" header="0.5" footer="0.5"/>
  <pageSetup scale="95" orientation="portrait" r:id="rId2"/>
  <headerFooter alignWithMargins="0"/>
  <ignoredErrors>
    <ignoredError sqref="B11 B18 B2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50" sqref="X50"/>
    </sheetView>
  </sheetViews>
  <sheetFormatPr defaultRowHeight="9" x14ac:dyDescent="0.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9" x14ac:dyDescent="0.15"/>
  <sheetData/>
  <customSheetViews>
    <customSheetView guid="{F475DA66-5C9E-45C7-9A63-87449F9B1594}"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0" sqref="B50"/>
    </sheetView>
  </sheetViews>
  <sheetFormatPr defaultRowHeight="9" x14ac:dyDescent="0.15"/>
  <sheetData/>
  <customSheetViews>
    <customSheetView guid="{F475DA66-5C9E-45C7-9A63-87449F9B1594}">
      <selection activeCell="B50" sqref="B50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23" sqref="R23"/>
    </sheetView>
  </sheetViews>
  <sheetFormatPr defaultRowHeight="9" x14ac:dyDescent="0.15"/>
  <sheetData/>
  <customSheetViews>
    <customSheetView guid="{F475DA66-5C9E-45C7-9A63-87449F9B1594}">
      <selection activeCell="B50" sqref="B50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50" sqref="B50"/>
    </sheetView>
  </sheetViews>
  <sheetFormatPr defaultRowHeight="9" x14ac:dyDescent="0.15"/>
  <sheetData/>
  <customSheetViews>
    <customSheetView guid="{F475DA66-5C9E-45C7-9A63-87449F9B1594}">
      <selection activeCell="B50" sqref="B50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I58" sqref="I58"/>
    </sheetView>
  </sheetViews>
  <sheetFormatPr defaultRowHeight="9" x14ac:dyDescent="0.15"/>
  <sheetData/>
  <customSheetViews>
    <customSheetView guid="{F475DA66-5C9E-45C7-9A63-87449F9B1594}" topLeftCell="A4">
      <selection activeCell="I58" sqref="I58"/>
      <pageMargins left="0.75" right="0.75" top="1" bottom="1" header="0.5" footer="0.5"/>
      <pageSetup orientation="portrait" r:id="rId1"/>
      <headerFooter alignWithMargins="0"/>
    </customSheetView>
  </customSheetViews>
  <phoneticPr fontId="0" type="noConversion"/>
  <pageMargins left="0.75" right="0.75" top="1" bottom="1" header="0.5" footer="0.5"/>
  <pageSetup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111"/>
  <sheetViews>
    <sheetView showGridLines="0" view="pageBreakPreview" zoomScaleNormal="100" zoomScaleSheetLayoutView="100" workbookViewId="0">
      <selection activeCell="K59" sqref="K59"/>
    </sheetView>
  </sheetViews>
  <sheetFormatPr defaultRowHeight="9" x14ac:dyDescent="0.15"/>
  <cols>
    <col min="1" max="1" width="4.19921875" style="6" customWidth="1"/>
    <col min="2" max="2" width="8.19921875" style="6" customWidth="1"/>
    <col min="3" max="3" width="34" style="6" customWidth="1"/>
    <col min="4" max="4" width="17" style="6" customWidth="1"/>
    <col min="5" max="5" width="13.59765625" style="6" customWidth="1"/>
    <col min="6" max="6" width="14.59765625" style="6" customWidth="1"/>
    <col min="7" max="7" width="15.3984375" style="6" customWidth="1"/>
    <col min="8" max="9" width="15" style="6" customWidth="1"/>
    <col min="10" max="10" width="19.19921875" style="6" customWidth="1"/>
    <col min="11" max="11" width="4.3984375" style="6" customWidth="1"/>
    <col min="12" max="12" width="15" style="6" customWidth="1"/>
    <col min="13" max="13" width="19.19921875" style="6" customWidth="1"/>
    <col min="14" max="14" width="4.3984375" style="6" customWidth="1"/>
    <col min="15" max="16384" width="9.59765625" style="6"/>
  </cols>
  <sheetData>
    <row r="1" spans="1:11" ht="12" x14ac:dyDescent="0.2">
      <c r="A1" s="2" t="s">
        <v>36</v>
      </c>
      <c r="B1" s="3"/>
      <c r="C1" s="3"/>
      <c r="D1" s="3"/>
      <c r="E1" s="3"/>
      <c r="F1" s="3"/>
      <c r="G1" s="3"/>
      <c r="H1" s="3"/>
      <c r="I1" s="4" t="s">
        <v>37</v>
      </c>
      <c r="J1" s="4"/>
      <c r="K1" s="5"/>
    </row>
    <row r="2" spans="1:11" ht="12" x14ac:dyDescent="0.2">
      <c r="A2" s="7"/>
      <c r="B2" s="8"/>
      <c r="C2" s="8"/>
      <c r="D2" s="8"/>
      <c r="E2" s="8"/>
      <c r="F2" s="8"/>
      <c r="G2" s="8"/>
      <c r="H2" s="8"/>
      <c r="I2" s="9" t="s">
        <v>38</v>
      </c>
      <c r="J2" s="10"/>
      <c r="K2" s="11"/>
    </row>
    <row r="3" spans="1:11" ht="12" x14ac:dyDescent="0.2">
      <c r="A3" s="7"/>
      <c r="B3" s="8"/>
      <c r="C3" s="8"/>
      <c r="D3" s="8"/>
      <c r="E3" s="8"/>
      <c r="F3" s="8"/>
      <c r="G3" s="8"/>
      <c r="H3" s="8"/>
      <c r="I3" s="8"/>
      <c r="J3" s="12"/>
      <c r="K3" s="13"/>
    </row>
    <row r="4" spans="1:11" ht="12" x14ac:dyDescent="0.2">
      <c r="A4" s="14" t="s">
        <v>39</v>
      </c>
      <c r="B4" s="15"/>
      <c r="C4"/>
      <c r="D4" s="224">
        <f>'Worksheet S'!D13</f>
        <v>0</v>
      </c>
      <c r="E4" s="225"/>
      <c r="F4" s="18"/>
      <c r="G4" s="9" t="s">
        <v>111</v>
      </c>
      <c r="H4" s="9"/>
      <c r="I4" s="177">
        <f>'Worksheet S'!F19</f>
        <v>0</v>
      </c>
      <c r="J4" s="62"/>
      <c r="K4" s="13"/>
    </row>
    <row r="5" spans="1:11" ht="12" x14ac:dyDescent="0.2">
      <c r="A5" s="14" t="s">
        <v>13</v>
      </c>
      <c r="B5" s="15"/>
      <c r="C5"/>
      <c r="D5" s="226">
        <f>'Worksheet S'!L20</f>
        <v>0</v>
      </c>
      <c r="E5" s="227"/>
      <c r="F5" s="18"/>
      <c r="H5" s="171" t="s">
        <v>112</v>
      </c>
      <c r="I5" s="177">
        <f>'Worksheet S'!F21</f>
        <v>0</v>
      </c>
      <c r="J5" s="62"/>
      <c r="K5" s="13"/>
    </row>
    <row r="6" spans="1:11" ht="12" x14ac:dyDescent="0.2">
      <c r="A6" s="19"/>
      <c r="B6" s="20"/>
      <c r="C6" s="20"/>
      <c r="D6" s="20"/>
      <c r="E6" s="20"/>
      <c r="F6" s="20"/>
      <c r="G6" s="20"/>
      <c r="H6" s="20"/>
      <c r="I6" s="20"/>
      <c r="J6" s="20"/>
      <c r="K6" s="13"/>
    </row>
    <row r="7" spans="1:11" ht="11.25" x14ac:dyDescent="0.2">
      <c r="A7" s="22" t="s">
        <v>45</v>
      </c>
      <c r="B7" s="23"/>
      <c r="C7" s="42"/>
      <c r="E7" s="178"/>
      <c r="F7" s="29" t="s">
        <v>43</v>
      </c>
      <c r="G7" s="29" t="s">
        <v>44</v>
      </c>
      <c r="H7" s="29" t="s">
        <v>44</v>
      </c>
      <c r="I7" s="29" t="s">
        <v>44</v>
      </c>
      <c r="J7" s="29" t="s">
        <v>44</v>
      </c>
      <c r="K7" s="63"/>
    </row>
    <row r="8" spans="1:11" ht="11.25" x14ac:dyDescent="0.2">
      <c r="A8" s="22" t="s">
        <v>108</v>
      </c>
      <c r="B8" s="23"/>
      <c r="C8" s="45"/>
      <c r="D8" s="46" t="s">
        <v>41</v>
      </c>
      <c r="E8" s="179"/>
      <c r="F8" s="29" t="s">
        <v>44</v>
      </c>
      <c r="G8" s="29" t="s">
        <v>48</v>
      </c>
      <c r="H8" s="29" t="s">
        <v>49</v>
      </c>
      <c r="I8" s="29" t="s">
        <v>50</v>
      </c>
      <c r="J8" s="29" t="s">
        <v>51</v>
      </c>
      <c r="K8" s="13"/>
    </row>
    <row r="9" spans="1:11" ht="11.25" x14ac:dyDescent="0.2">
      <c r="A9" s="22"/>
      <c r="B9" s="23"/>
      <c r="C9" s="64"/>
      <c r="D9" s="26" t="s">
        <v>46</v>
      </c>
      <c r="E9" s="29" t="s">
        <v>42</v>
      </c>
      <c r="F9" s="30" t="s">
        <v>65</v>
      </c>
      <c r="G9" s="26" t="s">
        <v>65</v>
      </c>
      <c r="H9" s="26" t="s">
        <v>65</v>
      </c>
      <c r="I9" s="29" t="s">
        <v>53</v>
      </c>
      <c r="J9" s="29" t="s">
        <v>54</v>
      </c>
      <c r="K9" s="13"/>
    </row>
    <row r="10" spans="1:11" ht="11.25" x14ac:dyDescent="0.2">
      <c r="A10" s="176" t="s">
        <v>40</v>
      </c>
      <c r="B10" s="23"/>
      <c r="C10" s="172"/>
      <c r="D10" s="26" t="s">
        <v>52</v>
      </c>
      <c r="E10" s="29" t="s">
        <v>47</v>
      </c>
      <c r="F10" s="29" t="s">
        <v>47</v>
      </c>
      <c r="G10" s="29" t="s">
        <v>47</v>
      </c>
      <c r="H10" s="29" t="s">
        <v>47</v>
      </c>
      <c r="I10" s="29" t="s">
        <v>55</v>
      </c>
      <c r="J10" s="29" t="s">
        <v>56</v>
      </c>
      <c r="K10" s="13"/>
    </row>
    <row r="11" spans="1:11" ht="11.25" x14ac:dyDescent="0.2">
      <c r="A11" s="176"/>
      <c r="B11" s="175" t="s">
        <v>15</v>
      </c>
      <c r="C11" s="172"/>
      <c r="D11" s="65">
        <v>1</v>
      </c>
      <c r="E11" s="50">
        <v>2</v>
      </c>
      <c r="F11" s="50">
        <v>3</v>
      </c>
      <c r="G11" s="50">
        <v>4</v>
      </c>
      <c r="H11" s="50">
        <v>5</v>
      </c>
      <c r="I11" s="50">
        <v>6</v>
      </c>
      <c r="J11" s="50">
        <v>7</v>
      </c>
      <c r="K11" s="63"/>
    </row>
    <row r="12" spans="1:11" ht="12" thickBot="1" x14ac:dyDescent="0.25">
      <c r="A12" s="26">
        <v>0</v>
      </c>
      <c r="B12" s="27" t="s">
        <v>57</v>
      </c>
      <c r="C12" s="27"/>
      <c r="D12" s="66" t="s">
        <v>58</v>
      </c>
      <c r="E12" s="67">
        <v>0</v>
      </c>
      <c r="F12" s="68" t="s">
        <v>59</v>
      </c>
      <c r="G12" s="68" t="s">
        <v>59</v>
      </c>
      <c r="H12" s="68" t="s">
        <v>59</v>
      </c>
      <c r="I12" s="68" t="s">
        <v>59</v>
      </c>
      <c r="J12" s="69" t="s">
        <v>58</v>
      </c>
      <c r="K12" s="70">
        <v>0</v>
      </c>
    </row>
    <row r="13" spans="1:11" ht="12" thickTop="1" x14ac:dyDescent="0.2">
      <c r="A13" s="26"/>
      <c r="B13" s="27"/>
      <c r="C13" s="27"/>
      <c r="D13" s="51"/>
      <c r="E13" s="71"/>
      <c r="F13" s="28"/>
      <c r="G13" s="28"/>
      <c r="H13" s="28"/>
      <c r="I13" s="28"/>
      <c r="J13" s="72"/>
      <c r="K13" s="26"/>
    </row>
    <row r="14" spans="1:11" ht="11.25" x14ac:dyDescent="0.2">
      <c r="A14" s="26">
        <v>1</v>
      </c>
      <c r="B14" s="27" t="s">
        <v>60</v>
      </c>
      <c r="C14" s="27"/>
      <c r="D14" s="199">
        <v>0</v>
      </c>
      <c r="E14" s="73">
        <f>ROUND(+IF(E12=0,0,D14/E12),4)</f>
        <v>0</v>
      </c>
      <c r="F14" s="73">
        <f t="shared" ref="F14:F19" si="0">SUM(G14+H14)</f>
        <v>0</v>
      </c>
      <c r="G14" s="74">
        <v>0</v>
      </c>
      <c r="H14" s="74">
        <v>0</v>
      </c>
      <c r="I14" s="73">
        <f t="shared" ref="I14:J17" si="1">ROUND(+IF(E14=0,0,F14/E14),4)</f>
        <v>0</v>
      </c>
      <c r="J14" s="73">
        <f t="shared" si="1"/>
        <v>0</v>
      </c>
      <c r="K14" s="26">
        <f>A14</f>
        <v>1</v>
      </c>
    </row>
    <row r="15" spans="1:11" ht="11.25" x14ac:dyDescent="0.2">
      <c r="A15" s="26">
        <v>2</v>
      </c>
      <c r="B15" s="27" t="s">
        <v>88</v>
      </c>
      <c r="C15" s="27"/>
      <c r="D15" s="199">
        <v>0</v>
      </c>
      <c r="E15" s="73">
        <f>ROUND(+IF(E12=0,0,D15/E12),4)</f>
        <v>0</v>
      </c>
      <c r="F15" s="73">
        <f t="shared" si="0"/>
        <v>0</v>
      </c>
      <c r="G15" s="74">
        <v>0</v>
      </c>
      <c r="H15" s="74">
        <v>0</v>
      </c>
      <c r="I15" s="73">
        <f t="shared" si="1"/>
        <v>0</v>
      </c>
      <c r="J15" s="73">
        <f t="shared" si="1"/>
        <v>0</v>
      </c>
      <c r="K15" s="26">
        <f t="shared" ref="K15:K27" si="2">A15</f>
        <v>2</v>
      </c>
    </row>
    <row r="16" spans="1:11" ht="11.25" x14ac:dyDescent="0.2">
      <c r="A16" s="26">
        <v>3</v>
      </c>
      <c r="B16" s="27" t="s">
        <v>89</v>
      </c>
      <c r="C16" s="27"/>
      <c r="D16" s="199">
        <v>0</v>
      </c>
      <c r="E16" s="73">
        <f>ROUND(+IF(E12=0,0,D16/E12),4)</f>
        <v>0</v>
      </c>
      <c r="F16" s="73">
        <f t="shared" si="0"/>
        <v>0</v>
      </c>
      <c r="G16" s="74">
        <v>0</v>
      </c>
      <c r="H16" s="74">
        <v>0</v>
      </c>
      <c r="I16" s="73">
        <f t="shared" si="1"/>
        <v>0</v>
      </c>
      <c r="J16" s="73">
        <f t="shared" si="1"/>
        <v>0</v>
      </c>
      <c r="K16" s="26">
        <f t="shared" si="2"/>
        <v>3</v>
      </c>
    </row>
    <row r="17" spans="1:11" ht="11.25" x14ac:dyDescent="0.2">
      <c r="A17" s="26">
        <v>4</v>
      </c>
      <c r="B17" s="27" t="s">
        <v>86</v>
      </c>
      <c r="C17" s="27"/>
      <c r="D17" s="199">
        <v>0</v>
      </c>
      <c r="E17" s="73">
        <f>ROUND(+IF(E12=0,0,D17/E12),4)</f>
        <v>0</v>
      </c>
      <c r="F17" s="73">
        <f t="shared" si="0"/>
        <v>0</v>
      </c>
      <c r="G17" s="74">
        <v>0</v>
      </c>
      <c r="H17" s="74">
        <v>0</v>
      </c>
      <c r="I17" s="73">
        <f t="shared" si="1"/>
        <v>0</v>
      </c>
      <c r="J17" s="73">
        <f t="shared" si="1"/>
        <v>0</v>
      </c>
      <c r="K17" s="26">
        <f t="shared" si="2"/>
        <v>4</v>
      </c>
    </row>
    <row r="18" spans="1:11" ht="11.25" x14ac:dyDescent="0.2">
      <c r="A18" s="26">
        <v>5</v>
      </c>
      <c r="B18" s="27" t="s">
        <v>87</v>
      </c>
      <c r="C18" s="27"/>
      <c r="D18" s="199">
        <v>0</v>
      </c>
      <c r="E18" s="73">
        <f>ROUND(+IF(E12=0,0,D18/E12),4)</f>
        <v>0</v>
      </c>
      <c r="F18" s="73">
        <f t="shared" si="0"/>
        <v>0</v>
      </c>
      <c r="G18" s="173"/>
      <c r="H18" s="74">
        <v>0</v>
      </c>
      <c r="I18" s="73">
        <f>ROUND(+IF(E18=0,0,F18/E18),4)</f>
        <v>0</v>
      </c>
      <c r="J18" s="77"/>
      <c r="K18" s="26">
        <f t="shared" si="2"/>
        <v>5</v>
      </c>
    </row>
    <row r="19" spans="1:11" ht="11.25" x14ac:dyDescent="0.2">
      <c r="A19" s="26">
        <v>6</v>
      </c>
      <c r="B19" s="27" t="s">
        <v>90</v>
      </c>
      <c r="C19" s="27"/>
      <c r="D19" s="199">
        <v>0</v>
      </c>
      <c r="E19" s="73">
        <f>ROUND(+IF(E12=0,0,D19/E12),4)</f>
        <v>0</v>
      </c>
      <c r="F19" s="73">
        <f t="shared" si="0"/>
        <v>0</v>
      </c>
      <c r="G19" s="74">
        <v>0</v>
      </c>
      <c r="H19" s="74">
        <v>0</v>
      </c>
      <c r="I19" s="73">
        <f>ROUND(+IF(E19=0,0,F19/E19),4)</f>
        <v>0</v>
      </c>
      <c r="J19" s="73">
        <f>ROUND(IF(F19=0,0,G19/F19),4)</f>
        <v>0</v>
      </c>
      <c r="K19" s="26">
        <f t="shared" si="2"/>
        <v>6</v>
      </c>
    </row>
    <row r="20" spans="1:11" ht="11.25" x14ac:dyDescent="0.2">
      <c r="A20" s="26">
        <v>7</v>
      </c>
      <c r="B20" s="27" t="s">
        <v>98</v>
      </c>
      <c r="C20" s="27"/>
      <c r="D20" s="173"/>
      <c r="E20" s="76"/>
      <c r="F20" s="76"/>
      <c r="G20" s="76"/>
      <c r="H20" s="76"/>
      <c r="I20" s="190"/>
      <c r="J20" s="173"/>
      <c r="K20" s="26">
        <f t="shared" si="2"/>
        <v>7</v>
      </c>
    </row>
    <row r="21" spans="1:11" ht="11.25" x14ac:dyDescent="0.2">
      <c r="A21" s="26" t="s">
        <v>95</v>
      </c>
      <c r="B21" s="182" t="s">
        <v>115</v>
      </c>
      <c r="C21" s="182"/>
      <c r="D21" s="199">
        <v>0</v>
      </c>
      <c r="E21" s="183">
        <f>ROUND(+IF($E$12=0,0,D21/$E$12),4)</f>
        <v>0</v>
      </c>
      <c r="F21" s="183">
        <f>+H21</f>
        <v>0</v>
      </c>
      <c r="G21" s="181"/>
      <c r="H21" s="200">
        <v>0</v>
      </c>
      <c r="I21" s="73">
        <f>ROUND(+IF(E21=0,0,F21/E21),4)</f>
        <v>0</v>
      </c>
      <c r="J21" s="77"/>
      <c r="K21" s="26" t="str">
        <f t="shared" si="2"/>
        <v>7a</v>
      </c>
    </row>
    <row r="22" spans="1:11" ht="11.25" x14ac:dyDescent="0.2">
      <c r="A22" s="26" t="s">
        <v>96</v>
      </c>
      <c r="B22" s="182" t="s">
        <v>93</v>
      </c>
      <c r="C22" s="182"/>
      <c r="D22" s="199">
        <v>0</v>
      </c>
      <c r="E22" s="183">
        <f>ROUND(+IF($E$12=0,0,D22/$E$12),4)</f>
        <v>0</v>
      </c>
      <c r="F22" s="183">
        <f>+H22</f>
        <v>0</v>
      </c>
      <c r="G22" s="181"/>
      <c r="H22" s="200">
        <v>0</v>
      </c>
      <c r="I22" s="73">
        <f>ROUND(+IF(E22=0,0,F22/E22),4)</f>
        <v>0</v>
      </c>
      <c r="J22" s="77"/>
      <c r="K22" s="26" t="str">
        <f t="shared" si="2"/>
        <v>7b</v>
      </c>
    </row>
    <row r="23" spans="1:11" ht="11.25" x14ac:dyDescent="0.2">
      <c r="A23" s="26" t="s">
        <v>97</v>
      </c>
      <c r="B23" s="27" t="s">
        <v>94</v>
      </c>
      <c r="C23" s="159"/>
      <c r="D23" s="199">
        <v>0</v>
      </c>
      <c r="E23" s="183">
        <f>ROUND(+IF($E$12=0,0,D23/$E$12),4)</f>
        <v>0</v>
      </c>
      <c r="F23" s="183">
        <f>+H23</f>
        <v>0</v>
      </c>
      <c r="G23" s="181"/>
      <c r="H23" s="200">
        <v>0</v>
      </c>
      <c r="I23" s="73">
        <f>ROUND(+IF(E23=0,0,F23/E23),4)</f>
        <v>0</v>
      </c>
      <c r="J23" s="77"/>
      <c r="K23" s="26" t="str">
        <f t="shared" si="2"/>
        <v>7c</v>
      </c>
    </row>
    <row r="24" spans="1:11" ht="11.25" x14ac:dyDescent="0.2">
      <c r="A24" s="26">
        <v>8</v>
      </c>
      <c r="B24" s="182" t="s">
        <v>132</v>
      </c>
      <c r="C24" s="218"/>
      <c r="D24" s="213">
        <v>0</v>
      </c>
      <c r="E24" s="214">
        <f>ROUND(+IF($E$12=0,0,D24/$E$12),4)</f>
        <v>0</v>
      </c>
      <c r="F24" s="214">
        <f>+H24</f>
        <v>0</v>
      </c>
      <c r="G24" s="215"/>
      <c r="H24" s="216">
        <v>0</v>
      </c>
      <c r="I24" s="217">
        <f>ROUND(+IF(E24=0,0,F24/E24),4)</f>
        <v>0</v>
      </c>
      <c r="J24" s="77"/>
      <c r="K24" s="26">
        <f t="shared" si="2"/>
        <v>8</v>
      </c>
    </row>
    <row r="25" spans="1:11" ht="11.25" x14ac:dyDescent="0.2">
      <c r="A25" s="26">
        <v>9</v>
      </c>
      <c r="B25" s="182" t="s">
        <v>141</v>
      </c>
      <c r="C25" s="197"/>
      <c r="D25" s="210">
        <v>0</v>
      </c>
      <c r="E25" s="211">
        <f>ROUND(+IF($E$12=0,0,D25/$E$12),4)</f>
        <v>0</v>
      </c>
      <c r="F25" s="219"/>
      <c r="G25" s="219"/>
      <c r="H25" s="219"/>
      <c r="I25" s="219"/>
      <c r="J25" s="77"/>
      <c r="K25" s="26">
        <f t="shared" si="2"/>
        <v>9</v>
      </c>
    </row>
    <row r="26" spans="1:11" ht="11.25" x14ac:dyDescent="0.2">
      <c r="A26" s="26"/>
      <c r="B26" s="27"/>
      <c r="C26" s="27"/>
      <c r="D26" s="51"/>
      <c r="E26" s="28"/>
      <c r="F26" s="28"/>
      <c r="G26" s="28"/>
      <c r="H26" s="28"/>
      <c r="I26" s="45"/>
      <c r="J26" s="77"/>
      <c r="K26" s="26"/>
    </row>
    <row r="27" spans="1:11" ht="12" thickBot="1" x14ac:dyDescent="0.25">
      <c r="A27" s="26">
        <v>10</v>
      </c>
      <c r="B27" s="27" t="s">
        <v>146</v>
      </c>
      <c r="C27" s="28"/>
      <c r="D27" s="188">
        <f>SUM(D14:D25)</f>
        <v>0</v>
      </c>
      <c r="E27" s="79">
        <f>SUM(E14:E25)</f>
        <v>0</v>
      </c>
      <c r="F27" s="79">
        <f>SUM(F14:F24)</f>
        <v>0</v>
      </c>
      <c r="G27" s="79">
        <f>SUM(G14:G24)</f>
        <v>0</v>
      </c>
      <c r="H27" s="79">
        <f>SUM(H14:H24)</f>
        <v>0</v>
      </c>
      <c r="I27" s="80"/>
      <c r="J27" s="81"/>
      <c r="K27" s="26">
        <f t="shared" si="2"/>
        <v>10</v>
      </c>
    </row>
    <row r="28" spans="1:11" ht="12" thickTop="1" x14ac:dyDescent="0.2">
      <c r="A28" s="82"/>
      <c r="B28" s="83"/>
      <c r="C28" s="84"/>
      <c r="D28" s="39"/>
      <c r="E28" s="39"/>
      <c r="F28" s="39"/>
      <c r="G28" s="39"/>
      <c r="H28" s="39"/>
      <c r="I28" s="39"/>
      <c r="J28" s="38"/>
      <c r="K28" s="82"/>
    </row>
    <row r="29" spans="1:11" ht="11.25" x14ac:dyDescent="0.2">
      <c r="A29" s="85"/>
      <c r="C29" s="86"/>
      <c r="D29" s="72"/>
      <c r="E29" s="27"/>
      <c r="F29" s="27"/>
      <c r="G29" s="27"/>
      <c r="H29" s="27"/>
      <c r="I29" s="27"/>
      <c r="J29" s="27"/>
    </row>
    <row r="30" spans="1:11" ht="11.25" x14ac:dyDescent="0.2">
      <c r="A30" s="40"/>
      <c r="B30" s="41"/>
      <c r="C30" s="42"/>
      <c r="D30" s="87" t="s">
        <v>43</v>
      </c>
      <c r="E30" s="87" t="s">
        <v>61</v>
      </c>
      <c r="F30" s="87" t="s">
        <v>62</v>
      </c>
      <c r="G30" s="44" t="s">
        <v>65</v>
      </c>
      <c r="H30" s="87" t="s">
        <v>64</v>
      </c>
      <c r="I30" s="87" t="s">
        <v>44</v>
      </c>
      <c r="J30" s="87" t="s">
        <v>44</v>
      </c>
      <c r="K30" s="87"/>
    </row>
    <row r="31" spans="1:11" ht="11.25" x14ac:dyDescent="0.2">
      <c r="A31" s="22" t="s">
        <v>138</v>
      </c>
      <c r="B31" s="23"/>
      <c r="C31" s="45"/>
      <c r="D31" s="29" t="s">
        <v>61</v>
      </c>
      <c r="E31" s="29" t="s">
        <v>65</v>
      </c>
      <c r="F31" s="29" t="s">
        <v>61</v>
      </c>
      <c r="G31" s="26" t="s">
        <v>63</v>
      </c>
      <c r="H31" s="29" t="s">
        <v>44</v>
      </c>
      <c r="I31" s="29" t="s">
        <v>48</v>
      </c>
      <c r="J31" s="29" t="s">
        <v>49</v>
      </c>
      <c r="K31" s="29"/>
    </row>
    <row r="32" spans="1:11" ht="11.25" x14ac:dyDescent="0.2">
      <c r="A32" s="22" t="s">
        <v>108</v>
      </c>
      <c r="B32" s="23"/>
      <c r="C32" s="45"/>
      <c r="D32" s="29" t="s">
        <v>47</v>
      </c>
      <c r="E32" s="29" t="s">
        <v>47</v>
      </c>
      <c r="F32" s="29" t="s">
        <v>66</v>
      </c>
      <c r="G32" s="29" t="s">
        <v>106</v>
      </c>
      <c r="H32" s="28" t="s">
        <v>66</v>
      </c>
      <c r="I32" s="29" t="s">
        <v>66</v>
      </c>
      <c r="J32" s="29" t="s">
        <v>66</v>
      </c>
      <c r="K32" s="29"/>
    </row>
    <row r="33" spans="1:11" ht="11.25" x14ac:dyDescent="0.2">
      <c r="A33" s="22"/>
      <c r="B33" s="23"/>
      <c r="C33" s="45"/>
      <c r="D33" s="29"/>
      <c r="E33" s="29" t="s">
        <v>68</v>
      </c>
      <c r="F33" s="29" t="s">
        <v>69</v>
      </c>
      <c r="G33" s="29" t="s">
        <v>107</v>
      </c>
      <c r="H33" s="29" t="s">
        <v>70</v>
      </c>
      <c r="I33" s="29" t="s">
        <v>71</v>
      </c>
      <c r="J33" s="29" t="s">
        <v>72</v>
      </c>
      <c r="K33" s="29"/>
    </row>
    <row r="34" spans="1:11" ht="11.25" x14ac:dyDescent="0.2">
      <c r="A34" s="22"/>
      <c r="B34" s="23"/>
      <c r="C34" s="45"/>
      <c r="D34" s="29"/>
      <c r="E34" s="29" t="s">
        <v>73</v>
      </c>
      <c r="F34" s="29" t="s">
        <v>74</v>
      </c>
      <c r="G34" s="29" t="s">
        <v>67</v>
      </c>
      <c r="H34" s="29"/>
      <c r="I34" s="29" t="s">
        <v>75</v>
      </c>
      <c r="J34" s="29" t="s">
        <v>76</v>
      </c>
      <c r="K34" s="29"/>
    </row>
    <row r="35" spans="1:11" ht="11.25" x14ac:dyDescent="0.2">
      <c r="A35" s="47"/>
      <c r="B35" s="48"/>
      <c r="C35" s="49"/>
      <c r="D35" s="50">
        <v>1</v>
      </c>
      <c r="E35" s="50">
        <v>2</v>
      </c>
      <c r="F35" s="50">
        <v>3</v>
      </c>
      <c r="G35" s="50">
        <v>4</v>
      </c>
      <c r="H35" s="50">
        <v>5</v>
      </c>
      <c r="I35" s="50">
        <v>6</v>
      </c>
      <c r="J35" s="50">
        <v>7</v>
      </c>
      <c r="K35" s="50"/>
    </row>
    <row r="36" spans="1:11" ht="12" thickBot="1" x14ac:dyDescent="0.25">
      <c r="A36" s="88">
        <v>0</v>
      </c>
      <c r="B36" s="89" t="s">
        <v>119</v>
      </c>
      <c r="C36" s="90"/>
      <c r="D36" s="68" t="s">
        <v>58</v>
      </c>
      <c r="E36" s="67">
        <v>0</v>
      </c>
      <c r="F36" s="68" t="s">
        <v>59</v>
      </c>
      <c r="G36" s="68" t="s">
        <v>59</v>
      </c>
      <c r="H36" s="68" t="s">
        <v>59</v>
      </c>
      <c r="I36" s="68" t="s">
        <v>59</v>
      </c>
      <c r="J36" s="68" t="s">
        <v>58</v>
      </c>
      <c r="K36" s="68">
        <v>0</v>
      </c>
    </row>
    <row r="37" spans="1:11" ht="12" thickTop="1" x14ac:dyDescent="0.2">
      <c r="A37" s="91"/>
      <c r="B37" s="89"/>
      <c r="C37" s="90"/>
      <c r="D37" s="29"/>
      <c r="E37" s="29"/>
      <c r="F37" s="29"/>
      <c r="G37" s="29"/>
      <c r="H37" s="29"/>
      <c r="I37" s="29"/>
      <c r="J37" s="29"/>
      <c r="K37" s="29"/>
    </row>
    <row r="38" spans="1:11" ht="11.25" x14ac:dyDescent="0.2">
      <c r="A38" s="26">
        <v>1</v>
      </c>
      <c r="B38" s="27" t="s">
        <v>60</v>
      </c>
      <c r="C38" s="28"/>
      <c r="D38" s="199">
        <v>0</v>
      </c>
      <c r="E38" s="73">
        <f>ROUND(+IF(E36=0,0,D38/E36),4)</f>
        <v>0</v>
      </c>
      <c r="F38" s="73">
        <f t="shared" ref="F38:F43" si="3">ROUND(+E38*I14,4)</f>
        <v>0</v>
      </c>
      <c r="G38" s="74">
        <v>0</v>
      </c>
      <c r="H38" s="73">
        <f>SUM(F38:G38)</f>
        <v>0</v>
      </c>
      <c r="I38" s="73">
        <f>ROUND(+H38*J14,4)</f>
        <v>0</v>
      </c>
      <c r="J38" s="73">
        <f>+H38-I38</f>
        <v>0</v>
      </c>
      <c r="K38" s="29">
        <v>1</v>
      </c>
    </row>
    <row r="39" spans="1:11" ht="11.25" x14ac:dyDescent="0.2">
      <c r="A39" s="26">
        <v>2</v>
      </c>
      <c r="B39" s="27" t="s">
        <v>117</v>
      </c>
      <c r="C39" s="28"/>
      <c r="D39" s="199">
        <v>0</v>
      </c>
      <c r="E39" s="73">
        <f>ROUND(+IF(E36=0,0,D39/E36),4)</f>
        <v>0</v>
      </c>
      <c r="F39" s="73">
        <f t="shared" si="3"/>
        <v>0</v>
      </c>
      <c r="G39" s="74">
        <v>0</v>
      </c>
      <c r="H39" s="73">
        <f t="shared" ref="H39:H47" si="4">SUM(F39:G39)</f>
        <v>0</v>
      </c>
      <c r="I39" s="73">
        <f>ROUND(+H39*J15,4)</f>
        <v>0</v>
      </c>
      <c r="J39" s="73">
        <f t="shared" ref="J39:J48" si="5">+H39-I39</f>
        <v>0</v>
      </c>
      <c r="K39" s="29">
        <v>2</v>
      </c>
    </row>
    <row r="40" spans="1:11" ht="11.25" x14ac:dyDescent="0.2">
      <c r="A40" s="26">
        <v>3</v>
      </c>
      <c r="B40" s="27" t="s">
        <v>118</v>
      </c>
      <c r="C40" s="28"/>
      <c r="D40" s="199">
        <v>0</v>
      </c>
      <c r="E40" s="73">
        <f>ROUND(+IF(E36=0,0,D40/E36),4)</f>
        <v>0</v>
      </c>
      <c r="F40" s="73">
        <f t="shared" si="3"/>
        <v>0</v>
      </c>
      <c r="G40" s="74">
        <v>0</v>
      </c>
      <c r="H40" s="73">
        <f t="shared" si="4"/>
        <v>0</v>
      </c>
      <c r="I40" s="73">
        <f>ROUND(+H40*J16,4)</f>
        <v>0</v>
      </c>
      <c r="J40" s="73">
        <f t="shared" si="5"/>
        <v>0</v>
      </c>
      <c r="K40" s="29">
        <v>3</v>
      </c>
    </row>
    <row r="41" spans="1:11" ht="11.25" x14ac:dyDescent="0.2">
      <c r="A41" s="26">
        <v>4</v>
      </c>
      <c r="B41" s="27" t="s">
        <v>86</v>
      </c>
      <c r="C41" s="28"/>
      <c r="D41" s="199">
        <v>0</v>
      </c>
      <c r="E41" s="73">
        <f>ROUND(+IF(E36=0,0,D41/E36),4)</f>
        <v>0</v>
      </c>
      <c r="F41" s="73">
        <f t="shared" si="3"/>
        <v>0</v>
      </c>
      <c r="G41" s="74">
        <v>0</v>
      </c>
      <c r="H41" s="73">
        <f t="shared" si="4"/>
        <v>0</v>
      </c>
      <c r="I41" s="73">
        <f>ROUND(+H41*J17,4)</f>
        <v>0</v>
      </c>
      <c r="J41" s="73">
        <f t="shared" si="5"/>
        <v>0</v>
      </c>
      <c r="K41" s="29">
        <v>4</v>
      </c>
    </row>
    <row r="42" spans="1:11" ht="11.25" x14ac:dyDescent="0.2">
      <c r="A42" s="26">
        <v>5</v>
      </c>
      <c r="B42" s="27" t="s">
        <v>87</v>
      </c>
      <c r="C42" s="28"/>
      <c r="D42" s="199">
        <v>0</v>
      </c>
      <c r="E42" s="73">
        <f>ROUND(+IF(E36=0,0,D42/E36),4)</f>
        <v>0</v>
      </c>
      <c r="F42" s="73">
        <f t="shared" si="3"/>
        <v>0</v>
      </c>
      <c r="G42" s="74">
        <v>0</v>
      </c>
      <c r="H42" s="73">
        <f t="shared" si="4"/>
        <v>0</v>
      </c>
      <c r="I42" s="76"/>
      <c r="J42" s="73">
        <f t="shared" si="5"/>
        <v>0</v>
      </c>
      <c r="K42" s="29">
        <v>5</v>
      </c>
    </row>
    <row r="43" spans="1:11" ht="11.25" x14ac:dyDescent="0.2">
      <c r="A43" s="26">
        <v>6</v>
      </c>
      <c r="B43" s="27" t="s">
        <v>77</v>
      </c>
      <c r="C43" s="28"/>
      <c r="D43" s="199">
        <v>0</v>
      </c>
      <c r="E43" s="73">
        <f>ROUND(+IF(E36=0,0,D43/E36),4)</f>
        <v>0</v>
      </c>
      <c r="F43" s="73">
        <f t="shared" si="3"/>
        <v>0</v>
      </c>
      <c r="G43" s="74">
        <v>0</v>
      </c>
      <c r="H43" s="73">
        <f t="shared" si="4"/>
        <v>0</v>
      </c>
      <c r="I43" s="73">
        <f>ROUND(+H43*J19,4)</f>
        <v>0</v>
      </c>
      <c r="J43" s="73">
        <f t="shared" si="5"/>
        <v>0</v>
      </c>
      <c r="K43" s="29">
        <v>6</v>
      </c>
    </row>
    <row r="44" spans="1:11" ht="11.25" x14ac:dyDescent="0.2">
      <c r="A44" s="26">
        <v>7</v>
      </c>
      <c r="B44" s="27" t="s">
        <v>98</v>
      </c>
      <c r="C44" s="28"/>
      <c r="D44" s="45"/>
      <c r="E44" s="45"/>
      <c r="F44" s="45"/>
      <c r="G44" s="45"/>
      <c r="H44" s="45"/>
      <c r="I44" s="45"/>
      <c r="J44" s="187">
        <f>SUM(J45:J47)</f>
        <v>0</v>
      </c>
      <c r="K44" s="29">
        <v>7</v>
      </c>
    </row>
    <row r="45" spans="1:11" ht="11.25" x14ac:dyDescent="0.2">
      <c r="A45" s="26" t="s">
        <v>95</v>
      </c>
      <c r="B45" s="27" t="s">
        <v>115</v>
      </c>
      <c r="C45" s="27"/>
      <c r="D45" s="199">
        <v>0</v>
      </c>
      <c r="E45" s="73">
        <f>ROUND(+IF($E$36=0,0,D45/$E$36),4)</f>
        <v>0</v>
      </c>
      <c r="F45" s="73">
        <f>ROUND(+E45*I21,4)</f>
        <v>0</v>
      </c>
      <c r="G45" s="74">
        <v>0</v>
      </c>
      <c r="H45" s="73">
        <f t="shared" si="4"/>
        <v>0</v>
      </c>
      <c r="I45" s="45"/>
      <c r="J45" s="73">
        <f t="shared" si="5"/>
        <v>0</v>
      </c>
      <c r="K45" s="26" t="s">
        <v>95</v>
      </c>
    </row>
    <row r="46" spans="1:11" ht="11.25" x14ac:dyDescent="0.2">
      <c r="A46" s="26" t="s">
        <v>96</v>
      </c>
      <c r="B46" s="27" t="s">
        <v>93</v>
      </c>
      <c r="C46" s="27"/>
      <c r="D46" s="199">
        <v>0</v>
      </c>
      <c r="E46" s="73">
        <f>ROUND(+IF($E$36=0,0,D46/$E$36),4)</f>
        <v>0</v>
      </c>
      <c r="F46" s="73">
        <f>ROUND(+E46*I22,4)</f>
        <v>0</v>
      </c>
      <c r="G46" s="74">
        <v>0</v>
      </c>
      <c r="H46" s="73">
        <f t="shared" si="4"/>
        <v>0</v>
      </c>
      <c r="I46" s="45"/>
      <c r="J46" s="73">
        <f t="shared" si="5"/>
        <v>0</v>
      </c>
      <c r="K46" s="26" t="s">
        <v>96</v>
      </c>
    </row>
    <row r="47" spans="1:11" ht="11.25" x14ac:dyDescent="0.2">
      <c r="A47" s="26" t="s">
        <v>97</v>
      </c>
      <c r="B47" s="27" t="s">
        <v>94</v>
      </c>
      <c r="C47" s="159"/>
      <c r="D47" s="199">
        <v>0</v>
      </c>
      <c r="E47" s="73">
        <f>ROUND(+IF($E$36=0,0,D47/$E$36),4)</f>
        <v>0</v>
      </c>
      <c r="F47" s="73">
        <f>ROUND(+E47*I23,4)</f>
        <v>0</v>
      </c>
      <c r="G47" s="74">
        <v>0</v>
      </c>
      <c r="H47" s="73">
        <f t="shared" si="4"/>
        <v>0</v>
      </c>
      <c r="I47" s="45"/>
      <c r="J47" s="73">
        <f t="shared" si="5"/>
        <v>0</v>
      </c>
      <c r="K47" s="26" t="s">
        <v>97</v>
      </c>
    </row>
    <row r="48" spans="1:11" ht="11.25" x14ac:dyDescent="0.2">
      <c r="A48" s="26">
        <v>8</v>
      </c>
      <c r="B48" s="182" t="s">
        <v>132</v>
      </c>
      <c r="C48" s="198"/>
      <c r="D48" s="199">
        <v>0</v>
      </c>
      <c r="E48" s="73">
        <f>ROUND(+IF($E$36=0,0,D48/$E$36),4)</f>
        <v>0</v>
      </c>
      <c r="F48" s="73">
        <f>ROUND(+E48*I24,4)</f>
        <v>0</v>
      </c>
      <c r="G48" s="74">
        <v>0</v>
      </c>
      <c r="H48" s="73">
        <f t="shared" ref="H48" si="6">SUM(F48:G48)</f>
        <v>0</v>
      </c>
      <c r="I48" s="45"/>
      <c r="J48" s="73">
        <f t="shared" si="5"/>
        <v>0</v>
      </c>
      <c r="K48" s="29">
        <v>8</v>
      </c>
    </row>
    <row r="49" spans="1:11" ht="11.25" x14ac:dyDescent="0.2">
      <c r="A49" s="26">
        <v>9</v>
      </c>
      <c r="B49" s="27" t="s">
        <v>113</v>
      </c>
      <c r="C49" s="28"/>
      <c r="D49" s="92"/>
      <c r="E49" s="45"/>
      <c r="F49" s="45"/>
      <c r="G49" s="74">
        <v>0</v>
      </c>
      <c r="H49" s="73">
        <f>+G49</f>
        <v>0</v>
      </c>
      <c r="I49" s="74">
        <v>0</v>
      </c>
      <c r="J49" s="73">
        <f>+H49-I49</f>
        <v>0</v>
      </c>
      <c r="K49" s="29">
        <f>A49</f>
        <v>9</v>
      </c>
    </row>
    <row r="50" spans="1:11" ht="11.25" x14ac:dyDescent="0.2">
      <c r="A50" s="26">
        <v>10</v>
      </c>
      <c r="B50" s="27" t="s">
        <v>144</v>
      </c>
      <c r="C50" s="28"/>
      <c r="D50" s="210">
        <v>0</v>
      </c>
      <c r="E50" s="78">
        <f t="shared" ref="E50" si="7">ROUND(+IF($E$36=0,0,D50/$E$36),4)</f>
        <v>0</v>
      </c>
      <c r="F50" s="49"/>
      <c r="G50" s="49"/>
      <c r="H50" s="49"/>
      <c r="I50" s="49"/>
      <c r="J50" s="73"/>
      <c r="K50" s="29"/>
    </row>
    <row r="51" spans="1:11" ht="11.25" x14ac:dyDescent="0.2">
      <c r="A51" s="26"/>
      <c r="B51" s="27"/>
      <c r="C51" s="28"/>
      <c r="D51" s="93"/>
      <c r="E51" s="39"/>
      <c r="F51" s="39"/>
      <c r="G51" s="39"/>
      <c r="H51" s="39"/>
      <c r="I51" s="78"/>
      <c r="J51" s="39"/>
      <c r="K51" s="29"/>
    </row>
    <row r="52" spans="1:11" ht="11.25" x14ac:dyDescent="0.2">
      <c r="A52" s="26">
        <v>11</v>
      </c>
      <c r="B52" s="27" t="s">
        <v>143</v>
      </c>
      <c r="C52" s="28"/>
      <c r="D52" s="201">
        <f>SUM(D38:D50)</f>
        <v>0</v>
      </c>
      <c r="E52" s="189">
        <f>SUM(E38:E50)</f>
        <v>0</v>
      </c>
      <c r="F52" s="189">
        <f>SUM(F38:F49)</f>
        <v>0</v>
      </c>
      <c r="G52" s="73">
        <f>SUM(G38:G49)</f>
        <v>0</v>
      </c>
      <c r="H52" s="73">
        <f>SUM(H38:H49)</f>
        <v>0</v>
      </c>
      <c r="I52" s="73">
        <f>SUM(I38:I49)</f>
        <v>0</v>
      </c>
      <c r="J52" s="73">
        <f>SUM(J38:J44,J48,J49)</f>
        <v>0</v>
      </c>
      <c r="K52" s="29">
        <v>10</v>
      </c>
    </row>
    <row r="53" spans="1:11" ht="11.25" x14ac:dyDescent="0.2">
      <c r="A53" s="26"/>
      <c r="B53" s="27"/>
      <c r="C53" s="28"/>
      <c r="D53" s="34"/>
      <c r="E53" s="28"/>
      <c r="F53" s="28"/>
      <c r="G53" s="28"/>
      <c r="H53" s="28"/>
      <c r="I53" s="28"/>
      <c r="J53" s="28"/>
      <c r="K53" s="29"/>
    </row>
    <row r="54" spans="1:11" ht="11.25" x14ac:dyDescent="0.2">
      <c r="A54" s="26">
        <v>12</v>
      </c>
      <c r="B54" s="27" t="s">
        <v>91</v>
      </c>
      <c r="C54" s="28"/>
      <c r="D54" s="92"/>
      <c r="E54" s="45"/>
      <c r="F54" s="45"/>
      <c r="G54" s="45"/>
      <c r="H54" s="73">
        <f>H88-H86</f>
        <v>0</v>
      </c>
      <c r="I54" s="73">
        <f>+I88</f>
        <v>0</v>
      </c>
      <c r="J54" s="73">
        <f>+H54-I54</f>
        <v>0</v>
      </c>
      <c r="K54" s="29">
        <v>11</v>
      </c>
    </row>
    <row r="55" spans="1:11" ht="11.25" x14ac:dyDescent="0.2">
      <c r="A55" s="26"/>
      <c r="B55" s="27"/>
      <c r="C55" s="28"/>
      <c r="D55" s="92"/>
      <c r="E55" s="45"/>
      <c r="F55" s="45"/>
      <c r="G55" s="45"/>
      <c r="H55" s="28"/>
      <c r="I55" s="28"/>
      <c r="J55" s="28"/>
      <c r="K55" s="29"/>
    </row>
    <row r="56" spans="1:11" ht="11.25" x14ac:dyDescent="0.2">
      <c r="A56" s="26">
        <v>13</v>
      </c>
      <c r="B56" s="27" t="s">
        <v>142</v>
      </c>
      <c r="C56" s="28"/>
      <c r="D56" s="92"/>
      <c r="E56" s="45"/>
      <c r="F56" s="45"/>
      <c r="G56" s="45"/>
      <c r="H56" s="73">
        <f>+H52-H54</f>
        <v>0</v>
      </c>
      <c r="I56" s="73">
        <f>+I52-I54</f>
        <v>0</v>
      </c>
      <c r="J56" s="73">
        <f>+J52-J54</f>
        <v>0</v>
      </c>
      <c r="K56" s="29">
        <v>12</v>
      </c>
    </row>
    <row r="57" spans="1:11" ht="11.25" x14ac:dyDescent="0.2">
      <c r="A57" s="26"/>
      <c r="B57" s="27"/>
      <c r="C57" s="28"/>
      <c r="D57" s="92"/>
      <c r="E57" s="45"/>
      <c r="F57" s="45"/>
      <c r="G57" s="45"/>
      <c r="H57" s="28"/>
      <c r="I57" s="73"/>
      <c r="J57" s="28"/>
      <c r="K57" s="29"/>
    </row>
    <row r="58" spans="1:11" ht="10.5" customHeight="1" x14ac:dyDescent="0.2">
      <c r="A58" s="37">
        <v>14</v>
      </c>
      <c r="B58" s="221" t="s">
        <v>157</v>
      </c>
      <c r="C58" s="220"/>
      <c r="D58" s="94"/>
      <c r="E58" s="49"/>
      <c r="F58" s="49"/>
      <c r="G58" s="49"/>
      <c r="H58" s="78">
        <f>ROUND(+I58+J58,4)</f>
        <v>0</v>
      </c>
      <c r="I58" s="223">
        <f>ROUND(I56*I99,4)</f>
        <v>0</v>
      </c>
      <c r="J58" s="223">
        <f>ROUND(J56*J99,4)</f>
        <v>0</v>
      </c>
      <c r="K58" s="95">
        <v>13</v>
      </c>
    </row>
    <row r="59" spans="1:11" ht="11.25" x14ac:dyDescent="0.2">
      <c r="A59" s="72"/>
      <c r="B59" s="72"/>
      <c r="C59" s="72"/>
      <c r="D59" s="72"/>
      <c r="E59" s="72"/>
      <c r="F59" s="72"/>
      <c r="G59" s="72"/>
      <c r="H59" s="72" t="s">
        <v>129</v>
      </c>
      <c r="I59" s="72"/>
      <c r="J59" s="72"/>
      <c r="K59" s="72"/>
    </row>
    <row r="60" spans="1:11" ht="11.25" x14ac:dyDescent="0.2">
      <c r="A60" s="96" t="s">
        <v>150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</row>
    <row r="61" spans="1:11" ht="11.25" x14ac:dyDescent="0.2">
      <c r="A61" s="72" t="s">
        <v>110</v>
      </c>
      <c r="B61" s="72"/>
      <c r="C61" s="72"/>
      <c r="D61" s="72"/>
      <c r="E61" s="72"/>
      <c r="F61" s="72"/>
      <c r="G61" s="72"/>
      <c r="H61" s="72"/>
      <c r="I61" s="72"/>
      <c r="J61" s="72"/>
      <c r="K61" s="72"/>
    </row>
    <row r="62" spans="1:11" ht="12" x14ac:dyDescent="0.2">
      <c r="A62" s="2" t="s">
        <v>36</v>
      </c>
      <c r="B62" s="3"/>
      <c r="C62" s="3"/>
      <c r="D62" s="3"/>
      <c r="E62" s="3"/>
      <c r="F62" s="3"/>
      <c r="G62" s="3"/>
      <c r="H62" s="3"/>
      <c r="I62" s="4" t="s">
        <v>37</v>
      </c>
      <c r="J62" s="4"/>
      <c r="K62" s="5"/>
    </row>
    <row r="63" spans="1:11" ht="12" x14ac:dyDescent="0.2">
      <c r="A63" s="7"/>
      <c r="B63" s="8"/>
      <c r="C63" s="8"/>
      <c r="D63" s="8"/>
      <c r="E63" s="8"/>
      <c r="F63" s="8"/>
      <c r="G63" s="8"/>
      <c r="H63" s="8"/>
      <c r="I63" s="9" t="s">
        <v>78</v>
      </c>
      <c r="J63" s="10"/>
      <c r="K63" s="11"/>
    </row>
    <row r="64" spans="1:11" ht="12" x14ac:dyDescent="0.2">
      <c r="A64" s="7"/>
      <c r="B64" s="8"/>
      <c r="C64" s="8"/>
      <c r="D64" s="8"/>
      <c r="E64" s="8"/>
      <c r="F64" s="8"/>
      <c r="G64" s="8"/>
      <c r="H64" s="8"/>
      <c r="I64" s="8"/>
      <c r="J64" s="12"/>
      <c r="K64" s="13"/>
    </row>
    <row r="65" spans="1:11" ht="12" x14ac:dyDescent="0.2">
      <c r="A65" s="14" t="s">
        <v>39</v>
      </c>
      <c r="B65" s="15"/>
      <c r="C65"/>
      <c r="D65" s="224">
        <f>'Worksheet S'!D13</f>
        <v>0</v>
      </c>
      <c r="E65" s="225"/>
      <c r="F65" s="18"/>
      <c r="G65" s="9" t="s">
        <v>111</v>
      </c>
      <c r="H65" s="9"/>
      <c r="I65" s="155">
        <f>'Worksheet S'!F19</f>
        <v>0</v>
      </c>
      <c r="J65" s="62"/>
      <c r="K65" s="13"/>
    </row>
    <row r="66" spans="1:11" ht="12" x14ac:dyDescent="0.2">
      <c r="A66" s="14" t="s">
        <v>13</v>
      </c>
      <c r="B66" s="15"/>
      <c r="C66"/>
      <c r="D66" s="226">
        <f>'Worksheet S'!L20</f>
        <v>0</v>
      </c>
      <c r="E66" s="227"/>
      <c r="F66" s="18"/>
      <c r="H66" s="171" t="s">
        <v>112</v>
      </c>
      <c r="I66" s="155">
        <f>'Worksheet S'!F21</f>
        <v>0</v>
      </c>
      <c r="J66" s="62"/>
      <c r="K66" s="13"/>
    </row>
    <row r="67" spans="1:11" ht="12" x14ac:dyDescent="0.2">
      <c r="A67" s="19"/>
      <c r="B67" s="20"/>
      <c r="C67" s="20"/>
      <c r="D67" s="20"/>
      <c r="E67" s="20"/>
      <c r="F67" s="20"/>
      <c r="G67" s="20"/>
      <c r="H67" s="20"/>
      <c r="I67" s="20"/>
      <c r="J67" s="20"/>
      <c r="K67" s="13"/>
    </row>
    <row r="68" spans="1:11" ht="11.25" x14ac:dyDescent="0.2">
      <c r="A68" s="22"/>
      <c r="B68" s="98"/>
      <c r="C68" s="98"/>
      <c r="D68" s="98"/>
      <c r="E68" s="98"/>
      <c r="F68" s="98"/>
      <c r="G68" s="45"/>
      <c r="H68" s="29"/>
      <c r="I68" s="29" t="s">
        <v>44</v>
      </c>
      <c r="J68" s="46" t="s">
        <v>62</v>
      </c>
      <c r="K68" s="44"/>
    </row>
    <row r="69" spans="1:11" ht="11.25" x14ac:dyDescent="0.2">
      <c r="A69" s="22" t="s">
        <v>79</v>
      </c>
      <c r="B69" s="98"/>
      <c r="C69" s="98"/>
      <c r="D69" s="98"/>
      <c r="E69" s="98"/>
      <c r="F69" s="98"/>
      <c r="G69" s="45"/>
      <c r="H69" s="29" t="s">
        <v>43</v>
      </c>
      <c r="I69" s="29" t="s">
        <v>48</v>
      </c>
      <c r="J69" s="46" t="s">
        <v>49</v>
      </c>
      <c r="K69" s="26"/>
    </row>
    <row r="70" spans="1:11" ht="11.25" x14ac:dyDescent="0.2">
      <c r="A70" s="22"/>
      <c r="B70" s="98"/>
      <c r="C70" s="98"/>
      <c r="D70" s="98"/>
      <c r="E70" s="98"/>
      <c r="F70" s="98"/>
      <c r="G70" s="45"/>
      <c r="H70" s="29"/>
      <c r="I70" s="29"/>
      <c r="J70" s="46"/>
      <c r="K70" s="26"/>
    </row>
    <row r="71" spans="1:11" ht="11.25" x14ac:dyDescent="0.2">
      <c r="A71" s="47"/>
      <c r="B71" s="48"/>
      <c r="C71" s="48"/>
      <c r="D71" s="48"/>
      <c r="E71" s="48"/>
      <c r="F71" s="48"/>
      <c r="G71" s="49"/>
      <c r="H71" s="50">
        <v>1</v>
      </c>
      <c r="I71" s="50">
        <v>2</v>
      </c>
      <c r="J71" s="99">
        <v>3</v>
      </c>
      <c r="K71" s="65"/>
    </row>
    <row r="72" spans="1:11" ht="11.25" x14ac:dyDescent="0.2">
      <c r="A72" s="26">
        <v>1</v>
      </c>
      <c r="B72" s="72" t="s">
        <v>121</v>
      </c>
      <c r="C72" s="72"/>
      <c r="D72" s="72"/>
      <c r="E72" s="72"/>
      <c r="F72" s="72"/>
      <c r="G72" s="28"/>
      <c r="H72" s="29" t="s">
        <v>59</v>
      </c>
      <c r="I72" s="31">
        <v>0</v>
      </c>
      <c r="J72" s="46" t="s">
        <v>58</v>
      </c>
      <c r="K72" s="26">
        <v>1</v>
      </c>
    </row>
    <row r="73" spans="1:11" ht="11.25" x14ac:dyDescent="0.2">
      <c r="A73" s="26">
        <v>2</v>
      </c>
      <c r="B73" s="72" t="s">
        <v>116</v>
      </c>
      <c r="C73" s="72"/>
      <c r="D73" s="72"/>
      <c r="E73" s="72"/>
      <c r="F73" s="72"/>
      <c r="G73" s="28"/>
      <c r="H73" s="29" t="s">
        <v>59</v>
      </c>
      <c r="I73" s="34">
        <f>+I97</f>
        <v>0</v>
      </c>
      <c r="J73" s="46" t="s">
        <v>58</v>
      </c>
      <c r="K73" s="26">
        <v>2</v>
      </c>
    </row>
    <row r="74" spans="1:11" ht="11.25" x14ac:dyDescent="0.2">
      <c r="A74" s="26">
        <v>3</v>
      </c>
      <c r="B74" s="72" t="s">
        <v>120</v>
      </c>
      <c r="C74" s="72"/>
      <c r="D74" s="72"/>
      <c r="E74" s="72"/>
      <c r="F74" s="72"/>
      <c r="G74" s="28"/>
      <c r="H74" s="73">
        <f>I74</f>
        <v>0</v>
      </c>
      <c r="I74" s="73">
        <f>ROUND(+IF(I73=0,0,I72/I73),4)</f>
        <v>0</v>
      </c>
      <c r="J74" s="46" t="s">
        <v>58</v>
      </c>
      <c r="K74" s="26">
        <v>3</v>
      </c>
    </row>
    <row r="75" spans="1:11" ht="11.25" x14ac:dyDescent="0.2">
      <c r="A75" s="26"/>
      <c r="B75" s="72"/>
      <c r="C75" s="72"/>
      <c r="D75" s="72"/>
      <c r="E75" s="72"/>
      <c r="F75" s="72"/>
      <c r="G75" s="28"/>
      <c r="H75" s="28"/>
      <c r="I75" s="28"/>
      <c r="J75" s="72"/>
      <c r="K75" s="26"/>
    </row>
    <row r="76" spans="1:11" ht="11.25" x14ac:dyDescent="0.2">
      <c r="A76" s="26">
        <v>4</v>
      </c>
      <c r="B76" s="27" t="s">
        <v>145</v>
      </c>
      <c r="C76" s="27"/>
      <c r="D76" s="27"/>
      <c r="E76" s="27"/>
      <c r="F76" s="27"/>
      <c r="G76" s="28"/>
      <c r="H76" s="73">
        <f>J76</f>
        <v>0</v>
      </c>
      <c r="I76" s="29" t="s">
        <v>59</v>
      </c>
      <c r="J76" s="32">
        <f>+J52</f>
        <v>0</v>
      </c>
      <c r="K76" s="26">
        <v>4</v>
      </c>
    </row>
    <row r="77" spans="1:11" ht="11.25" x14ac:dyDescent="0.2">
      <c r="A77" s="26">
        <v>5</v>
      </c>
      <c r="B77" s="27" t="s">
        <v>80</v>
      </c>
      <c r="C77" s="27"/>
      <c r="D77" s="27"/>
      <c r="E77" s="27"/>
      <c r="F77" s="27"/>
      <c r="G77" s="28"/>
      <c r="H77" s="73">
        <f>J77</f>
        <v>0</v>
      </c>
      <c r="I77" s="29" t="s">
        <v>59</v>
      </c>
      <c r="J77" s="32">
        <f>+J44</f>
        <v>0</v>
      </c>
      <c r="K77" s="26">
        <v>5</v>
      </c>
    </row>
    <row r="78" spans="1:11" ht="11.25" x14ac:dyDescent="0.2">
      <c r="A78" s="26">
        <v>6</v>
      </c>
      <c r="B78" s="27" t="s">
        <v>133</v>
      </c>
      <c r="C78" s="27"/>
      <c r="D78" s="27"/>
      <c r="E78" s="27"/>
      <c r="F78" s="27"/>
      <c r="G78" s="28"/>
      <c r="H78" s="78">
        <f>J78</f>
        <v>0</v>
      </c>
      <c r="I78" s="29" t="s">
        <v>59</v>
      </c>
      <c r="J78" s="202">
        <f>J48</f>
        <v>0</v>
      </c>
      <c r="K78" s="26">
        <v>6</v>
      </c>
    </row>
    <row r="79" spans="1:11" ht="11.25" x14ac:dyDescent="0.2">
      <c r="A79" s="26"/>
      <c r="B79" s="27"/>
      <c r="C79" s="27"/>
      <c r="D79" s="27"/>
      <c r="E79" s="27"/>
      <c r="F79" s="27"/>
      <c r="G79" s="28"/>
      <c r="H79" s="28"/>
      <c r="I79" s="29" t="s">
        <v>59</v>
      </c>
      <c r="J79" s="27"/>
      <c r="K79" s="26"/>
    </row>
    <row r="80" spans="1:11" ht="11.25" x14ac:dyDescent="0.2">
      <c r="A80" s="26">
        <v>7</v>
      </c>
      <c r="B80" s="27" t="s">
        <v>122</v>
      </c>
      <c r="C80" s="27"/>
      <c r="D80" s="27"/>
      <c r="E80" s="27"/>
      <c r="F80" s="27"/>
      <c r="G80" s="28"/>
      <c r="H80" s="73">
        <f>J80</f>
        <v>0</v>
      </c>
      <c r="I80" s="29" t="s">
        <v>59</v>
      </c>
      <c r="J80" s="32">
        <f>+J76-SUM(J77:J78)</f>
        <v>0</v>
      </c>
      <c r="K80" s="26">
        <v>7</v>
      </c>
    </row>
    <row r="81" spans="1:11" ht="11.25" x14ac:dyDescent="0.2">
      <c r="A81" s="26">
        <v>8</v>
      </c>
      <c r="B81" s="27" t="s">
        <v>123</v>
      </c>
      <c r="C81" s="27"/>
      <c r="D81" s="27"/>
      <c r="E81" s="27"/>
      <c r="F81" s="27"/>
      <c r="G81" s="28"/>
      <c r="H81" s="73">
        <f>J81</f>
        <v>0</v>
      </c>
      <c r="I81" s="29" t="s">
        <v>59</v>
      </c>
      <c r="J81" s="36">
        <v>0</v>
      </c>
      <c r="K81" s="26">
        <v>8</v>
      </c>
    </row>
    <row r="82" spans="1:11" ht="11.25" x14ac:dyDescent="0.2">
      <c r="A82" s="26">
        <v>9</v>
      </c>
      <c r="B82" s="27" t="s">
        <v>124</v>
      </c>
      <c r="C82" s="27"/>
      <c r="D82" s="27"/>
      <c r="E82" s="27"/>
      <c r="F82" s="27"/>
      <c r="G82" s="28"/>
      <c r="H82" s="73">
        <f>+J82</f>
        <v>0</v>
      </c>
      <c r="I82" s="29" t="s">
        <v>59</v>
      </c>
      <c r="J82" s="36">
        <v>0</v>
      </c>
      <c r="K82" s="26">
        <v>9</v>
      </c>
    </row>
    <row r="83" spans="1:11" ht="11.25" x14ac:dyDescent="0.2">
      <c r="A83" s="26"/>
      <c r="B83" s="27"/>
      <c r="C83" s="27"/>
      <c r="D83" s="27"/>
      <c r="E83" s="27"/>
      <c r="F83" s="27"/>
      <c r="G83" s="28"/>
      <c r="H83" s="28"/>
      <c r="I83" s="29" t="s">
        <v>59</v>
      </c>
      <c r="J83" s="27"/>
      <c r="K83" s="26"/>
    </row>
    <row r="84" spans="1:11" ht="11.25" x14ac:dyDescent="0.2">
      <c r="A84" s="26">
        <v>10</v>
      </c>
      <c r="B84" s="27" t="s">
        <v>160</v>
      </c>
      <c r="C84" s="27"/>
      <c r="D84" s="27"/>
      <c r="E84" s="27"/>
      <c r="F84" s="27"/>
      <c r="G84" s="28"/>
      <c r="H84" s="73">
        <f>J84</f>
        <v>0</v>
      </c>
      <c r="I84" s="29" t="s">
        <v>59</v>
      </c>
      <c r="J84" s="32">
        <f>+J80-SUM(J81:J82)</f>
        <v>0</v>
      </c>
      <c r="K84" s="26">
        <v>10</v>
      </c>
    </row>
    <row r="85" spans="1:11" ht="11.25" x14ac:dyDescent="0.2">
      <c r="A85" s="26">
        <v>11</v>
      </c>
      <c r="B85" s="27" t="s">
        <v>155</v>
      </c>
      <c r="C85" s="27"/>
      <c r="D85" s="27"/>
      <c r="E85" s="27"/>
      <c r="F85" s="27"/>
      <c r="G85" s="28"/>
      <c r="H85" s="73">
        <f>J85</f>
        <v>0</v>
      </c>
      <c r="I85" s="29" t="s">
        <v>59</v>
      </c>
      <c r="J85" s="75">
        <f>ROUND(+J84*0.2,4)</f>
        <v>0</v>
      </c>
      <c r="K85" s="26">
        <v>11</v>
      </c>
    </row>
    <row r="86" spans="1:11" ht="11.25" x14ac:dyDescent="0.2">
      <c r="A86" s="26">
        <v>12</v>
      </c>
      <c r="B86" s="27" t="s">
        <v>151</v>
      </c>
      <c r="C86" s="27"/>
      <c r="D86" s="27"/>
      <c r="E86" s="27"/>
      <c r="F86" s="27"/>
      <c r="G86" s="28"/>
      <c r="H86" s="73">
        <f>J86</f>
        <v>0</v>
      </c>
      <c r="I86" s="29" t="s">
        <v>59</v>
      </c>
      <c r="J86" s="100">
        <v>0</v>
      </c>
      <c r="K86" s="26">
        <v>12</v>
      </c>
    </row>
    <row r="87" spans="1:11" ht="11.25" x14ac:dyDescent="0.2">
      <c r="A87" s="26"/>
      <c r="B87" s="27"/>
      <c r="C87" s="27"/>
      <c r="D87" s="27"/>
      <c r="E87" s="27"/>
      <c r="F87" s="27"/>
      <c r="G87" s="28"/>
      <c r="H87" s="28"/>
      <c r="I87" s="28"/>
      <c r="J87" s="27"/>
      <c r="K87" s="26"/>
    </row>
    <row r="88" spans="1:11" ht="12" thickBot="1" x14ac:dyDescent="0.25">
      <c r="A88" s="26">
        <v>13</v>
      </c>
      <c r="B88" s="27" t="s">
        <v>154</v>
      </c>
      <c r="C88" s="27"/>
      <c r="D88" s="27"/>
      <c r="E88" s="27"/>
      <c r="F88" s="27"/>
      <c r="G88" s="28"/>
      <c r="H88" s="79">
        <f>+H74+H81+H82+H85+H86</f>
        <v>0</v>
      </c>
      <c r="I88" s="79">
        <f>+I74</f>
        <v>0</v>
      </c>
      <c r="J88" s="35">
        <f>+J81+J82+J85+J86</f>
        <v>0</v>
      </c>
      <c r="K88" s="26">
        <v>13</v>
      </c>
    </row>
    <row r="89" spans="1:11" ht="12" thickTop="1" x14ac:dyDescent="0.2">
      <c r="A89" s="37"/>
      <c r="B89" s="38"/>
      <c r="C89" s="38"/>
      <c r="D89" s="38"/>
      <c r="E89" s="38"/>
      <c r="F89" s="38"/>
      <c r="G89" s="39"/>
      <c r="H89" s="39"/>
      <c r="I89" s="39"/>
      <c r="J89" s="38"/>
      <c r="K89" s="37"/>
    </row>
    <row r="90" spans="1:11" ht="11.25" x14ac:dyDescent="0.2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</row>
    <row r="91" spans="1:11" ht="11.25" x14ac:dyDescent="0.2">
      <c r="A91" s="40"/>
      <c r="B91" s="41"/>
      <c r="C91" s="41"/>
      <c r="D91" s="41"/>
      <c r="E91" s="41"/>
      <c r="F91" s="41"/>
      <c r="G91" s="41"/>
      <c r="H91" s="42"/>
      <c r="I91" s="87" t="s">
        <v>44</v>
      </c>
      <c r="J91" s="43" t="s">
        <v>44</v>
      </c>
      <c r="K91" s="101"/>
    </row>
    <row r="92" spans="1:11" ht="11.25" x14ac:dyDescent="0.2">
      <c r="A92" s="22" t="s">
        <v>81</v>
      </c>
      <c r="B92" s="98"/>
      <c r="C92" s="98"/>
      <c r="D92" s="98"/>
      <c r="E92" s="98"/>
      <c r="F92" s="98"/>
      <c r="G92" s="98"/>
      <c r="H92" s="45"/>
      <c r="I92" s="29" t="s">
        <v>48</v>
      </c>
      <c r="J92" s="46" t="s">
        <v>49</v>
      </c>
      <c r="K92" s="51"/>
    </row>
    <row r="93" spans="1:11" ht="11.25" x14ac:dyDescent="0.2">
      <c r="A93" s="47"/>
      <c r="B93" s="48"/>
      <c r="C93" s="48"/>
      <c r="D93" s="48"/>
      <c r="E93" s="48"/>
      <c r="F93" s="48"/>
      <c r="G93" s="48"/>
      <c r="H93" s="49"/>
      <c r="I93" s="50">
        <v>1</v>
      </c>
      <c r="J93" s="99">
        <v>2</v>
      </c>
      <c r="K93" s="102"/>
    </row>
    <row r="94" spans="1:11" ht="11.25" x14ac:dyDescent="0.2">
      <c r="A94" s="26">
        <v>1</v>
      </c>
      <c r="B94" s="72" t="s">
        <v>125</v>
      </c>
      <c r="C94" s="72"/>
      <c r="D94" s="72"/>
      <c r="E94" s="72"/>
      <c r="F94" s="72"/>
      <c r="G94" s="72"/>
      <c r="H94" s="28"/>
      <c r="I94" s="31">
        <v>0</v>
      </c>
      <c r="J94" s="103">
        <v>0</v>
      </c>
      <c r="K94" s="26">
        <v>1</v>
      </c>
    </row>
    <row r="95" spans="1:11" ht="11.25" x14ac:dyDescent="0.2">
      <c r="A95" s="26">
        <v>2</v>
      </c>
      <c r="B95" s="72" t="s">
        <v>126</v>
      </c>
      <c r="C95" s="72"/>
      <c r="D95" s="72"/>
      <c r="E95" s="72"/>
      <c r="F95" s="72"/>
      <c r="G95" s="72"/>
      <c r="H95" s="28"/>
      <c r="I95" s="33">
        <v>0</v>
      </c>
      <c r="J95" s="104">
        <v>0</v>
      </c>
      <c r="K95" s="26">
        <v>2</v>
      </c>
    </row>
    <row r="96" spans="1:11" ht="11.25" x14ac:dyDescent="0.2">
      <c r="A96" s="26"/>
      <c r="B96" s="72"/>
      <c r="C96" s="72"/>
      <c r="D96" s="72"/>
      <c r="E96" s="72"/>
      <c r="F96" s="72"/>
      <c r="G96" s="72"/>
      <c r="H96" s="28"/>
      <c r="I96" s="34"/>
      <c r="J96" s="105"/>
      <c r="K96" s="26"/>
    </row>
    <row r="97" spans="1:11" ht="11.25" x14ac:dyDescent="0.2">
      <c r="A97" s="26">
        <v>3</v>
      </c>
      <c r="B97" s="72" t="s">
        <v>127</v>
      </c>
      <c r="C97" s="72"/>
      <c r="D97" s="72"/>
      <c r="E97" s="72"/>
      <c r="F97" s="72"/>
      <c r="G97" s="72"/>
      <c r="H97" s="28"/>
      <c r="I97" s="34">
        <f>+I94-I95</f>
        <v>0</v>
      </c>
      <c r="J97" s="105">
        <f>+J94-J95</f>
        <v>0</v>
      </c>
      <c r="K97" s="26">
        <v>3</v>
      </c>
    </row>
    <row r="98" spans="1:11" ht="11.25" x14ac:dyDescent="0.2">
      <c r="A98" s="26"/>
      <c r="B98" s="72"/>
      <c r="C98" s="72"/>
      <c r="D98" s="72"/>
      <c r="E98" s="72"/>
      <c r="F98" s="72"/>
      <c r="G98" s="72"/>
      <c r="H98" s="28"/>
      <c r="I98" s="28"/>
      <c r="J98" s="72"/>
      <c r="K98" s="26"/>
    </row>
    <row r="99" spans="1:11" ht="12" thickBot="1" x14ac:dyDescent="0.25">
      <c r="A99" s="26">
        <v>4</v>
      </c>
      <c r="B99" s="72" t="s">
        <v>128</v>
      </c>
      <c r="C99" s="72"/>
      <c r="D99" s="72"/>
      <c r="E99" s="72"/>
      <c r="F99" s="72"/>
      <c r="G99" s="72"/>
      <c r="H99" s="28"/>
      <c r="I99" s="79">
        <f>ROUND(+IF(I94=0,0,I97/I94),4)</f>
        <v>0</v>
      </c>
      <c r="J99" s="35">
        <f>ROUND(+IF(J94=0,0,J97/J94),4)</f>
        <v>0</v>
      </c>
      <c r="K99" s="26">
        <v>4</v>
      </c>
    </row>
    <row r="100" spans="1:11" ht="12" thickTop="1" x14ac:dyDescent="0.2">
      <c r="A100" s="37"/>
      <c r="B100" s="38"/>
      <c r="C100" s="38"/>
      <c r="D100" s="38"/>
      <c r="E100" s="38"/>
      <c r="F100" s="38"/>
      <c r="G100" s="38"/>
      <c r="H100" s="39"/>
      <c r="I100" s="39"/>
      <c r="J100" s="38"/>
      <c r="K100" s="37"/>
    </row>
    <row r="101" spans="1:11" ht="11.25" x14ac:dyDescent="0.2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</row>
    <row r="102" spans="1:11" ht="11.25" x14ac:dyDescent="0.2">
      <c r="A102" s="40"/>
      <c r="B102" s="41"/>
      <c r="C102" s="41"/>
      <c r="D102" s="41"/>
      <c r="E102" s="41"/>
      <c r="F102" s="41"/>
      <c r="G102" s="41"/>
      <c r="H102" s="42"/>
      <c r="I102" s="87"/>
      <c r="J102" s="43" t="s">
        <v>158</v>
      </c>
      <c r="K102" s="44"/>
    </row>
    <row r="103" spans="1:11" ht="11.25" x14ac:dyDescent="0.2">
      <c r="A103" s="22" t="s">
        <v>156</v>
      </c>
      <c r="B103" s="98"/>
      <c r="C103" s="98"/>
      <c r="D103" s="98"/>
      <c r="E103" s="98"/>
      <c r="F103" s="98"/>
      <c r="G103" s="98"/>
      <c r="H103" s="45"/>
      <c r="I103" s="29" t="s">
        <v>65</v>
      </c>
      <c r="J103" s="46" t="s">
        <v>109</v>
      </c>
      <c r="K103" s="26"/>
    </row>
    <row r="104" spans="1:11" ht="11.25" x14ac:dyDescent="0.2">
      <c r="A104" s="47"/>
      <c r="B104" s="48"/>
      <c r="C104" s="48"/>
      <c r="D104" s="48"/>
      <c r="E104" s="48"/>
      <c r="F104" s="48"/>
      <c r="G104" s="48"/>
      <c r="H104" s="49"/>
      <c r="I104" s="50">
        <v>1</v>
      </c>
      <c r="J104" s="99">
        <v>2</v>
      </c>
      <c r="K104" s="65"/>
    </row>
    <row r="105" spans="1:11" ht="11.25" x14ac:dyDescent="0.2">
      <c r="A105" s="26">
        <v>1</v>
      </c>
      <c r="B105" s="72" t="s">
        <v>152</v>
      </c>
      <c r="C105" s="72"/>
      <c r="D105" s="72"/>
      <c r="E105" s="72"/>
      <c r="F105" s="72"/>
      <c r="G105" s="72"/>
      <c r="H105" s="28"/>
      <c r="I105" s="73">
        <f>H56</f>
        <v>0</v>
      </c>
      <c r="J105" s="46" t="s">
        <v>58</v>
      </c>
      <c r="K105" s="26">
        <v>1</v>
      </c>
    </row>
    <row r="106" spans="1:11" ht="12" thickBot="1" x14ac:dyDescent="0.25">
      <c r="A106" s="26">
        <v>2</v>
      </c>
      <c r="B106" s="72" t="s">
        <v>153</v>
      </c>
      <c r="C106" s="72"/>
      <c r="D106" s="72"/>
      <c r="E106" s="72"/>
      <c r="F106" s="72"/>
      <c r="G106" s="72"/>
      <c r="H106" s="28"/>
      <c r="I106" s="222">
        <f>+E52</f>
        <v>0</v>
      </c>
      <c r="J106" s="222">
        <f>ROUND(+IF(I106=0,0,I105/I106),4)</f>
        <v>0</v>
      </c>
      <c r="K106" s="26">
        <v>2</v>
      </c>
    </row>
    <row r="107" spans="1:11" ht="12" thickTop="1" x14ac:dyDescent="0.2">
      <c r="A107" s="26"/>
      <c r="B107" s="27"/>
      <c r="C107" s="27"/>
      <c r="D107" s="27"/>
      <c r="E107" s="27"/>
      <c r="F107" s="27"/>
      <c r="G107" s="27"/>
      <c r="H107" s="28"/>
      <c r="I107" s="174"/>
      <c r="J107" s="75"/>
      <c r="K107" s="26"/>
    </row>
    <row r="108" spans="1:11" ht="11.25" x14ac:dyDescent="0.2">
      <c r="A108" s="57"/>
      <c r="B108" s="38"/>
      <c r="C108" s="38"/>
      <c r="D108" s="38"/>
      <c r="E108" s="38"/>
      <c r="F108" s="38"/>
      <c r="G108" s="38"/>
      <c r="H108" s="39"/>
      <c r="I108" s="39"/>
      <c r="J108" s="38"/>
      <c r="K108" s="57"/>
    </row>
    <row r="110" spans="1:11" ht="11.25" x14ac:dyDescent="0.2">
      <c r="A110" s="60" t="str">
        <f>A60</f>
        <v>FORM CMS 276-16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</row>
    <row r="111" spans="1:11" ht="11.25" x14ac:dyDescent="0.2">
      <c r="A111" s="60" t="str">
        <f>A61</f>
        <v>(INSTRUCTIONS FOR THIS WORKSHEET ARE PUBLISHED IN CMS PUB 15-II, SECTION 2303.1-2303.2)</v>
      </c>
    </row>
  </sheetData>
  <sheetProtection algorithmName="SHA-512" hashValue="oIFulDnlm8nUBLC8qT1zYbAlnbQK+CzJcyAwPDaxErTfbXDZG8IBgsFDbv6Jejt07ksLwNkgz4qLlC9EMZvRUw==" saltValue="WkgdZScs3GhB958novtJjA==" spinCount="100000" sheet="1" objects="1" scenarios="1"/>
  <customSheetViews>
    <customSheetView guid="{F475DA66-5C9E-45C7-9A63-87449F9B1594}" scale="120" showGridLines="0" view="pageBreakPreview" topLeftCell="A73">
      <selection activeCell="L111" sqref="L111"/>
      <rowBreaks count="1" manualBreakCount="1">
        <brk id="61" max="16383" man="1"/>
      </rowBreaks>
      <pageMargins left="0.25" right="0.25" top="1" bottom="0.5" header="0.5" footer="0.5"/>
      <pageSetup scale="70" orientation="portrait" r:id="rId1"/>
      <headerFooter alignWithMargins="0"/>
    </customSheetView>
  </customSheetViews>
  <mergeCells count="4">
    <mergeCell ref="D4:E4"/>
    <mergeCell ref="D5:E5"/>
    <mergeCell ref="D65:E65"/>
    <mergeCell ref="D66:E66"/>
  </mergeCells>
  <phoneticPr fontId="0" type="noConversion"/>
  <pageMargins left="0.25" right="0.25" top="1" bottom="0.5" header="0.5" footer="0.5"/>
  <pageSetup scale="70" orientation="portrait" r:id="rId2"/>
  <headerFooter alignWithMargins="0"/>
  <rowBreaks count="1" manualBreakCount="1">
    <brk id="61" max="16383" man="1"/>
  </rowBreaks>
  <ignoredErrors>
    <ignoredError sqref="J4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showGridLines="0" topLeftCell="A4" zoomScale="140" zoomScaleNormal="140" workbookViewId="0">
      <selection activeCell="J34" sqref="J34"/>
    </sheetView>
  </sheetViews>
  <sheetFormatPr defaultRowHeight="9" x14ac:dyDescent="0.15"/>
  <cols>
    <col min="1" max="1" width="4.19921875" style="6" customWidth="1"/>
    <col min="2" max="2" width="12.796875" style="6" customWidth="1"/>
    <col min="3" max="3" width="15" style="6" customWidth="1"/>
    <col min="4" max="4" width="17" style="6" customWidth="1"/>
    <col min="5" max="5" width="13.59765625" style="6" customWidth="1"/>
    <col min="6" max="6" width="20" style="6" customWidth="1"/>
    <col min="7" max="7" width="15.3984375" style="6" customWidth="1"/>
    <col min="8" max="8" width="28.796875" style="6" customWidth="1"/>
    <col min="9" max="10" width="17.19921875" style="6" customWidth="1"/>
    <col min="11" max="11" width="4.3984375" style="6" customWidth="1"/>
    <col min="12" max="13" width="9.59765625" style="6"/>
    <col min="14" max="14" width="9.59765625" style="6" hidden="1" customWidth="1"/>
    <col min="15" max="16384" width="9.59765625" style="6"/>
  </cols>
  <sheetData>
    <row r="1" spans="1:11" ht="12" x14ac:dyDescent="0.2">
      <c r="A1" s="2" t="s">
        <v>36</v>
      </c>
      <c r="B1" s="3"/>
      <c r="C1" s="3"/>
      <c r="D1" s="3"/>
      <c r="E1" s="3"/>
      <c r="F1" s="3"/>
      <c r="G1" s="3"/>
      <c r="H1" s="3"/>
      <c r="I1" s="4" t="s">
        <v>82</v>
      </c>
      <c r="J1" s="4"/>
      <c r="K1" s="5"/>
    </row>
    <row r="2" spans="1:11" ht="12" x14ac:dyDescent="0.2">
      <c r="A2" s="7"/>
      <c r="B2" s="12"/>
      <c r="C2" s="12"/>
      <c r="D2" s="12"/>
      <c r="E2" s="12"/>
      <c r="F2" s="12"/>
      <c r="G2" s="12"/>
      <c r="H2" s="12"/>
      <c r="I2" s="10"/>
      <c r="J2" s="10"/>
      <c r="K2" s="11"/>
    </row>
    <row r="3" spans="1:11" ht="12" x14ac:dyDescent="0.2">
      <c r="A3" s="7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ht="12" x14ac:dyDescent="0.2">
      <c r="A4" s="14" t="s">
        <v>39</v>
      </c>
      <c r="B4" s="18"/>
      <c r="C4" s="16">
        <f>'Worksheet S'!D13</f>
        <v>0</v>
      </c>
      <c r="D4" s="17"/>
      <c r="E4" s="17"/>
      <c r="F4" s="18"/>
      <c r="G4" s="212" t="s">
        <v>111</v>
      </c>
      <c r="H4" s="10"/>
      <c r="I4" s="177">
        <f>'Worksheet S'!F19</f>
        <v>0</v>
      </c>
      <c r="J4" s="17"/>
      <c r="K4" s="13"/>
    </row>
    <row r="5" spans="1:11" ht="12" x14ac:dyDescent="0.2">
      <c r="A5" s="14" t="s">
        <v>13</v>
      </c>
      <c r="B5" s="18"/>
      <c r="C5" s="16">
        <f>'Worksheet S'!L20</f>
        <v>0</v>
      </c>
      <c r="D5" s="17"/>
      <c r="E5" s="17"/>
      <c r="F5" s="18"/>
      <c r="G5" s="212" t="s">
        <v>15</v>
      </c>
      <c r="H5" s="10"/>
      <c r="I5" s="177">
        <f>'Worksheet S'!F21</f>
        <v>0</v>
      </c>
      <c r="J5" s="17"/>
      <c r="K5" s="13"/>
    </row>
    <row r="6" spans="1:11" ht="12" x14ac:dyDescent="0.2">
      <c r="A6" s="19"/>
      <c r="B6" s="20"/>
      <c r="C6" s="20"/>
      <c r="D6" s="20"/>
      <c r="E6" s="20"/>
      <c r="F6" s="20"/>
      <c r="G6" s="20"/>
      <c r="H6" s="20"/>
      <c r="I6" s="20"/>
      <c r="J6" s="20"/>
      <c r="K6" s="13"/>
    </row>
    <row r="7" spans="1:11" ht="12" x14ac:dyDescent="0.2">
      <c r="A7" s="21"/>
      <c r="B7" s="193"/>
      <c r="C7" s="193"/>
      <c r="D7" s="193"/>
      <c r="E7" s="193"/>
      <c r="F7" s="193"/>
      <c r="G7" s="193"/>
      <c r="H7" s="98"/>
      <c r="I7" s="44"/>
      <c r="J7" s="44"/>
      <c r="K7" s="101"/>
    </row>
    <row r="8" spans="1:11" s="185" customFormat="1" ht="12" x14ac:dyDescent="0.2">
      <c r="A8" s="21" t="s">
        <v>140</v>
      </c>
      <c r="B8" s="193"/>
      <c r="C8" s="193"/>
      <c r="D8" s="193"/>
      <c r="E8" s="193"/>
      <c r="F8" s="193"/>
      <c r="G8" s="193"/>
      <c r="H8" s="194"/>
      <c r="I8" s="184"/>
      <c r="J8" s="184"/>
      <c r="K8" s="184"/>
    </row>
    <row r="9" spans="1:11" ht="12" x14ac:dyDescent="0.2">
      <c r="A9" s="21" t="s">
        <v>135</v>
      </c>
      <c r="B9" s="193"/>
      <c r="C9" s="193"/>
      <c r="D9" s="193"/>
      <c r="E9" s="193"/>
      <c r="F9" s="193"/>
      <c r="G9" s="192"/>
      <c r="H9" s="98"/>
      <c r="I9" s="196"/>
      <c r="J9" s="196"/>
      <c r="K9" s="26"/>
    </row>
    <row r="10" spans="1:11" ht="11.25" x14ac:dyDescent="0.2">
      <c r="A10" s="204"/>
      <c r="B10" s="205" t="s">
        <v>40</v>
      </c>
      <c r="C10" s="206">
        <f>'Worksheet A'!C10</f>
        <v>0</v>
      </c>
      <c r="D10" s="98"/>
      <c r="E10" s="98"/>
      <c r="F10" s="205"/>
      <c r="G10" s="205"/>
      <c r="H10" s="98"/>
      <c r="I10" s="26"/>
      <c r="J10" s="26" t="s">
        <v>84</v>
      </c>
      <c r="K10" s="26"/>
    </row>
    <row r="11" spans="1:11" ht="11.25" x14ac:dyDescent="0.2">
      <c r="A11" s="204"/>
      <c r="B11" s="205" t="s">
        <v>15</v>
      </c>
      <c r="C11" s="206">
        <f>'Worksheet A'!C11</f>
        <v>0</v>
      </c>
      <c r="D11" s="98"/>
      <c r="E11" s="98"/>
      <c r="F11" s="205"/>
      <c r="G11" s="205"/>
      <c r="H11" s="98"/>
      <c r="I11" s="37" t="s">
        <v>83</v>
      </c>
      <c r="J11" s="195" t="s">
        <v>85</v>
      </c>
      <c r="K11" s="37"/>
    </row>
    <row r="12" spans="1:11" ht="12" x14ac:dyDescent="0.2">
      <c r="A12" s="24"/>
      <c r="B12" s="25"/>
      <c r="C12" s="25"/>
      <c r="D12" s="25"/>
      <c r="E12" s="25"/>
      <c r="F12" s="25"/>
      <c r="G12" s="25"/>
      <c r="H12" s="49"/>
      <c r="I12" s="82">
        <v>1</v>
      </c>
      <c r="J12" s="82">
        <v>2</v>
      </c>
      <c r="K12" s="95"/>
    </row>
    <row r="13" spans="1:11" ht="11.25" x14ac:dyDescent="0.2">
      <c r="A13" s="51">
        <v>1</v>
      </c>
      <c r="B13" s="72" t="s">
        <v>161</v>
      </c>
      <c r="C13" s="72"/>
      <c r="D13" s="72"/>
      <c r="E13" s="72"/>
      <c r="F13" s="72"/>
      <c r="G13" s="72"/>
      <c r="H13" s="28"/>
      <c r="I13" s="46" t="s">
        <v>131</v>
      </c>
      <c r="J13" s="52">
        <f>'Worksheet A'!H88</f>
        <v>0</v>
      </c>
      <c r="K13" s="51">
        <f>A13</f>
        <v>1</v>
      </c>
    </row>
    <row r="14" spans="1:11" ht="11.25" x14ac:dyDescent="0.2">
      <c r="A14" s="51">
        <v>2</v>
      </c>
      <c r="B14" s="72" t="s">
        <v>167</v>
      </c>
      <c r="C14" s="72"/>
      <c r="D14" s="72"/>
      <c r="E14" s="72"/>
      <c r="F14" s="72"/>
      <c r="G14" s="72"/>
      <c r="H14" s="28"/>
      <c r="I14" s="207"/>
      <c r="J14" s="53" t="s">
        <v>131</v>
      </c>
      <c r="K14" s="51">
        <f t="shared" ref="K14:K21" si="0">A14</f>
        <v>2</v>
      </c>
    </row>
    <row r="15" spans="1:11" ht="11.25" x14ac:dyDescent="0.2">
      <c r="A15" s="51">
        <v>3</v>
      </c>
      <c r="B15" s="72" t="s">
        <v>162</v>
      </c>
      <c r="C15" s="72"/>
      <c r="D15" s="72"/>
      <c r="E15" s="72"/>
      <c r="F15" s="72"/>
      <c r="G15" s="72"/>
      <c r="H15" s="28"/>
      <c r="I15" s="208"/>
      <c r="J15" s="53" t="s">
        <v>131</v>
      </c>
      <c r="K15" s="51">
        <f t="shared" si="0"/>
        <v>3</v>
      </c>
    </row>
    <row r="16" spans="1:11" ht="11.25" x14ac:dyDescent="0.2">
      <c r="A16" s="51">
        <v>4</v>
      </c>
      <c r="B16" s="72" t="s">
        <v>136</v>
      </c>
      <c r="C16" s="72"/>
      <c r="D16" s="72"/>
      <c r="E16" s="72"/>
      <c r="F16" s="72"/>
      <c r="G16" s="72"/>
      <c r="H16" s="28"/>
      <c r="I16" s="75">
        <f>ROUND(+IF('Worksheet A'!J94=0,0,I15/'Worksheet A'!J94),4)</f>
        <v>0</v>
      </c>
      <c r="J16" s="53" t="s">
        <v>131</v>
      </c>
      <c r="K16" s="51">
        <f t="shared" si="0"/>
        <v>4</v>
      </c>
    </row>
    <row r="17" spans="1:14" ht="11.25" x14ac:dyDescent="0.2">
      <c r="A17" s="51">
        <v>5</v>
      </c>
      <c r="B17" s="72" t="s">
        <v>166</v>
      </c>
      <c r="C17" s="72"/>
      <c r="D17" s="72"/>
      <c r="E17" s="72"/>
      <c r="F17" s="72"/>
      <c r="G17" s="72"/>
      <c r="H17" s="28"/>
      <c r="I17" s="46" t="s">
        <v>131</v>
      </c>
      <c r="J17" s="54">
        <f>ROUND(+I14*I16,4)</f>
        <v>0</v>
      </c>
      <c r="K17" s="51">
        <f t="shared" si="0"/>
        <v>5</v>
      </c>
      <c r="N17" s="203">
        <f>J18-J19</f>
        <v>0</v>
      </c>
    </row>
    <row r="18" spans="1:14" ht="11.25" x14ac:dyDescent="0.2">
      <c r="A18" s="51">
        <v>6</v>
      </c>
      <c r="B18" s="72" t="s">
        <v>134</v>
      </c>
      <c r="C18" s="72"/>
      <c r="D18" s="72"/>
      <c r="E18" s="72"/>
      <c r="F18" s="72"/>
      <c r="G18" s="72"/>
      <c r="H18" s="28"/>
      <c r="I18" s="46" t="s">
        <v>131</v>
      </c>
      <c r="J18" s="52">
        <f>+J13+J17</f>
        <v>0</v>
      </c>
      <c r="K18" s="51">
        <f t="shared" si="0"/>
        <v>6</v>
      </c>
    </row>
    <row r="19" spans="1:14" ht="11.25" x14ac:dyDescent="0.2">
      <c r="A19" s="51">
        <v>7</v>
      </c>
      <c r="B19" s="72" t="s">
        <v>137</v>
      </c>
      <c r="C19" s="72"/>
      <c r="D19" s="72"/>
      <c r="E19" s="72"/>
      <c r="F19" s="72"/>
      <c r="G19" s="72"/>
      <c r="H19" s="28"/>
      <c r="I19" s="46" t="s">
        <v>131</v>
      </c>
      <c r="J19" s="55"/>
      <c r="K19" s="51">
        <f t="shared" si="0"/>
        <v>7</v>
      </c>
    </row>
    <row r="20" spans="1:14" ht="14.25" x14ac:dyDescent="0.2">
      <c r="A20" s="51"/>
      <c r="B20" s="209" t="str">
        <f>IF(N17&lt;0,"The Premium entered is greater than the allowed Premium."," ")</f>
        <v xml:space="preserve"> </v>
      </c>
      <c r="C20" s="72"/>
      <c r="D20" s="72"/>
      <c r="E20" s="72"/>
      <c r="F20" s="72"/>
      <c r="G20" s="72"/>
      <c r="H20" s="28"/>
      <c r="I20" s="46" t="s">
        <v>131</v>
      </c>
      <c r="J20" s="56"/>
      <c r="K20" s="51"/>
    </row>
    <row r="21" spans="1:14" ht="11.25" x14ac:dyDescent="0.2">
      <c r="A21" s="57">
        <v>8</v>
      </c>
      <c r="B21" s="186" t="s">
        <v>139</v>
      </c>
      <c r="C21" s="38"/>
      <c r="D21" s="38"/>
      <c r="E21" s="38"/>
      <c r="F21" s="38"/>
      <c r="G21" s="38"/>
      <c r="H21" s="39"/>
      <c r="I21" s="58" t="s">
        <v>131</v>
      </c>
      <c r="J21" s="59">
        <f>IF(J18-J19&gt;=0,J18-J19,0)</f>
        <v>0</v>
      </c>
      <c r="K21" s="57">
        <f t="shared" si="0"/>
        <v>8</v>
      </c>
    </row>
    <row r="22" spans="1:14" ht="11.25" x14ac:dyDescent="0.2">
      <c r="A22" s="60" t="s">
        <v>150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</row>
    <row r="23" spans="1:14" ht="11.25" x14ac:dyDescent="0.2">
      <c r="A23" s="27" t="s">
        <v>114</v>
      </c>
    </row>
  </sheetData>
  <sheetProtection algorithmName="SHA-512" hashValue="lTW5hR5N7Wz0h9V6vFPfgZIpWT0C8BGamTQAGoDOGJEW+Y5ETJHkXwpW+TC339Ck4wOnivttnHRFnWLaZ3iAWg==" saltValue="iCxOArRstK8UOV6cbuT/Xg==" spinCount="100000" sheet="1" objects="1" scenarios="1"/>
  <customSheetViews>
    <customSheetView guid="{F475DA66-5C9E-45C7-9A63-87449F9B1594}" scale="140" showGridLines="0" fitToPage="1" hiddenColumns="1">
      <selection activeCell="E35" sqref="E35"/>
      <pageMargins left="0.25" right="0.25" top="1" bottom="0.5" header="0.5" footer="0.5"/>
      <pageSetup scale="90" orientation="portrait" r:id="rId1"/>
      <headerFooter alignWithMargins="0"/>
    </customSheetView>
  </customSheetViews>
  <phoneticPr fontId="0" type="noConversion"/>
  <pageMargins left="0.25" right="0.25" top="1" bottom="0.5" header="0.5" footer="0.5"/>
  <pageSetup scale="90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AM69"/>
  <sheetViews>
    <sheetView showGridLines="0" workbookViewId="0">
      <pane ySplit="8" topLeftCell="A9" activePane="bottomLeft" state="frozen"/>
      <selection pane="bottomLeft" activeCell="A9" sqref="A9"/>
    </sheetView>
  </sheetViews>
  <sheetFormatPr defaultRowHeight="9" x14ac:dyDescent="0.15"/>
  <cols>
    <col min="1" max="1" width="9" customWidth="1"/>
    <col min="7" max="7" width="1.19921875" customWidth="1"/>
    <col min="8" max="12" width="13.59765625" customWidth="1"/>
  </cols>
  <sheetData>
    <row r="1" spans="1:39" ht="11.25" x14ac:dyDescent="0.2">
      <c r="A1" s="160" t="s">
        <v>100</v>
      </c>
    </row>
    <row r="2" spans="1:39" ht="11.25" x14ac:dyDescent="0.2">
      <c r="A2" s="160" t="s">
        <v>101</v>
      </c>
    </row>
    <row r="3" spans="1:39" ht="11.25" x14ac:dyDescent="0.2">
      <c r="A3" s="160" t="s">
        <v>99</v>
      </c>
    </row>
    <row r="7" spans="1:39" ht="11.25" x14ac:dyDescent="0.2">
      <c r="A7" s="161" t="s">
        <v>102</v>
      </c>
      <c r="B7" s="163"/>
      <c r="C7" s="164"/>
      <c r="D7" s="164"/>
      <c r="E7" s="164"/>
      <c r="F7" s="164"/>
      <c r="G7" s="165"/>
      <c r="H7" s="236"/>
      <c r="I7" s="236"/>
      <c r="J7" s="236"/>
      <c r="K7" s="236"/>
      <c r="L7" s="234" t="s">
        <v>105</v>
      </c>
    </row>
    <row r="8" spans="1:39" ht="11.25" x14ac:dyDescent="0.2">
      <c r="A8" s="162" t="s">
        <v>103</v>
      </c>
      <c r="B8" s="231" t="s">
        <v>104</v>
      </c>
      <c r="C8" s="232"/>
      <c r="D8" s="232"/>
      <c r="E8" s="232"/>
      <c r="F8" s="232"/>
      <c r="G8" s="233"/>
      <c r="H8" s="237"/>
      <c r="I8" s="237"/>
      <c r="J8" s="237"/>
      <c r="K8" s="237"/>
      <c r="L8" s="235"/>
      <c r="N8" s="170"/>
      <c r="V8" s="170"/>
      <c r="W8" s="170"/>
      <c r="X8" s="170"/>
      <c r="Y8" s="170"/>
      <c r="Z8" s="170"/>
      <c r="AA8" s="170"/>
      <c r="AB8" s="170"/>
    </row>
    <row r="9" spans="1:39" x14ac:dyDescent="0.15">
      <c r="A9" s="166"/>
      <c r="B9" s="228"/>
      <c r="C9" s="229"/>
      <c r="D9" s="229"/>
      <c r="E9" s="229"/>
      <c r="F9" s="229"/>
      <c r="G9" s="230"/>
      <c r="H9" s="167"/>
      <c r="I9" s="169"/>
      <c r="J9" s="167"/>
      <c r="K9" s="169"/>
      <c r="L9" s="167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</row>
    <row r="10" spans="1:39" x14ac:dyDescent="0.15">
      <c r="A10" s="166"/>
      <c r="B10" s="228"/>
      <c r="C10" s="229"/>
      <c r="D10" s="229"/>
      <c r="E10" s="229"/>
      <c r="F10" s="229"/>
      <c r="G10" s="230"/>
      <c r="H10" s="167"/>
      <c r="I10" s="169"/>
      <c r="J10" s="167"/>
      <c r="K10" s="169"/>
      <c r="L10" s="167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</row>
    <row r="11" spans="1:39" x14ac:dyDescent="0.15">
      <c r="A11" s="166"/>
      <c r="B11" s="228"/>
      <c r="C11" s="229"/>
      <c r="D11" s="229"/>
      <c r="E11" s="229"/>
      <c r="F11" s="229"/>
      <c r="G11" s="230"/>
      <c r="H11" s="167"/>
      <c r="I11" s="169"/>
      <c r="J11" s="167"/>
      <c r="K11" s="169"/>
      <c r="L11" s="168"/>
    </row>
    <row r="12" spans="1:39" x14ac:dyDescent="0.15">
      <c r="A12" s="166"/>
      <c r="B12" s="228"/>
      <c r="C12" s="229"/>
      <c r="D12" s="229"/>
      <c r="E12" s="229"/>
      <c r="F12" s="229"/>
      <c r="G12" s="230"/>
      <c r="H12" s="167"/>
      <c r="I12" s="169"/>
      <c r="J12" s="167"/>
      <c r="K12" s="169"/>
      <c r="L12" s="168"/>
    </row>
    <row r="13" spans="1:39" x14ac:dyDescent="0.15">
      <c r="A13" s="166"/>
      <c r="B13" s="228"/>
      <c r="C13" s="229"/>
      <c r="D13" s="229"/>
      <c r="E13" s="229"/>
      <c r="F13" s="229"/>
      <c r="G13" s="230"/>
      <c r="H13" s="167"/>
      <c r="I13" s="169"/>
      <c r="J13" s="167"/>
      <c r="K13" s="169"/>
      <c r="L13" s="168"/>
    </row>
    <row r="14" spans="1:39" x14ac:dyDescent="0.15">
      <c r="A14" s="166"/>
      <c r="B14" s="228"/>
      <c r="C14" s="229"/>
      <c r="D14" s="229"/>
      <c r="E14" s="229"/>
      <c r="F14" s="229"/>
      <c r="G14" s="230"/>
      <c r="H14" s="167"/>
      <c r="I14" s="169"/>
      <c r="J14" s="167"/>
      <c r="K14" s="169"/>
      <c r="L14" s="168"/>
    </row>
    <row r="15" spans="1:39" x14ac:dyDescent="0.15">
      <c r="A15" s="166"/>
      <c r="B15" s="228"/>
      <c r="C15" s="229"/>
      <c r="D15" s="229"/>
      <c r="E15" s="229"/>
      <c r="F15" s="229"/>
      <c r="G15" s="230"/>
      <c r="H15" s="167"/>
      <c r="I15" s="169"/>
      <c r="J15" s="167"/>
      <c r="K15" s="169"/>
      <c r="L15" s="168"/>
    </row>
    <row r="16" spans="1:39" x14ac:dyDescent="0.15">
      <c r="A16" s="166"/>
      <c r="B16" s="228"/>
      <c r="C16" s="229"/>
      <c r="D16" s="229"/>
      <c r="E16" s="229"/>
      <c r="F16" s="229"/>
      <c r="G16" s="230"/>
      <c r="H16" s="167"/>
      <c r="I16" s="169"/>
      <c r="J16" s="167"/>
      <c r="K16" s="169"/>
      <c r="L16" s="168"/>
    </row>
    <row r="17" spans="1:12" x14ac:dyDescent="0.15">
      <c r="A17" s="166"/>
      <c r="B17" s="228"/>
      <c r="C17" s="229"/>
      <c r="D17" s="229"/>
      <c r="E17" s="229"/>
      <c r="F17" s="229"/>
      <c r="G17" s="230"/>
      <c r="H17" s="167"/>
      <c r="I17" s="169"/>
      <c r="J17" s="167"/>
      <c r="K17" s="169"/>
      <c r="L17" s="168"/>
    </row>
    <row r="18" spans="1:12" x14ac:dyDescent="0.15">
      <c r="A18" s="166"/>
      <c r="B18" s="228"/>
      <c r="C18" s="229"/>
      <c r="D18" s="229"/>
      <c r="E18" s="229"/>
      <c r="F18" s="229"/>
      <c r="G18" s="230"/>
      <c r="H18" s="167"/>
      <c r="I18" s="169"/>
      <c r="J18" s="167"/>
      <c r="K18" s="169"/>
      <c r="L18" s="168"/>
    </row>
    <row r="19" spans="1:12" x14ac:dyDescent="0.15">
      <c r="A19" s="166"/>
      <c r="B19" s="228"/>
      <c r="C19" s="229"/>
      <c r="D19" s="229"/>
      <c r="E19" s="229"/>
      <c r="F19" s="229"/>
      <c r="G19" s="230"/>
      <c r="H19" s="167"/>
      <c r="I19" s="169"/>
      <c r="J19" s="167"/>
      <c r="K19" s="169"/>
      <c r="L19" s="168"/>
    </row>
    <row r="20" spans="1:12" x14ac:dyDescent="0.15">
      <c r="A20" s="166"/>
      <c r="B20" s="228"/>
      <c r="C20" s="229"/>
      <c r="D20" s="229"/>
      <c r="E20" s="229"/>
      <c r="F20" s="229"/>
      <c r="G20" s="230"/>
      <c r="H20" s="167"/>
      <c r="I20" s="169"/>
      <c r="J20" s="167"/>
      <c r="K20" s="169"/>
      <c r="L20" s="168"/>
    </row>
    <row r="21" spans="1:12" x14ac:dyDescent="0.15">
      <c r="A21" s="166"/>
      <c r="B21" s="228"/>
      <c r="C21" s="229"/>
      <c r="D21" s="229"/>
      <c r="E21" s="229"/>
      <c r="F21" s="229"/>
      <c r="G21" s="230"/>
      <c r="H21" s="167"/>
      <c r="I21" s="169"/>
      <c r="J21" s="167"/>
      <c r="K21" s="169"/>
      <c r="L21" s="168"/>
    </row>
    <row r="22" spans="1:12" x14ac:dyDescent="0.15">
      <c r="A22" s="166"/>
      <c r="B22" s="228"/>
      <c r="C22" s="229"/>
      <c r="D22" s="229"/>
      <c r="E22" s="229"/>
      <c r="F22" s="229"/>
      <c r="G22" s="230"/>
      <c r="H22" s="167"/>
      <c r="I22" s="169"/>
      <c r="J22" s="167"/>
      <c r="K22" s="169"/>
      <c r="L22" s="168"/>
    </row>
    <row r="23" spans="1:12" x14ac:dyDescent="0.15">
      <c r="A23" s="166"/>
      <c r="B23" s="228"/>
      <c r="C23" s="229"/>
      <c r="D23" s="229"/>
      <c r="E23" s="229"/>
      <c r="F23" s="229"/>
      <c r="G23" s="230"/>
      <c r="H23" s="167"/>
      <c r="I23" s="169"/>
      <c r="J23" s="167"/>
      <c r="K23" s="169"/>
      <c r="L23" s="168"/>
    </row>
    <row r="24" spans="1:12" x14ac:dyDescent="0.15">
      <c r="A24" s="166"/>
      <c r="B24" s="228"/>
      <c r="C24" s="229"/>
      <c r="D24" s="229"/>
      <c r="E24" s="229"/>
      <c r="F24" s="229"/>
      <c r="G24" s="230"/>
      <c r="H24" s="167"/>
      <c r="I24" s="169"/>
      <c r="J24" s="167"/>
      <c r="K24" s="169"/>
      <c r="L24" s="168"/>
    </row>
    <row r="25" spans="1:12" x14ac:dyDescent="0.15">
      <c r="A25" s="166"/>
      <c r="B25" s="228"/>
      <c r="C25" s="229"/>
      <c r="D25" s="229"/>
      <c r="E25" s="229"/>
      <c r="F25" s="229"/>
      <c r="G25" s="230"/>
      <c r="H25" s="167"/>
      <c r="I25" s="169"/>
      <c r="J25" s="167"/>
      <c r="K25" s="169"/>
      <c r="L25" s="168"/>
    </row>
    <row r="26" spans="1:12" x14ac:dyDescent="0.15">
      <c r="A26" s="166"/>
      <c r="B26" s="228"/>
      <c r="C26" s="229"/>
      <c r="D26" s="229"/>
      <c r="E26" s="229"/>
      <c r="F26" s="229"/>
      <c r="G26" s="230"/>
      <c r="H26" s="167"/>
      <c r="I26" s="169"/>
      <c r="J26" s="167"/>
      <c r="K26" s="169"/>
      <c r="L26" s="168"/>
    </row>
    <row r="27" spans="1:12" x14ac:dyDescent="0.15">
      <c r="A27" s="166"/>
      <c r="B27" s="228"/>
      <c r="C27" s="229"/>
      <c r="D27" s="229"/>
      <c r="E27" s="229"/>
      <c r="F27" s="229"/>
      <c r="G27" s="230"/>
      <c r="H27" s="167"/>
      <c r="I27" s="169"/>
      <c r="J27" s="167"/>
      <c r="K27" s="169"/>
      <c r="L27" s="168"/>
    </row>
    <row r="28" spans="1:12" x14ac:dyDescent="0.15">
      <c r="A28" s="166"/>
      <c r="B28" s="228"/>
      <c r="C28" s="229"/>
      <c r="D28" s="229"/>
      <c r="E28" s="229"/>
      <c r="F28" s="229"/>
      <c r="G28" s="230"/>
      <c r="H28" s="167"/>
      <c r="I28" s="169"/>
      <c r="J28" s="167"/>
      <c r="K28" s="169"/>
      <c r="L28" s="168"/>
    </row>
    <row r="29" spans="1:12" x14ac:dyDescent="0.15">
      <c r="A29" s="166"/>
      <c r="B29" s="228"/>
      <c r="C29" s="229"/>
      <c r="D29" s="229"/>
      <c r="E29" s="229"/>
      <c r="F29" s="229"/>
      <c r="G29" s="230"/>
      <c r="H29" s="167"/>
      <c r="I29" s="169"/>
      <c r="J29" s="167"/>
      <c r="K29" s="169"/>
      <c r="L29" s="168"/>
    </row>
    <row r="30" spans="1:12" x14ac:dyDescent="0.15">
      <c r="A30" s="166"/>
      <c r="B30" s="228"/>
      <c r="C30" s="229"/>
      <c r="D30" s="229"/>
      <c r="E30" s="229"/>
      <c r="F30" s="229"/>
      <c r="G30" s="230"/>
      <c r="H30" s="167"/>
      <c r="I30" s="169"/>
      <c r="J30" s="167"/>
      <c r="K30" s="169"/>
      <c r="L30" s="168"/>
    </row>
    <row r="31" spans="1:12" x14ac:dyDescent="0.15">
      <c r="A31" s="166"/>
      <c r="B31" s="228"/>
      <c r="C31" s="229"/>
      <c r="D31" s="229"/>
      <c r="E31" s="229"/>
      <c r="F31" s="229"/>
      <c r="G31" s="230"/>
      <c r="H31" s="167"/>
      <c r="I31" s="169"/>
      <c r="J31" s="167"/>
      <c r="K31" s="169"/>
      <c r="L31" s="168"/>
    </row>
    <row r="32" spans="1:12" x14ac:dyDescent="0.15">
      <c r="A32" s="166"/>
      <c r="B32" s="228"/>
      <c r="C32" s="229"/>
      <c r="D32" s="229"/>
      <c r="E32" s="229"/>
      <c r="F32" s="229"/>
      <c r="G32" s="230"/>
      <c r="H32" s="167"/>
      <c r="I32" s="169"/>
      <c r="J32" s="167"/>
      <c r="K32" s="169"/>
      <c r="L32" s="168"/>
    </row>
    <row r="33" spans="1:12" x14ac:dyDescent="0.15">
      <c r="A33" s="166"/>
      <c r="B33" s="228"/>
      <c r="C33" s="229"/>
      <c r="D33" s="229"/>
      <c r="E33" s="229"/>
      <c r="F33" s="229"/>
      <c r="G33" s="230"/>
      <c r="H33" s="167"/>
      <c r="I33" s="169"/>
      <c r="J33" s="167"/>
      <c r="K33" s="169"/>
      <c r="L33" s="168"/>
    </row>
    <row r="34" spans="1:12" x14ac:dyDescent="0.15">
      <c r="A34" s="166"/>
      <c r="B34" s="228"/>
      <c r="C34" s="229"/>
      <c r="D34" s="229"/>
      <c r="E34" s="229"/>
      <c r="F34" s="229"/>
      <c r="G34" s="230"/>
      <c r="H34" s="167"/>
      <c r="I34" s="169"/>
      <c r="J34" s="167"/>
      <c r="K34" s="169"/>
      <c r="L34" s="168"/>
    </row>
    <row r="35" spans="1:12" x14ac:dyDescent="0.15">
      <c r="A35" s="166"/>
      <c r="B35" s="228"/>
      <c r="C35" s="229"/>
      <c r="D35" s="229"/>
      <c r="E35" s="229"/>
      <c r="F35" s="229"/>
      <c r="G35" s="230"/>
      <c r="H35" s="167"/>
      <c r="I35" s="169"/>
      <c r="J35" s="167"/>
      <c r="K35" s="169"/>
      <c r="L35" s="168"/>
    </row>
    <row r="36" spans="1:12" x14ac:dyDescent="0.15">
      <c r="A36" s="166"/>
      <c r="B36" s="228"/>
      <c r="C36" s="229"/>
      <c r="D36" s="229"/>
      <c r="E36" s="229"/>
      <c r="F36" s="229"/>
      <c r="G36" s="230"/>
      <c r="H36" s="167"/>
      <c r="I36" s="169"/>
      <c r="J36" s="167"/>
      <c r="K36" s="169"/>
      <c r="L36" s="168"/>
    </row>
    <row r="37" spans="1:12" x14ac:dyDescent="0.15">
      <c r="A37" s="166"/>
      <c r="B37" s="228"/>
      <c r="C37" s="229"/>
      <c r="D37" s="229"/>
      <c r="E37" s="229"/>
      <c r="F37" s="229"/>
      <c r="G37" s="230"/>
      <c r="H37" s="167"/>
      <c r="I37" s="169"/>
      <c r="J37" s="167"/>
      <c r="K37" s="169"/>
      <c r="L37" s="168"/>
    </row>
    <row r="38" spans="1:12" x14ac:dyDescent="0.15">
      <c r="A38" s="166"/>
      <c r="B38" s="228"/>
      <c r="C38" s="229"/>
      <c r="D38" s="229"/>
      <c r="E38" s="229"/>
      <c r="F38" s="229"/>
      <c r="G38" s="230"/>
      <c r="H38" s="167"/>
      <c r="I38" s="169"/>
      <c r="J38" s="167"/>
      <c r="K38" s="169"/>
      <c r="L38" s="168"/>
    </row>
    <row r="39" spans="1:12" x14ac:dyDescent="0.15">
      <c r="A39" s="166"/>
      <c r="B39" s="228"/>
      <c r="C39" s="229"/>
      <c r="D39" s="229"/>
      <c r="E39" s="229"/>
      <c r="F39" s="229"/>
      <c r="G39" s="230"/>
      <c r="H39" s="167"/>
      <c r="I39" s="169"/>
      <c r="J39" s="167"/>
      <c r="K39" s="169"/>
      <c r="L39" s="168"/>
    </row>
    <row r="40" spans="1:12" x14ac:dyDescent="0.15">
      <c r="A40" s="166"/>
      <c r="B40" s="228"/>
      <c r="C40" s="229"/>
      <c r="D40" s="229"/>
      <c r="E40" s="229"/>
      <c r="F40" s="229"/>
      <c r="G40" s="230"/>
      <c r="H40" s="167"/>
      <c r="I40" s="169"/>
      <c r="J40" s="167"/>
      <c r="K40" s="169"/>
      <c r="L40" s="168"/>
    </row>
    <row r="41" spans="1:12" x14ac:dyDescent="0.15">
      <c r="A41" s="166"/>
      <c r="B41" s="228"/>
      <c r="C41" s="229"/>
      <c r="D41" s="229"/>
      <c r="E41" s="229"/>
      <c r="F41" s="229"/>
      <c r="G41" s="230"/>
      <c r="H41" s="167"/>
      <c r="I41" s="169"/>
      <c r="J41" s="167"/>
      <c r="K41" s="169"/>
      <c r="L41" s="168"/>
    </row>
    <row r="42" spans="1:12" x14ac:dyDescent="0.15">
      <c r="A42" s="166"/>
      <c r="B42" s="228"/>
      <c r="C42" s="229"/>
      <c r="D42" s="229"/>
      <c r="E42" s="229"/>
      <c r="F42" s="229"/>
      <c r="G42" s="230"/>
      <c r="H42" s="167"/>
      <c r="I42" s="169"/>
      <c r="J42" s="167"/>
      <c r="K42" s="169"/>
      <c r="L42" s="168"/>
    </row>
    <row r="43" spans="1:12" x14ac:dyDescent="0.15">
      <c r="A43" s="166"/>
      <c r="B43" s="228"/>
      <c r="C43" s="229"/>
      <c r="D43" s="229"/>
      <c r="E43" s="229"/>
      <c r="F43" s="229"/>
      <c r="G43" s="230"/>
      <c r="H43" s="167"/>
      <c r="I43" s="169"/>
      <c r="J43" s="167"/>
      <c r="K43" s="169"/>
      <c r="L43" s="168"/>
    </row>
    <row r="44" spans="1:12" x14ac:dyDescent="0.15">
      <c r="A44" s="166"/>
      <c r="B44" s="228"/>
      <c r="C44" s="229"/>
      <c r="D44" s="229"/>
      <c r="E44" s="229"/>
      <c r="F44" s="229"/>
      <c r="G44" s="230"/>
      <c r="H44" s="167"/>
      <c r="I44" s="169"/>
      <c r="J44" s="167"/>
      <c r="K44" s="169"/>
      <c r="L44" s="168"/>
    </row>
    <row r="45" spans="1:12" x14ac:dyDescent="0.15">
      <c r="A45" s="166"/>
      <c r="B45" s="228"/>
      <c r="C45" s="229"/>
      <c r="D45" s="229"/>
      <c r="E45" s="229"/>
      <c r="F45" s="229"/>
      <c r="G45" s="230"/>
      <c r="H45" s="167"/>
      <c r="I45" s="169"/>
      <c r="J45" s="167"/>
      <c r="K45" s="169"/>
      <c r="L45" s="168"/>
    </row>
    <row r="46" spans="1:12" x14ac:dyDescent="0.15">
      <c r="A46" s="166"/>
      <c r="B46" s="228"/>
      <c r="C46" s="229"/>
      <c r="D46" s="229"/>
      <c r="E46" s="229"/>
      <c r="F46" s="229"/>
      <c r="G46" s="230"/>
      <c r="H46" s="167"/>
      <c r="I46" s="169"/>
      <c r="J46" s="167"/>
      <c r="K46" s="169"/>
      <c r="L46" s="168"/>
    </row>
    <row r="47" spans="1:12" x14ac:dyDescent="0.15">
      <c r="A47" s="166"/>
      <c r="B47" s="228"/>
      <c r="C47" s="229"/>
      <c r="D47" s="229"/>
      <c r="E47" s="229"/>
      <c r="F47" s="229"/>
      <c r="G47" s="230"/>
      <c r="H47" s="167"/>
      <c r="I47" s="169"/>
      <c r="J47" s="167"/>
      <c r="K47" s="169"/>
      <c r="L47" s="168"/>
    </row>
    <row r="48" spans="1:12" x14ac:dyDescent="0.15">
      <c r="A48" s="166"/>
      <c r="B48" s="228"/>
      <c r="C48" s="229"/>
      <c r="D48" s="229"/>
      <c r="E48" s="229"/>
      <c r="F48" s="229"/>
      <c r="G48" s="230"/>
      <c r="H48" s="167"/>
      <c r="I48" s="169"/>
      <c r="J48" s="167"/>
      <c r="K48" s="169"/>
      <c r="L48" s="168"/>
    </row>
    <row r="49" spans="1:12" x14ac:dyDescent="0.15">
      <c r="A49" s="166"/>
      <c r="B49" s="228"/>
      <c r="C49" s="229"/>
      <c r="D49" s="229"/>
      <c r="E49" s="229"/>
      <c r="F49" s="229"/>
      <c r="G49" s="230"/>
      <c r="H49" s="167"/>
      <c r="I49" s="169"/>
      <c r="J49" s="167"/>
      <c r="K49" s="169"/>
      <c r="L49" s="168"/>
    </row>
    <row r="50" spans="1:12" x14ac:dyDescent="0.15">
      <c r="A50" s="166"/>
      <c r="B50" s="228"/>
      <c r="C50" s="229"/>
      <c r="D50" s="229"/>
      <c r="E50" s="229"/>
      <c r="F50" s="229"/>
      <c r="G50" s="230"/>
      <c r="H50" s="167"/>
      <c r="I50" s="169"/>
      <c r="J50" s="167"/>
      <c r="K50" s="169"/>
      <c r="L50" s="168"/>
    </row>
    <row r="51" spans="1:12" x14ac:dyDescent="0.15">
      <c r="A51" s="166"/>
      <c r="B51" s="228"/>
      <c r="C51" s="229"/>
      <c r="D51" s="229"/>
      <c r="E51" s="229"/>
      <c r="F51" s="229"/>
      <c r="G51" s="230"/>
      <c r="H51" s="167"/>
      <c r="I51" s="169"/>
      <c r="J51" s="167"/>
      <c r="K51" s="169"/>
      <c r="L51" s="168"/>
    </row>
    <row r="52" spans="1:12" x14ac:dyDescent="0.15">
      <c r="A52" s="166"/>
      <c r="B52" s="228"/>
      <c r="C52" s="229"/>
      <c r="D52" s="229"/>
      <c r="E52" s="229"/>
      <c r="F52" s="229"/>
      <c r="G52" s="230"/>
      <c r="H52" s="167"/>
      <c r="I52" s="169"/>
      <c r="J52" s="167"/>
      <c r="K52" s="169"/>
      <c r="L52" s="168"/>
    </row>
    <row r="53" spans="1:12" x14ac:dyDescent="0.15">
      <c r="A53" s="166"/>
      <c r="B53" s="228"/>
      <c r="C53" s="229"/>
      <c r="D53" s="229"/>
      <c r="E53" s="229"/>
      <c r="F53" s="229"/>
      <c r="G53" s="230"/>
      <c r="H53" s="167"/>
      <c r="I53" s="169"/>
      <c r="J53" s="167"/>
      <c r="K53" s="169"/>
      <c r="L53" s="168"/>
    </row>
    <row r="54" spans="1:12" x14ac:dyDescent="0.15">
      <c r="A54" s="166"/>
      <c r="B54" s="228"/>
      <c r="C54" s="229"/>
      <c r="D54" s="229"/>
      <c r="E54" s="229"/>
      <c r="F54" s="229"/>
      <c r="G54" s="230"/>
      <c r="H54" s="167"/>
      <c r="I54" s="169"/>
      <c r="J54" s="167"/>
      <c r="K54" s="169"/>
      <c r="L54" s="168"/>
    </row>
    <row r="55" spans="1:12" x14ac:dyDescent="0.15">
      <c r="A55" s="166"/>
      <c r="B55" s="228"/>
      <c r="C55" s="229"/>
      <c r="D55" s="229"/>
      <c r="E55" s="229"/>
      <c r="F55" s="229"/>
      <c r="G55" s="230"/>
      <c r="H55" s="167"/>
      <c r="I55" s="169"/>
      <c r="J55" s="167"/>
      <c r="K55" s="169"/>
      <c r="L55" s="168"/>
    </row>
    <row r="56" spans="1:12" x14ac:dyDescent="0.15">
      <c r="A56" s="166"/>
      <c r="B56" s="228"/>
      <c r="C56" s="229"/>
      <c r="D56" s="229"/>
      <c r="E56" s="229"/>
      <c r="F56" s="229"/>
      <c r="G56" s="230"/>
      <c r="H56" s="167"/>
      <c r="I56" s="169"/>
      <c r="J56" s="167"/>
      <c r="K56" s="169"/>
      <c r="L56" s="168"/>
    </row>
    <row r="57" spans="1:12" x14ac:dyDescent="0.15">
      <c r="A57" s="166"/>
      <c r="B57" s="228"/>
      <c r="C57" s="229"/>
      <c r="D57" s="229"/>
      <c r="E57" s="229"/>
      <c r="F57" s="229"/>
      <c r="G57" s="230"/>
      <c r="H57" s="167"/>
      <c r="I57" s="169"/>
      <c r="J57" s="167"/>
      <c r="K57" s="169"/>
      <c r="L57" s="168"/>
    </row>
    <row r="58" spans="1:12" x14ac:dyDescent="0.15">
      <c r="A58" s="166"/>
      <c r="B58" s="228"/>
      <c r="C58" s="229"/>
      <c r="D58" s="229"/>
      <c r="E58" s="229"/>
      <c r="F58" s="229"/>
      <c r="G58" s="230"/>
      <c r="H58" s="167"/>
      <c r="I58" s="169"/>
      <c r="J58" s="167"/>
      <c r="K58" s="169"/>
      <c r="L58" s="168"/>
    </row>
    <row r="59" spans="1:12" x14ac:dyDescent="0.15">
      <c r="A59" s="166"/>
      <c r="B59" s="228"/>
      <c r="C59" s="229"/>
      <c r="D59" s="229"/>
      <c r="E59" s="229"/>
      <c r="F59" s="229"/>
      <c r="G59" s="230"/>
      <c r="H59" s="167"/>
      <c r="I59" s="169"/>
      <c r="J59" s="167"/>
      <c r="K59" s="169"/>
      <c r="L59" s="168"/>
    </row>
    <row r="60" spans="1:12" x14ac:dyDescent="0.15">
      <c r="A60" s="166"/>
      <c r="B60" s="228"/>
      <c r="C60" s="229"/>
      <c r="D60" s="229"/>
      <c r="E60" s="229"/>
      <c r="F60" s="229"/>
      <c r="G60" s="230"/>
      <c r="H60" s="167"/>
      <c r="I60" s="169"/>
      <c r="J60" s="167"/>
      <c r="K60" s="169"/>
      <c r="L60" s="168"/>
    </row>
    <row r="61" spans="1:12" x14ac:dyDescent="0.15">
      <c r="A61" s="166"/>
      <c r="B61" s="228"/>
      <c r="C61" s="229"/>
      <c r="D61" s="229"/>
      <c r="E61" s="229"/>
      <c r="F61" s="229"/>
      <c r="G61" s="230"/>
      <c r="H61" s="167"/>
      <c r="I61" s="169"/>
      <c r="J61" s="167"/>
      <c r="K61" s="169"/>
      <c r="L61" s="168"/>
    </row>
    <row r="62" spans="1:12" x14ac:dyDescent="0.15">
      <c r="A62" s="166"/>
      <c r="B62" s="228"/>
      <c r="C62" s="229"/>
      <c r="D62" s="229"/>
      <c r="E62" s="229"/>
      <c r="F62" s="229"/>
      <c r="G62" s="230"/>
      <c r="H62" s="167"/>
      <c r="I62" s="169"/>
      <c r="J62" s="167"/>
      <c r="K62" s="169"/>
      <c r="L62" s="168"/>
    </row>
    <row r="63" spans="1:12" x14ac:dyDescent="0.15">
      <c r="A63" s="166"/>
      <c r="B63" s="228"/>
      <c r="C63" s="229"/>
      <c r="D63" s="229"/>
      <c r="E63" s="229"/>
      <c r="F63" s="229"/>
      <c r="G63" s="230"/>
      <c r="H63" s="167"/>
      <c r="I63" s="169"/>
      <c r="J63" s="167"/>
      <c r="K63" s="169"/>
      <c r="L63" s="168"/>
    </row>
    <row r="64" spans="1:12" x14ac:dyDescent="0.15">
      <c r="A64" s="166"/>
      <c r="B64" s="228"/>
      <c r="C64" s="229"/>
      <c r="D64" s="229"/>
      <c r="E64" s="229"/>
      <c r="F64" s="229"/>
      <c r="G64" s="230"/>
      <c r="H64" s="167"/>
      <c r="I64" s="169"/>
      <c r="J64" s="167"/>
      <c r="K64" s="169"/>
      <c r="L64" s="168"/>
    </row>
    <row r="65" spans="1:12" x14ac:dyDescent="0.15">
      <c r="A65" s="166"/>
      <c r="B65" s="228"/>
      <c r="C65" s="229"/>
      <c r="D65" s="229"/>
      <c r="E65" s="229"/>
      <c r="F65" s="229"/>
      <c r="G65" s="230"/>
      <c r="H65" s="167"/>
      <c r="I65" s="169"/>
      <c r="J65" s="167"/>
      <c r="K65" s="169"/>
      <c r="L65" s="168"/>
    </row>
    <row r="66" spans="1:12" x14ac:dyDescent="0.15">
      <c r="A66" s="166"/>
      <c r="B66" s="228"/>
      <c r="C66" s="229"/>
      <c r="D66" s="229"/>
      <c r="E66" s="229"/>
      <c r="F66" s="229"/>
      <c r="G66" s="230"/>
      <c r="H66" s="167"/>
      <c r="I66" s="169"/>
      <c r="J66" s="167"/>
      <c r="K66" s="169"/>
      <c r="L66" s="168"/>
    </row>
    <row r="67" spans="1:12" x14ac:dyDescent="0.15">
      <c r="A67" s="166"/>
      <c r="B67" s="228"/>
      <c r="C67" s="229"/>
      <c r="D67" s="229"/>
      <c r="E67" s="229"/>
      <c r="F67" s="229"/>
      <c r="G67" s="230"/>
      <c r="H67" s="167"/>
      <c r="I67" s="169"/>
      <c r="J67" s="167"/>
      <c r="K67" s="169"/>
      <c r="L67" s="168"/>
    </row>
    <row r="68" spans="1:12" x14ac:dyDescent="0.15">
      <c r="A68" s="166"/>
      <c r="B68" s="228"/>
      <c r="C68" s="229"/>
      <c r="D68" s="229"/>
      <c r="E68" s="229"/>
      <c r="F68" s="229"/>
      <c r="G68" s="230"/>
      <c r="H68" s="167"/>
      <c r="I68" s="169"/>
      <c r="J68" s="167"/>
      <c r="K68" s="169"/>
      <c r="L68" s="168"/>
    </row>
    <row r="69" spans="1:12" x14ac:dyDescent="0.15">
      <c r="A69" s="166"/>
      <c r="B69" s="228"/>
      <c r="C69" s="229"/>
      <c r="D69" s="229"/>
      <c r="E69" s="229"/>
      <c r="F69" s="229"/>
      <c r="G69" s="230"/>
      <c r="H69" s="167"/>
      <c r="I69" s="169"/>
      <c r="J69" s="167"/>
      <c r="K69" s="169"/>
      <c r="L69" s="168"/>
    </row>
  </sheetData>
  <sheetProtection password="EF4C" sheet="1"/>
  <customSheetViews>
    <customSheetView guid="{F475DA66-5C9E-45C7-9A63-87449F9B1594}" showGridLines="0">
      <pane ySplit="8" topLeftCell="A9" activePane="bottomLeft" state="frozen"/>
      <selection pane="bottomLeft" activeCell="A9" sqref="A9"/>
      <pageMargins left="0.75" right="0.75" top="1" bottom="1" header="0.5" footer="0.5"/>
      <pageSetup orientation="portrait" r:id="rId1"/>
      <headerFooter alignWithMargins="0"/>
    </customSheetView>
  </customSheetViews>
  <mergeCells count="67">
    <mergeCell ref="B61:G61"/>
    <mergeCell ref="B62:G62"/>
    <mergeCell ref="B63:G63"/>
    <mergeCell ref="L7:L8"/>
    <mergeCell ref="I7:I8"/>
    <mergeCell ref="J7:J8"/>
    <mergeCell ref="K7:K8"/>
    <mergeCell ref="H7:H8"/>
    <mergeCell ref="B56:G56"/>
    <mergeCell ref="B57:G57"/>
    <mergeCell ref="B58:G58"/>
    <mergeCell ref="B59:G59"/>
    <mergeCell ref="B60:G60"/>
    <mergeCell ref="B52:G52"/>
    <mergeCell ref="B53:G53"/>
    <mergeCell ref="B54:G54"/>
    <mergeCell ref="B69:G69"/>
    <mergeCell ref="B64:G64"/>
    <mergeCell ref="B65:G65"/>
    <mergeCell ref="B66:G66"/>
    <mergeCell ref="B67:G67"/>
    <mergeCell ref="B68:G68"/>
    <mergeCell ref="B55:G55"/>
    <mergeCell ref="B48:G48"/>
    <mergeCell ref="B49:G49"/>
    <mergeCell ref="B50:G50"/>
    <mergeCell ref="B51:G51"/>
    <mergeCell ref="B44:G44"/>
    <mergeCell ref="B45:G45"/>
    <mergeCell ref="B46:G46"/>
    <mergeCell ref="B47:G47"/>
    <mergeCell ref="B40:G40"/>
    <mergeCell ref="B41:G41"/>
    <mergeCell ref="B42:G42"/>
    <mergeCell ref="B43:G43"/>
    <mergeCell ref="B36:G36"/>
    <mergeCell ref="B37:G37"/>
    <mergeCell ref="B38:G38"/>
    <mergeCell ref="B39:G39"/>
    <mergeCell ref="B32:G32"/>
    <mergeCell ref="B33:G33"/>
    <mergeCell ref="B34:G34"/>
    <mergeCell ref="B35:G35"/>
    <mergeCell ref="B28:G28"/>
    <mergeCell ref="B29:G29"/>
    <mergeCell ref="B30:G30"/>
    <mergeCell ref="B31:G31"/>
    <mergeCell ref="B24:G24"/>
    <mergeCell ref="B25:G25"/>
    <mergeCell ref="B26:G26"/>
    <mergeCell ref="B27:G27"/>
    <mergeCell ref="B20:G20"/>
    <mergeCell ref="B21:G21"/>
    <mergeCell ref="B22:G22"/>
    <mergeCell ref="B23:G23"/>
    <mergeCell ref="B16:G16"/>
    <mergeCell ref="B17:G17"/>
    <mergeCell ref="B18:G18"/>
    <mergeCell ref="B19:G19"/>
    <mergeCell ref="B12:G12"/>
    <mergeCell ref="B13:G13"/>
    <mergeCell ref="B14:G14"/>
    <mergeCell ref="B15:G15"/>
    <mergeCell ref="B8:G8"/>
    <mergeCell ref="B9:G9"/>
    <mergeCell ref="B10:G10"/>
    <mergeCell ref="B11:G11"/>
  </mergeCells>
  <phoneticPr fontId="0" type="noConversion"/>
  <pageMargins left="0.75" right="0.75" top="1" bottom="1" header="0.5" footer="0.5"/>
  <pageSetup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AA22" sqref="AA22"/>
    </sheetView>
  </sheetViews>
  <sheetFormatPr defaultRowHeight="9" x14ac:dyDescent="0.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53" sqref="N53"/>
    </sheetView>
  </sheetViews>
  <sheetFormatPr defaultRowHeight="9" x14ac:dyDescent="0.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61" sqref="M61"/>
    </sheetView>
  </sheetViews>
  <sheetFormatPr defaultRowHeight="9" x14ac:dyDescent="0.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57" sqref="U57"/>
    </sheetView>
  </sheetViews>
  <sheetFormatPr defaultRowHeight="9" x14ac:dyDescent="0.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59" sqref="S59"/>
    </sheetView>
  </sheetViews>
  <sheetFormatPr defaultRowHeight="9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Worksheet S</vt:lpstr>
      <vt:lpstr>Worksheet A</vt:lpstr>
      <vt:lpstr>Worksheet B</vt:lpstr>
      <vt:lpstr>A-Part II, Col 4</vt:lpstr>
      <vt:lpstr>A-Part II, Line 8</vt:lpstr>
      <vt:lpstr>A-Part II, Line 9</vt:lpstr>
      <vt:lpstr>A-Part III, Line 1</vt:lpstr>
      <vt:lpstr>A-Part III, Line 9</vt:lpstr>
      <vt:lpstr>A-Part III, Line 12</vt:lpstr>
      <vt:lpstr>B-Line 7</vt:lpstr>
      <vt:lpstr>sheet 1</vt:lpstr>
      <vt:lpstr>sheet2</vt:lpstr>
      <vt:lpstr>sheet3</vt:lpstr>
      <vt:lpstr>sheet4</vt:lpstr>
      <vt:lpstr>sheet5</vt:lpstr>
    </vt:vector>
  </TitlesOfParts>
  <Company>Fu Associates,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bunting</dc:creator>
  <cp:lastModifiedBy>Bilal Farrakh</cp:lastModifiedBy>
  <cp:lastPrinted>2015-12-21T16:01:32Z</cp:lastPrinted>
  <dcterms:created xsi:type="dcterms:W3CDTF">2001-08-31T13:52:31Z</dcterms:created>
  <dcterms:modified xsi:type="dcterms:W3CDTF">2016-11-23T17:46:33Z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767547318</vt:i4>
  </property>
  <property fmtid="{D5CDD505-2E9C-101B-9397-08002B2CF9AE}" pid="4" name="_EmailSubject">
    <vt:lpwstr>UPDATE</vt:lpwstr>
  </property>
  <property fmtid="{D5CDD505-2E9C-101B-9397-08002B2CF9AE}" pid="5" name="_AuthorEmail">
    <vt:lpwstr>Bilal.Farrakh@cms.hhs.gov</vt:lpwstr>
  </property>
  <property fmtid="{D5CDD505-2E9C-101B-9397-08002B2CF9AE}" pid="6" name="_AuthorEmailDisplayName">
    <vt:lpwstr>Farrakh, Bilal (CMS/OFM)</vt:lpwstr>
  </property>
  <property fmtid="{D5CDD505-2E9C-101B-9397-08002B2CF9AE}" pid="7" name="_PreviousAdHocReviewCycleID">
    <vt:i4>524223570</vt:i4>
  </property>
</Properties>
</file>