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4128" windowWidth="20376" windowHeight="4188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C18" i="1" l="1"/>
  <c r="D18" i="1"/>
  <c r="F18" i="1"/>
  <c r="D39" i="1" l="1"/>
  <c r="D32" i="1"/>
  <c r="D25" i="1"/>
  <c r="D41" i="1" l="1"/>
  <c r="F30" i="1" l="1"/>
  <c r="F29" i="1"/>
  <c r="F28" i="1"/>
  <c r="F38" i="1"/>
  <c r="F37" i="1"/>
  <c r="F36" i="1"/>
  <c r="F35" i="1"/>
  <c r="F31" i="1"/>
  <c r="F23" i="1"/>
  <c r="F24" i="1"/>
  <c r="F22" i="1"/>
  <c r="F15" i="1"/>
  <c r="F17" i="1"/>
  <c r="F16" i="1"/>
  <c r="F14" i="1"/>
  <c r="C25" i="1" l="1"/>
  <c r="C65" i="1" s="1"/>
  <c r="F21" i="1"/>
  <c r="F25" i="1" s="1"/>
  <c r="F65" i="1" s="1"/>
  <c r="C63" i="1"/>
  <c r="F63" i="1"/>
  <c r="F39" i="1" l="1"/>
  <c r="F69" i="1" s="1"/>
  <c r="F32" i="1"/>
  <c r="F67" i="1" s="1"/>
  <c r="C39" i="1"/>
  <c r="C69" i="1" s="1"/>
  <c r="C32" i="1"/>
  <c r="F72" i="1" l="1"/>
  <c r="F74" i="1" s="1"/>
  <c r="C41" i="1"/>
  <c r="C57" i="1" s="1"/>
  <c r="C48" i="1" s="1"/>
  <c r="C49" i="1" s="1"/>
  <c r="C53" i="1" s="1"/>
  <c r="C67" i="1"/>
  <c r="C72" i="1" s="1"/>
  <c r="C74" i="1" s="1"/>
  <c r="F41" i="1"/>
  <c r="F55" i="1" s="1"/>
  <c r="F57" i="1" s="1"/>
</calcChain>
</file>

<file path=xl/sharedStrings.xml><?xml version="1.0" encoding="utf-8"?>
<sst xmlns="http://schemas.openxmlformats.org/spreadsheetml/2006/main" count="79" uniqueCount="53">
  <si>
    <t>Respondent Type</t>
  </si>
  <si>
    <t># of Responses</t>
  </si>
  <si>
    <t>Hours/Response</t>
  </si>
  <si>
    <t>Total Hours</t>
  </si>
  <si>
    <t>Section A: Burden By Affected Entity</t>
  </si>
  <si>
    <t>Federal Government</t>
  </si>
  <si>
    <t>Individuals or Households</t>
  </si>
  <si>
    <t>Sub-Total</t>
  </si>
  <si>
    <t>Private Sector</t>
  </si>
  <si>
    <t xml:space="preserve">     Business or other for-profits</t>
  </si>
  <si>
    <t xml:space="preserve">     Not-for Profits</t>
  </si>
  <si>
    <t>State, Local, or Tribal Governments</t>
  </si>
  <si>
    <t>Section B: Burden Impact Totals</t>
  </si>
  <si>
    <t>Total</t>
  </si>
  <si>
    <t>Current Inventory</t>
  </si>
  <si>
    <t>Current # of Respondents</t>
  </si>
  <si>
    <t>Correction/Adjustment</t>
  </si>
  <si>
    <t>Corrected # of Respondents</t>
  </si>
  <si>
    <t>Current # of Responses</t>
  </si>
  <si>
    <t>Current Inventory of Hours</t>
  </si>
  <si>
    <t>Revised Total of Respondents</t>
  </si>
  <si>
    <t>Revised Total of Responses</t>
  </si>
  <si>
    <t>Revised Total of Burden Hours</t>
  </si>
  <si>
    <t>Difference</t>
  </si>
  <si>
    <t>Section C: Burden by Regulation Group</t>
  </si>
  <si>
    <t>1. Sections 674.38, 682.10 and 685.201 - Deferment</t>
  </si>
  <si>
    <t>Individuals</t>
  </si>
  <si>
    <t>Business or other for-profits - inst.</t>
  </si>
  <si>
    <t>Non-profit Institutions</t>
  </si>
  <si>
    <t>Farms</t>
  </si>
  <si>
    <t>State, Public Institutions</t>
  </si>
  <si>
    <t>Grand Total</t>
  </si>
  <si>
    <t>OMB.1845.0002. Participation Management System Enrollment Forms - Tables</t>
  </si>
  <si>
    <t>#of Respondents</t>
  </si>
  <si>
    <t>.66 hours per response for paper form</t>
  </si>
  <si>
    <t>.33 hours per response for web form</t>
  </si>
  <si>
    <t>H.S. FAFSA Completion Participants</t>
  </si>
  <si>
    <t xml:space="preserve">     For-Profit Institutions--Web, Initial</t>
  </si>
  <si>
    <t xml:space="preserve">     For-Profit Institutions--Paper, Initial</t>
  </si>
  <si>
    <t xml:space="preserve">     For-Profit Institutions--Paper, Updates</t>
  </si>
  <si>
    <t xml:space="preserve">     For-Profit Institutions--Web, Updates </t>
  </si>
  <si>
    <t xml:space="preserve">     Not for Profit Institutions--Web, Initial</t>
  </si>
  <si>
    <t xml:space="preserve">     Not for Profit Institutions--Web, Updates</t>
  </si>
  <si>
    <t xml:space="preserve">     Not for Profit Institutions--Paper, Initial</t>
  </si>
  <si>
    <t xml:space="preserve">     Not for Profit Institutions--Paper, Updates</t>
  </si>
  <si>
    <t xml:space="preserve">    Public Institutions--Web, Initial</t>
  </si>
  <si>
    <t xml:space="preserve">    Public Institutions--Web, Updates</t>
  </si>
  <si>
    <t xml:space="preserve">    Public Institutions--Paper, Initial</t>
  </si>
  <si>
    <t xml:space="preserve">    Public Institutions--Paper, Updates</t>
  </si>
  <si>
    <t>.25 hours per response for paper form</t>
  </si>
  <si>
    <t>.16 hours per response for web form</t>
  </si>
  <si>
    <t xml:space="preserve">.66 hours per response forinitial paper form and .25 hours for update paper form, .33 hours per response for initial web and .16 hours for update web </t>
  </si>
  <si>
    <t>Date: 08/16/2013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</si>
</sst>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1" fillId="0" borderId="5" xfId="0" applyFont="1" applyBorder="1" applyAlignment="1">
      <alignment wrapText="1"/>
    </xf>
    <xf numFmtId="0" fontId="0" fillId="0" borderId="6" xfId="0" applyBorder="1"/>
    <xf numFmtId="0" fontId="1" fillId="0" borderId="7" xfId="0" applyFont="1" applyBorder="1" applyAlignment="1">
      <alignment wrapText="1"/>
    </xf>
    <xf numFmtId="0" fontId="1" fillId="0" borderId="8" xfId="0" applyFont="1" applyBorder="1"/>
    <xf numFmtId="0" fontId="1" fillId="0" borderId="4" xfId="0" applyFont="1" applyBorder="1"/>
    <xf numFmtId="0" fontId="0" fillId="0" borderId="8" xfId="0" applyBorder="1"/>
    <xf numFmtId="0" fontId="0" fillId="0" borderId="1" xfId="0" applyFill="1" applyBorder="1"/>
    <xf numFmtId="0" fontId="0" fillId="0" borderId="4" xfId="0" applyFill="1" applyBorder="1"/>
    <xf numFmtId="0" fontId="0" fillId="0" borderId="9" xfId="0" applyFill="1" applyBorder="1"/>
    <xf numFmtId="0" fontId="0" fillId="0" borderId="1" xfId="0" applyBorder="1" applyAlignment="1">
      <alignment wrapText="1"/>
    </xf>
    <xf numFmtId="0" fontId="0" fillId="0" borderId="10" xfId="0" applyFill="1" applyBorder="1"/>
    <xf numFmtId="0" fontId="0" fillId="0" borderId="2" xfId="0" applyBorder="1" applyAlignment="1">
      <alignment horizontal="left" wrapText="1" indent="1"/>
    </xf>
    <xf numFmtId="4" fontId="0" fillId="0" borderId="1" xfId="0" applyNumberFormat="1" applyFill="1" applyBorder="1"/>
    <xf numFmtId="4" fontId="0" fillId="0" borderId="4" xfId="0" applyNumberFormat="1" applyFill="1" applyBorder="1"/>
    <xf numFmtId="4" fontId="0" fillId="0" borderId="9" xfId="0" applyNumberFormat="1" applyFill="1" applyBorder="1"/>
    <xf numFmtId="4" fontId="0" fillId="0" borderId="6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4" fontId="1" fillId="0" borderId="4" xfId="0" applyNumberFormat="1" applyFont="1" applyBorder="1"/>
    <xf numFmtId="3" fontId="0" fillId="0" borderId="6" xfId="0" applyNumberFormat="1" applyBorder="1"/>
    <xf numFmtId="3" fontId="0" fillId="0" borderId="1" xfId="0" applyNumberFormat="1" applyFill="1" applyBorder="1"/>
    <xf numFmtId="3" fontId="0" fillId="0" borderId="4" xfId="0" applyNumberFormat="1" applyFill="1" applyBorder="1"/>
    <xf numFmtId="3" fontId="0" fillId="0" borderId="9" xfId="0" applyNumberFormat="1" applyFill="1" applyBorder="1"/>
    <xf numFmtId="3" fontId="1" fillId="0" borderId="1" xfId="0" applyNumberFormat="1" applyFont="1" applyBorder="1"/>
    <xf numFmtId="3" fontId="1" fillId="0" borderId="4" xfId="0" applyNumberFormat="1" applyFont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abSelected="1" view="pageBreakPreview" zoomScale="60" zoomScaleNormal="100" workbookViewId="0">
      <pane ySplit="2" topLeftCell="A3" activePane="bottomLeft" state="frozen"/>
      <selection pane="bottomLeft" activeCell="C47" sqref="C47"/>
    </sheetView>
  </sheetViews>
  <sheetFormatPr defaultRowHeight="13.2" x14ac:dyDescent="0.25"/>
  <cols>
    <col min="1" max="1" width="39" style="2" customWidth="1"/>
    <col min="3" max="3" width="18.5546875" bestFit="1" customWidth="1"/>
    <col min="4" max="4" width="17.44140625" bestFit="1" customWidth="1"/>
    <col min="5" max="5" width="65.33203125" customWidth="1"/>
    <col min="6" max="6" width="13.44140625" bestFit="1" customWidth="1"/>
  </cols>
  <sheetData>
    <row r="1" spans="1:6" ht="13.8" thickBot="1" x14ac:dyDescent="0.3">
      <c r="A1" s="36" t="s">
        <v>32</v>
      </c>
      <c r="B1" s="37"/>
      <c r="C1" s="37"/>
      <c r="D1" s="37"/>
      <c r="E1" s="16" t="s">
        <v>52</v>
      </c>
      <c r="F1" s="16"/>
    </row>
    <row r="2" spans="1:6" ht="13.8" thickBot="1" x14ac:dyDescent="0.3">
      <c r="A2" s="13" t="s">
        <v>0</v>
      </c>
      <c r="B2" s="14"/>
      <c r="C2" s="14" t="s">
        <v>33</v>
      </c>
      <c r="D2" s="14" t="s">
        <v>1</v>
      </c>
      <c r="E2" s="14" t="s">
        <v>2</v>
      </c>
      <c r="F2" s="14" t="s">
        <v>3</v>
      </c>
    </row>
    <row r="3" spans="1:6" x14ac:dyDescent="0.25">
      <c r="A3" s="11" t="s">
        <v>4</v>
      </c>
      <c r="B3" s="12"/>
      <c r="C3" s="30"/>
      <c r="D3" s="30"/>
      <c r="E3" s="12"/>
      <c r="F3" s="12"/>
    </row>
    <row r="4" spans="1:6" x14ac:dyDescent="0.25">
      <c r="A4" s="22" t="s">
        <v>5</v>
      </c>
      <c r="B4" s="4"/>
      <c r="C4" s="6"/>
      <c r="D4" s="6"/>
      <c r="E4" s="4"/>
      <c r="F4" s="4"/>
    </row>
    <row r="5" spans="1:6" x14ac:dyDescent="0.25">
      <c r="A5" s="8"/>
      <c r="B5" s="4"/>
      <c r="C5" s="6"/>
      <c r="D5" s="6"/>
      <c r="E5" s="4"/>
      <c r="F5" s="4"/>
    </row>
    <row r="6" spans="1:6" x14ac:dyDescent="0.25">
      <c r="A6" s="22" t="s">
        <v>6</v>
      </c>
      <c r="B6" s="4"/>
      <c r="C6" s="6"/>
      <c r="D6" s="6"/>
      <c r="E6" s="4"/>
      <c r="F6" s="4"/>
    </row>
    <row r="7" spans="1:6" x14ac:dyDescent="0.25">
      <c r="A7" s="8"/>
      <c r="B7" s="4"/>
      <c r="C7" s="6"/>
      <c r="D7" s="6"/>
      <c r="E7" s="4"/>
      <c r="F7" s="4"/>
    </row>
    <row r="8" spans="1:6" x14ac:dyDescent="0.25">
      <c r="A8" s="22" t="s">
        <v>29</v>
      </c>
      <c r="B8" s="4"/>
      <c r="C8" s="6"/>
      <c r="D8" s="6"/>
      <c r="E8" s="4"/>
      <c r="F8" s="6"/>
    </row>
    <row r="9" spans="1:6" x14ac:dyDescent="0.25">
      <c r="A9" s="8"/>
      <c r="B9" s="4"/>
      <c r="C9" s="6"/>
      <c r="D9" s="6"/>
      <c r="E9" s="4"/>
      <c r="F9" s="4"/>
    </row>
    <row r="10" spans="1:6" x14ac:dyDescent="0.25">
      <c r="A10" s="8" t="s">
        <v>7</v>
      </c>
      <c r="B10" s="4"/>
      <c r="C10" s="6"/>
      <c r="D10" s="6"/>
      <c r="E10" s="4"/>
      <c r="F10" s="4"/>
    </row>
    <row r="11" spans="1:6" x14ac:dyDescent="0.25">
      <c r="A11" s="8"/>
      <c r="B11" s="4"/>
      <c r="C11" s="6"/>
      <c r="D11" s="6"/>
      <c r="E11" s="4"/>
      <c r="F11" s="4"/>
    </row>
    <row r="12" spans="1:6" x14ac:dyDescent="0.25">
      <c r="A12" s="8" t="s">
        <v>8</v>
      </c>
      <c r="B12" s="4"/>
      <c r="C12" s="6"/>
      <c r="D12" s="6"/>
      <c r="E12" s="4"/>
      <c r="F12" s="4"/>
    </row>
    <row r="13" spans="1:6" x14ac:dyDescent="0.25">
      <c r="A13" s="8" t="s">
        <v>9</v>
      </c>
      <c r="B13" s="4"/>
      <c r="C13" s="6"/>
      <c r="D13" s="6"/>
      <c r="E13" s="4"/>
      <c r="F13" s="4"/>
    </row>
    <row r="14" spans="1:6" x14ac:dyDescent="0.25">
      <c r="A14" s="8" t="s">
        <v>37</v>
      </c>
      <c r="B14" s="4"/>
      <c r="C14" s="31">
        <v>14011.92</v>
      </c>
      <c r="D14" s="31">
        <v>14011.92</v>
      </c>
      <c r="E14" s="17" t="s">
        <v>35</v>
      </c>
      <c r="F14" s="23">
        <f>C14*0.33</f>
        <v>4623.9336000000003</v>
      </c>
    </row>
    <row r="15" spans="1:6" x14ac:dyDescent="0.25">
      <c r="A15" s="8" t="s">
        <v>40</v>
      </c>
      <c r="B15" s="4"/>
      <c r="C15" s="31">
        <v>2187.64</v>
      </c>
      <c r="D15" s="31">
        <v>2187.64</v>
      </c>
      <c r="E15" s="17" t="s">
        <v>50</v>
      </c>
      <c r="F15" s="23">
        <f>C15*0.16</f>
        <v>350.0224</v>
      </c>
    </row>
    <row r="16" spans="1:6" x14ac:dyDescent="0.25">
      <c r="A16" s="8" t="s">
        <v>38</v>
      </c>
      <c r="B16" s="4"/>
      <c r="C16" s="31">
        <v>76.44</v>
      </c>
      <c r="D16" s="31">
        <v>76.44</v>
      </c>
      <c r="E16" s="17" t="s">
        <v>34</v>
      </c>
      <c r="F16" s="23">
        <f>C16*0.66</f>
        <v>50.450400000000002</v>
      </c>
    </row>
    <row r="17" spans="1:6" ht="13.8" thickBot="1" x14ac:dyDescent="0.3">
      <c r="A17" s="8" t="s">
        <v>39</v>
      </c>
      <c r="B17" s="4"/>
      <c r="C17" s="32">
        <v>923.52</v>
      </c>
      <c r="D17" s="32">
        <v>923.52</v>
      </c>
      <c r="E17" s="18" t="s">
        <v>49</v>
      </c>
      <c r="F17" s="24">
        <f>C17*0.25</f>
        <v>230.88</v>
      </c>
    </row>
    <row r="18" spans="1:6" ht="13.8" thickBot="1" x14ac:dyDescent="0.3">
      <c r="A18" s="8" t="s">
        <v>7</v>
      </c>
      <c r="B18" s="4"/>
      <c r="C18" s="33">
        <f>SUM(C13:C17)</f>
        <v>17199.52</v>
      </c>
      <c r="D18" s="33">
        <f>SUM(D13:D17)</f>
        <v>17199.52</v>
      </c>
      <c r="E18" s="19"/>
      <c r="F18" s="25">
        <f>SUM(F14:F17)</f>
        <v>5255.2864</v>
      </c>
    </row>
    <row r="19" spans="1:6" ht="13.8" thickTop="1" x14ac:dyDescent="0.25">
      <c r="A19" s="8"/>
      <c r="B19" s="4"/>
      <c r="C19" s="30"/>
      <c r="D19" s="30"/>
      <c r="E19" s="12"/>
      <c r="F19" s="26"/>
    </row>
    <row r="20" spans="1:6" x14ac:dyDescent="0.25">
      <c r="A20" s="8" t="s">
        <v>10</v>
      </c>
      <c r="B20" s="4"/>
      <c r="C20" s="6"/>
      <c r="D20" s="6"/>
      <c r="E20" s="4"/>
      <c r="F20" s="27"/>
    </row>
    <row r="21" spans="1:6" x14ac:dyDescent="0.25">
      <c r="A21" s="8" t="s">
        <v>41</v>
      </c>
      <c r="B21" s="4"/>
      <c r="C21" s="31">
        <v>6467.04</v>
      </c>
      <c r="D21" s="31">
        <v>6467.04</v>
      </c>
      <c r="E21" s="17" t="s">
        <v>35</v>
      </c>
      <c r="F21" s="23">
        <f>C21*0.33</f>
        <v>2134.1232</v>
      </c>
    </row>
    <row r="22" spans="1:6" x14ac:dyDescent="0.25">
      <c r="A22" s="8" t="s">
        <v>42</v>
      </c>
      <c r="B22" s="4"/>
      <c r="C22" s="31">
        <v>1009.68</v>
      </c>
      <c r="D22" s="31">
        <v>1009.68</v>
      </c>
      <c r="E22" s="17" t="s">
        <v>50</v>
      </c>
      <c r="F22" s="23">
        <f>C22*0.16</f>
        <v>161.5488</v>
      </c>
    </row>
    <row r="23" spans="1:6" x14ac:dyDescent="0.25">
      <c r="A23" s="8" t="s">
        <v>43</v>
      </c>
      <c r="B23" s="4"/>
      <c r="C23" s="31">
        <v>35.28</v>
      </c>
      <c r="D23" s="31">
        <v>35.28</v>
      </c>
      <c r="E23" s="17" t="s">
        <v>34</v>
      </c>
      <c r="F23" s="23">
        <f>C23*0.66</f>
        <v>23.284800000000001</v>
      </c>
    </row>
    <row r="24" spans="1:6" ht="13.8" thickBot="1" x14ac:dyDescent="0.3">
      <c r="A24" s="8" t="s">
        <v>44</v>
      </c>
      <c r="B24" s="4"/>
      <c r="C24" s="32">
        <v>426.24</v>
      </c>
      <c r="D24" s="32">
        <v>426.24</v>
      </c>
      <c r="E24" s="18" t="s">
        <v>49</v>
      </c>
      <c r="F24" s="24">
        <f>C24*0.25</f>
        <v>106.56</v>
      </c>
    </row>
    <row r="25" spans="1:6" ht="13.8" thickBot="1" x14ac:dyDescent="0.3">
      <c r="A25" s="8" t="s">
        <v>7</v>
      </c>
      <c r="B25" s="4"/>
      <c r="C25" s="33">
        <f>SUM(C21:C24)</f>
        <v>7938.24</v>
      </c>
      <c r="D25" s="33">
        <f>SUM(D21:D24)</f>
        <v>7938.24</v>
      </c>
      <c r="E25" s="19"/>
      <c r="F25" s="25">
        <f>SUM(F21:F24)</f>
        <v>2425.5167999999999</v>
      </c>
    </row>
    <row r="26" spans="1:6" ht="13.8" thickTop="1" x14ac:dyDescent="0.25">
      <c r="A26" s="8"/>
      <c r="B26" s="4"/>
      <c r="C26" s="6"/>
      <c r="D26" s="6"/>
      <c r="E26" s="4"/>
      <c r="F26" s="27"/>
    </row>
    <row r="27" spans="1:6" x14ac:dyDescent="0.25">
      <c r="A27" s="8" t="s">
        <v>11</v>
      </c>
      <c r="B27" s="4"/>
      <c r="C27" s="6"/>
      <c r="D27" s="6"/>
      <c r="E27" s="4"/>
      <c r="F27" s="27"/>
    </row>
    <row r="28" spans="1:6" x14ac:dyDescent="0.25">
      <c r="A28" s="8" t="s">
        <v>45</v>
      </c>
      <c r="B28" s="4"/>
      <c r="C28" s="31">
        <v>6456.04</v>
      </c>
      <c r="D28" s="31">
        <v>6456.04</v>
      </c>
      <c r="E28" s="17" t="s">
        <v>35</v>
      </c>
      <c r="F28" s="23">
        <f>C28*0.33</f>
        <v>2130.4931999999999</v>
      </c>
    </row>
    <row r="29" spans="1:6" x14ac:dyDescent="0.25">
      <c r="A29" s="8" t="s">
        <v>46</v>
      </c>
      <c r="B29" s="4"/>
      <c r="C29" s="31">
        <v>1009.68</v>
      </c>
      <c r="D29" s="31">
        <v>1009.68</v>
      </c>
      <c r="E29" s="17" t="s">
        <v>50</v>
      </c>
      <c r="F29" s="23">
        <f>C29*0.16</f>
        <v>161.5488</v>
      </c>
    </row>
    <row r="30" spans="1:6" x14ac:dyDescent="0.25">
      <c r="A30" s="8" t="s">
        <v>47</v>
      </c>
      <c r="B30" s="4"/>
      <c r="C30" s="31">
        <v>35.28</v>
      </c>
      <c r="D30" s="31">
        <v>35.28</v>
      </c>
      <c r="E30" s="17" t="s">
        <v>34</v>
      </c>
      <c r="F30" s="23">
        <f>C30*0.66</f>
        <v>23.284800000000001</v>
      </c>
    </row>
    <row r="31" spans="1:6" ht="13.8" thickBot="1" x14ac:dyDescent="0.3">
      <c r="A31" s="8" t="s">
        <v>48</v>
      </c>
      <c r="B31" s="4"/>
      <c r="C31" s="32">
        <v>426.24</v>
      </c>
      <c r="D31" s="32">
        <v>426.24</v>
      </c>
      <c r="E31" s="21" t="s">
        <v>49</v>
      </c>
      <c r="F31" s="24">
        <f>C31*0.25</f>
        <v>106.56</v>
      </c>
    </row>
    <row r="32" spans="1:6" ht="13.8" thickBot="1" x14ac:dyDescent="0.3">
      <c r="A32" s="8" t="s">
        <v>7</v>
      </c>
      <c r="B32" s="4"/>
      <c r="C32" s="33">
        <f>SUM(C28:C31)</f>
        <v>7927.24</v>
      </c>
      <c r="D32" s="33">
        <f>SUM(D28:D31)</f>
        <v>7927.24</v>
      </c>
      <c r="E32" s="19"/>
      <c r="F32" s="25">
        <f>SUM(F28:F31)</f>
        <v>2421.8867999999998</v>
      </c>
    </row>
    <row r="33" spans="1:6" ht="13.8" thickTop="1" x14ac:dyDescent="0.25">
      <c r="A33" s="8"/>
      <c r="B33" s="4"/>
      <c r="C33" s="30"/>
      <c r="D33" s="30"/>
      <c r="E33" s="12"/>
      <c r="F33" s="26"/>
    </row>
    <row r="34" spans="1:6" x14ac:dyDescent="0.25">
      <c r="A34" s="8" t="s">
        <v>36</v>
      </c>
      <c r="B34" s="4"/>
      <c r="C34" s="6"/>
      <c r="D34" s="6"/>
      <c r="E34" s="4"/>
      <c r="F34" s="27"/>
    </row>
    <row r="35" spans="1:6" x14ac:dyDescent="0.25">
      <c r="A35" s="8" t="s">
        <v>45</v>
      </c>
      <c r="B35" s="4"/>
      <c r="C35" s="31">
        <v>75</v>
      </c>
      <c r="D35" s="31">
        <v>75</v>
      </c>
      <c r="E35" s="17" t="s">
        <v>35</v>
      </c>
      <c r="F35" s="23">
        <f>C35*0.33</f>
        <v>24.75</v>
      </c>
    </row>
    <row r="36" spans="1:6" x14ac:dyDescent="0.25">
      <c r="A36" s="8" t="s">
        <v>46</v>
      </c>
      <c r="B36" s="4"/>
      <c r="C36" s="31">
        <v>0</v>
      </c>
      <c r="D36" s="31">
        <v>0</v>
      </c>
      <c r="E36" s="17" t="s">
        <v>50</v>
      </c>
      <c r="F36" s="23">
        <f>C36*0.16</f>
        <v>0</v>
      </c>
    </row>
    <row r="37" spans="1:6" x14ac:dyDescent="0.25">
      <c r="A37" s="8" t="s">
        <v>47</v>
      </c>
      <c r="B37" s="4"/>
      <c r="C37" s="31">
        <v>0</v>
      </c>
      <c r="D37" s="31">
        <v>0</v>
      </c>
      <c r="E37" s="17" t="s">
        <v>34</v>
      </c>
      <c r="F37" s="23">
        <f>C37*0.66</f>
        <v>0</v>
      </c>
    </row>
    <row r="38" spans="1:6" ht="13.8" thickBot="1" x14ac:dyDescent="0.3">
      <c r="A38" s="8" t="s">
        <v>48</v>
      </c>
      <c r="B38" s="4"/>
      <c r="C38" s="32">
        <v>0</v>
      </c>
      <c r="D38" s="32">
        <v>0</v>
      </c>
      <c r="E38" s="21" t="s">
        <v>49</v>
      </c>
      <c r="F38" s="24">
        <f>C38*0.25</f>
        <v>0</v>
      </c>
    </row>
    <row r="39" spans="1:6" ht="13.8" thickBot="1" x14ac:dyDescent="0.3">
      <c r="A39" s="8" t="s">
        <v>7</v>
      </c>
      <c r="B39" s="4"/>
      <c r="C39" s="33">
        <f>SUM(C35:C38)</f>
        <v>75</v>
      </c>
      <c r="D39" s="33">
        <f>SUM(D35:D38)</f>
        <v>75</v>
      </c>
      <c r="E39" s="19"/>
      <c r="F39" s="25">
        <f>SUM(F35:F38)</f>
        <v>24.75</v>
      </c>
    </row>
    <row r="40" spans="1:6" ht="13.8" thickTop="1" x14ac:dyDescent="0.25">
      <c r="A40" s="8"/>
      <c r="B40" s="4"/>
      <c r="C40" s="6"/>
      <c r="D40" s="6"/>
      <c r="E40" s="4"/>
      <c r="F40" s="27"/>
    </row>
    <row r="41" spans="1:6" x14ac:dyDescent="0.25">
      <c r="A41" s="7" t="s">
        <v>7</v>
      </c>
      <c r="B41" s="4"/>
      <c r="C41" s="34">
        <f>SUM(C18,C25,C32,C39)</f>
        <v>33140</v>
      </c>
      <c r="D41" s="34">
        <f>SUM(D18,D25,D32,D39)</f>
        <v>33140</v>
      </c>
      <c r="E41" s="5"/>
      <c r="F41" s="28">
        <f>SUM(F18,F25,F32,F39)</f>
        <v>10127.44</v>
      </c>
    </row>
    <row r="42" spans="1:6" x14ac:dyDescent="0.25">
      <c r="A42" s="8"/>
      <c r="B42" s="4"/>
      <c r="C42" s="6"/>
      <c r="D42" s="6"/>
      <c r="E42" s="4"/>
      <c r="F42" s="27"/>
    </row>
    <row r="43" spans="1:6" x14ac:dyDescent="0.25">
      <c r="A43" s="7" t="s">
        <v>12</v>
      </c>
      <c r="B43" s="5"/>
      <c r="C43" s="6"/>
      <c r="D43" s="6"/>
      <c r="E43" s="4"/>
      <c r="F43" s="27"/>
    </row>
    <row r="44" spans="1:6" s="1" customFormat="1" x14ac:dyDescent="0.25">
      <c r="A44" s="7" t="s">
        <v>13</v>
      </c>
      <c r="B44" s="5"/>
      <c r="C44" s="34"/>
      <c r="D44" s="34"/>
      <c r="E44" s="5"/>
      <c r="F44" s="28"/>
    </row>
    <row r="45" spans="1:6" x14ac:dyDescent="0.25">
      <c r="A45" s="8"/>
      <c r="B45" s="4"/>
      <c r="C45" s="6"/>
      <c r="D45" s="6"/>
      <c r="E45" s="4"/>
      <c r="F45" s="27"/>
    </row>
    <row r="46" spans="1:6" x14ac:dyDescent="0.25">
      <c r="A46" s="8" t="s">
        <v>14</v>
      </c>
      <c r="B46" s="4"/>
      <c r="C46" s="6"/>
      <c r="D46" s="6"/>
      <c r="E46" s="4"/>
      <c r="F46" s="27"/>
    </row>
    <row r="47" spans="1:6" x14ac:dyDescent="0.25">
      <c r="A47" s="8" t="s">
        <v>15</v>
      </c>
      <c r="B47" s="4"/>
      <c r="C47" s="6">
        <v>25757</v>
      </c>
      <c r="D47" s="6"/>
      <c r="E47" s="4"/>
      <c r="F47" s="27"/>
    </row>
    <row r="48" spans="1:6" x14ac:dyDescent="0.25">
      <c r="A48" s="8" t="s">
        <v>16</v>
      </c>
      <c r="B48" s="4"/>
      <c r="C48" s="6">
        <f>C57</f>
        <v>7383</v>
      </c>
      <c r="D48" s="6"/>
      <c r="E48" s="4"/>
      <c r="F48" s="27"/>
    </row>
    <row r="49" spans="1:6" x14ac:dyDescent="0.25">
      <c r="A49" s="8" t="s">
        <v>17</v>
      </c>
      <c r="B49" s="4"/>
      <c r="C49" s="6">
        <f>SUM(C47:C48)</f>
        <v>33140</v>
      </c>
      <c r="D49" s="6"/>
      <c r="E49" s="4"/>
      <c r="F49" s="27"/>
    </row>
    <row r="50" spans="1:6" x14ac:dyDescent="0.25">
      <c r="A50" s="8"/>
      <c r="B50" s="4"/>
      <c r="C50" s="6"/>
      <c r="D50" s="6"/>
      <c r="E50" s="4"/>
      <c r="F50" s="27"/>
    </row>
    <row r="51" spans="1:6" x14ac:dyDescent="0.25">
      <c r="A51" s="8" t="s">
        <v>18</v>
      </c>
      <c r="B51" s="4"/>
      <c r="C51" s="6"/>
      <c r="D51" s="6"/>
      <c r="E51" s="4"/>
      <c r="F51" s="27"/>
    </row>
    <row r="52" spans="1:6" x14ac:dyDescent="0.25">
      <c r="A52" s="8" t="s">
        <v>19</v>
      </c>
      <c r="B52" s="4"/>
      <c r="C52" s="6"/>
      <c r="D52" s="6"/>
      <c r="E52" s="4"/>
      <c r="F52" s="6">
        <v>7962</v>
      </c>
    </row>
    <row r="53" spans="1:6" x14ac:dyDescent="0.25">
      <c r="A53" s="8" t="s">
        <v>20</v>
      </c>
      <c r="B53" s="4"/>
      <c r="C53" s="6">
        <f>C49</f>
        <v>33140</v>
      </c>
      <c r="D53" s="6"/>
      <c r="E53" s="4"/>
      <c r="F53" s="27"/>
    </row>
    <row r="54" spans="1:6" x14ac:dyDescent="0.25">
      <c r="A54" s="8" t="s">
        <v>21</v>
      </c>
      <c r="B54" s="4"/>
      <c r="C54" s="6"/>
      <c r="D54" s="6"/>
      <c r="E54" s="4"/>
      <c r="F54" s="27"/>
    </row>
    <row r="55" spans="1:6" x14ac:dyDescent="0.25">
      <c r="A55" s="8" t="s">
        <v>22</v>
      </c>
      <c r="B55" s="4"/>
      <c r="C55" s="6"/>
      <c r="D55" s="6"/>
      <c r="E55" s="4"/>
      <c r="F55" s="27">
        <f>F41</f>
        <v>10127.44</v>
      </c>
    </row>
    <row r="56" spans="1:6" x14ac:dyDescent="0.25">
      <c r="A56" s="8"/>
      <c r="B56" s="4"/>
      <c r="C56" s="6"/>
      <c r="D56" s="6"/>
      <c r="E56" s="4"/>
      <c r="F56" s="27"/>
    </row>
    <row r="57" spans="1:6" x14ac:dyDescent="0.25">
      <c r="A57" s="8" t="s">
        <v>23</v>
      </c>
      <c r="B57" s="4"/>
      <c r="C57" s="6">
        <f>C41-C47</f>
        <v>7383</v>
      </c>
      <c r="D57" s="6"/>
      <c r="E57" s="4"/>
      <c r="F57" s="27">
        <f>F55-F52</f>
        <v>2165.4400000000005</v>
      </c>
    </row>
    <row r="58" spans="1:6" x14ac:dyDescent="0.25">
      <c r="A58" s="8"/>
      <c r="B58" s="4"/>
      <c r="C58" s="6"/>
      <c r="D58" s="6"/>
      <c r="E58" s="4"/>
      <c r="F58" s="27"/>
    </row>
    <row r="59" spans="1:6" x14ac:dyDescent="0.25">
      <c r="A59" s="7" t="s">
        <v>24</v>
      </c>
      <c r="B59" s="4"/>
      <c r="C59" s="6"/>
      <c r="D59" s="6"/>
      <c r="E59" s="4"/>
      <c r="F59" s="27"/>
    </row>
    <row r="60" spans="1:6" ht="28.5" customHeight="1" x14ac:dyDescent="0.25">
      <c r="A60" s="8" t="s">
        <v>25</v>
      </c>
      <c r="B60" s="4"/>
      <c r="C60" s="6"/>
      <c r="D60" s="6"/>
      <c r="E60" s="4"/>
      <c r="F60" s="27"/>
    </row>
    <row r="61" spans="1:6" x14ac:dyDescent="0.25">
      <c r="A61" s="8" t="s">
        <v>26</v>
      </c>
      <c r="B61" s="4"/>
      <c r="C61" s="6"/>
      <c r="D61" s="6"/>
      <c r="E61" s="4"/>
      <c r="F61" s="27"/>
    </row>
    <row r="62" spans="1:6" x14ac:dyDescent="0.25">
      <c r="A62" s="8"/>
      <c r="B62" s="4"/>
      <c r="C62" s="6"/>
      <c r="D62" s="6"/>
      <c r="E62" s="4"/>
      <c r="F62" s="27"/>
    </row>
    <row r="63" spans="1:6" ht="26.4" x14ac:dyDescent="0.25">
      <c r="A63" s="8" t="s">
        <v>27</v>
      </c>
      <c r="B63" s="4"/>
      <c r="C63" s="31">
        <f>C18</f>
        <v>17199.52</v>
      </c>
      <c r="D63" s="31"/>
      <c r="E63" s="20" t="s">
        <v>51</v>
      </c>
      <c r="F63" s="27">
        <f>F18</f>
        <v>5255.2864</v>
      </c>
    </row>
    <row r="64" spans="1:6" x14ac:dyDescent="0.25">
      <c r="A64" s="8"/>
      <c r="B64" s="4"/>
      <c r="C64" s="30"/>
      <c r="D64" s="30"/>
      <c r="E64" s="4"/>
      <c r="F64" s="27"/>
    </row>
    <row r="65" spans="1:6" ht="26.4" x14ac:dyDescent="0.25">
      <c r="A65" s="8" t="s">
        <v>28</v>
      </c>
      <c r="B65" s="4"/>
      <c r="C65" s="6">
        <f>C25</f>
        <v>7938.24</v>
      </c>
      <c r="D65" s="6"/>
      <c r="E65" s="20" t="s">
        <v>51</v>
      </c>
      <c r="F65" s="27">
        <f>F25</f>
        <v>2425.5167999999999</v>
      </c>
    </row>
    <row r="66" spans="1:6" x14ac:dyDescent="0.25">
      <c r="A66" s="8"/>
      <c r="B66" s="4"/>
      <c r="C66" s="6"/>
      <c r="D66" s="6"/>
      <c r="E66" s="4"/>
      <c r="F66" s="27"/>
    </row>
    <row r="67" spans="1:6" ht="26.4" x14ac:dyDescent="0.25">
      <c r="A67" s="8" t="s">
        <v>30</v>
      </c>
      <c r="B67" s="4"/>
      <c r="C67" s="6">
        <f>C32</f>
        <v>7927.24</v>
      </c>
      <c r="D67" s="6"/>
      <c r="E67" s="20" t="s">
        <v>51</v>
      </c>
      <c r="F67" s="27">
        <f>F32</f>
        <v>2421.8867999999998</v>
      </c>
    </row>
    <row r="68" spans="1:6" x14ac:dyDescent="0.25">
      <c r="A68" s="8"/>
      <c r="B68" s="4"/>
      <c r="C68" s="6"/>
      <c r="D68" s="6"/>
      <c r="E68" s="4"/>
      <c r="F68" s="27"/>
    </row>
    <row r="69" spans="1:6" ht="26.4" x14ac:dyDescent="0.25">
      <c r="A69" s="8" t="s">
        <v>36</v>
      </c>
      <c r="B69" s="4"/>
      <c r="C69" s="6">
        <f>C39</f>
        <v>75</v>
      </c>
      <c r="D69" s="6"/>
      <c r="E69" s="20" t="s">
        <v>51</v>
      </c>
      <c r="F69" s="27">
        <f>F39</f>
        <v>24.75</v>
      </c>
    </row>
    <row r="70" spans="1:6" x14ac:dyDescent="0.25">
      <c r="A70" s="8"/>
      <c r="B70" s="4"/>
      <c r="C70" s="6"/>
      <c r="D70" s="6"/>
      <c r="E70" s="20"/>
      <c r="F70" s="27"/>
    </row>
    <row r="71" spans="1:6" x14ac:dyDescent="0.25">
      <c r="A71" s="8"/>
      <c r="B71" s="4"/>
      <c r="C71" s="6"/>
      <c r="D71" s="6"/>
      <c r="E71" s="4"/>
      <c r="F71" s="27"/>
    </row>
    <row r="72" spans="1:6" x14ac:dyDescent="0.25">
      <c r="A72" s="8" t="s">
        <v>7</v>
      </c>
      <c r="B72" s="4"/>
      <c r="C72" s="34">
        <f>SUM(C63,C65,C67,C69)</f>
        <v>33140</v>
      </c>
      <c r="D72" s="34"/>
      <c r="E72" s="5"/>
      <c r="F72" s="28">
        <f>SUM(F63,F65,F67,F69)</f>
        <v>10127.44</v>
      </c>
    </row>
    <row r="73" spans="1:6" x14ac:dyDescent="0.25">
      <c r="A73" s="8"/>
      <c r="B73" s="4"/>
      <c r="C73" s="6"/>
      <c r="D73" s="6"/>
      <c r="E73" s="4"/>
      <c r="F73" s="27"/>
    </row>
    <row r="74" spans="1:6" ht="13.8" thickBot="1" x14ac:dyDescent="0.3">
      <c r="A74" s="9" t="s">
        <v>31</v>
      </c>
      <c r="B74" s="10"/>
      <c r="C74" s="35">
        <f>C72</f>
        <v>33140</v>
      </c>
      <c r="D74" s="35"/>
      <c r="E74" s="15"/>
      <c r="F74" s="29">
        <f>F72</f>
        <v>10127.44</v>
      </c>
    </row>
    <row r="75" spans="1:6" x14ac:dyDescent="0.25">
      <c r="C75" s="3"/>
      <c r="D75" s="3"/>
      <c r="F75" s="3"/>
    </row>
    <row r="76" spans="1:6" x14ac:dyDescent="0.25">
      <c r="C76" s="3"/>
      <c r="D76" s="3"/>
      <c r="F76" s="3"/>
    </row>
  </sheetData>
  <mergeCells count="1">
    <mergeCell ref="A1:D1"/>
  </mergeCells>
  <phoneticPr fontId="0" type="noConversion"/>
  <pageMargins left="0.5" right="0.5" top="0.5" bottom="0.5" header="0.5" footer="0.5"/>
  <pageSetup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Tawana Lewis</cp:lastModifiedBy>
  <cp:lastPrinted>2013-08-23T19:22:58Z</cp:lastPrinted>
  <dcterms:created xsi:type="dcterms:W3CDTF">1996-10-14T23:33:28Z</dcterms:created>
  <dcterms:modified xsi:type="dcterms:W3CDTF">2013-09-11T23:41:05Z</dcterms:modified>
</cp:coreProperties>
</file>