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3700" windowHeight="12105" tabRatio="855"/>
  </bookViews>
  <sheets>
    <sheet name="0083 fns 366A-B" sheetId="3" r:id="rId1"/>
    <sheet name="FPRS FNS FORMS AKA WORKSHEETS" sheetId="1" r:id="rId2"/>
  </sheets>
  <definedNames>
    <definedName name="_xlnm._FilterDatabase" localSheetId="1" hidden="1">'FPRS FNS FORMS AKA WORKSHEETS'!$A$3:$K$84</definedName>
    <definedName name="_xlnm.Print_Area" localSheetId="1">'FPRS FNS FORMS AKA WORKSHEETS'!$A$1:$I$96</definedName>
    <definedName name="_xlnm.Print_Titles" localSheetId="1">'FPRS FNS FORMS AKA WORKSHEETS'!$3:$3</definedName>
  </definedNames>
  <calcPr calcId="145621"/>
</workbook>
</file>

<file path=xl/calcChain.xml><?xml version="1.0" encoding="utf-8"?>
<calcChain xmlns="http://schemas.openxmlformats.org/spreadsheetml/2006/main">
  <c r="G63" i="1" l="1"/>
  <c r="G62" i="1"/>
  <c r="H5" i="1" l="1"/>
  <c r="F5" i="1"/>
  <c r="G65" i="1"/>
  <c r="H65" i="1" s="1"/>
  <c r="H40" i="1"/>
  <c r="F40" i="1"/>
  <c r="G7" i="1"/>
  <c r="G34" i="1"/>
  <c r="H34" i="1" s="1"/>
  <c r="H36" i="1"/>
  <c r="H35" i="1"/>
  <c r="F36" i="1"/>
  <c r="F35" i="1"/>
  <c r="G42" i="1"/>
  <c r="I42" i="1" s="1"/>
  <c r="K42" i="1" l="1"/>
  <c r="G78" i="1" l="1"/>
  <c r="F2" i="3"/>
  <c r="G2" i="3" s="1"/>
  <c r="E84" i="1"/>
  <c r="G83" i="1"/>
  <c r="E81" i="1"/>
  <c r="G80" i="1"/>
  <c r="I80" i="1" s="1"/>
  <c r="G79" i="1"/>
  <c r="I79" i="1" s="1"/>
  <c r="G77" i="1"/>
  <c r="I77" i="1" s="1"/>
  <c r="G76" i="1"/>
  <c r="I76" i="1" s="1"/>
  <c r="G75" i="1"/>
  <c r="I75" i="1" s="1"/>
  <c r="G74" i="1"/>
  <c r="I74" i="1" s="1"/>
  <c r="G73" i="1"/>
  <c r="G72" i="1"/>
  <c r="I72" i="1" s="1"/>
  <c r="G71" i="1"/>
  <c r="I71" i="1" s="1"/>
  <c r="G70" i="1"/>
  <c r="I70" i="1" s="1"/>
  <c r="G69" i="1"/>
  <c r="I69" i="1" s="1"/>
  <c r="G68" i="1"/>
  <c r="I68" i="1" s="1"/>
  <c r="G67" i="1"/>
  <c r="I67" i="1" s="1"/>
  <c r="G66" i="1"/>
  <c r="I66" i="1" s="1"/>
  <c r="G64" i="1"/>
  <c r="I64" i="1" s="1"/>
  <c r="I63" i="1"/>
  <c r="I62" i="1"/>
  <c r="E60" i="1"/>
  <c r="G59" i="1"/>
  <c r="I59" i="1" s="1"/>
  <c r="G58" i="1"/>
  <c r="I58" i="1" s="1"/>
  <c r="G57" i="1"/>
  <c r="I57" i="1" s="1"/>
  <c r="G56" i="1"/>
  <c r="G55" i="1"/>
  <c r="H55" i="1" s="1"/>
  <c r="G54" i="1"/>
  <c r="I54" i="1" s="1"/>
  <c r="G53" i="1"/>
  <c r="I53" i="1" s="1"/>
  <c r="G52" i="1"/>
  <c r="I52" i="1" s="1"/>
  <c r="G51" i="1"/>
  <c r="I51" i="1" s="1"/>
  <c r="G50" i="1"/>
  <c r="E48" i="1"/>
  <c r="G47" i="1"/>
  <c r="I47" i="1" s="1"/>
  <c r="G46" i="1"/>
  <c r="I46" i="1" s="1"/>
  <c r="G45" i="1"/>
  <c r="I45" i="1" s="1"/>
  <c r="G44" i="1"/>
  <c r="I44" i="1" s="1"/>
  <c r="G43" i="1"/>
  <c r="I43" i="1" s="1"/>
  <c r="G41" i="1"/>
  <c r="I41" i="1" s="1"/>
  <c r="G39" i="1"/>
  <c r="I39" i="1" s="1"/>
  <c r="G38" i="1"/>
  <c r="I38" i="1" s="1"/>
  <c r="G37" i="1"/>
  <c r="I37" i="1" s="1"/>
  <c r="G33" i="1"/>
  <c r="I33" i="1" s="1"/>
  <c r="G32" i="1"/>
  <c r="I32" i="1" s="1"/>
  <c r="G31" i="1"/>
  <c r="I31" i="1" s="1"/>
  <c r="E29" i="1"/>
  <c r="G28" i="1"/>
  <c r="I28" i="1" s="1"/>
  <c r="G27" i="1"/>
  <c r="I27" i="1" s="1"/>
  <c r="G26" i="1"/>
  <c r="I26" i="1" s="1"/>
  <c r="G25" i="1"/>
  <c r="I25" i="1" s="1"/>
  <c r="G24" i="1"/>
  <c r="G23" i="1"/>
  <c r="I23" i="1" s="1"/>
  <c r="G22" i="1"/>
  <c r="I22" i="1" s="1"/>
  <c r="G21" i="1"/>
  <c r="I21" i="1" s="1"/>
  <c r="G20" i="1"/>
  <c r="I20" i="1" s="1"/>
  <c r="G19" i="1"/>
  <c r="I19" i="1" s="1"/>
  <c r="G18" i="1"/>
  <c r="I18" i="1" s="1"/>
  <c r="G17" i="1"/>
  <c r="I17" i="1" s="1"/>
  <c r="G16" i="1"/>
  <c r="I16" i="1" s="1"/>
  <c r="G15" i="1"/>
  <c r="I15" i="1" s="1"/>
  <c r="G14" i="1"/>
  <c r="I14" i="1" s="1"/>
  <c r="G13" i="1"/>
  <c r="I13" i="1" s="1"/>
  <c r="G12" i="1"/>
  <c r="I12" i="1" s="1"/>
  <c r="G11" i="1"/>
  <c r="I11" i="1" s="1"/>
  <c r="G10" i="1"/>
  <c r="I10" i="1" s="1"/>
  <c r="G9" i="1"/>
  <c r="G8" i="1"/>
  <c r="I8" i="1" s="1"/>
  <c r="I7" i="1"/>
  <c r="G6" i="1"/>
  <c r="I6" i="1" s="1"/>
  <c r="K10" i="1" l="1"/>
  <c r="K18" i="1"/>
  <c r="K26" i="1"/>
  <c r="K35" i="1"/>
  <c r="K43" i="1"/>
  <c r="K52" i="1"/>
  <c r="K65" i="1"/>
  <c r="K69" i="1"/>
  <c r="K77" i="1"/>
  <c r="K7" i="1"/>
  <c r="K11" i="1"/>
  <c r="K15" i="1"/>
  <c r="K19" i="1"/>
  <c r="K23" i="1"/>
  <c r="K27" i="1"/>
  <c r="K32" i="1"/>
  <c r="K36" i="1"/>
  <c r="K40" i="1"/>
  <c r="K44" i="1"/>
  <c r="K53" i="1"/>
  <c r="K57" i="1"/>
  <c r="K62" i="1"/>
  <c r="K66" i="1"/>
  <c r="K70" i="1"/>
  <c r="K74" i="1"/>
  <c r="K79" i="1"/>
  <c r="K8" i="1"/>
  <c r="K12" i="1"/>
  <c r="K16" i="1"/>
  <c r="K28" i="1"/>
  <c r="K33" i="1"/>
  <c r="K37" i="1"/>
  <c r="K41" i="1"/>
  <c r="K45" i="1"/>
  <c r="I50" i="1"/>
  <c r="G60" i="1"/>
  <c r="K54" i="1"/>
  <c r="K58" i="1"/>
  <c r="K67" i="1"/>
  <c r="K71" i="1"/>
  <c r="K75" i="1"/>
  <c r="K80" i="1"/>
  <c r="K14" i="1"/>
  <c r="K22" i="1"/>
  <c r="I48" i="1"/>
  <c r="G48" i="1"/>
  <c r="K39" i="1"/>
  <c r="K47" i="1"/>
  <c r="K5" i="1"/>
  <c r="K13" i="1"/>
  <c r="K17" i="1"/>
  <c r="K21" i="1"/>
  <c r="K25" i="1"/>
  <c r="K34" i="1"/>
  <c r="K38" i="1"/>
  <c r="K51" i="1"/>
  <c r="K55" i="1"/>
  <c r="K59" i="1"/>
  <c r="K64" i="1"/>
  <c r="K68" i="1"/>
  <c r="K72" i="1"/>
  <c r="K76" i="1"/>
  <c r="I83" i="1"/>
  <c r="I73" i="1"/>
  <c r="I24" i="1"/>
  <c r="I56" i="1"/>
  <c r="K46" i="1"/>
  <c r="K20" i="1"/>
  <c r="I78" i="1"/>
  <c r="G81" i="1"/>
  <c r="G29" i="1"/>
  <c r="E86" i="1"/>
  <c r="K63" i="1"/>
  <c r="K6" i="1"/>
  <c r="I9" i="1"/>
  <c r="G84" i="1"/>
  <c r="F3" i="3"/>
  <c r="H3" i="3"/>
  <c r="K50" i="1" l="1"/>
  <c r="I84" i="1"/>
  <c r="K31" i="1"/>
  <c r="K48" i="1" s="1"/>
  <c r="K83" i="1"/>
  <c r="K84" i="1" s="1"/>
  <c r="K56" i="1"/>
  <c r="K9" i="1"/>
  <c r="I60" i="1"/>
  <c r="G86" i="1"/>
  <c r="F86" i="1" s="1"/>
  <c r="I81" i="1"/>
  <c r="K24" i="1"/>
  <c r="K73" i="1"/>
  <c r="K78" i="1"/>
  <c r="I29" i="1"/>
  <c r="K29" i="1" l="1"/>
  <c r="K60" i="1"/>
  <c r="I86" i="1"/>
  <c r="H86" i="1" s="1"/>
  <c r="K81" i="1"/>
  <c r="K86" i="1" l="1"/>
</calcChain>
</file>

<file path=xl/sharedStrings.xml><?xml version="1.0" encoding="utf-8"?>
<sst xmlns="http://schemas.openxmlformats.org/spreadsheetml/2006/main" count="259" uniqueCount="152">
  <si>
    <t>Food and Nutrition Service Data Collection Information (by Program)</t>
  </si>
  <si>
    <t xml:space="preserve">Annual Burden Hours </t>
  </si>
  <si>
    <t>Affected Public</t>
  </si>
  <si>
    <t>Current OMB Control Number</t>
  </si>
  <si>
    <t>Worksheet Number</t>
  </si>
  <si>
    <t>Title of Worksheet</t>
  </si>
  <si>
    <r>
      <t>Estimated No. of Respondents</t>
    </r>
    <r>
      <rPr>
        <b/>
        <vertAlign val="superscript"/>
        <sz val="10"/>
        <rFont val="Arial"/>
        <family val="2"/>
      </rPr>
      <t>1</t>
    </r>
  </si>
  <si>
    <r>
      <t>Frequency of Response per Respondent</t>
    </r>
    <r>
      <rPr>
        <b/>
        <vertAlign val="superscript"/>
        <sz val="10"/>
        <rFont val="Arial"/>
        <family val="2"/>
      </rPr>
      <t>2</t>
    </r>
  </si>
  <si>
    <t>Total Annual Response</t>
  </si>
  <si>
    <t>Estimated Hrs per Response</t>
  </si>
  <si>
    <t>Annual Burden Hrs</t>
  </si>
  <si>
    <t>State, Local and Tribal Agencies</t>
  </si>
  <si>
    <t>Child Nutrition Program</t>
  </si>
  <si>
    <t>0584-0002</t>
  </si>
  <si>
    <t>FNS-10</t>
  </si>
  <si>
    <t>Report of School Program Operations</t>
  </si>
  <si>
    <t>0584-0075</t>
  </si>
  <si>
    <t>FNS-13</t>
  </si>
  <si>
    <t>Annual Report of State Revenue Matching</t>
  </si>
  <si>
    <t>0584-0280</t>
  </si>
  <si>
    <t>FNS-418</t>
  </si>
  <si>
    <t>Summer Food Service Program for Children</t>
  </si>
  <si>
    <t>FNS-44</t>
  </si>
  <si>
    <t>Report of Child and Adult Care Food Program</t>
  </si>
  <si>
    <t>0584-0067</t>
  </si>
  <si>
    <t>FNS-777(SAE)</t>
  </si>
  <si>
    <t>NSLP, SBP, SMP, CACFP and Food Distribution Program (FDP)</t>
  </si>
  <si>
    <t>0348-0061</t>
  </si>
  <si>
    <t>SF-425</t>
  </si>
  <si>
    <t>NSLP</t>
  </si>
  <si>
    <t>SBP</t>
  </si>
  <si>
    <t>SMP</t>
  </si>
  <si>
    <t>CACFP</t>
  </si>
  <si>
    <t>SFSP</t>
  </si>
  <si>
    <t>CN Team Nutrition</t>
  </si>
  <si>
    <t xml:space="preserve">CN - Administrative Review &amp; Training (I) </t>
  </si>
  <si>
    <t xml:space="preserve">CN - Administrative Review &amp; Training (II) </t>
  </si>
  <si>
    <t>CN - Summer Food Service Program Pilot Programs</t>
  </si>
  <si>
    <t>CN - Direct Certification &amp; Verfication</t>
  </si>
  <si>
    <t xml:space="preserve">CN - CACFP Child Care Wellness Grants </t>
  </si>
  <si>
    <t>CN Direct Certification and Improvement</t>
  </si>
  <si>
    <t>CN National School Lunch Program Equipment Grants</t>
  </si>
  <si>
    <t>CN National Food Service Management Institute (FSMI)</t>
  </si>
  <si>
    <t>CN FSMI Produce Safety University Support</t>
  </si>
  <si>
    <t>CN FSMI Food Safety</t>
  </si>
  <si>
    <t>CN FSMI General Education</t>
  </si>
  <si>
    <t>CN Community Gardens Pilot Program</t>
  </si>
  <si>
    <t>CN Hunger-Free Community Grants</t>
  </si>
  <si>
    <t>PROGRAM SUBTOTALS</t>
  </si>
  <si>
    <t>Special Nutrition Assistance Program</t>
  </si>
  <si>
    <t>0584-0025</t>
  </si>
  <si>
    <t>FNS-101</t>
  </si>
  <si>
    <t>Participation in Food Programs-By Race</t>
  </si>
  <si>
    <t>0584-0069</t>
  </si>
  <si>
    <t>FNS-209</t>
  </si>
  <si>
    <t>Status of Claims Against Households</t>
  </si>
  <si>
    <t>0584-0083</t>
  </si>
  <si>
    <t>FNS-366A</t>
  </si>
  <si>
    <t>Program and Budget Summary Statement:  Budget Projection</t>
  </si>
  <si>
    <t>FNS-366B</t>
  </si>
  <si>
    <t>Program and Budget Summary Statement:  Program Activity Statement</t>
  </si>
  <si>
    <t>0584-0081</t>
  </si>
  <si>
    <t>FNS-388</t>
  </si>
  <si>
    <t>State Issuance and Participation Estimates</t>
  </si>
  <si>
    <t>FNS-388A</t>
  </si>
  <si>
    <t>Project Area Issuance and Participation</t>
  </si>
  <si>
    <t>0584-0542</t>
  </si>
  <si>
    <t>FNS-759</t>
  </si>
  <si>
    <t>Supplemental Nutrition Assistance Program Education (SNAP-Ed) EARS Reporting Form</t>
  </si>
  <si>
    <t>SNAP</t>
  </si>
  <si>
    <t>0584-0339</t>
  </si>
  <si>
    <t>FNS-583</t>
  </si>
  <si>
    <t>0584-0080</t>
  </si>
  <si>
    <t>FNS-46</t>
  </si>
  <si>
    <t>Issuance Reconciliation Report</t>
  </si>
  <si>
    <t>0584-0037</t>
  </si>
  <si>
    <t>FNS-292A&amp;B</t>
  </si>
  <si>
    <t>Disaster Relief</t>
  </si>
  <si>
    <t>SNAP Outreach</t>
  </si>
  <si>
    <t>SNAP Health and Census Pilot</t>
  </si>
  <si>
    <t>SNAP Participation</t>
  </si>
  <si>
    <t>SNAP Increasing Participation Among Elderly</t>
  </si>
  <si>
    <t>SNAP Healthy Incentives</t>
  </si>
  <si>
    <t>Food Distribution Program</t>
  </si>
  <si>
    <t>0584-0293</t>
  </si>
  <si>
    <t>FNS-667</t>
  </si>
  <si>
    <t>Report of The Emergency Food Assistance Programs (TEFAP) Administrative Costs</t>
  </si>
  <si>
    <t>FNS-152</t>
  </si>
  <si>
    <t>Monthly Distribution of Donated Food to Family Units</t>
  </si>
  <si>
    <t>FNS-153</t>
  </si>
  <si>
    <t>Monthly Report of the CSFP and Quarterly Administrative Financial Status Report</t>
  </si>
  <si>
    <t>CSFP</t>
  </si>
  <si>
    <t>FNS-191</t>
  </si>
  <si>
    <t>CSFP Racial/Ethnic Group Participation</t>
  </si>
  <si>
    <t>FDPNE</t>
  </si>
  <si>
    <t>FDPIR-NET</t>
  </si>
  <si>
    <t>FDPIR</t>
  </si>
  <si>
    <t>TEFAP - Infrastructure</t>
  </si>
  <si>
    <t xml:space="preserve">Special Supplemental Food Program for Women, Infants and Children (WIC) </t>
  </si>
  <si>
    <t>0584-0447</t>
  </si>
  <si>
    <t>WIC Farmers' Market Nutrition Program (FMNP) Annual Financial Report</t>
  </si>
  <si>
    <t>FNS-203</t>
  </si>
  <si>
    <t>WIC Farmers' Market Nutrition Program Report</t>
  </si>
  <si>
    <t>0584-0541</t>
  </si>
  <si>
    <t>FNS-683A</t>
  </si>
  <si>
    <t>Senior Farmers' Market Nutrition Program (SFMNP) Annual Financial and Program Data Report</t>
  </si>
  <si>
    <t>0584-0431</t>
  </si>
  <si>
    <t>FNS-648</t>
  </si>
  <si>
    <t>WIC Local Agency Directory</t>
  </si>
  <si>
    <t>0584-0045</t>
  </si>
  <si>
    <t>FNS-798</t>
  </si>
  <si>
    <t>WIC Financial Management and Participation Report</t>
  </si>
  <si>
    <t>FNS-798A</t>
  </si>
  <si>
    <t>Addendum to WIC Financial Management and Participation Report - NSA Expenditures</t>
  </si>
  <si>
    <t>WIC Breastfeeding Peer Counseling</t>
  </si>
  <si>
    <t>WIC General Infrastructure</t>
  </si>
  <si>
    <t>WIC General Infrastructure State Agency Model</t>
  </si>
  <si>
    <t>WIC State Agency Model</t>
  </si>
  <si>
    <t>WIC State to State Technical Assistance</t>
  </si>
  <si>
    <t>WIC Technology State Agency Model</t>
  </si>
  <si>
    <t>WIC Special Project Full Grant</t>
  </si>
  <si>
    <t>WIC Special Project Concept Grant</t>
  </si>
  <si>
    <t>WIC Breastfeeding Performance Bonus</t>
  </si>
  <si>
    <t>WIC Electronic Benefits Transfer</t>
  </si>
  <si>
    <t>ARRA WIC Electronic Benefits Transfer</t>
  </si>
  <si>
    <t>ARRA WIC State Agency Model</t>
  </si>
  <si>
    <t>ARRA WIC Technology State Agency Model</t>
  </si>
  <si>
    <t>Grants Management</t>
  </si>
  <si>
    <t>Food Safety - Center of Excellence</t>
  </si>
  <si>
    <t>Respondent Cost</t>
  </si>
  <si>
    <t>0584-0055</t>
  </si>
  <si>
    <r>
      <t>Hourly Wage Rate</t>
    </r>
    <r>
      <rPr>
        <b/>
        <vertAlign val="superscript"/>
        <sz val="10"/>
        <rFont val="Arial"/>
        <family val="2"/>
      </rPr>
      <t>3</t>
    </r>
  </si>
  <si>
    <t>----</t>
  </si>
  <si>
    <t>0584-NEW</t>
  </si>
  <si>
    <t>FNS-683</t>
  </si>
  <si>
    <t>Estimated No. of Respondents</t>
  </si>
  <si>
    <t>Frequency of Response per Respondent</t>
  </si>
  <si>
    <t>Total</t>
  </si>
  <si>
    <t>FNS-778</t>
  </si>
  <si>
    <t>FNS-778a</t>
  </si>
  <si>
    <r>
      <t>Reviewers Notes:  
- Methodology used to calculate annual burden hours is as folllows:  Estimated No. of Respondents</t>
    </r>
    <r>
      <rPr>
        <b/>
        <vertAlign val="superscript"/>
        <sz val="10"/>
        <rFont val="Arial"/>
        <family val="2"/>
      </rPr>
      <t>1</t>
    </r>
    <r>
      <rPr>
        <b/>
        <sz val="10"/>
        <rFont val="Arial"/>
        <family val="2"/>
      </rPr>
      <t xml:space="preserve"> x Frequency of Response per Respondent x Estimated Hrs per Response</t>
    </r>
    <r>
      <rPr>
        <b/>
        <vertAlign val="superscript"/>
        <sz val="10"/>
        <rFont val="Arial"/>
        <family val="2"/>
      </rPr>
      <t>2</t>
    </r>
    <r>
      <rPr>
        <b/>
        <sz val="10"/>
        <rFont val="Arial"/>
        <family val="2"/>
      </rPr>
      <t>.    The hourly wage rate is an hourly mean wage for education-related occupations for functions performed by State agency and local agency program staff.</t>
    </r>
  </si>
  <si>
    <t>- Additional tabs are provided as summaries for Control Numbers with more than one form in the collection.</t>
  </si>
  <si>
    <t>Program and Budget Summary Statement:  Program Activity Statement &amp; Updates</t>
  </si>
  <si>
    <t>SNAP Employment and Training Program Activity Report</t>
  </si>
  <si>
    <t>Notes</t>
  </si>
  <si>
    <t xml:space="preserve">New Burden </t>
  </si>
  <si>
    <t>Previous Burden</t>
  </si>
  <si>
    <t>Changes due to Program Adjustments</t>
  </si>
  <si>
    <t>State Agencies</t>
  </si>
  <si>
    <t>Affect public</t>
  </si>
  <si>
    <t>0584-0594 Worksheet Number</t>
  </si>
  <si>
    <r>
      <t>Changes due to Program Changes</t>
    </r>
    <r>
      <rPr>
        <sz val="10"/>
        <rFont val="Arial"/>
        <family val="2"/>
      </rPr>
      <t> 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</si>
</sst>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  <numFmt numFmtId="165" formatCode="&quot;$&quot;#,##0.00"/>
    <numFmt numFmtId="166" formatCode="0.000"/>
    <numFmt numFmtId="167" formatCode="#,##0.0000"/>
  </numFmts>
  <fonts count="10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theme="4" tint="-0.249977111117893"/>
      <name val="Arial"/>
      <family val="2"/>
    </font>
    <font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82">
    <xf numFmtId="0" fontId="0" fillId="0" borderId="0" xfId="0"/>
    <xf numFmtId="0" fontId="2" fillId="0" borderId="1" xfId="0" applyFont="1" applyFill="1" applyBorder="1" applyAlignment="1">
      <alignment horizontal="left"/>
    </xf>
    <xf numFmtId="164" fontId="2" fillId="0" borderId="1" xfId="0" applyNumberFormat="1" applyFont="1" applyFill="1" applyBorder="1" applyAlignment="1">
      <alignment horizontal="right"/>
    </xf>
    <xf numFmtId="164" fontId="2" fillId="0" borderId="1" xfId="0" applyNumberFormat="1" applyFont="1" applyFill="1" applyBorder="1"/>
    <xf numFmtId="0" fontId="1" fillId="0" borderId="1" xfId="0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wrapText="1"/>
    </xf>
    <xf numFmtId="49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/>
    <xf numFmtId="0" fontId="0" fillId="0" borderId="0" xfId="0" applyFill="1"/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wrapText="1"/>
    </xf>
    <xf numFmtId="0" fontId="2" fillId="0" borderId="1" xfId="0" applyFont="1" applyFill="1" applyBorder="1"/>
    <xf numFmtId="0" fontId="2" fillId="0" borderId="1" xfId="0" applyFont="1" applyFill="1" applyBorder="1" applyAlignment="1">
      <alignment wrapText="1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  <xf numFmtId="49" fontId="2" fillId="0" borderId="0" xfId="0" applyNumberFormat="1" applyFont="1" applyFill="1" applyBorder="1" applyAlignment="1"/>
    <xf numFmtId="165" fontId="2" fillId="0" borderId="1" xfId="0" applyNumberFormat="1" applyFont="1" applyFill="1" applyBorder="1"/>
    <xf numFmtId="0" fontId="2" fillId="0" borderId="0" xfId="0" applyFont="1" applyFill="1" applyBorder="1"/>
    <xf numFmtId="0" fontId="2" fillId="0" borderId="2" xfId="0" applyFont="1" applyFill="1" applyBorder="1"/>
    <xf numFmtId="0" fontId="1" fillId="0" borderId="1" xfId="0" applyFont="1" applyFill="1" applyBorder="1" applyAlignment="1">
      <alignment horizontal="center"/>
    </xf>
    <xf numFmtId="165" fontId="1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4" fontId="2" fillId="0" borderId="1" xfId="2" applyFont="1" applyFill="1" applyBorder="1"/>
    <xf numFmtId="0" fontId="1" fillId="0" borderId="1" xfId="0" applyFont="1" applyFill="1" applyBorder="1"/>
    <xf numFmtId="165" fontId="1" fillId="0" borderId="1" xfId="0" applyNumberFormat="1" applyFont="1" applyFill="1" applyBorder="1"/>
    <xf numFmtId="0" fontId="1" fillId="0" borderId="0" xfId="0" applyFont="1" applyFill="1" applyBorder="1"/>
    <xf numFmtId="0" fontId="1" fillId="0" borderId="2" xfId="0" applyFont="1" applyFill="1" applyBorder="1"/>
    <xf numFmtId="165" fontId="1" fillId="0" borderId="0" xfId="0" applyNumberFormat="1" applyFont="1" applyFill="1" applyBorder="1"/>
    <xf numFmtId="165" fontId="2" fillId="0" borderId="0" xfId="0" applyNumberFormat="1" applyFont="1" applyFill="1" applyBorder="1"/>
    <xf numFmtId="164" fontId="2" fillId="0" borderId="0" xfId="0" applyNumberFormat="1" applyFont="1" applyFill="1" applyBorder="1"/>
    <xf numFmtId="0" fontId="1" fillId="0" borderId="0" xfId="0" quotePrefix="1" applyFont="1" applyFill="1" applyBorder="1"/>
    <xf numFmtId="3" fontId="2" fillId="0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/>
    <xf numFmtId="164" fontId="1" fillId="2" borderId="1" xfId="0" applyNumberFormat="1" applyFont="1" applyFill="1" applyBorder="1"/>
    <xf numFmtId="165" fontId="2" fillId="2" borderId="1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left"/>
    </xf>
    <xf numFmtId="165" fontId="1" fillId="2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164" fontId="2" fillId="2" borderId="1" xfId="0" applyNumberFormat="1" applyFont="1" applyFill="1" applyBorder="1"/>
    <xf numFmtId="164" fontId="1" fillId="2" borderId="1" xfId="1" applyNumberFormat="1" applyFont="1" applyFill="1" applyBorder="1"/>
    <xf numFmtId="44" fontId="1" fillId="2" borderId="1" xfId="0" applyNumberFormat="1" applyFont="1" applyFill="1" applyBorder="1"/>
    <xf numFmtId="164" fontId="1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right" wrapText="1"/>
    </xf>
    <xf numFmtId="164" fontId="2" fillId="0" borderId="1" xfId="0" applyNumberFormat="1" applyFont="1" applyFill="1" applyBorder="1" applyAlignment="1">
      <alignment wrapText="1"/>
    </xf>
    <xf numFmtId="4" fontId="2" fillId="0" borderId="1" xfId="0" applyNumberFormat="1" applyFont="1" applyFill="1" applyBorder="1" applyAlignment="1">
      <alignment wrapText="1"/>
    </xf>
    <xf numFmtId="166" fontId="2" fillId="0" borderId="1" xfId="0" applyNumberFormat="1" applyFont="1" applyFill="1" applyBorder="1" applyAlignment="1">
      <alignment wrapText="1"/>
    </xf>
    <xf numFmtId="167" fontId="2" fillId="0" borderId="1" xfId="0" applyNumberFormat="1" applyFont="1" applyFill="1" applyBorder="1" applyAlignment="1">
      <alignment horizontal="right"/>
    </xf>
    <xf numFmtId="0" fontId="2" fillId="0" borderId="3" xfId="0" applyFont="1" applyFill="1" applyBorder="1" applyAlignment="1">
      <alignment vertical="center" textRotation="90" wrapText="1"/>
    </xf>
    <xf numFmtId="0" fontId="2" fillId="0" borderId="4" xfId="0" applyFont="1" applyFill="1" applyBorder="1" applyAlignment="1">
      <alignment vertical="center" textRotation="90" wrapText="1"/>
    </xf>
    <xf numFmtId="0" fontId="2" fillId="0" borderId="5" xfId="0" applyFont="1" applyFill="1" applyBorder="1" applyAlignment="1">
      <alignment vertical="center" textRotation="90" wrapText="1"/>
    </xf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/>
    <xf numFmtId="0" fontId="7" fillId="0" borderId="0" xfId="0" applyFont="1" applyFill="1"/>
    <xf numFmtId="0" fontId="8" fillId="0" borderId="1" xfId="0" applyFont="1" applyFill="1" applyBorder="1"/>
    <xf numFmtId="0" fontId="8" fillId="0" borderId="1" xfId="0" quotePrefix="1" applyFont="1" applyFill="1" applyBorder="1" applyAlignment="1">
      <alignment horizontal="center"/>
    </xf>
    <xf numFmtId="164" fontId="8" fillId="0" borderId="1" xfId="0" applyNumberFormat="1" applyFont="1" applyFill="1" applyBorder="1"/>
    <xf numFmtId="0" fontId="1" fillId="0" borderId="6" xfId="0" applyFont="1" applyFill="1" applyBorder="1" applyAlignment="1">
      <alignment horizontal="center" vertical="top" wrapText="1"/>
    </xf>
    <xf numFmtId="0" fontId="1" fillId="0" borderId="7" xfId="0" applyFont="1" applyFill="1" applyBorder="1" applyAlignment="1">
      <alignment horizontal="center" vertical="top" wrapText="1"/>
    </xf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0" fontId="1" fillId="0" borderId="8" xfId="0" applyFont="1" applyFill="1" applyBorder="1" applyAlignment="1">
      <alignment horizontal="center" vertical="top" wrapText="1"/>
    </xf>
    <xf numFmtId="0" fontId="1" fillId="0" borderId="9" xfId="0" applyFont="1" applyFill="1" applyBorder="1" applyAlignment="1">
      <alignment horizontal="center" vertical="top" wrapText="1"/>
    </xf>
    <xf numFmtId="0" fontId="9" fillId="0" borderId="0" xfId="0" applyFont="1" applyFill="1"/>
    <xf numFmtId="0" fontId="1" fillId="0" borderId="1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center"/>
    </xf>
    <xf numFmtId="3" fontId="1" fillId="0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right" wrapText="1"/>
    </xf>
    <xf numFmtId="165" fontId="2" fillId="3" borderId="1" xfId="0" applyNumberFormat="1" applyFont="1" applyFill="1" applyBorder="1"/>
    <xf numFmtId="44" fontId="2" fillId="3" borderId="1" xfId="2" applyFont="1" applyFill="1" applyBorder="1"/>
  </cellXfs>
  <cellStyles count="9">
    <cellStyle name="Comma" xfId="1" builtinId="3"/>
    <cellStyle name="Comma 2" xfId="5"/>
    <cellStyle name="Comma 2 2" xfId="8"/>
    <cellStyle name="Comma 3" xfId="4"/>
    <cellStyle name="Currency" xfId="2" builtinId="4"/>
    <cellStyle name="Currency 2" xfId="6"/>
    <cellStyle name="Normal" xfId="0" builtinId="0"/>
    <cellStyle name="Normal 2" xfId="3"/>
    <cellStyle name="Normal 3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3"/>
  <sheetViews>
    <sheetView tabSelected="1" view="pageLayout" zoomScaleNormal="100" workbookViewId="0">
      <selection activeCell="C5" sqref="C5"/>
    </sheetView>
  </sheetViews>
  <sheetFormatPr defaultRowHeight="15" x14ac:dyDescent="0.25"/>
  <cols>
    <col min="1" max="256" width="13" style="8" customWidth="1"/>
    <col min="257" max="16384" width="9.140625" style="8"/>
  </cols>
  <sheetData>
    <row r="1" spans="1:11" ht="68.25" customHeight="1" thickBot="1" x14ac:dyDescent="0.3">
      <c r="A1" s="6" t="s">
        <v>149</v>
      </c>
      <c r="B1" s="9" t="s">
        <v>150</v>
      </c>
      <c r="C1" s="9" t="s">
        <v>5</v>
      </c>
      <c r="D1" s="10" t="s">
        <v>135</v>
      </c>
      <c r="E1" s="10" t="s">
        <v>136</v>
      </c>
      <c r="F1" s="10" t="s">
        <v>8</v>
      </c>
      <c r="G1" s="10" t="s">
        <v>9</v>
      </c>
      <c r="H1" s="10" t="s">
        <v>10</v>
      </c>
      <c r="I1" s="63" t="s">
        <v>146</v>
      </c>
      <c r="J1" s="64" t="s">
        <v>147</v>
      </c>
      <c r="K1" s="64" t="s">
        <v>151</v>
      </c>
    </row>
    <row r="2" spans="1:11" ht="90.75" thickBot="1" x14ac:dyDescent="0.3">
      <c r="A2" s="5" t="s">
        <v>148</v>
      </c>
      <c r="B2" s="1" t="s">
        <v>59</v>
      </c>
      <c r="C2" s="11" t="s">
        <v>60</v>
      </c>
      <c r="D2" s="2">
        <v>53</v>
      </c>
      <c r="E2" s="2">
        <v>1</v>
      </c>
      <c r="F2" s="2">
        <f>SUM(D2*E2)</f>
        <v>53</v>
      </c>
      <c r="G2" s="2">
        <f>+H2/F2</f>
        <v>35</v>
      </c>
      <c r="H2" s="2">
        <v>1855</v>
      </c>
      <c r="I2" s="65">
        <v>1298.5</v>
      </c>
      <c r="J2" s="66">
        <v>-556.5</v>
      </c>
      <c r="K2" s="66">
        <v>905</v>
      </c>
    </row>
    <row r="3" spans="1:11" ht="15.75" thickBot="1" x14ac:dyDescent="0.3">
      <c r="A3" s="60" t="s">
        <v>137</v>
      </c>
      <c r="B3" s="60"/>
      <c r="C3" s="60"/>
      <c r="D3" s="60">
        <v>53</v>
      </c>
      <c r="E3" s="61" t="s">
        <v>132</v>
      </c>
      <c r="F3" s="62">
        <f>SUM(F2:F2)</f>
        <v>53</v>
      </c>
      <c r="G3" s="61" t="s">
        <v>132</v>
      </c>
      <c r="H3" s="62">
        <f>SUM(H2:H2)</f>
        <v>1855</v>
      </c>
      <c r="I3" s="67">
        <v>1298.5</v>
      </c>
      <c r="J3" s="68">
        <v>-556.5</v>
      </c>
      <c r="K3" s="68">
        <v>905</v>
      </c>
    </row>
    <row r="4" spans="1:11" ht="39" customHeight="1" x14ac:dyDescent="0.25">
      <c r="I4" s="69"/>
    </row>
    <row r="5" spans="1:11" ht="54" customHeight="1" x14ac:dyDescent="0.25"/>
    <row r="6" spans="1:11" ht="38.25" customHeight="1" x14ac:dyDescent="0.25"/>
    <row r="9" spans="1:11" s="59" customFormat="1" ht="21" x14ac:dyDescent="0.35"/>
    <row r="16" spans="1:11" s="59" customFormat="1" ht="21" x14ac:dyDescent="0.35"/>
    <row r="21" ht="37.5" customHeight="1" x14ac:dyDescent="0.25"/>
    <row r="25" s="59" customFormat="1" ht="21" x14ac:dyDescent="0.35"/>
    <row r="30" ht="15" customHeight="1" x14ac:dyDescent="0.25"/>
    <row r="33" s="59" customFormat="1" ht="21" x14ac:dyDescent="0.35"/>
  </sheetData>
  <pageMargins left="0.7" right="0.7" top="0.75" bottom="0.75" header="0.3" footer="0.3"/>
  <pageSetup scale="85" fitToHeight="3" orientation="landscape" r:id="rId1"/>
  <headerFooter>
    <oddHeader>&amp;LAttachtment #1&amp;CBurden Chart FNS-366B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Z96"/>
  <sheetViews>
    <sheetView zoomScaleNormal="100" workbookViewId="0">
      <selection activeCell="H34" sqref="H34:K34"/>
    </sheetView>
  </sheetViews>
  <sheetFormatPr defaultColWidth="18" defaultRowHeight="12.75" x14ac:dyDescent="0.2"/>
  <cols>
    <col min="1" max="1" width="8.5703125" style="18" customWidth="1"/>
    <col min="2" max="2" width="13.140625" style="16" customWidth="1"/>
    <col min="3" max="3" width="13.5703125" style="18" bestFit="1" customWidth="1"/>
    <col min="4" max="4" width="42.28515625" style="18" customWidth="1"/>
    <col min="5" max="5" width="13.85546875" style="32" customWidth="1"/>
    <col min="6" max="6" width="13.42578125" style="32" customWidth="1"/>
    <col min="7" max="7" width="11.85546875" style="32" customWidth="1"/>
    <col min="8" max="8" width="13.42578125" style="32" bestFit="1" customWidth="1"/>
    <col min="9" max="9" width="11" style="32" bestFit="1" customWidth="1"/>
    <col min="10" max="10" width="16.140625" style="31" bestFit="1" customWidth="1"/>
    <col min="11" max="11" width="19" style="18" customWidth="1"/>
    <col min="12" max="12" width="31.5703125" style="18" customWidth="1"/>
    <col min="13" max="181" width="9.140625" style="18" customWidth="1"/>
    <col min="182" max="182" width="9.140625" style="19" customWidth="1"/>
    <col min="183" max="241" width="9.140625" style="12" customWidth="1"/>
    <col min="242" max="16384" width="18" style="12"/>
  </cols>
  <sheetData>
    <row r="1" spans="1:182" x14ac:dyDescent="0.2">
      <c r="A1" s="75" t="s">
        <v>0</v>
      </c>
      <c r="B1" s="75"/>
      <c r="C1" s="75"/>
      <c r="D1" s="75"/>
      <c r="E1" s="75"/>
      <c r="F1" s="75"/>
      <c r="G1" s="75"/>
      <c r="H1" s="75"/>
      <c r="I1" s="75"/>
      <c r="J1" s="17"/>
      <c r="K1" s="12"/>
    </row>
    <row r="2" spans="1:182" x14ac:dyDescent="0.2">
      <c r="A2" s="70" t="s">
        <v>1</v>
      </c>
      <c r="B2" s="70"/>
      <c r="C2" s="70"/>
      <c r="D2" s="70"/>
      <c r="E2" s="70"/>
      <c r="F2" s="70"/>
      <c r="G2" s="70"/>
      <c r="H2" s="70"/>
      <c r="I2" s="70"/>
      <c r="J2" s="17"/>
      <c r="K2" s="12"/>
    </row>
    <row r="3" spans="1:182" s="24" customFormat="1" ht="58.5" customHeight="1" x14ac:dyDescent="0.2">
      <c r="A3" s="9" t="s">
        <v>2</v>
      </c>
      <c r="B3" s="6" t="s">
        <v>3</v>
      </c>
      <c r="C3" s="9" t="s">
        <v>4</v>
      </c>
      <c r="D3" s="9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21" t="s">
        <v>131</v>
      </c>
      <c r="K3" s="9" t="s">
        <v>129</v>
      </c>
      <c r="L3" s="57" t="s">
        <v>144</v>
      </c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2"/>
      <c r="Z3" s="22"/>
      <c r="AA3" s="22"/>
      <c r="AB3" s="22"/>
      <c r="AC3" s="22"/>
      <c r="AD3" s="22"/>
      <c r="AE3" s="22"/>
      <c r="AF3" s="22"/>
      <c r="AG3" s="22"/>
      <c r="AH3" s="22"/>
      <c r="AI3" s="22"/>
      <c r="AJ3" s="22"/>
      <c r="AK3" s="22"/>
      <c r="AL3" s="22"/>
      <c r="AM3" s="22"/>
      <c r="AN3" s="22"/>
      <c r="AO3" s="22"/>
      <c r="AP3" s="22"/>
      <c r="AQ3" s="22"/>
      <c r="AR3" s="22"/>
      <c r="AS3" s="22"/>
      <c r="AT3" s="22"/>
      <c r="AU3" s="22"/>
      <c r="AV3" s="22"/>
      <c r="AW3" s="22"/>
      <c r="AX3" s="22"/>
      <c r="AY3" s="22"/>
      <c r="AZ3" s="22"/>
      <c r="BA3" s="22"/>
      <c r="BB3" s="22"/>
      <c r="BC3" s="22"/>
      <c r="BD3" s="22"/>
      <c r="BE3" s="22"/>
      <c r="BF3" s="22"/>
      <c r="BG3" s="22"/>
      <c r="BH3" s="22"/>
      <c r="BI3" s="22"/>
      <c r="BJ3" s="22"/>
      <c r="BK3" s="22"/>
      <c r="BL3" s="22"/>
      <c r="BM3" s="22"/>
      <c r="BN3" s="22"/>
      <c r="BO3" s="22"/>
      <c r="BP3" s="22"/>
      <c r="BQ3" s="22"/>
      <c r="BR3" s="22"/>
      <c r="BS3" s="22"/>
      <c r="BT3" s="22"/>
      <c r="BU3" s="22"/>
      <c r="BV3" s="22"/>
      <c r="BW3" s="22"/>
      <c r="BX3" s="22"/>
      <c r="BY3" s="22"/>
      <c r="BZ3" s="22"/>
      <c r="CA3" s="22"/>
      <c r="CB3" s="22"/>
      <c r="CC3" s="22"/>
      <c r="CD3" s="22"/>
      <c r="CE3" s="22"/>
      <c r="CF3" s="22"/>
      <c r="CG3" s="22"/>
      <c r="CH3" s="22"/>
      <c r="CI3" s="22"/>
      <c r="CJ3" s="22"/>
      <c r="CK3" s="22"/>
      <c r="CL3" s="22"/>
      <c r="CM3" s="22"/>
      <c r="CN3" s="22"/>
      <c r="CO3" s="22"/>
      <c r="CP3" s="22"/>
      <c r="CQ3" s="22"/>
      <c r="CR3" s="22"/>
      <c r="CS3" s="22"/>
      <c r="CT3" s="22"/>
      <c r="CU3" s="22"/>
      <c r="CV3" s="22"/>
      <c r="CW3" s="22"/>
      <c r="CX3" s="22"/>
      <c r="CY3" s="22"/>
      <c r="CZ3" s="22"/>
      <c r="DA3" s="22"/>
      <c r="DB3" s="22"/>
      <c r="DC3" s="22"/>
      <c r="DD3" s="22"/>
      <c r="DE3" s="22"/>
      <c r="DF3" s="22"/>
      <c r="DG3" s="22"/>
      <c r="DH3" s="22"/>
      <c r="DI3" s="22"/>
      <c r="DJ3" s="22"/>
      <c r="DK3" s="22"/>
      <c r="DL3" s="22"/>
      <c r="DM3" s="22"/>
      <c r="DN3" s="22"/>
      <c r="DO3" s="22"/>
      <c r="DP3" s="22"/>
      <c r="DQ3" s="22"/>
      <c r="DR3" s="22"/>
      <c r="DS3" s="22"/>
      <c r="DT3" s="22"/>
      <c r="DU3" s="22"/>
      <c r="DV3" s="22"/>
      <c r="DW3" s="22"/>
      <c r="DX3" s="22"/>
      <c r="DY3" s="22"/>
      <c r="DZ3" s="22"/>
      <c r="EA3" s="22"/>
      <c r="EB3" s="22"/>
      <c r="EC3" s="22"/>
      <c r="ED3" s="22"/>
      <c r="EE3" s="22"/>
      <c r="EF3" s="22"/>
      <c r="EG3" s="22"/>
      <c r="EH3" s="22"/>
      <c r="EI3" s="22"/>
      <c r="EJ3" s="22"/>
      <c r="EK3" s="22"/>
      <c r="EL3" s="22"/>
      <c r="EM3" s="22"/>
      <c r="EN3" s="22"/>
      <c r="EO3" s="22"/>
      <c r="EP3" s="22"/>
      <c r="EQ3" s="22"/>
      <c r="ER3" s="22"/>
      <c r="ES3" s="22"/>
      <c r="ET3" s="22"/>
      <c r="EU3" s="22"/>
      <c r="EV3" s="22"/>
      <c r="EW3" s="22"/>
      <c r="EX3" s="22"/>
      <c r="EY3" s="22"/>
      <c r="EZ3" s="22"/>
      <c r="FA3" s="22"/>
      <c r="FB3" s="22"/>
      <c r="FC3" s="22"/>
      <c r="FD3" s="22"/>
      <c r="FE3" s="22"/>
      <c r="FF3" s="22"/>
      <c r="FG3" s="22"/>
      <c r="FH3" s="22"/>
      <c r="FI3" s="22"/>
      <c r="FJ3" s="22"/>
      <c r="FK3" s="22"/>
      <c r="FL3" s="22"/>
      <c r="FM3" s="22"/>
      <c r="FN3" s="22"/>
      <c r="FO3" s="22"/>
      <c r="FP3" s="22"/>
      <c r="FQ3" s="22"/>
      <c r="FR3" s="22"/>
      <c r="FS3" s="22"/>
      <c r="FT3" s="22"/>
      <c r="FU3" s="22"/>
      <c r="FV3" s="22"/>
      <c r="FW3" s="22"/>
      <c r="FX3" s="22"/>
      <c r="FY3" s="22"/>
      <c r="FZ3" s="23"/>
    </row>
    <row r="4" spans="1:182" ht="15.75" customHeight="1" x14ac:dyDescent="0.2">
      <c r="A4" s="53" t="s">
        <v>11</v>
      </c>
      <c r="B4" s="5"/>
      <c r="C4" s="70" t="s">
        <v>12</v>
      </c>
      <c r="D4" s="70"/>
      <c r="E4" s="70"/>
      <c r="F4" s="70"/>
      <c r="G4" s="70"/>
      <c r="H4" s="70"/>
      <c r="I4" s="70"/>
      <c r="J4" s="17"/>
      <c r="K4" s="12"/>
    </row>
    <row r="5" spans="1:182" ht="15.75" customHeight="1" x14ac:dyDescent="0.2">
      <c r="A5" s="54"/>
      <c r="B5" s="5" t="s">
        <v>13</v>
      </c>
      <c r="C5" s="1" t="s">
        <v>14</v>
      </c>
      <c r="D5" s="1" t="s">
        <v>15</v>
      </c>
      <c r="E5" s="2">
        <v>56</v>
      </c>
      <c r="F5" s="2">
        <f>+G5/E5</f>
        <v>33.767857142857146</v>
      </c>
      <c r="G5" s="3">
        <v>1891</v>
      </c>
      <c r="H5" s="2">
        <f>+I5/G5</f>
        <v>2.2501322051824433</v>
      </c>
      <c r="I5" s="2">
        <v>4255</v>
      </c>
      <c r="J5" s="17">
        <v>24.25</v>
      </c>
      <c r="K5" s="25">
        <f>SUM(I5*J5)</f>
        <v>103183.75</v>
      </c>
    </row>
    <row r="6" spans="1:182" ht="15.75" customHeight="1" x14ac:dyDescent="0.2">
      <c r="A6" s="54"/>
      <c r="B6" s="5" t="s">
        <v>16</v>
      </c>
      <c r="C6" s="1" t="s">
        <v>17</v>
      </c>
      <c r="D6" s="1" t="s">
        <v>18</v>
      </c>
      <c r="E6" s="2">
        <v>57</v>
      </c>
      <c r="F6" s="2">
        <v>1</v>
      </c>
      <c r="G6" s="3">
        <f t="shared" ref="G6:G15" si="0">SUM(E6*F6)</f>
        <v>57</v>
      </c>
      <c r="H6" s="2">
        <v>8</v>
      </c>
      <c r="I6" s="2">
        <f t="shared" ref="I6:I28" si="1">SUM(G6*H6)</f>
        <v>456</v>
      </c>
      <c r="J6" s="17">
        <v>24.25</v>
      </c>
      <c r="K6" s="25">
        <f t="shared" ref="K6:K28" si="2">SUM(I6*J6)</f>
        <v>11058</v>
      </c>
    </row>
    <row r="7" spans="1:182" ht="15.75" customHeight="1" x14ac:dyDescent="0.2">
      <c r="A7" s="54"/>
      <c r="B7" s="5" t="s">
        <v>19</v>
      </c>
      <c r="C7" s="1" t="s">
        <v>20</v>
      </c>
      <c r="D7" s="1" t="s">
        <v>21</v>
      </c>
      <c r="E7" s="2">
        <v>53</v>
      </c>
      <c r="F7" s="2">
        <v>3</v>
      </c>
      <c r="G7" s="3">
        <f>+E7*F7</f>
        <v>159</v>
      </c>
      <c r="H7" s="2">
        <v>2</v>
      </c>
      <c r="I7" s="2">
        <f t="shared" si="1"/>
        <v>318</v>
      </c>
      <c r="J7" s="17">
        <v>24.25</v>
      </c>
      <c r="K7" s="25">
        <f t="shared" si="2"/>
        <v>7711.5</v>
      </c>
    </row>
    <row r="8" spans="1:182" ht="15.75" customHeight="1" x14ac:dyDescent="0.2">
      <c r="A8" s="54"/>
      <c r="B8" s="5" t="s">
        <v>130</v>
      </c>
      <c r="C8" s="1" t="s">
        <v>22</v>
      </c>
      <c r="D8" s="1" t="s">
        <v>23</v>
      </c>
      <c r="E8" s="2">
        <v>56</v>
      </c>
      <c r="F8" s="2">
        <v>24</v>
      </c>
      <c r="G8" s="3">
        <f t="shared" si="0"/>
        <v>1344</v>
      </c>
      <c r="H8" s="2">
        <v>1</v>
      </c>
      <c r="I8" s="2">
        <f t="shared" si="1"/>
        <v>1344</v>
      </c>
      <c r="J8" s="17">
        <v>24.25</v>
      </c>
      <c r="K8" s="25">
        <f t="shared" si="2"/>
        <v>32592</v>
      </c>
    </row>
    <row r="9" spans="1:182" ht="30.75" customHeight="1" x14ac:dyDescent="0.2">
      <c r="A9" s="54"/>
      <c r="B9" s="5" t="s">
        <v>24</v>
      </c>
      <c r="C9" s="1" t="s">
        <v>25</v>
      </c>
      <c r="D9" s="11" t="s">
        <v>26</v>
      </c>
      <c r="E9" s="2">
        <v>87</v>
      </c>
      <c r="F9" s="2">
        <v>4</v>
      </c>
      <c r="G9" s="3">
        <f t="shared" si="0"/>
        <v>348</v>
      </c>
      <c r="H9" s="2">
        <v>0.5</v>
      </c>
      <c r="I9" s="2">
        <f t="shared" si="1"/>
        <v>174</v>
      </c>
      <c r="J9" s="17">
        <v>24.25</v>
      </c>
      <c r="K9" s="25">
        <f t="shared" si="2"/>
        <v>4219.5</v>
      </c>
    </row>
    <row r="10" spans="1:182" ht="15.75" customHeight="1" x14ac:dyDescent="0.2">
      <c r="A10" s="54"/>
      <c r="B10" s="5" t="s">
        <v>27</v>
      </c>
      <c r="C10" s="1" t="s">
        <v>28</v>
      </c>
      <c r="D10" s="1" t="s">
        <v>29</v>
      </c>
      <c r="E10" s="2">
        <v>57</v>
      </c>
      <c r="F10" s="2">
        <v>4</v>
      </c>
      <c r="G10" s="3">
        <f t="shared" si="0"/>
        <v>228</v>
      </c>
      <c r="H10" s="2">
        <v>1.5</v>
      </c>
      <c r="I10" s="2">
        <f t="shared" si="1"/>
        <v>342</v>
      </c>
      <c r="J10" s="17">
        <v>24.25</v>
      </c>
      <c r="K10" s="25">
        <f t="shared" si="2"/>
        <v>8293.5</v>
      </c>
    </row>
    <row r="11" spans="1:182" ht="15.75" customHeight="1" x14ac:dyDescent="0.2">
      <c r="A11" s="54"/>
      <c r="B11" s="5" t="s">
        <v>27</v>
      </c>
      <c r="C11" s="1" t="s">
        <v>28</v>
      </c>
      <c r="D11" s="1" t="s">
        <v>30</v>
      </c>
      <c r="E11" s="2">
        <v>57</v>
      </c>
      <c r="F11" s="2">
        <v>4</v>
      </c>
      <c r="G11" s="3">
        <f t="shared" si="0"/>
        <v>228</v>
      </c>
      <c r="H11" s="2">
        <v>1.5</v>
      </c>
      <c r="I11" s="2">
        <f t="shared" si="1"/>
        <v>342</v>
      </c>
      <c r="J11" s="17">
        <v>24.25</v>
      </c>
      <c r="K11" s="25">
        <f t="shared" si="2"/>
        <v>8293.5</v>
      </c>
    </row>
    <row r="12" spans="1:182" ht="15.75" customHeight="1" x14ac:dyDescent="0.2">
      <c r="A12" s="54"/>
      <c r="B12" s="5" t="s">
        <v>27</v>
      </c>
      <c r="C12" s="1" t="s">
        <v>28</v>
      </c>
      <c r="D12" s="1" t="s">
        <v>31</v>
      </c>
      <c r="E12" s="2">
        <v>57</v>
      </c>
      <c r="F12" s="2">
        <v>4</v>
      </c>
      <c r="G12" s="3">
        <f t="shared" si="0"/>
        <v>228</v>
      </c>
      <c r="H12" s="2">
        <v>1.5</v>
      </c>
      <c r="I12" s="2">
        <f t="shared" si="1"/>
        <v>342</v>
      </c>
      <c r="J12" s="17">
        <v>24.25</v>
      </c>
      <c r="K12" s="25">
        <f t="shared" si="2"/>
        <v>8293.5</v>
      </c>
    </row>
    <row r="13" spans="1:182" ht="15.75" customHeight="1" x14ac:dyDescent="0.2">
      <c r="A13" s="54"/>
      <c r="B13" s="5" t="s">
        <v>27</v>
      </c>
      <c r="C13" s="1" t="s">
        <v>28</v>
      </c>
      <c r="D13" s="1" t="s">
        <v>32</v>
      </c>
      <c r="E13" s="2">
        <v>55</v>
      </c>
      <c r="F13" s="2">
        <v>4</v>
      </c>
      <c r="G13" s="3">
        <f t="shared" si="0"/>
        <v>220</v>
      </c>
      <c r="H13" s="2">
        <v>1.5</v>
      </c>
      <c r="I13" s="2">
        <f t="shared" si="1"/>
        <v>330</v>
      </c>
      <c r="J13" s="17">
        <v>24.25</v>
      </c>
      <c r="K13" s="25">
        <f t="shared" si="2"/>
        <v>8002.5</v>
      </c>
    </row>
    <row r="14" spans="1:182" ht="15.75" customHeight="1" x14ac:dyDescent="0.2">
      <c r="A14" s="54"/>
      <c r="B14" s="5" t="s">
        <v>27</v>
      </c>
      <c r="C14" s="1" t="s">
        <v>28</v>
      </c>
      <c r="D14" s="1" t="s">
        <v>33</v>
      </c>
      <c r="E14" s="2">
        <v>53</v>
      </c>
      <c r="F14" s="2">
        <v>4</v>
      </c>
      <c r="G14" s="3">
        <f t="shared" si="0"/>
        <v>212</v>
      </c>
      <c r="H14" s="2">
        <v>1.5</v>
      </c>
      <c r="I14" s="2">
        <f t="shared" si="1"/>
        <v>318</v>
      </c>
      <c r="J14" s="17">
        <v>24.25</v>
      </c>
      <c r="K14" s="25">
        <f t="shared" si="2"/>
        <v>7711.5</v>
      </c>
    </row>
    <row r="15" spans="1:182" ht="12.75" customHeight="1" x14ac:dyDescent="0.2">
      <c r="A15" s="54"/>
      <c r="B15" s="5" t="s">
        <v>27</v>
      </c>
      <c r="C15" s="1" t="s">
        <v>28</v>
      </c>
      <c r="D15" s="12" t="s">
        <v>34</v>
      </c>
      <c r="E15" s="3">
        <v>57</v>
      </c>
      <c r="F15" s="3">
        <v>4</v>
      </c>
      <c r="G15" s="3">
        <f t="shared" si="0"/>
        <v>228</v>
      </c>
      <c r="H15" s="3">
        <v>1.5</v>
      </c>
      <c r="I15" s="2">
        <f t="shared" si="1"/>
        <v>342</v>
      </c>
      <c r="J15" s="17">
        <v>24.25</v>
      </c>
      <c r="K15" s="25">
        <f t="shared" si="2"/>
        <v>8293.5</v>
      </c>
    </row>
    <row r="16" spans="1:182" ht="15.75" customHeight="1" x14ac:dyDescent="0.2">
      <c r="A16" s="54"/>
      <c r="B16" s="5" t="s">
        <v>27</v>
      </c>
      <c r="C16" s="1" t="s">
        <v>28</v>
      </c>
      <c r="D16" s="12" t="s">
        <v>35</v>
      </c>
      <c r="E16" s="3">
        <v>57</v>
      </c>
      <c r="F16" s="3">
        <v>2</v>
      </c>
      <c r="G16" s="3">
        <f>SUM(E16*F16)</f>
        <v>114</v>
      </c>
      <c r="H16" s="3">
        <v>1.5</v>
      </c>
      <c r="I16" s="2">
        <f t="shared" si="1"/>
        <v>171</v>
      </c>
      <c r="J16" s="17">
        <v>24.25</v>
      </c>
      <c r="K16" s="25">
        <f t="shared" si="2"/>
        <v>4146.75</v>
      </c>
    </row>
    <row r="17" spans="1:14" ht="15.75" customHeight="1" x14ac:dyDescent="0.2">
      <c r="A17" s="54"/>
      <c r="B17" s="5" t="s">
        <v>27</v>
      </c>
      <c r="C17" s="1" t="s">
        <v>28</v>
      </c>
      <c r="D17" s="12" t="s">
        <v>36</v>
      </c>
      <c r="E17" s="3">
        <v>57</v>
      </c>
      <c r="F17" s="3">
        <v>4</v>
      </c>
      <c r="G17" s="3">
        <f>SUM(E17*F17)</f>
        <v>228</v>
      </c>
      <c r="H17" s="3">
        <v>1.5</v>
      </c>
      <c r="I17" s="2">
        <f t="shared" si="1"/>
        <v>342</v>
      </c>
      <c r="J17" s="17">
        <v>24.25</v>
      </c>
      <c r="K17" s="25">
        <f t="shared" si="2"/>
        <v>8293.5</v>
      </c>
    </row>
    <row r="18" spans="1:14" x14ac:dyDescent="0.2">
      <c r="A18" s="54"/>
      <c r="B18" s="5" t="s">
        <v>27</v>
      </c>
      <c r="C18" s="1" t="s">
        <v>28</v>
      </c>
      <c r="D18" s="12" t="s">
        <v>37</v>
      </c>
      <c r="E18" s="3">
        <v>57</v>
      </c>
      <c r="F18" s="3">
        <v>4</v>
      </c>
      <c r="G18" s="3">
        <f>SUM(E18*F18)</f>
        <v>228</v>
      </c>
      <c r="H18" s="3">
        <v>1.5</v>
      </c>
      <c r="I18" s="2">
        <f t="shared" si="1"/>
        <v>342</v>
      </c>
      <c r="J18" s="17">
        <v>24.25</v>
      </c>
      <c r="K18" s="25">
        <f t="shared" si="2"/>
        <v>8293.5</v>
      </c>
    </row>
    <row r="19" spans="1:14" x14ac:dyDescent="0.2">
      <c r="A19" s="54"/>
      <c r="B19" s="5" t="s">
        <v>27</v>
      </c>
      <c r="C19" s="1" t="s">
        <v>28</v>
      </c>
      <c r="D19" s="12" t="s">
        <v>38</v>
      </c>
      <c r="E19" s="3">
        <v>57</v>
      </c>
      <c r="F19" s="3">
        <v>4</v>
      </c>
      <c r="G19" s="3">
        <f>SUM(E19*F19)</f>
        <v>228</v>
      </c>
      <c r="H19" s="3">
        <v>1.5</v>
      </c>
      <c r="I19" s="2">
        <f t="shared" si="1"/>
        <v>342</v>
      </c>
      <c r="J19" s="17">
        <v>24.25</v>
      </c>
      <c r="K19" s="25">
        <f t="shared" si="2"/>
        <v>8293.5</v>
      </c>
    </row>
    <row r="20" spans="1:14" x14ac:dyDescent="0.2">
      <c r="A20" s="54"/>
      <c r="B20" s="5" t="s">
        <v>27</v>
      </c>
      <c r="C20" s="1" t="s">
        <v>28</v>
      </c>
      <c r="D20" s="12" t="s">
        <v>39</v>
      </c>
      <c r="E20" s="3">
        <v>57</v>
      </c>
      <c r="F20" s="3">
        <v>4</v>
      </c>
      <c r="G20" s="3">
        <f>SUM(E20*F20)</f>
        <v>228</v>
      </c>
      <c r="H20" s="3">
        <v>1.5</v>
      </c>
      <c r="I20" s="2">
        <f t="shared" si="1"/>
        <v>342</v>
      </c>
      <c r="J20" s="17">
        <v>24.25</v>
      </c>
      <c r="K20" s="25">
        <f t="shared" si="2"/>
        <v>8293.5</v>
      </c>
    </row>
    <row r="21" spans="1:14" x14ac:dyDescent="0.2">
      <c r="A21" s="54"/>
      <c r="B21" s="5" t="s">
        <v>27</v>
      </c>
      <c r="C21" s="1" t="s">
        <v>28</v>
      </c>
      <c r="D21" s="12" t="s">
        <v>40</v>
      </c>
      <c r="E21" s="3">
        <v>57</v>
      </c>
      <c r="F21" s="3">
        <v>4</v>
      </c>
      <c r="G21" s="3">
        <f t="shared" ref="G21:G28" si="3">SUM(E21*F21)</f>
        <v>228</v>
      </c>
      <c r="H21" s="3">
        <v>1.5</v>
      </c>
      <c r="I21" s="2">
        <f t="shared" si="1"/>
        <v>342</v>
      </c>
      <c r="J21" s="17">
        <v>24.25</v>
      </c>
      <c r="K21" s="25">
        <f t="shared" si="2"/>
        <v>8293.5</v>
      </c>
    </row>
    <row r="22" spans="1:14" ht="25.5" x14ac:dyDescent="0.2">
      <c r="A22" s="54"/>
      <c r="B22" s="5" t="s">
        <v>27</v>
      </c>
      <c r="C22" s="1" t="s">
        <v>28</v>
      </c>
      <c r="D22" s="13" t="s">
        <v>41</v>
      </c>
      <c r="E22" s="3">
        <v>57</v>
      </c>
      <c r="F22" s="3">
        <v>4</v>
      </c>
      <c r="G22" s="3">
        <f t="shared" si="3"/>
        <v>228</v>
      </c>
      <c r="H22" s="3">
        <v>1.5</v>
      </c>
      <c r="I22" s="2">
        <f t="shared" si="1"/>
        <v>342</v>
      </c>
      <c r="J22" s="17">
        <v>24.25</v>
      </c>
      <c r="K22" s="25">
        <f t="shared" si="2"/>
        <v>8293.5</v>
      </c>
    </row>
    <row r="23" spans="1:14" ht="25.5" x14ac:dyDescent="0.2">
      <c r="A23" s="54"/>
      <c r="B23" s="5" t="s">
        <v>27</v>
      </c>
      <c r="C23" s="1" t="s">
        <v>28</v>
      </c>
      <c r="D23" s="13" t="s">
        <v>42</v>
      </c>
      <c r="E23" s="3">
        <v>1</v>
      </c>
      <c r="F23" s="3">
        <v>4</v>
      </c>
      <c r="G23" s="3">
        <f t="shared" si="3"/>
        <v>4</v>
      </c>
      <c r="H23" s="3">
        <v>1.5</v>
      </c>
      <c r="I23" s="2">
        <f t="shared" si="1"/>
        <v>6</v>
      </c>
      <c r="J23" s="17">
        <v>24.25</v>
      </c>
      <c r="K23" s="25">
        <f t="shared" si="2"/>
        <v>145.5</v>
      </c>
    </row>
    <row r="24" spans="1:14" x14ac:dyDescent="0.2">
      <c r="A24" s="54"/>
      <c r="B24" s="5" t="s">
        <v>27</v>
      </c>
      <c r="C24" s="1" t="s">
        <v>28</v>
      </c>
      <c r="D24" s="12" t="s">
        <v>43</v>
      </c>
      <c r="E24" s="3">
        <v>1</v>
      </c>
      <c r="F24" s="3">
        <v>4</v>
      </c>
      <c r="G24" s="3">
        <f t="shared" si="3"/>
        <v>4</v>
      </c>
      <c r="H24" s="3">
        <v>1.5</v>
      </c>
      <c r="I24" s="2">
        <f t="shared" si="1"/>
        <v>6</v>
      </c>
      <c r="J24" s="17">
        <v>24.25</v>
      </c>
      <c r="K24" s="25">
        <f t="shared" si="2"/>
        <v>145.5</v>
      </c>
    </row>
    <row r="25" spans="1:14" x14ac:dyDescent="0.2">
      <c r="A25" s="54"/>
      <c r="B25" s="5" t="s">
        <v>27</v>
      </c>
      <c r="C25" s="1" t="s">
        <v>28</v>
      </c>
      <c r="D25" s="12" t="s">
        <v>44</v>
      </c>
      <c r="E25" s="3">
        <v>1</v>
      </c>
      <c r="F25" s="3">
        <v>4</v>
      </c>
      <c r="G25" s="3">
        <f t="shared" si="3"/>
        <v>4</v>
      </c>
      <c r="H25" s="3">
        <v>1.5</v>
      </c>
      <c r="I25" s="2">
        <f t="shared" si="1"/>
        <v>6</v>
      </c>
      <c r="J25" s="17">
        <v>24.25</v>
      </c>
      <c r="K25" s="25">
        <f t="shared" si="2"/>
        <v>145.5</v>
      </c>
    </row>
    <row r="26" spans="1:14" x14ac:dyDescent="0.2">
      <c r="A26" s="54"/>
      <c r="B26" s="5" t="s">
        <v>27</v>
      </c>
      <c r="C26" s="1" t="s">
        <v>28</v>
      </c>
      <c r="D26" s="12" t="s">
        <v>45</v>
      </c>
      <c r="E26" s="3">
        <v>1</v>
      </c>
      <c r="F26" s="3">
        <v>4</v>
      </c>
      <c r="G26" s="3">
        <f t="shared" si="3"/>
        <v>4</v>
      </c>
      <c r="H26" s="3">
        <v>1.5</v>
      </c>
      <c r="I26" s="2">
        <f t="shared" si="1"/>
        <v>6</v>
      </c>
      <c r="J26" s="17">
        <v>24.25</v>
      </c>
      <c r="K26" s="25">
        <f t="shared" si="2"/>
        <v>145.5</v>
      </c>
    </row>
    <row r="27" spans="1:14" x14ac:dyDescent="0.2">
      <c r="A27" s="54"/>
      <c r="B27" s="5" t="s">
        <v>27</v>
      </c>
      <c r="C27" s="1" t="s">
        <v>28</v>
      </c>
      <c r="D27" s="12" t="s">
        <v>46</v>
      </c>
      <c r="E27" s="3">
        <v>150</v>
      </c>
      <c r="F27" s="3">
        <v>4</v>
      </c>
      <c r="G27" s="3">
        <f t="shared" si="3"/>
        <v>600</v>
      </c>
      <c r="H27" s="3">
        <v>1.5</v>
      </c>
      <c r="I27" s="2">
        <f t="shared" si="1"/>
        <v>900</v>
      </c>
      <c r="J27" s="17">
        <v>24.25</v>
      </c>
      <c r="K27" s="25">
        <f t="shared" si="2"/>
        <v>21825</v>
      </c>
    </row>
    <row r="28" spans="1:14" x14ac:dyDescent="0.2">
      <c r="A28" s="54"/>
      <c r="B28" s="5" t="s">
        <v>27</v>
      </c>
      <c r="C28" s="12" t="s">
        <v>28</v>
      </c>
      <c r="D28" s="12" t="s">
        <v>47</v>
      </c>
      <c r="E28" s="3">
        <v>150</v>
      </c>
      <c r="F28" s="3">
        <v>4</v>
      </c>
      <c r="G28" s="3">
        <f t="shared" si="3"/>
        <v>600</v>
      </c>
      <c r="H28" s="3">
        <v>1.5</v>
      </c>
      <c r="I28" s="2">
        <f t="shared" si="1"/>
        <v>900</v>
      </c>
      <c r="J28" s="17">
        <v>24.25</v>
      </c>
      <c r="K28" s="25">
        <f t="shared" si="2"/>
        <v>21825</v>
      </c>
    </row>
    <row r="29" spans="1:14" x14ac:dyDescent="0.2">
      <c r="A29" s="54"/>
      <c r="B29" s="35"/>
      <c r="C29" s="36"/>
      <c r="D29" s="36" t="s">
        <v>48</v>
      </c>
      <c r="E29" s="37">
        <f>E11+E28</f>
        <v>207</v>
      </c>
      <c r="F29" s="37"/>
      <c r="G29" s="37">
        <f>SUM(G5:G28)</f>
        <v>7841</v>
      </c>
      <c r="H29" s="37"/>
      <c r="I29" s="45">
        <f>SUM(I5:I28)</f>
        <v>12610</v>
      </c>
      <c r="J29" s="38"/>
      <c r="K29" s="46">
        <f>SUM(K5:K28)</f>
        <v>305792.5</v>
      </c>
    </row>
    <row r="30" spans="1:14" x14ac:dyDescent="0.2">
      <c r="A30" s="54"/>
      <c r="B30" s="5"/>
      <c r="C30" s="70" t="s">
        <v>49</v>
      </c>
      <c r="D30" s="70"/>
      <c r="E30" s="70"/>
      <c r="F30" s="70"/>
      <c r="G30" s="70"/>
      <c r="H30" s="70"/>
      <c r="I30" s="70"/>
      <c r="J30" s="17"/>
      <c r="K30" s="12"/>
    </row>
    <row r="31" spans="1:14" x14ac:dyDescent="0.2">
      <c r="A31" s="54"/>
      <c r="B31" s="5" t="s">
        <v>50</v>
      </c>
      <c r="C31" s="1" t="s">
        <v>51</v>
      </c>
      <c r="D31" s="1" t="s">
        <v>52</v>
      </c>
      <c r="E31" s="2">
        <v>2719</v>
      </c>
      <c r="F31" s="2">
        <v>1</v>
      </c>
      <c r="G31" s="2">
        <f>SUM(E31*F31)</f>
        <v>2719</v>
      </c>
      <c r="H31" s="2">
        <v>2</v>
      </c>
      <c r="I31" s="2">
        <f>SUM(G31*H31)</f>
        <v>5438</v>
      </c>
      <c r="J31" s="17">
        <v>24.25</v>
      </c>
      <c r="K31" s="25">
        <f>SUM(I31*J31)</f>
        <v>131871.5</v>
      </c>
      <c r="L31" s="32"/>
    </row>
    <row r="32" spans="1:14" x14ac:dyDescent="0.2">
      <c r="A32" s="54"/>
      <c r="B32" s="5" t="s">
        <v>53</v>
      </c>
      <c r="C32" s="1" t="s">
        <v>54</v>
      </c>
      <c r="D32" s="1" t="s">
        <v>55</v>
      </c>
      <c r="E32" s="2">
        <v>53</v>
      </c>
      <c r="F32" s="2">
        <v>4</v>
      </c>
      <c r="G32" s="2">
        <f t="shared" ref="G32:G47" si="4">SUM(E32*F32)</f>
        <v>212</v>
      </c>
      <c r="H32" s="2">
        <v>3</v>
      </c>
      <c r="I32" s="2">
        <f t="shared" ref="I32:I47" si="5">SUM(G32*H32)</f>
        <v>636</v>
      </c>
      <c r="J32" s="17">
        <v>24.25</v>
      </c>
      <c r="K32" s="25">
        <f t="shared" ref="K32:K47" si="6">SUM(I32*J32)</f>
        <v>15423</v>
      </c>
      <c r="L32" s="56"/>
      <c r="M32" s="32"/>
      <c r="N32" s="32"/>
    </row>
    <row r="33" spans="1:12" ht="25.5" x14ac:dyDescent="0.2">
      <c r="A33" s="54"/>
      <c r="B33" s="5" t="s">
        <v>56</v>
      </c>
      <c r="C33" s="1" t="s">
        <v>57</v>
      </c>
      <c r="D33" s="11" t="s">
        <v>58</v>
      </c>
      <c r="E33" s="2">
        <v>53</v>
      </c>
      <c r="F33" s="2">
        <v>1</v>
      </c>
      <c r="G33" s="2">
        <f t="shared" si="4"/>
        <v>53</v>
      </c>
      <c r="H33" s="2">
        <v>13</v>
      </c>
      <c r="I33" s="2">
        <f t="shared" si="5"/>
        <v>689</v>
      </c>
      <c r="J33" s="17">
        <v>24.25</v>
      </c>
      <c r="K33" s="25">
        <f t="shared" si="6"/>
        <v>16708.25</v>
      </c>
    </row>
    <row r="34" spans="1:12" ht="25.5" x14ac:dyDescent="0.2">
      <c r="A34" s="54"/>
      <c r="B34" s="5" t="s">
        <v>56</v>
      </c>
      <c r="C34" s="1" t="s">
        <v>59</v>
      </c>
      <c r="D34" s="11" t="s">
        <v>142</v>
      </c>
      <c r="E34" s="48">
        <v>53</v>
      </c>
      <c r="F34" s="48">
        <v>1</v>
      </c>
      <c r="G34" s="48">
        <f t="shared" si="4"/>
        <v>53</v>
      </c>
      <c r="H34" s="79">
        <f>+I34/G34</f>
        <v>35</v>
      </c>
      <c r="I34" s="79">
        <v>1855</v>
      </c>
      <c r="J34" s="80">
        <v>35.549999999999997</v>
      </c>
      <c r="K34" s="81">
        <f>SUM(I34*J34)</f>
        <v>65945.25</v>
      </c>
    </row>
    <row r="35" spans="1:12" x14ac:dyDescent="0.2">
      <c r="A35" s="54"/>
      <c r="B35" s="5" t="s">
        <v>61</v>
      </c>
      <c r="C35" s="1" t="s">
        <v>62</v>
      </c>
      <c r="D35" s="1" t="s">
        <v>63</v>
      </c>
      <c r="E35" s="2">
        <v>53</v>
      </c>
      <c r="F35" s="2">
        <f>+G35/E35</f>
        <v>11.320754716981131</v>
      </c>
      <c r="G35" s="2">
        <v>600</v>
      </c>
      <c r="H35" s="2">
        <f>+I35/G35</f>
        <v>5.65</v>
      </c>
      <c r="I35" s="2">
        <v>3390</v>
      </c>
      <c r="J35" s="17">
        <v>24.25</v>
      </c>
      <c r="K35" s="25">
        <f t="shared" si="6"/>
        <v>82207.5</v>
      </c>
    </row>
    <row r="36" spans="1:12" x14ac:dyDescent="0.2">
      <c r="A36" s="54"/>
      <c r="B36" s="5" t="s">
        <v>61</v>
      </c>
      <c r="C36" s="1" t="s">
        <v>64</v>
      </c>
      <c r="D36" s="1" t="s">
        <v>65</v>
      </c>
      <c r="E36" s="2">
        <v>53</v>
      </c>
      <c r="F36" s="2">
        <f>+G36/E36</f>
        <v>2.2641509433962264</v>
      </c>
      <c r="G36" s="2">
        <v>120</v>
      </c>
      <c r="H36" s="2">
        <f>+I36/G36</f>
        <v>14.83</v>
      </c>
      <c r="I36" s="2">
        <v>1779.6</v>
      </c>
      <c r="J36" s="17">
        <v>24.25</v>
      </c>
      <c r="K36" s="25">
        <f t="shared" si="6"/>
        <v>43155.299999999996</v>
      </c>
    </row>
    <row r="37" spans="1:12" ht="25.5" x14ac:dyDescent="0.2">
      <c r="A37" s="54"/>
      <c r="B37" s="5" t="s">
        <v>66</v>
      </c>
      <c r="C37" s="1" t="s">
        <v>67</v>
      </c>
      <c r="D37" s="11" t="s">
        <v>68</v>
      </c>
      <c r="E37" s="2">
        <v>52</v>
      </c>
      <c r="F37" s="2">
        <v>1</v>
      </c>
      <c r="G37" s="2">
        <f t="shared" si="4"/>
        <v>52</v>
      </c>
      <c r="H37" s="2">
        <v>54</v>
      </c>
      <c r="I37" s="2">
        <f t="shared" si="5"/>
        <v>2808</v>
      </c>
      <c r="J37" s="17">
        <v>24.25</v>
      </c>
      <c r="K37" s="25">
        <f t="shared" si="6"/>
        <v>68094</v>
      </c>
    </row>
    <row r="38" spans="1:12" x14ac:dyDescent="0.2">
      <c r="A38" s="54"/>
      <c r="B38" s="5" t="s">
        <v>133</v>
      </c>
      <c r="C38" s="1" t="s">
        <v>138</v>
      </c>
      <c r="D38" s="1" t="s">
        <v>69</v>
      </c>
      <c r="E38" s="2">
        <v>53</v>
      </c>
      <c r="F38" s="2">
        <v>4</v>
      </c>
      <c r="G38" s="2">
        <f t="shared" si="4"/>
        <v>212</v>
      </c>
      <c r="H38" s="2">
        <v>16.8</v>
      </c>
      <c r="I38" s="2">
        <f t="shared" si="5"/>
        <v>3561.6000000000004</v>
      </c>
      <c r="J38" s="17">
        <v>24.25</v>
      </c>
      <c r="K38" s="25">
        <f t="shared" si="6"/>
        <v>86368.8</v>
      </c>
      <c r="L38" s="58" t="s">
        <v>145</v>
      </c>
    </row>
    <row r="39" spans="1:12" x14ac:dyDescent="0.2">
      <c r="A39" s="54"/>
      <c r="B39" s="5" t="s">
        <v>133</v>
      </c>
      <c r="C39" s="1" t="s">
        <v>139</v>
      </c>
      <c r="D39" s="1" t="s">
        <v>69</v>
      </c>
      <c r="E39" s="2">
        <v>7</v>
      </c>
      <c r="F39" s="2">
        <v>4</v>
      </c>
      <c r="G39" s="2">
        <f t="shared" si="4"/>
        <v>28</v>
      </c>
      <c r="H39" s="2">
        <v>1</v>
      </c>
      <c r="I39" s="2">
        <f t="shared" si="5"/>
        <v>28</v>
      </c>
      <c r="J39" s="17">
        <v>24.25</v>
      </c>
      <c r="K39" s="25">
        <f t="shared" si="6"/>
        <v>679</v>
      </c>
      <c r="L39" s="58" t="s">
        <v>145</v>
      </c>
    </row>
    <row r="40" spans="1:12" ht="25.5" x14ac:dyDescent="0.2">
      <c r="A40" s="54"/>
      <c r="B40" s="5" t="s">
        <v>70</v>
      </c>
      <c r="C40" s="1" t="s">
        <v>71</v>
      </c>
      <c r="D40" s="11" t="s">
        <v>143</v>
      </c>
      <c r="E40" s="2">
        <v>53</v>
      </c>
      <c r="F40" s="2">
        <f>+G40/E40</f>
        <v>13.170377358490565</v>
      </c>
      <c r="G40" s="2">
        <v>698.03</v>
      </c>
      <c r="H40" s="2">
        <f>+I40/G40</f>
        <v>31.314757245390599</v>
      </c>
      <c r="I40" s="2">
        <v>21858.639999999999</v>
      </c>
      <c r="J40" s="17">
        <v>24.25</v>
      </c>
      <c r="K40" s="25">
        <f t="shared" si="6"/>
        <v>530072.02</v>
      </c>
    </row>
    <row r="41" spans="1:12" x14ac:dyDescent="0.2">
      <c r="A41" s="54"/>
      <c r="B41" s="5" t="s">
        <v>72</v>
      </c>
      <c r="C41" s="1" t="s">
        <v>73</v>
      </c>
      <c r="D41" s="1" t="s">
        <v>74</v>
      </c>
      <c r="E41" s="2">
        <v>54</v>
      </c>
      <c r="F41" s="2">
        <v>12</v>
      </c>
      <c r="G41" s="2">
        <f t="shared" si="4"/>
        <v>648</v>
      </c>
      <c r="H41" s="2">
        <v>4</v>
      </c>
      <c r="I41" s="2">
        <f t="shared" si="5"/>
        <v>2592</v>
      </c>
      <c r="J41" s="17">
        <v>24.25</v>
      </c>
      <c r="K41" s="25">
        <f t="shared" si="6"/>
        <v>62856</v>
      </c>
      <c r="L41" s="32"/>
    </row>
    <row r="42" spans="1:12" x14ac:dyDescent="0.2">
      <c r="A42" s="54"/>
      <c r="B42" s="5" t="s">
        <v>75</v>
      </c>
      <c r="C42" s="1" t="s">
        <v>76</v>
      </c>
      <c r="D42" s="1" t="s">
        <v>77</v>
      </c>
      <c r="E42" s="2">
        <v>55</v>
      </c>
      <c r="F42" s="2">
        <v>2</v>
      </c>
      <c r="G42" s="2">
        <f t="shared" ref="G42" si="7">SUM(E42*F42)</f>
        <v>110</v>
      </c>
      <c r="H42" s="52">
        <v>0.41749999999999998</v>
      </c>
      <c r="I42" s="2">
        <f t="shared" ref="I42" si="8">SUM(G42*H42)</f>
        <v>45.924999999999997</v>
      </c>
      <c r="J42" s="17">
        <v>24.25</v>
      </c>
      <c r="K42" s="25">
        <f t="shared" ref="K42" si="9">SUM(I42*J42)</f>
        <v>1113.6812499999999</v>
      </c>
      <c r="L42" s="56"/>
    </row>
    <row r="43" spans="1:12" x14ac:dyDescent="0.2">
      <c r="A43" s="54"/>
      <c r="B43" s="5" t="s">
        <v>27</v>
      </c>
      <c r="C43" s="1" t="s">
        <v>28</v>
      </c>
      <c r="D43" s="1" t="s">
        <v>78</v>
      </c>
      <c r="E43" s="2">
        <v>53</v>
      </c>
      <c r="F43" s="2">
        <v>4</v>
      </c>
      <c r="G43" s="2">
        <f t="shared" si="4"/>
        <v>212</v>
      </c>
      <c r="H43" s="2">
        <v>1.5</v>
      </c>
      <c r="I43" s="2">
        <f t="shared" si="5"/>
        <v>318</v>
      </c>
      <c r="J43" s="17">
        <v>24.25</v>
      </c>
      <c r="K43" s="25">
        <f t="shared" si="6"/>
        <v>7711.5</v>
      </c>
    </row>
    <row r="44" spans="1:12" x14ac:dyDescent="0.2">
      <c r="A44" s="54"/>
      <c r="B44" s="5" t="s">
        <v>27</v>
      </c>
      <c r="C44" s="1" t="s">
        <v>28</v>
      </c>
      <c r="D44" s="1" t="s">
        <v>79</v>
      </c>
      <c r="E44" s="2">
        <v>53</v>
      </c>
      <c r="F44" s="2">
        <v>4</v>
      </c>
      <c r="G44" s="2">
        <f t="shared" si="4"/>
        <v>212</v>
      </c>
      <c r="H44" s="2">
        <v>1.5</v>
      </c>
      <c r="I44" s="2">
        <f t="shared" si="5"/>
        <v>318</v>
      </c>
      <c r="J44" s="17">
        <v>24.25</v>
      </c>
      <c r="K44" s="25">
        <f t="shared" si="6"/>
        <v>7711.5</v>
      </c>
    </row>
    <row r="45" spans="1:12" x14ac:dyDescent="0.2">
      <c r="A45" s="54"/>
      <c r="B45" s="5" t="s">
        <v>27</v>
      </c>
      <c r="C45" s="1" t="s">
        <v>28</v>
      </c>
      <c r="D45" s="1" t="s">
        <v>80</v>
      </c>
      <c r="E45" s="2">
        <v>53</v>
      </c>
      <c r="F45" s="2">
        <v>4</v>
      </c>
      <c r="G45" s="2">
        <f t="shared" si="4"/>
        <v>212</v>
      </c>
      <c r="H45" s="2">
        <v>1.5</v>
      </c>
      <c r="I45" s="2">
        <f t="shared" si="5"/>
        <v>318</v>
      </c>
      <c r="J45" s="17">
        <v>24.25</v>
      </c>
      <c r="K45" s="25">
        <f t="shared" si="6"/>
        <v>7711.5</v>
      </c>
    </row>
    <row r="46" spans="1:12" x14ac:dyDescent="0.2">
      <c r="A46" s="54"/>
      <c r="B46" s="5" t="s">
        <v>27</v>
      </c>
      <c r="C46" s="1" t="s">
        <v>28</v>
      </c>
      <c r="D46" s="1" t="s">
        <v>81</v>
      </c>
      <c r="E46" s="2">
        <v>53</v>
      </c>
      <c r="F46" s="2">
        <v>4</v>
      </c>
      <c r="G46" s="2">
        <f t="shared" si="4"/>
        <v>212</v>
      </c>
      <c r="H46" s="2">
        <v>1.5</v>
      </c>
      <c r="I46" s="2">
        <f t="shared" si="5"/>
        <v>318</v>
      </c>
      <c r="J46" s="17">
        <v>24.25</v>
      </c>
      <c r="K46" s="25">
        <f t="shared" si="6"/>
        <v>7711.5</v>
      </c>
    </row>
    <row r="47" spans="1:12" x14ac:dyDescent="0.2">
      <c r="A47" s="54"/>
      <c r="B47" s="5" t="s">
        <v>27</v>
      </c>
      <c r="C47" s="1" t="s">
        <v>28</v>
      </c>
      <c r="D47" s="1" t="s">
        <v>82</v>
      </c>
      <c r="E47" s="2">
        <v>53</v>
      </c>
      <c r="F47" s="2">
        <v>4</v>
      </c>
      <c r="G47" s="2">
        <f t="shared" si="4"/>
        <v>212</v>
      </c>
      <c r="H47" s="2">
        <v>1.5</v>
      </c>
      <c r="I47" s="2">
        <f t="shared" si="5"/>
        <v>318</v>
      </c>
      <c r="J47" s="17">
        <v>24.25</v>
      </c>
      <c r="K47" s="25">
        <f t="shared" si="6"/>
        <v>7711.5</v>
      </c>
    </row>
    <row r="48" spans="1:12" x14ac:dyDescent="0.2">
      <c r="A48" s="54"/>
      <c r="B48" s="35"/>
      <c r="C48" s="36"/>
      <c r="D48" s="36" t="s">
        <v>48</v>
      </c>
      <c r="E48" s="39">
        <f>E31+E42</f>
        <v>2774</v>
      </c>
      <c r="F48" s="39"/>
      <c r="G48" s="39">
        <f>SUM(G31:G47)</f>
        <v>6565.03</v>
      </c>
      <c r="H48" s="39"/>
      <c r="I48" s="39">
        <f>SUM(I31:I47)</f>
        <v>46271.764999999999</v>
      </c>
      <c r="J48" s="38"/>
      <c r="K48" s="76">
        <f>SUM(K31:K47)</f>
        <v>1143051.80125</v>
      </c>
    </row>
    <row r="49" spans="1:11" x14ac:dyDescent="0.2">
      <c r="A49" s="54"/>
      <c r="B49" s="5"/>
      <c r="C49" s="70" t="s">
        <v>83</v>
      </c>
      <c r="D49" s="70"/>
      <c r="E49" s="70"/>
      <c r="F49" s="70"/>
      <c r="G49" s="70"/>
      <c r="H49" s="70"/>
      <c r="I49" s="70"/>
      <c r="J49" s="17"/>
      <c r="K49" s="12"/>
    </row>
    <row r="50" spans="1:11" ht="27.75" customHeight="1" x14ac:dyDescent="0.2">
      <c r="A50" s="54"/>
      <c r="B50" s="5" t="s">
        <v>84</v>
      </c>
      <c r="C50" s="12" t="s">
        <v>85</v>
      </c>
      <c r="D50" s="13" t="s">
        <v>86</v>
      </c>
      <c r="E50" s="3">
        <v>55</v>
      </c>
      <c r="F50" s="3">
        <v>5</v>
      </c>
      <c r="G50" s="3">
        <f>SUM(E50*F50)</f>
        <v>275</v>
      </c>
      <c r="H50" s="3">
        <v>3.5</v>
      </c>
      <c r="I50" s="3">
        <f>SUM(G50*H50)</f>
        <v>962.5</v>
      </c>
      <c r="J50" s="17">
        <v>24.25</v>
      </c>
      <c r="K50" s="25">
        <f>SUM(I50*J50)</f>
        <v>23340.625</v>
      </c>
    </row>
    <row r="51" spans="1:11" ht="27" customHeight="1" x14ac:dyDescent="0.2">
      <c r="A51" s="54"/>
      <c r="B51" s="5" t="s">
        <v>84</v>
      </c>
      <c r="C51" s="12" t="s">
        <v>87</v>
      </c>
      <c r="D51" s="13" t="s">
        <v>88</v>
      </c>
      <c r="E51" s="3">
        <v>97</v>
      </c>
      <c r="F51" s="3">
        <v>12</v>
      </c>
      <c r="G51" s="3">
        <f t="shared" ref="G51:G59" si="10">SUM(E51*F51)</f>
        <v>1164</v>
      </c>
      <c r="H51" s="3">
        <v>2.5</v>
      </c>
      <c r="I51" s="3">
        <f t="shared" ref="I51:I59" si="11">SUM(G51*H51)</f>
        <v>2910</v>
      </c>
      <c r="J51" s="17">
        <v>24.25</v>
      </c>
      <c r="K51" s="25">
        <f t="shared" ref="K51:K59" si="12">SUM(I51*J51)</f>
        <v>70567.5</v>
      </c>
    </row>
    <row r="52" spans="1:11" ht="29.25" customHeight="1" x14ac:dyDescent="0.2">
      <c r="A52" s="54"/>
      <c r="B52" s="5" t="s">
        <v>84</v>
      </c>
      <c r="C52" s="12" t="s">
        <v>89</v>
      </c>
      <c r="D52" s="13" t="s">
        <v>90</v>
      </c>
      <c r="E52" s="3">
        <v>20</v>
      </c>
      <c r="F52" s="3">
        <v>12</v>
      </c>
      <c r="G52" s="3">
        <f t="shared" si="10"/>
        <v>240</v>
      </c>
      <c r="H52" s="3">
        <v>6.3</v>
      </c>
      <c r="I52" s="3">
        <f t="shared" si="11"/>
        <v>1512</v>
      </c>
      <c r="J52" s="17">
        <v>24.25</v>
      </c>
      <c r="K52" s="25">
        <f t="shared" si="12"/>
        <v>36666</v>
      </c>
    </row>
    <row r="53" spans="1:11" ht="15.75" customHeight="1" x14ac:dyDescent="0.2">
      <c r="A53" s="54"/>
      <c r="B53" s="5" t="s">
        <v>27</v>
      </c>
      <c r="C53" s="12" t="s">
        <v>28</v>
      </c>
      <c r="D53" s="12" t="s">
        <v>91</v>
      </c>
      <c r="E53" s="3">
        <v>42</v>
      </c>
      <c r="F53" s="3">
        <v>1</v>
      </c>
      <c r="G53" s="3">
        <f t="shared" si="10"/>
        <v>42</v>
      </c>
      <c r="H53" s="3">
        <v>1.5</v>
      </c>
      <c r="I53" s="3">
        <f t="shared" si="11"/>
        <v>63</v>
      </c>
      <c r="J53" s="17">
        <v>24.25</v>
      </c>
      <c r="K53" s="25">
        <f t="shared" si="12"/>
        <v>1527.75</v>
      </c>
    </row>
    <row r="54" spans="1:11" ht="15.75" customHeight="1" x14ac:dyDescent="0.2">
      <c r="A54" s="54"/>
      <c r="B54" s="5" t="s">
        <v>50</v>
      </c>
      <c r="C54" s="12" t="s">
        <v>92</v>
      </c>
      <c r="D54" s="12" t="s">
        <v>93</v>
      </c>
      <c r="E54" s="3">
        <v>192</v>
      </c>
      <c r="F54" s="3">
        <v>1</v>
      </c>
      <c r="G54" s="3">
        <f t="shared" si="10"/>
        <v>192</v>
      </c>
      <c r="H54" s="3">
        <v>2</v>
      </c>
      <c r="I54" s="3">
        <f t="shared" si="11"/>
        <v>384</v>
      </c>
      <c r="J54" s="17">
        <v>24.25</v>
      </c>
      <c r="K54" s="25">
        <f t="shared" si="12"/>
        <v>9312</v>
      </c>
    </row>
    <row r="55" spans="1:11" ht="15.75" customHeight="1" x14ac:dyDescent="0.2">
      <c r="A55" s="54"/>
      <c r="B55" s="5" t="s">
        <v>50</v>
      </c>
      <c r="C55" s="12" t="s">
        <v>51</v>
      </c>
      <c r="D55" s="12" t="s">
        <v>52</v>
      </c>
      <c r="E55" s="3">
        <v>111</v>
      </c>
      <c r="F55" s="3">
        <v>1</v>
      </c>
      <c r="G55" s="3">
        <f t="shared" si="10"/>
        <v>111</v>
      </c>
      <c r="H55" s="3">
        <f>+I55/G55</f>
        <v>2.4144144144144146</v>
      </c>
      <c r="I55" s="34">
        <v>268</v>
      </c>
      <c r="J55" s="17">
        <v>24.25</v>
      </c>
      <c r="K55" s="25">
        <f t="shared" si="12"/>
        <v>6499</v>
      </c>
    </row>
    <row r="56" spans="1:11" ht="15.75" customHeight="1" x14ac:dyDescent="0.2">
      <c r="A56" s="54"/>
      <c r="B56" s="5" t="s">
        <v>27</v>
      </c>
      <c r="C56" s="12" t="s">
        <v>28</v>
      </c>
      <c r="D56" s="12" t="s">
        <v>94</v>
      </c>
      <c r="E56" s="3">
        <v>111</v>
      </c>
      <c r="F56" s="3">
        <v>4</v>
      </c>
      <c r="G56" s="3">
        <f t="shared" si="10"/>
        <v>444</v>
      </c>
      <c r="H56" s="3">
        <v>1.5</v>
      </c>
      <c r="I56" s="3">
        <f t="shared" si="11"/>
        <v>666</v>
      </c>
      <c r="J56" s="17">
        <v>24.25</v>
      </c>
      <c r="K56" s="25">
        <f t="shared" si="12"/>
        <v>16150.5</v>
      </c>
    </row>
    <row r="57" spans="1:11" ht="15.75" customHeight="1" x14ac:dyDescent="0.2">
      <c r="A57" s="54"/>
      <c r="B57" s="5" t="s">
        <v>27</v>
      </c>
      <c r="C57" s="12" t="s">
        <v>28</v>
      </c>
      <c r="D57" s="12" t="s">
        <v>95</v>
      </c>
      <c r="E57" s="3">
        <v>111</v>
      </c>
      <c r="F57" s="3">
        <v>1</v>
      </c>
      <c r="G57" s="3">
        <f t="shared" si="10"/>
        <v>111</v>
      </c>
      <c r="H57" s="3">
        <v>1.5</v>
      </c>
      <c r="I57" s="3">
        <f t="shared" si="11"/>
        <v>166.5</v>
      </c>
      <c r="J57" s="17">
        <v>24.25</v>
      </c>
      <c r="K57" s="25">
        <f t="shared" si="12"/>
        <v>4037.625</v>
      </c>
    </row>
    <row r="58" spans="1:11" ht="15.75" customHeight="1" x14ac:dyDescent="0.2">
      <c r="A58" s="54"/>
      <c r="B58" s="5" t="s">
        <v>27</v>
      </c>
      <c r="C58" s="12" t="s">
        <v>28</v>
      </c>
      <c r="D58" s="12" t="s">
        <v>96</v>
      </c>
      <c r="E58" s="3">
        <v>111</v>
      </c>
      <c r="F58" s="3">
        <v>4</v>
      </c>
      <c r="G58" s="3">
        <f t="shared" si="10"/>
        <v>444</v>
      </c>
      <c r="H58" s="3">
        <v>1.5</v>
      </c>
      <c r="I58" s="3">
        <f t="shared" si="11"/>
        <v>666</v>
      </c>
      <c r="J58" s="17">
        <v>24.25</v>
      </c>
      <c r="K58" s="25">
        <f t="shared" si="12"/>
        <v>16150.5</v>
      </c>
    </row>
    <row r="59" spans="1:11" ht="15.75" customHeight="1" x14ac:dyDescent="0.2">
      <c r="A59" s="54"/>
      <c r="B59" s="5" t="s">
        <v>27</v>
      </c>
      <c r="C59" s="12" t="s">
        <v>28</v>
      </c>
      <c r="D59" s="12" t="s">
        <v>97</v>
      </c>
      <c r="E59" s="3">
        <v>150</v>
      </c>
      <c r="F59" s="3">
        <v>4</v>
      </c>
      <c r="G59" s="3">
        <f t="shared" si="10"/>
        <v>600</v>
      </c>
      <c r="H59" s="3">
        <v>1.5</v>
      </c>
      <c r="I59" s="3">
        <f t="shared" si="11"/>
        <v>900</v>
      </c>
      <c r="J59" s="17">
        <v>24.25</v>
      </c>
      <c r="K59" s="25">
        <f t="shared" si="12"/>
        <v>21825</v>
      </c>
    </row>
    <row r="60" spans="1:11" x14ac:dyDescent="0.2">
      <c r="A60" s="54"/>
      <c r="B60" s="35"/>
      <c r="C60" s="36"/>
      <c r="D60" s="36" t="s">
        <v>48</v>
      </c>
      <c r="E60" s="37">
        <f>SUM(E54)</f>
        <v>192</v>
      </c>
      <c r="F60" s="37"/>
      <c r="G60" s="37">
        <f>SUM(G50:G59)</f>
        <v>3623</v>
      </c>
      <c r="H60" s="37"/>
      <c r="I60" s="37">
        <f>SUM(I50:I59)</f>
        <v>8498</v>
      </c>
      <c r="J60" s="38"/>
      <c r="K60" s="46">
        <f>SUM(K50:K59)</f>
        <v>206076.5</v>
      </c>
    </row>
    <row r="61" spans="1:11" x14ac:dyDescent="0.2">
      <c r="A61" s="54"/>
      <c r="B61" s="5"/>
      <c r="C61" s="70" t="s">
        <v>98</v>
      </c>
      <c r="D61" s="70"/>
      <c r="E61" s="70"/>
      <c r="F61" s="70"/>
      <c r="G61" s="70"/>
      <c r="H61" s="70"/>
      <c r="I61" s="70"/>
      <c r="J61" s="17"/>
      <c r="K61" s="12"/>
    </row>
    <row r="62" spans="1:11" ht="24.75" customHeight="1" x14ac:dyDescent="0.2">
      <c r="A62" s="54"/>
      <c r="B62" s="5" t="s">
        <v>99</v>
      </c>
      <c r="C62" s="1" t="s">
        <v>134</v>
      </c>
      <c r="D62" s="13" t="s">
        <v>100</v>
      </c>
      <c r="E62" s="3">
        <v>45</v>
      </c>
      <c r="F62" s="3">
        <v>1</v>
      </c>
      <c r="G62" s="3">
        <f>+E62*F62</f>
        <v>45</v>
      </c>
      <c r="H62" s="3">
        <v>3</v>
      </c>
      <c r="I62" s="3">
        <f>SUM(G62*H62)</f>
        <v>135</v>
      </c>
      <c r="J62" s="17">
        <v>24.25</v>
      </c>
      <c r="K62" s="25">
        <f>SUM(I62*J62)</f>
        <v>3273.75</v>
      </c>
    </row>
    <row r="63" spans="1:11" ht="12.75" customHeight="1" x14ac:dyDescent="0.2">
      <c r="A63" s="54"/>
      <c r="B63" s="5" t="s">
        <v>99</v>
      </c>
      <c r="C63" s="1" t="s">
        <v>101</v>
      </c>
      <c r="D63" s="12" t="s">
        <v>102</v>
      </c>
      <c r="E63" s="3">
        <v>45</v>
      </c>
      <c r="F63" s="3">
        <v>1</v>
      </c>
      <c r="G63" s="3">
        <f>+E63*F63</f>
        <v>45</v>
      </c>
      <c r="H63" s="3">
        <v>1</v>
      </c>
      <c r="I63" s="3">
        <f t="shared" ref="I63:I80" si="13">SUM(G63*H63)</f>
        <v>45</v>
      </c>
      <c r="J63" s="17">
        <v>24.25</v>
      </c>
      <c r="K63" s="25">
        <f t="shared" ref="K63:K80" si="14">SUM(I63*J63)</f>
        <v>1091.25</v>
      </c>
    </row>
    <row r="64" spans="1:11" ht="27.75" customHeight="1" x14ac:dyDescent="0.2">
      <c r="A64" s="54"/>
      <c r="B64" s="5" t="s">
        <v>103</v>
      </c>
      <c r="C64" s="1" t="s">
        <v>104</v>
      </c>
      <c r="D64" s="13" t="s">
        <v>105</v>
      </c>
      <c r="E64" s="3">
        <v>51</v>
      </c>
      <c r="F64" s="3">
        <v>1</v>
      </c>
      <c r="G64" s="3">
        <f t="shared" ref="G64:G80" si="15">SUM(E64*F64)</f>
        <v>51</v>
      </c>
      <c r="H64" s="3">
        <v>2</v>
      </c>
      <c r="I64" s="3">
        <f t="shared" si="13"/>
        <v>102</v>
      </c>
      <c r="J64" s="17">
        <v>24.25</v>
      </c>
      <c r="K64" s="25">
        <f t="shared" si="14"/>
        <v>2473.5</v>
      </c>
    </row>
    <row r="65" spans="1:11" x14ac:dyDescent="0.2">
      <c r="A65" s="54"/>
      <c r="B65" s="5" t="s">
        <v>106</v>
      </c>
      <c r="C65" s="1" t="s">
        <v>107</v>
      </c>
      <c r="D65" s="13" t="s">
        <v>108</v>
      </c>
      <c r="E65" s="13">
        <v>90</v>
      </c>
      <c r="F65" s="49">
        <v>1</v>
      </c>
      <c r="G65" s="50">
        <f>+E65*F65</f>
        <v>90</v>
      </c>
      <c r="H65" s="51">
        <f>+I65/G65</f>
        <v>0.16666666666666666</v>
      </c>
      <c r="I65" s="49">
        <v>15</v>
      </c>
      <c r="J65" s="17">
        <v>24.25</v>
      </c>
      <c r="K65" s="25">
        <f t="shared" si="14"/>
        <v>363.75</v>
      </c>
    </row>
    <row r="66" spans="1:11" ht="28.5" customHeight="1" x14ac:dyDescent="0.2">
      <c r="A66" s="54"/>
      <c r="B66" s="5" t="s">
        <v>109</v>
      </c>
      <c r="C66" s="1" t="s">
        <v>110</v>
      </c>
      <c r="D66" s="11" t="s">
        <v>111</v>
      </c>
      <c r="E66" s="3">
        <v>90</v>
      </c>
      <c r="F66" s="3">
        <v>15</v>
      </c>
      <c r="G66" s="3">
        <f t="shared" si="15"/>
        <v>1350</v>
      </c>
      <c r="H66" s="3">
        <v>3.1</v>
      </c>
      <c r="I66" s="3">
        <f t="shared" si="13"/>
        <v>4185</v>
      </c>
      <c r="J66" s="17">
        <v>24.25</v>
      </c>
      <c r="K66" s="25">
        <f t="shared" si="14"/>
        <v>101486.25</v>
      </c>
    </row>
    <row r="67" spans="1:11" ht="25.5" customHeight="1" x14ac:dyDescent="0.2">
      <c r="A67" s="54"/>
      <c r="B67" s="5" t="s">
        <v>109</v>
      </c>
      <c r="C67" s="1" t="s">
        <v>112</v>
      </c>
      <c r="D67" s="13" t="s">
        <v>113</v>
      </c>
      <c r="E67" s="3">
        <v>90</v>
      </c>
      <c r="F67" s="3">
        <v>1</v>
      </c>
      <c r="G67" s="3">
        <f t="shared" si="15"/>
        <v>90</v>
      </c>
      <c r="H67" s="3">
        <v>1.7</v>
      </c>
      <c r="I67" s="3">
        <f t="shared" si="13"/>
        <v>153</v>
      </c>
      <c r="J67" s="17">
        <v>24.25</v>
      </c>
      <c r="K67" s="25">
        <f t="shared" si="14"/>
        <v>3710.25</v>
      </c>
    </row>
    <row r="68" spans="1:11" ht="12.75" customHeight="1" x14ac:dyDescent="0.2">
      <c r="A68" s="54"/>
      <c r="B68" s="5" t="s">
        <v>27</v>
      </c>
      <c r="C68" s="1" t="s">
        <v>28</v>
      </c>
      <c r="D68" s="11" t="s">
        <v>114</v>
      </c>
      <c r="E68" s="3">
        <v>90</v>
      </c>
      <c r="F68" s="3">
        <v>1</v>
      </c>
      <c r="G68" s="3">
        <f t="shared" si="15"/>
        <v>90</v>
      </c>
      <c r="H68" s="3">
        <v>1.5</v>
      </c>
      <c r="I68" s="3">
        <f t="shared" si="13"/>
        <v>135</v>
      </c>
      <c r="J68" s="17">
        <v>24.25</v>
      </c>
      <c r="K68" s="25">
        <f t="shared" si="14"/>
        <v>3273.75</v>
      </c>
    </row>
    <row r="69" spans="1:11" ht="12.75" customHeight="1" x14ac:dyDescent="0.2">
      <c r="A69" s="54"/>
      <c r="B69" s="5" t="s">
        <v>27</v>
      </c>
      <c r="C69" s="1" t="s">
        <v>28</v>
      </c>
      <c r="D69" s="11" t="s">
        <v>115</v>
      </c>
      <c r="E69" s="3">
        <v>90</v>
      </c>
      <c r="F69" s="3">
        <v>1</v>
      </c>
      <c r="G69" s="3">
        <f t="shared" si="15"/>
        <v>90</v>
      </c>
      <c r="H69" s="3">
        <v>1.5</v>
      </c>
      <c r="I69" s="3">
        <f t="shared" si="13"/>
        <v>135</v>
      </c>
      <c r="J69" s="17">
        <v>24.25</v>
      </c>
      <c r="K69" s="25">
        <f t="shared" si="14"/>
        <v>3273.75</v>
      </c>
    </row>
    <row r="70" spans="1:11" ht="12.75" customHeight="1" x14ac:dyDescent="0.2">
      <c r="A70" s="54"/>
      <c r="B70" s="5" t="s">
        <v>27</v>
      </c>
      <c r="C70" s="1" t="s">
        <v>28</v>
      </c>
      <c r="D70" s="11" t="s">
        <v>116</v>
      </c>
      <c r="E70" s="3">
        <v>90</v>
      </c>
      <c r="F70" s="3">
        <v>4</v>
      </c>
      <c r="G70" s="3">
        <f t="shared" si="15"/>
        <v>360</v>
      </c>
      <c r="H70" s="3">
        <v>1.5</v>
      </c>
      <c r="I70" s="3">
        <f t="shared" si="13"/>
        <v>540</v>
      </c>
      <c r="J70" s="17">
        <v>24.25</v>
      </c>
      <c r="K70" s="25">
        <f t="shared" si="14"/>
        <v>13095</v>
      </c>
    </row>
    <row r="71" spans="1:11" ht="12.75" customHeight="1" x14ac:dyDescent="0.2">
      <c r="A71" s="54"/>
      <c r="B71" s="5" t="s">
        <v>27</v>
      </c>
      <c r="C71" s="1" t="s">
        <v>28</v>
      </c>
      <c r="D71" s="11" t="s">
        <v>117</v>
      </c>
      <c r="E71" s="3">
        <v>90</v>
      </c>
      <c r="F71" s="3">
        <v>4</v>
      </c>
      <c r="G71" s="3">
        <f t="shared" si="15"/>
        <v>360</v>
      </c>
      <c r="H71" s="3">
        <v>1.5</v>
      </c>
      <c r="I71" s="3">
        <f t="shared" si="13"/>
        <v>540</v>
      </c>
      <c r="J71" s="17">
        <v>24.25</v>
      </c>
      <c r="K71" s="25">
        <f t="shared" si="14"/>
        <v>13095</v>
      </c>
    </row>
    <row r="72" spans="1:11" ht="12.75" customHeight="1" x14ac:dyDescent="0.2">
      <c r="A72" s="54"/>
      <c r="B72" s="5" t="s">
        <v>27</v>
      </c>
      <c r="C72" s="1" t="s">
        <v>28</v>
      </c>
      <c r="D72" s="11" t="s">
        <v>118</v>
      </c>
      <c r="E72" s="3">
        <v>90</v>
      </c>
      <c r="F72" s="3">
        <v>1</v>
      </c>
      <c r="G72" s="3">
        <f t="shared" si="15"/>
        <v>90</v>
      </c>
      <c r="H72" s="3">
        <v>1.5</v>
      </c>
      <c r="I72" s="3">
        <f t="shared" si="13"/>
        <v>135</v>
      </c>
      <c r="J72" s="17">
        <v>24.25</v>
      </c>
      <c r="K72" s="25">
        <f t="shared" si="14"/>
        <v>3273.75</v>
      </c>
    </row>
    <row r="73" spans="1:11" ht="12.75" customHeight="1" x14ac:dyDescent="0.2">
      <c r="A73" s="54"/>
      <c r="B73" s="5" t="s">
        <v>27</v>
      </c>
      <c r="C73" s="1" t="s">
        <v>28</v>
      </c>
      <c r="D73" s="11" t="s">
        <v>119</v>
      </c>
      <c r="E73" s="3">
        <v>90</v>
      </c>
      <c r="F73" s="3">
        <v>4</v>
      </c>
      <c r="G73" s="3">
        <f t="shared" si="15"/>
        <v>360</v>
      </c>
      <c r="H73" s="3">
        <v>1.5</v>
      </c>
      <c r="I73" s="3">
        <f t="shared" si="13"/>
        <v>540</v>
      </c>
      <c r="J73" s="17">
        <v>24.25</v>
      </c>
      <c r="K73" s="25">
        <f t="shared" si="14"/>
        <v>13095</v>
      </c>
    </row>
    <row r="74" spans="1:11" ht="12.75" customHeight="1" x14ac:dyDescent="0.2">
      <c r="A74" s="54"/>
      <c r="B74" s="5" t="s">
        <v>27</v>
      </c>
      <c r="C74" s="1" t="s">
        <v>28</v>
      </c>
      <c r="D74" s="11" t="s">
        <v>120</v>
      </c>
      <c r="E74" s="3">
        <v>90</v>
      </c>
      <c r="F74" s="3">
        <v>4</v>
      </c>
      <c r="G74" s="3">
        <f t="shared" si="15"/>
        <v>360</v>
      </c>
      <c r="H74" s="3">
        <v>1.5</v>
      </c>
      <c r="I74" s="3">
        <f t="shared" si="13"/>
        <v>540</v>
      </c>
      <c r="J74" s="17">
        <v>24.25</v>
      </c>
      <c r="K74" s="25">
        <f t="shared" si="14"/>
        <v>13095</v>
      </c>
    </row>
    <row r="75" spans="1:11" ht="12.75" customHeight="1" x14ac:dyDescent="0.2">
      <c r="A75" s="54"/>
      <c r="B75" s="5" t="s">
        <v>27</v>
      </c>
      <c r="C75" s="1" t="s">
        <v>28</v>
      </c>
      <c r="D75" s="11" t="s">
        <v>121</v>
      </c>
      <c r="E75" s="3">
        <v>90</v>
      </c>
      <c r="F75" s="3">
        <v>4</v>
      </c>
      <c r="G75" s="3">
        <f t="shared" si="15"/>
        <v>360</v>
      </c>
      <c r="H75" s="3">
        <v>1.5</v>
      </c>
      <c r="I75" s="3">
        <f t="shared" si="13"/>
        <v>540</v>
      </c>
      <c r="J75" s="17">
        <v>24.25</v>
      </c>
      <c r="K75" s="25">
        <f t="shared" si="14"/>
        <v>13095</v>
      </c>
    </row>
    <row r="76" spans="1:11" ht="12.75" customHeight="1" x14ac:dyDescent="0.2">
      <c r="A76" s="54"/>
      <c r="B76" s="5" t="s">
        <v>27</v>
      </c>
      <c r="C76" s="1" t="s">
        <v>28</v>
      </c>
      <c r="D76" s="11" t="s">
        <v>122</v>
      </c>
      <c r="E76" s="3">
        <v>90</v>
      </c>
      <c r="F76" s="3">
        <v>1</v>
      </c>
      <c r="G76" s="3">
        <f t="shared" si="15"/>
        <v>90</v>
      </c>
      <c r="H76" s="3">
        <v>1.5</v>
      </c>
      <c r="I76" s="3">
        <f t="shared" si="13"/>
        <v>135</v>
      </c>
      <c r="J76" s="17">
        <v>24.25</v>
      </c>
      <c r="K76" s="25">
        <f t="shared" si="14"/>
        <v>3273.75</v>
      </c>
    </row>
    <row r="77" spans="1:11" ht="12.75" customHeight="1" x14ac:dyDescent="0.2">
      <c r="A77" s="54"/>
      <c r="B77" s="5" t="s">
        <v>27</v>
      </c>
      <c r="C77" s="1" t="s">
        <v>28</v>
      </c>
      <c r="D77" s="11" t="s">
        <v>123</v>
      </c>
      <c r="E77" s="3">
        <v>90</v>
      </c>
      <c r="F77" s="3">
        <v>4</v>
      </c>
      <c r="G77" s="3">
        <f t="shared" si="15"/>
        <v>360</v>
      </c>
      <c r="H77" s="3">
        <v>1.5</v>
      </c>
      <c r="I77" s="3">
        <f t="shared" si="13"/>
        <v>540</v>
      </c>
      <c r="J77" s="17">
        <v>24.25</v>
      </c>
      <c r="K77" s="25">
        <f t="shared" si="14"/>
        <v>13095</v>
      </c>
    </row>
    <row r="78" spans="1:11" ht="12.75" customHeight="1" x14ac:dyDescent="0.2">
      <c r="A78" s="54"/>
      <c r="B78" s="5" t="s">
        <v>27</v>
      </c>
      <c r="C78" s="1" t="s">
        <v>28</v>
      </c>
      <c r="D78" s="11" t="s">
        <v>124</v>
      </c>
      <c r="E78" s="3">
        <v>90</v>
      </c>
      <c r="F78" s="3">
        <v>4</v>
      </c>
      <c r="G78" s="3">
        <f t="shared" si="15"/>
        <v>360</v>
      </c>
      <c r="H78" s="3">
        <v>1.5</v>
      </c>
      <c r="I78" s="3">
        <f t="shared" si="13"/>
        <v>540</v>
      </c>
      <c r="J78" s="17">
        <v>24.25</v>
      </c>
      <c r="K78" s="25">
        <f t="shared" si="14"/>
        <v>13095</v>
      </c>
    </row>
    <row r="79" spans="1:11" ht="12.75" customHeight="1" x14ac:dyDescent="0.2">
      <c r="A79" s="54"/>
      <c r="B79" s="5" t="s">
        <v>27</v>
      </c>
      <c r="C79" s="1" t="s">
        <v>28</v>
      </c>
      <c r="D79" s="11" t="s">
        <v>125</v>
      </c>
      <c r="E79" s="3">
        <v>90</v>
      </c>
      <c r="F79" s="3">
        <v>4</v>
      </c>
      <c r="G79" s="3">
        <f t="shared" si="15"/>
        <v>360</v>
      </c>
      <c r="H79" s="3">
        <v>1.5</v>
      </c>
      <c r="I79" s="3">
        <f t="shared" si="13"/>
        <v>540</v>
      </c>
      <c r="J79" s="17">
        <v>24.25</v>
      </c>
      <c r="K79" s="25">
        <f t="shared" si="14"/>
        <v>13095</v>
      </c>
    </row>
    <row r="80" spans="1:11" ht="12.75" customHeight="1" x14ac:dyDescent="0.2">
      <c r="A80" s="54"/>
      <c r="B80" s="5" t="s">
        <v>27</v>
      </c>
      <c r="C80" s="1" t="s">
        <v>28</v>
      </c>
      <c r="D80" s="11" t="s">
        <v>126</v>
      </c>
      <c r="E80" s="3">
        <v>90</v>
      </c>
      <c r="F80" s="3">
        <v>4</v>
      </c>
      <c r="G80" s="3">
        <f t="shared" si="15"/>
        <v>360</v>
      </c>
      <c r="H80" s="3">
        <v>1.5</v>
      </c>
      <c r="I80" s="3">
        <f t="shared" si="13"/>
        <v>540</v>
      </c>
      <c r="J80" s="17">
        <v>24.25</v>
      </c>
      <c r="K80" s="25">
        <f t="shared" si="14"/>
        <v>13095</v>
      </c>
    </row>
    <row r="81" spans="1:182" s="26" customFormat="1" x14ac:dyDescent="0.2">
      <c r="A81" s="54"/>
      <c r="B81" s="40"/>
      <c r="C81" s="41"/>
      <c r="D81" s="36" t="s">
        <v>48</v>
      </c>
      <c r="E81" s="37">
        <f>SUM(E65)</f>
        <v>90</v>
      </c>
      <c r="F81" s="37"/>
      <c r="G81" s="37">
        <f>SUM(G62:G80)</f>
        <v>5271</v>
      </c>
      <c r="H81" s="37"/>
      <c r="I81" s="37">
        <f>SUM(I62:I80)</f>
        <v>10035</v>
      </c>
      <c r="J81" s="42"/>
      <c r="K81" s="46">
        <f>SUM(K62:K80)</f>
        <v>243348.75</v>
      </c>
      <c r="L81" s="28"/>
      <c r="M81" s="28"/>
      <c r="N81" s="28"/>
      <c r="O81" s="28"/>
      <c r="P81" s="28"/>
      <c r="Q81" s="28"/>
      <c r="R81" s="28"/>
      <c r="S81" s="28"/>
      <c r="T81" s="28"/>
      <c r="U81" s="28"/>
      <c r="V81" s="28"/>
      <c r="W81" s="28"/>
      <c r="X81" s="28"/>
      <c r="Y81" s="28"/>
      <c r="Z81" s="28"/>
      <c r="AA81" s="28"/>
      <c r="AB81" s="28"/>
      <c r="AC81" s="28"/>
      <c r="AD81" s="28"/>
      <c r="AE81" s="28"/>
      <c r="AF81" s="28"/>
      <c r="AG81" s="28"/>
      <c r="AH81" s="28"/>
      <c r="AI81" s="28"/>
      <c r="AJ81" s="28"/>
      <c r="AK81" s="28"/>
      <c r="AL81" s="28"/>
      <c r="AM81" s="28"/>
      <c r="AN81" s="28"/>
      <c r="AO81" s="28"/>
      <c r="AP81" s="28"/>
      <c r="AQ81" s="28"/>
      <c r="AR81" s="28"/>
      <c r="AS81" s="28"/>
      <c r="AT81" s="28"/>
      <c r="AU81" s="28"/>
      <c r="AV81" s="28"/>
      <c r="AW81" s="28"/>
      <c r="AX81" s="28"/>
      <c r="AY81" s="28"/>
      <c r="AZ81" s="28"/>
      <c r="BA81" s="28"/>
      <c r="BB81" s="28"/>
      <c r="BC81" s="28"/>
      <c r="BD81" s="28"/>
      <c r="BE81" s="28"/>
      <c r="BF81" s="28"/>
      <c r="BG81" s="28"/>
      <c r="BH81" s="28"/>
      <c r="BI81" s="28"/>
      <c r="BJ81" s="28"/>
      <c r="BK81" s="28"/>
      <c r="BL81" s="28"/>
      <c r="BM81" s="28"/>
      <c r="BN81" s="28"/>
      <c r="BO81" s="28"/>
      <c r="BP81" s="28"/>
      <c r="BQ81" s="28"/>
      <c r="BR81" s="28"/>
      <c r="BS81" s="28"/>
      <c r="BT81" s="28"/>
      <c r="BU81" s="28"/>
      <c r="BV81" s="28"/>
      <c r="BW81" s="28"/>
      <c r="BX81" s="28"/>
      <c r="BY81" s="28"/>
      <c r="BZ81" s="28"/>
      <c r="CA81" s="28"/>
      <c r="CB81" s="28"/>
      <c r="CC81" s="28"/>
      <c r="CD81" s="28"/>
      <c r="CE81" s="28"/>
      <c r="CF81" s="28"/>
      <c r="CG81" s="28"/>
      <c r="CH81" s="28"/>
      <c r="CI81" s="28"/>
      <c r="CJ81" s="28"/>
      <c r="CK81" s="28"/>
      <c r="CL81" s="28"/>
      <c r="CM81" s="28"/>
      <c r="CN81" s="28"/>
      <c r="CO81" s="28"/>
      <c r="CP81" s="28"/>
      <c r="CQ81" s="28"/>
      <c r="CR81" s="28"/>
      <c r="CS81" s="28"/>
      <c r="CT81" s="28"/>
      <c r="CU81" s="28"/>
      <c r="CV81" s="28"/>
      <c r="CW81" s="28"/>
      <c r="CX81" s="28"/>
      <c r="CY81" s="28"/>
      <c r="CZ81" s="28"/>
      <c r="DA81" s="28"/>
      <c r="DB81" s="28"/>
      <c r="DC81" s="28"/>
      <c r="DD81" s="28"/>
      <c r="DE81" s="28"/>
      <c r="DF81" s="28"/>
      <c r="DG81" s="28"/>
      <c r="DH81" s="28"/>
      <c r="DI81" s="28"/>
      <c r="DJ81" s="28"/>
      <c r="DK81" s="28"/>
      <c r="DL81" s="28"/>
      <c r="DM81" s="28"/>
      <c r="DN81" s="28"/>
      <c r="DO81" s="28"/>
      <c r="DP81" s="28"/>
      <c r="DQ81" s="28"/>
      <c r="DR81" s="28"/>
      <c r="DS81" s="28"/>
      <c r="DT81" s="28"/>
      <c r="DU81" s="28"/>
      <c r="DV81" s="28"/>
      <c r="DW81" s="28"/>
      <c r="DX81" s="28"/>
      <c r="DY81" s="28"/>
      <c r="DZ81" s="28"/>
      <c r="EA81" s="28"/>
      <c r="EB81" s="28"/>
      <c r="EC81" s="28"/>
      <c r="ED81" s="28"/>
      <c r="EE81" s="28"/>
      <c r="EF81" s="28"/>
      <c r="EG81" s="28"/>
      <c r="EH81" s="28"/>
      <c r="EI81" s="28"/>
      <c r="EJ81" s="28"/>
      <c r="EK81" s="28"/>
      <c r="EL81" s="28"/>
      <c r="EM81" s="28"/>
      <c r="EN81" s="28"/>
      <c r="EO81" s="28"/>
      <c r="EP81" s="28"/>
      <c r="EQ81" s="28"/>
      <c r="ER81" s="28"/>
      <c r="ES81" s="28"/>
      <c r="ET81" s="28"/>
      <c r="EU81" s="28"/>
      <c r="EV81" s="28"/>
      <c r="EW81" s="28"/>
      <c r="EX81" s="28"/>
      <c r="EY81" s="28"/>
      <c r="EZ81" s="28"/>
      <c r="FA81" s="28"/>
      <c r="FB81" s="28"/>
      <c r="FC81" s="28"/>
      <c r="FD81" s="28"/>
      <c r="FE81" s="28"/>
      <c r="FF81" s="28"/>
      <c r="FG81" s="28"/>
      <c r="FH81" s="28"/>
      <c r="FI81" s="28"/>
      <c r="FJ81" s="28"/>
      <c r="FK81" s="28"/>
      <c r="FL81" s="28"/>
      <c r="FM81" s="28"/>
      <c r="FN81" s="28"/>
      <c r="FO81" s="28"/>
      <c r="FP81" s="28"/>
      <c r="FQ81" s="28"/>
      <c r="FR81" s="28"/>
      <c r="FS81" s="28"/>
      <c r="FT81" s="28"/>
      <c r="FU81" s="28"/>
      <c r="FV81" s="28"/>
      <c r="FW81" s="28"/>
      <c r="FX81" s="28"/>
      <c r="FY81" s="28"/>
      <c r="FZ81" s="29"/>
    </row>
    <row r="82" spans="1:182" s="26" customFormat="1" x14ac:dyDescent="0.2">
      <c r="A82" s="54"/>
      <c r="B82" s="6"/>
      <c r="C82" s="70" t="s">
        <v>127</v>
      </c>
      <c r="D82" s="74"/>
      <c r="E82" s="74"/>
      <c r="F82" s="74"/>
      <c r="G82" s="74"/>
      <c r="H82" s="74"/>
      <c r="I82" s="74"/>
      <c r="J82" s="27"/>
      <c r="L82" s="28"/>
      <c r="M82" s="28"/>
      <c r="N82" s="28"/>
      <c r="O82" s="28"/>
      <c r="P82" s="28"/>
      <c r="Q82" s="28"/>
      <c r="R82" s="28"/>
      <c r="S82" s="28"/>
      <c r="T82" s="28"/>
      <c r="U82" s="28"/>
      <c r="V82" s="28"/>
      <c r="W82" s="28"/>
      <c r="X82" s="28"/>
      <c r="Y82" s="28"/>
      <c r="Z82" s="28"/>
      <c r="AA82" s="28"/>
      <c r="AB82" s="28"/>
      <c r="AC82" s="28"/>
      <c r="AD82" s="28"/>
      <c r="AE82" s="28"/>
      <c r="AF82" s="28"/>
      <c r="AG82" s="28"/>
      <c r="AH82" s="28"/>
      <c r="AI82" s="28"/>
      <c r="AJ82" s="28"/>
      <c r="AK82" s="28"/>
      <c r="AL82" s="28"/>
      <c r="AM82" s="28"/>
      <c r="AN82" s="28"/>
      <c r="AO82" s="28"/>
      <c r="AP82" s="28"/>
      <c r="AQ82" s="28"/>
      <c r="AR82" s="28"/>
      <c r="AS82" s="28"/>
      <c r="AT82" s="28"/>
      <c r="AU82" s="28"/>
      <c r="AV82" s="28"/>
      <c r="AW82" s="28"/>
      <c r="AX82" s="28"/>
      <c r="AY82" s="28"/>
      <c r="AZ82" s="28"/>
      <c r="BA82" s="28"/>
      <c r="BB82" s="28"/>
      <c r="BC82" s="28"/>
      <c r="BD82" s="28"/>
      <c r="BE82" s="28"/>
      <c r="BF82" s="28"/>
      <c r="BG82" s="28"/>
      <c r="BH82" s="28"/>
      <c r="BI82" s="28"/>
      <c r="BJ82" s="28"/>
      <c r="BK82" s="28"/>
      <c r="BL82" s="28"/>
      <c r="BM82" s="28"/>
      <c r="BN82" s="28"/>
      <c r="BO82" s="28"/>
      <c r="BP82" s="28"/>
      <c r="BQ82" s="28"/>
      <c r="BR82" s="28"/>
      <c r="BS82" s="28"/>
      <c r="BT82" s="28"/>
      <c r="BU82" s="28"/>
      <c r="BV82" s="28"/>
      <c r="BW82" s="28"/>
      <c r="BX82" s="28"/>
      <c r="BY82" s="28"/>
      <c r="BZ82" s="28"/>
      <c r="CA82" s="28"/>
      <c r="CB82" s="28"/>
      <c r="CC82" s="28"/>
      <c r="CD82" s="28"/>
      <c r="CE82" s="28"/>
      <c r="CF82" s="28"/>
      <c r="CG82" s="28"/>
      <c r="CH82" s="28"/>
      <c r="CI82" s="28"/>
      <c r="CJ82" s="28"/>
      <c r="CK82" s="28"/>
      <c r="CL82" s="28"/>
      <c r="CM82" s="28"/>
      <c r="CN82" s="28"/>
      <c r="CO82" s="28"/>
      <c r="CP82" s="28"/>
      <c r="CQ82" s="28"/>
      <c r="CR82" s="28"/>
      <c r="CS82" s="28"/>
      <c r="CT82" s="28"/>
      <c r="CU82" s="28"/>
      <c r="CV82" s="28"/>
      <c r="CW82" s="28"/>
      <c r="CX82" s="28"/>
      <c r="CY82" s="28"/>
      <c r="CZ82" s="28"/>
      <c r="DA82" s="28"/>
      <c r="DB82" s="28"/>
      <c r="DC82" s="28"/>
      <c r="DD82" s="28"/>
      <c r="DE82" s="28"/>
      <c r="DF82" s="28"/>
      <c r="DG82" s="28"/>
      <c r="DH82" s="28"/>
      <c r="DI82" s="28"/>
      <c r="DJ82" s="28"/>
      <c r="DK82" s="28"/>
      <c r="DL82" s="28"/>
      <c r="DM82" s="28"/>
      <c r="DN82" s="28"/>
      <c r="DO82" s="28"/>
      <c r="DP82" s="28"/>
      <c r="DQ82" s="28"/>
      <c r="DR82" s="28"/>
      <c r="DS82" s="28"/>
      <c r="DT82" s="28"/>
      <c r="DU82" s="28"/>
      <c r="DV82" s="28"/>
      <c r="DW82" s="28"/>
      <c r="DX82" s="28"/>
      <c r="DY82" s="28"/>
      <c r="DZ82" s="28"/>
      <c r="EA82" s="28"/>
      <c r="EB82" s="28"/>
      <c r="EC82" s="28"/>
      <c r="ED82" s="28"/>
      <c r="EE82" s="28"/>
      <c r="EF82" s="28"/>
      <c r="EG82" s="28"/>
      <c r="EH82" s="28"/>
      <c r="EI82" s="28"/>
      <c r="EJ82" s="28"/>
      <c r="EK82" s="28"/>
      <c r="EL82" s="28"/>
      <c r="EM82" s="28"/>
      <c r="EN82" s="28"/>
      <c r="EO82" s="28"/>
      <c r="EP82" s="28"/>
      <c r="EQ82" s="28"/>
      <c r="ER82" s="28"/>
      <c r="ES82" s="28"/>
      <c r="ET82" s="28"/>
      <c r="EU82" s="28"/>
      <c r="EV82" s="28"/>
      <c r="EW82" s="28"/>
      <c r="EX82" s="28"/>
      <c r="EY82" s="28"/>
      <c r="EZ82" s="28"/>
      <c r="FA82" s="28"/>
      <c r="FB82" s="28"/>
      <c r="FC82" s="28"/>
      <c r="FD82" s="28"/>
      <c r="FE82" s="28"/>
      <c r="FF82" s="28"/>
      <c r="FG82" s="28"/>
      <c r="FH82" s="28"/>
      <c r="FI82" s="28"/>
      <c r="FJ82" s="28"/>
      <c r="FK82" s="28"/>
      <c r="FL82" s="28"/>
      <c r="FM82" s="28"/>
      <c r="FN82" s="28"/>
      <c r="FO82" s="28"/>
      <c r="FP82" s="28"/>
      <c r="FQ82" s="28"/>
      <c r="FR82" s="28"/>
      <c r="FS82" s="28"/>
      <c r="FT82" s="28"/>
      <c r="FU82" s="28"/>
      <c r="FV82" s="28"/>
      <c r="FW82" s="28"/>
      <c r="FX82" s="28"/>
      <c r="FY82" s="28"/>
      <c r="FZ82" s="29"/>
    </row>
    <row r="83" spans="1:182" s="26" customFormat="1" x14ac:dyDescent="0.2">
      <c r="A83" s="54"/>
      <c r="B83" s="5" t="s">
        <v>27</v>
      </c>
      <c r="C83" s="1" t="s">
        <v>28</v>
      </c>
      <c r="D83" s="12" t="s">
        <v>128</v>
      </c>
      <c r="E83" s="3">
        <v>3</v>
      </c>
      <c r="F83" s="3">
        <v>4</v>
      </c>
      <c r="G83" s="3">
        <f>SUM(E83*F83)</f>
        <v>12</v>
      </c>
      <c r="H83" s="3">
        <v>1.5</v>
      </c>
      <c r="I83" s="3">
        <f>SUM(G83*H83)</f>
        <v>18</v>
      </c>
      <c r="J83" s="17">
        <v>24.25</v>
      </c>
      <c r="K83" s="25">
        <f>SUM(I83*J83)</f>
        <v>436.5</v>
      </c>
      <c r="L83" s="28"/>
      <c r="M83" s="28"/>
      <c r="N83" s="28"/>
      <c r="O83" s="28"/>
      <c r="P83" s="28"/>
      <c r="Q83" s="28"/>
      <c r="R83" s="28"/>
      <c r="S83" s="28"/>
      <c r="T83" s="28"/>
      <c r="U83" s="28"/>
      <c r="V83" s="28"/>
      <c r="W83" s="28"/>
      <c r="X83" s="28"/>
      <c r="Y83" s="28"/>
      <c r="Z83" s="28"/>
      <c r="AA83" s="28"/>
      <c r="AB83" s="28"/>
      <c r="AC83" s="28"/>
      <c r="AD83" s="28"/>
      <c r="AE83" s="28"/>
      <c r="AF83" s="28"/>
      <c r="AG83" s="28"/>
      <c r="AH83" s="28"/>
      <c r="AI83" s="28"/>
      <c r="AJ83" s="28"/>
      <c r="AK83" s="28"/>
      <c r="AL83" s="28"/>
      <c r="AM83" s="28"/>
      <c r="AN83" s="28"/>
      <c r="AO83" s="28"/>
      <c r="AP83" s="28"/>
      <c r="AQ83" s="28"/>
      <c r="AR83" s="28"/>
      <c r="AS83" s="28"/>
      <c r="AT83" s="28"/>
      <c r="AU83" s="28"/>
      <c r="AV83" s="28"/>
      <c r="AW83" s="28"/>
      <c r="AX83" s="28"/>
      <c r="AY83" s="28"/>
      <c r="AZ83" s="28"/>
      <c r="BA83" s="28"/>
      <c r="BB83" s="28"/>
      <c r="BC83" s="28"/>
      <c r="BD83" s="28"/>
      <c r="BE83" s="28"/>
      <c r="BF83" s="28"/>
      <c r="BG83" s="28"/>
      <c r="BH83" s="28"/>
      <c r="BI83" s="28"/>
      <c r="BJ83" s="28"/>
      <c r="BK83" s="28"/>
      <c r="BL83" s="28"/>
      <c r="BM83" s="28"/>
      <c r="BN83" s="28"/>
      <c r="BO83" s="28"/>
      <c r="BP83" s="28"/>
      <c r="BQ83" s="28"/>
      <c r="BR83" s="28"/>
      <c r="BS83" s="28"/>
      <c r="BT83" s="28"/>
      <c r="BU83" s="28"/>
      <c r="BV83" s="28"/>
      <c r="BW83" s="28"/>
      <c r="BX83" s="28"/>
      <c r="BY83" s="28"/>
      <c r="BZ83" s="28"/>
      <c r="CA83" s="28"/>
      <c r="CB83" s="28"/>
      <c r="CC83" s="28"/>
      <c r="CD83" s="28"/>
      <c r="CE83" s="28"/>
      <c r="CF83" s="28"/>
      <c r="CG83" s="28"/>
      <c r="CH83" s="28"/>
      <c r="CI83" s="28"/>
      <c r="CJ83" s="28"/>
      <c r="CK83" s="28"/>
      <c r="CL83" s="28"/>
      <c r="CM83" s="28"/>
      <c r="CN83" s="28"/>
      <c r="CO83" s="28"/>
      <c r="CP83" s="28"/>
      <c r="CQ83" s="28"/>
      <c r="CR83" s="28"/>
      <c r="CS83" s="28"/>
      <c r="CT83" s="28"/>
      <c r="CU83" s="28"/>
      <c r="CV83" s="28"/>
      <c r="CW83" s="28"/>
      <c r="CX83" s="28"/>
      <c r="CY83" s="28"/>
      <c r="CZ83" s="28"/>
      <c r="DA83" s="28"/>
      <c r="DB83" s="28"/>
      <c r="DC83" s="28"/>
      <c r="DD83" s="28"/>
      <c r="DE83" s="28"/>
      <c r="DF83" s="28"/>
      <c r="DG83" s="28"/>
      <c r="DH83" s="28"/>
      <c r="DI83" s="28"/>
      <c r="DJ83" s="28"/>
      <c r="DK83" s="28"/>
      <c r="DL83" s="28"/>
      <c r="DM83" s="28"/>
      <c r="DN83" s="28"/>
      <c r="DO83" s="28"/>
      <c r="DP83" s="28"/>
      <c r="DQ83" s="28"/>
      <c r="DR83" s="28"/>
      <c r="DS83" s="28"/>
      <c r="DT83" s="28"/>
      <c r="DU83" s="28"/>
      <c r="DV83" s="28"/>
      <c r="DW83" s="28"/>
      <c r="DX83" s="28"/>
      <c r="DY83" s="28"/>
      <c r="DZ83" s="28"/>
      <c r="EA83" s="28"/>
      <c r="EB83" s="28"/>
      <c r="EC83" s="28"/>
      <c r="ED83" s="28"/>
      <c r="EE83" s="28"/>
      <c r="EF83" s="28"/>
      <c r="EG83" s="28"/>
      <c r="EH83" s="28"/>
      <c r="EI83" s="28"/>
      <c r="EJ83" s="28"/>
      <c r="EK83" s="28"/>
      <c r="EL83" s="28"/>
      <c r="EM83" s="28"/>
      <c r="EN83" s="28"/>
      <c r="EO83" s="28"/>
      <c r="EP83" s="28"/>
      <c r="EQ83" s="28"/>
      <c r="ER83" s="28"/>
      <c r="ES83" s="28"/>
      <c r="ET83" s="28"/>
      <c r="EU83" s="28"/>
      <c r="EV83" s="28"/>
      <c r="EW83" s="28"/>
      <c r="EX83" s="28"/>
      <c r="EY83" s="28"/>
      <c r="EZ83" s="28"/>
      <c r="FA83" s="28"/>
      <c r="FB83" s="28"/>
      <c r="FC83" s="28"/>
      <c r="FD83" s="28"/>
      <c r="FE83" s="28"/>
      <c r="FF83" s="28"/>
      <c r="FG83" s="28"/>
      <c r="FH83" s="28"/>
      <c r="FI83" s="28"/>
      <c r="FJ83" s="28"/>
      <c r="FK83" s="28"/>
      <c r="FL83" s="28"/>
      <c r="FM83" s="28"/>
      <c r="FN83" s="28"/>
      <c r="FO83" s="28"/>
      <c r="FP83" s="28"/>
      <c r="FQ83" s="28"/>
      <c r="FR83" s="28"/>
      <c r="FS83" s="28"/>
      <c r="FT83" s="28"/>
      <c r="FU83" s="28"/>
      <c r="FV83" s="28"/>
      <c r="FW83" s="28"/>
      <c r="FX83" s="28"/>
      <c r="FY83" s="28"/>
      <c r="FZ83" s="29"/>
    </row>
    <row r="84" spans="1:182" s="26" customFormat="1" x14ac:dyDescent="0.2">
      <c r="A84" s="55"/>
      <c r="B84" s="35"/>
      <c r="C84" s="43"/>
      <c r="D84" s="36" t="s">
        <v>48</v>
      </c>
      <c r="E84" s="37">
        <f>E83</f>
        <v>3</v>
      </c>
      <c r="F84" s="44"/>
      <c r="G84" s="37">
        <f>G83</f>
        <v>12</v>
      </c>
      <c r="H84" s="44"/>
      <c r="I84" s="37">
        <f>I83</f>
        <v>18</v>
      </c>
      <c r="J84" s="42"/>
      <c r="K84" s="46">
        <f>(K83)</f>
        <v>436.5</v>
      </c>
      <c r="L84" s="28"/>
      <c r="M84" s="28"/>
      <c r="N84" s="28"/>
      <c r="O84" s="28"/>
      <c r="P84" s="28"/>
      <c r="Q84" s="28"/>
      <c r="R84" s="28"/>
      <c r="S84" s="28"/>
      <c r="T84" s="28"/>
      <c r="U84" s="28"/>
      <c r="V84" s="28"/>
      <c r="W84" s="28"/>
      <c r="X84" s="28"/>
      <c r="Y84" s="28"/>
      <c r="Z84" s="28"/>
      <c r="AA84" s="28"/>
      <c r="AB84" s="28"/>
      <c r="AC84" s="28"/>
      <c r="AD84" s="28"/>
      <c r="AE84" s="28"/>
      <c r="AF84" s="28"/>
      <c r="AG84" s="28"/>
      <c r="AH84" s="28"/>
      <c r="AI84" s="28"/>
      <c r="AJ84" s="28"/>
      <c r="AK84" s="28"/>
      <c r="AL84" s="28"/>
      <c r="AM84" s="28"/>
      <c r="AN84" s="28"/>
      <c r="AO84" s="28"/>
      <c r="AP84" s="28"/>
      <c r="AQ84" s="28"/>
      <c r="AR84" s="28"/>
      <c r="AS84" s="28"/>
      <c r="AT84" s="28"/>
      <c r="AU84" s="28"/>
      <c r="AV84" s="28"/>
      <c r="AW84" s="28"/>
      <c r="AX84" s="28"/>
      <c r="AY84" s="28"/>
      <c r="AZ84" s="28"/>
      <c r="BA84" s="28"/>
      <c r="BB84" s="28"/>
      <c r="BC84" s="28"/>
      <c r="BD84" s="28"/>
      <c r="BE84" s="28"/>
      <c r="BF84" s="28"/>
      <c r="BG84" s="28"/>
      <c r="BH84" s="28"/>
      <c r="BI84" s="28"/>
      <c r="BJ84" s="28"/>
      <c r="BK84" s="28"/>
      <c r="BL84" s="28"/>
      <c r="BM84" s="28"/>
      <c r="BN84" s="28"/>
      <c r="BO84" s="28"/>
      <c r="BP84" s="28"/>
      <c r="BQ84" s="28"/>
      <c r="BR84" s="28"/>
      <c r="BS84" s="28"/>
      <c r="BT84" s="28"/>
      <c r="BU84" s="28"/>
      <c r="BV84" s="28"/>
      <c r="BW84" s="28"/>
      <c r="BX84" s="28"/>
      <c r="BY84" s="28"/>
      <c r="BZ84" s="28"/>
      <c r="CA84" s="28"/>
      <c r="CB84" s="28"/>
      <c r="CC84" s="28"/>
      <c r="CD84" s="28"/>
      <c r="CE84" s="28"/>
      <c r="CF84" s="28"/>
      <c r="CG84" s="28"/>
      <c r="CH84" s="28"/>
      <c r="CI84" s="28"/>
      <c r="CJ84" s="28"/>
      <c r="CK84" s="28"/>
      <c r="CL84" s="28"/>
      <c r="CM84" s="28"/>
      <c r="CN84" s="28"/>
      <c r="CO84" s="28"/>
      <c r="CP84" s="28"/>
      <c r="CQ84" s="28"/>
      <c r="CR84" s="28"/>
      <c r="CS84" s="28"/>
      <c r="CT84" s="28"/>
      <c r="CU84" s="28"/>
      <c r="CV84" s="28"/>
      <c r="CW84" s="28"/>
      <c r="CX84" s="28"/>
      <c r="CY84" s="28"/>
      <c r="CZ84" s="28"/>
      <c r="DA84" s="28"/>
      <c r="DB84" s="28"/>
      <c r="DC84" s="28"/>
      <c r="DD84" s="28"/>
      <c r="DE84" s="28"/>
      <c r="DF84" s="28"/>
      <c r="DG84" s="28"/>
      <c r="DH84" s="28"/>
      <c r="DI84" s="28"/>
      <c r="DJ84" s="28"/>
      <c r="DK84" s="28"/>
      <c r="DL84" s="28"/>
      <c r="DM84" s="28"/>
      <c r="DN84" s="28"/>
      <c r="DO84" s="28"/>
      <c r="DP84" s="28"/>
      <c r="DQ84" s="28"/>
      <c r="DR84" s="28"/>
      <c r="DS84" s="28"/>
      <c r="DT84" s="28"/>
      <c r="DU84" s="28"/>
      <c r="DV84" s="28"/>
      <c r="DW84" s="28"/>
      <c r="DX84" s="28"/>
      <c r="DY84" s="28"/>
      <c r="DZ84" s="28"/>
      <c r="EA84" s="28"/>
      <c r="EB84" s="28"/>
      <c r="EC84" s="28"/>
      <c r="ED84" s="28"/>
      <c r="EE84" s="28"/>
      <c r="EF84" s="28"/>
      <c r="EG84" s="28"/>
      <c r="EH84" s="28"/>
      <c r="EI84" s="28"/>
      <c r="EJ84" s="28"/>
      <c r="EK84" s="28"/>
      <c r="EL84" s="28"/>
      <c r="EM84" s="28"/>
      <c r="EN84" s="28"/>
      <c r="EO84" s="28"/>
      <c r="EP84" s="28"/>
      <c r="EQ84" s="28"/>
      <c r="ER84" s="28"/>
      <c r="ES84" s="28"/>
      <c r="ET84" s="28"/>
      <c r="EU84" s="28"/>
      <c r="EV84" s="28"/>
      <c r="EW84" s="28"/>
      <c r="EX84" s="28"/>
      <c r="EY84" s="28"/>
      <c r="EZ84" s="28"/>
      <c r="FA84" s="28"/>
      <c r="FB84" s="28"/>
      <c r="FC84" s="28"/>
      <c r="FD84" s="28"/>
      <c r="FE84" s="28"/>
      <c r="FF84" s="28"/>
      <c r="FG84" s="28"/>
      <c r="FH84" s="28"/>
      <c r="FI84" s="28"/>
      <c r="FJ84" s="28"/>
      <c r="FK84" s="28"/>
      <c r="FL84" s="28"/>
      <c r="FM84" s="28"/>
      <c r="FN84" s="28"/>
      <c r="FO84" s="28"/>
      <c r="FP84" s="28"/>
      <c r="FQ84" s="28"/>
      <c r="FR84" s="28"/>
      <c r="FS84" s="28"/>
      <c r="FT84" s="28"/>
      <c r="FU84" s="28"/>
      <c r="FV84" s="28"/>
      <c r="FW84" s="28"/>
      <c r="FX84" s="28"/>
      <c r="FY84" s="28"/>
      <c r="FZ84" s="29"/>
    </row>
    <row r="85" spans="1:182" s="26" customFormat="1" x14ac:dyDescent="0.2">
      <c r="A85" s="24"/>
      <c r="B85" s="7"/>
      <c r="C85" s="70"/>
      <c r="D85" s="70"/>
      <c r="E85" s="70"/>
      <c r="F85" s="70"/>
      <c r="G85" s="70"/>
      <c r="H85" s="70"/>
      <c r="I85" s="70"/>
      <c r="J85" s="27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8"/>
      <c r="AB85" s="28"/>
      <c r="AC85" s="28"/>
      <c r="AD85" s="28"/>
      <c r="AE85" s="28"/>
      <c r="AF85" s="28"/>
      <c r="AG85" s="28"/>
      <c r="AH85" s="28"/>
      <c r="AI85" s="28"/>
      <c r="AJ85" s="28"/>
      <c r="AK85" s="28"/>
      <c r="AL85" s="28"/>
      <c r="AM85" s="28"/>
      <c r="AN85" s="28"/>
      <c r="AO85" s="28"/>
      <c r="AP85" s="28"/>
      <c r="AQ85" s="28"/>
      <c r="AR85" s="28"/>
      <c r="AS85" s="28"/>
      <c r="AT85" s="28"/>
      <c r="AU85" s="28"/>
      <c r="AV85" s="28"/>
      <c r="AW85" s="28"/>
      <c r="AX85" s="28"/>
      <c r="AY85" s="28"/>
      <c r="AZ85" s="28"/>
      <c r="BA85" s="28"/>
      <c r="BB85" s="28"/>
      <c r="BC85" s="28"/>
      <c r="BD85" s="28"/>
      <c r="BE85" s="28"/>
      <c r="BF85" s="28"/>
      <c r="BG85" s="28"/>
      <c r="BH85" s="28"/>
      <c r="BI85" s="28"/>
      <c r="BJ85" s="28"/>
      <c r="BK85" s="28"/>
      <c r="BL85" s="28"/>
      <c r="BM85" s="28"/>
      <c r="BN85" s="28"/>
      <c r="BO85" s="28"/>
      <c r="BP85" s="28"/>
      <c r="BQ85" s="28"/>
      <c r="BR85" s="28"/>
      <c r="BS85" s="28"/>
      <c r="BT85" s="28"/>
      <c r="BU85" s="28"/>
      <c r="BV85" s="28"/>
      <c r="BW85" s="28"/>
      <c r="BX85" s="28"/>
      <c r="BY85" s="28"/>
      <c r="BZ85" s="28"/>
      <c r="CA85" s="28"/>
      <c r="CB85" s="28"/>
      <c r="CC85" s="28"/>
      <c r="CD85" s="28"/>
      <c r="CE85" s="28"/>
      <c r="CF85" s="28"/>
      <c r="CG85" s="28"/>
      <c r="CH85" s="28"/>
      <c r="CI85" s="28"/>
      <c r="CJ85" s="28"/>
      <c r="CK85" s="28"/>
      <c r="CL85" s="28"/>
      <c r="CM85" s="28"/>
      <c r="CN85" s="28"/>
      <c r="CO85" s="28"/>
      <c r="CP85" s="28"/>
      <c r="CQ85" s="28"/>
      <c r="CR85" s="28"/>
      <c r="CS85" s="28"/>
      <c r="CT85" s="28"/>
      <c r="CU85" s="28"/>
      <c r="CV85" s="28"/>
      <c r="CW85" s="28"/>
      <c r="CX85" s="28"/>
      <c r="CY85" s="28"/>
      <c r="CZ85" s="28"/>
      <c r="DA85" s="28"/>
      <c r="DB85" s="28"/>
      <c r="DC85" s="28"/>
      <c r="DD85" s="28"/>
      <c r="DE85" s="28"/>
      <c r="DF85" s="28"/>
      <c r="DG85" s="28"/>
      <c r="DH85" s="28"/>
      <c r="DI85" s="28"/>
      <c r="DJ85" s="28"/>
      <c r="DK85" s="28"/>
      <c r="DL85" s="28"/>
      <c r="DM85" s="28"/>
      <c r="DN85" s="28"/>
      <c r="DO85" s="28"/>
      <c r="DP85" s="28"/>
      <c r="DQ85" s="28"/>
      <c r="DR85" s="28"/>
      <c r="DS85" s="28"/>
      <c r="DT85" s="28"/>
      <c r="DU85" s="28"/>
      <c r="DV85" s="28"/>
      <c r="DW85" s="28"/>
      <c r="DX85" s="28"/>
      <c r="DY85" s="28"/>
      <c r="DZ85" s="28"/>
      <c r="EA85" s="28"/>
      <c r="EB85" s="28"/>
      <c r="EC85" s="28"/>
      <c r="ED85" s="28"/>
      <c r="EE85" s="28"/>
      <c r="EF85" s="28"/>
      <c r="EG85" s="28"/>
      <c r="EH85" s="28"/>
      <c r="EI85" s="28"/>
      <c r="EJ85" s="28"/>
      <c r="EK85" s="28"/>
      <c r="EL85" s="28"/>
      <c r="EM85" s="28"/>
      <c r="EN85" s="28"/>
      <c r="EO85" s="28"/>
      <c r="EP85" s="28"/>
      <c r="EQ85" s="28"/>
      <c r="ER85" s="28"/>
      <c r="ES85" s="28"/>
      <c r="ET85" s="28"/>
      <c r="EU85" s="28"/>
      <c r="EV85" s="28"/>
      <c r="EW85" s="28"/>
      <c r="EX85" s="28"/>
      <c r="EY85" s="28"/>
      <c r="EZ85" s="28"/>
      <c r="FA85" s="28"/>
      <c r="FB85" s="28"/>
      <c r="FC85" s="28"/>
      <c r="FD85" s="28"/>
      <c r="FE85" s="28"/>
      <c r="FF85" s="28"/>
      <c r="FG85" s="28"/>
      <c r="FH85" s="28"/>
      <c r="FI85" s="28"/>
      <c r="FJ85" s="28"/>
      <c r="FK85" s="28"/>
      <c r="FL85" s="28"/>
      <c r="FM85" s="28"/>
      <c r="FN85" s="28"/>
      <c r="FO85" s="28"/>
      <c r="FP85" s="28"/>
      <c r="FQ85" s="28"/>
      <c r="FR85" s="28"/>
      <c r="FS85" s="28"/>
      <c r="FT85" s="28"/>
      <c r="FU85" s="28"/>
      <c r="FV85" s="28"/>
      <c r="FW85" s="28"/>
      <c r="FX85" s="28"/>
      <c r="FY85" s="28"/>
      <c r="FZ85" s="29"/>
    </row>
    <row r="86" spans="1:182" s="26" customFormat="1" x14ac:dyDescent="0.2">
      <c r="A86" s="4"/>
      <c r="B86" s="7"/>
      <c r="C86" s="20"/>
      <c r="D86" s="20"/>
      <c r="E86" s="47">
        <f>SUM(E83+E81+E60+E48+E29)</f>
        <v>3266</v>
      </c>
      <c r="F86" s="20">
        <f>+G86/E86</f>
        <v>7.1377924066135945</v>
      </c>
      <c r="G86" s="47">
        <f>SUM(G83+G81+G60+G48+G29)</f>
        <v>23312.03</v>
      </c>
      <c r="H86" s="78">
        <f>+I86/G86</f>
        <v>3.3215796736706329</v>
      </c>
      <c r="I86" s="77">
        <f>SUM(I29+I48+I60+I81+I84)</f>
        <v>77432.764999999999</v>
      </c>
      <c r="J86" s="27"/>
      <c r="K86" s="76">
        <f>SUM(K29+K48+K60+K81+K84)</f>
        <v>1898706.05125</v>
      </c>
      <c r="L86" s="28"/>
      <c r="M86" s="28"/>
      <c r="N86" s="28"/>
      <c r="O86" s="28"/>
      <c r="P86" s="28"/>
      <c r="Q86" s="28"/>
      <c r="R86" s="28"/>
      <c r="S86" s="28"/>
      <c r="T86" s="28"/>
      <c r="U86" s="28"/>
      <c r="V86" s="28"/>
      <c r="W86" s="28"/>
      <c r="X86" s="28"/>
      <c r="Y86" s="28"/>
      <c r="Z86" s="28"/>
      <c r="AA86" s="28"/>
      <c r="AB86" s="28"/>
      <c r="AC86" s="28"/>
      <c r="AD86" s="28"/>
      <c r="AE86" s="28"/>
      <c r="AF86" s="28"/>
      <c r="AG86" s="28"/>
      <c r="AH86" s="28"/>
      <c r="AI86" s="28"/>
      <c r="AJ86" s="28"/>
      <c r="AK86" s="28"/>
      <c r="AL86" s="28"/>
      <c r="AM86" s="28"/>
      <c r="AN86" s="28"/>
      <c r="AO86" s="28"/>
      <c r="AP86" s="28"/>
      <c r="AQ86" s="28"/>
      <c r="AR86" s="28"/>
      <c r="AS86" s="28"/>
      <c r="AT86" s="28"/>
      <c r="AU86" s="28"/>
      <c r="AV86" s="28"/>
      <c r="AW86" s="28"/>
      <c r="AX86" s="28"/>
      <c r="AY86" s="28"/>
      <c r="AZ86" s="28"/>
      <c r="BA86" s="28"/>
      <c r="BB86" s="28"/>
      <c r="BC86" s="28"/>
      <c r="BD86" s="28"/>
      <c r="BE86" s="28"/>
      <c r="BF86" s="28"/>
      <c r="BG86" s="28"/>
      <c r="BH86" s="28"/>
      <c r="BI86" s="28"/>
      <c r="BJ86" s="28"/>
      <c r="BK86" s="28"/>
      <c r="BL86" s="28"/>
      <c r="BM86" s="28"/>
      <c r="BN86" s="28"/>
      <c r="BO86" s="28"/>
      <c r="BP86" s="28"/>
      <c r="BQ86" s="28"/>
      <c r="BR86" s="28"/>
      <c r="BS86" s="28"/>
      <c r="BT86" s="28"/>
      <c r="BU86" s="28"/>
      <c r="BV86" s="28"/>
      <c r="BW86" s="28"/>
      <c r="BX86" s="28"/>
      <c r="BY86" s="28"/>
      <c r="BZ86" s="28"/>
      <c r="CA86" s="28"/>
      <c r="CB86" s="28"/>
      <c r="CC86" s="28"/>
      <c r="CD86" s="28"/>
      <c r="CE86" s="28"/>
      <c r="CF86" s="28"/>
      <c r="CG86" s="28"/>
      <c r="CH86" s="28"/>
      <c r="CI86" s="28"/>
      <c r="CJ86" s="28"/>
      <c r="CK86" s="28"/>
      <c r="CL86" s="28"/>
      <c r="CM86" s="28"/>
      <c r="CN86" s="28"/>
      <c r="CO86" s="28"/>
      <c r="CP86" s="28"/>
      <c r="CQ86" s="28"/>
      <c r="CR86" s="28"/>
      <c r="CS86" s="28"/>
      <c r="CT86" s="28"/>
      <c r="CU86" s="28"/>
      <c r="CV86" s="28"/>
      <c r="CW86" s="28"/>
      <c r="CX86" s="28"/>
      <c r="CY86" s="28"/>
      <c r="CZ86" s="28"/>
      <c r="DA86" s="28"/>
      <c r="DB86" s="28"/>
      <c r="DC86" s="28"/>
      <c r="DD86" s="28"/>
      <c r="DE86" s="28"/>
      <c r="DF86" s="28"/>
      <c r="DG86" s="28"/>
      <c r="DH86" s="28"/>
      <c r="DI86" s="28"/>
      <c r="DJ86" s="28"/>
      <c r="DK86" s="28"/>
      <c r="DL86" s="28"/>
      <c r="DM86" s="28"/>
      <c r="DN86" s="28"/>
      <c r="DO86" s="28"/>
      <c r="DP86" s="28"/>
      <c r="DQ86" s="28"/>
      <c r="DR86" s="28"/>
      <c r="DS86" s="28"/>
      <c r="DT86" s="28"/>
      <c r="DU86" s="28"/>
      <c r="DV86" s="28"/>
      <c r="DW86" s="28"/>
      <c r="DX86" s="28"/>
      <c r="DY86" s="28"/>
      <c r="DZ86" s="28"/>
      <c r="EA86" s="28"/>
      <c r="EB86" s="28"/>
      <c r="EC86" s="28"/>
      <c r="ED86" s="28"/>
      <c r="EE86" s="28"/>
      <c r="EF86" s="28"/>
      <c r="EG86" s="28"/>
      <c r="EH86" s="28"/>
      <c r="EI86" s="28"/>
      <c r="EJ86" s="28"/>
      <c r="EK86" s="28"/>
      <c r="EL86" s="28"/>
      <c r="EM86" s="28"/>
      <c r="EN86" s="28"/>
      <c r="EO86" s="28"/>
      <c r="EP86" s="28"/>
      <c r="EQ86" s="28"/>
      <c r="ER86" s="28"/>
      <c r="ES86" s="28"/>
      <c r="ET86" s="28"/>
      <c r="EU86" s="28"/>
      <c r="EV86" s="28"/>
      <c r="EW86" s="28"/>
      <c r="EX86" s="28"/>
      <c r="EY86" s="28"/>
      <c r="EZ86" s="28"/>
      <c r="FA86" s="28"/>
      <c r="FB86" s="28"/>
      <c r="FC86" s="28"/>
      <c r="FD86" s="28"/>
      <c r="FE86" s="28"/>
      <c r="FF86" s="28"/>
      <c r="FG86" s="28"/>
      <c r="FH86" s="28"/>
      <c r="FI86" s="28"/>
      <c r="FJ86" s="28"/>
      <c r="FK86" s="28"/>
      <c r="FL86" s="28"/>
      <c r="FM86" s="28"/>
      <c r="FN86" s="28"/>
      <c r="FO86" s="28"/>
      <c r="FP86" s="28"/>
      <c r="FQ86" s="28"/>
      <c r="FR86" s="28"/>
      <c r="FS86" s="28"/>
      <c r="FT86" s="28"/>
      <c r="FU86" s="28"/>
      <c r="FV86" s="28"/>
      <c r="FW86" s="28"/>
      <c r="FX86" s="28"/>
      <c r="FY86" s="28"/>
      <c r="FZ86" s="29"/>
    </row>
    <row r="87" spans="1:182" s="26" customFormat="1" x14ac:dyDescent="0.2">
      <c r="A87" s="22"/>
      <c r="B87" s="14"/>
      <c r="C87" s="15"/>
      <c r="D87" s="15"/>
      <c r="E87" s="15"/>
      <c r="F87" s="15"/>
      <c r="G87" s="15"/>
      <c r="H87" s="15"/>
      <c r="I87" s="15"/>
      <c r="J87" s="30"/>
      <c r="K87" s="28"/>
      <c r="L87" s="28"/>
      <c r="M87" s="28"/>
      <c r="N87" s="28"/>
      <c r="O87" s="28"/>
      <c r="P87" s="28"/>
      <c r="Q87" s="28"/>
      <c r="R87" s="28"/>
      <c r="S87" s="28"/>
      <c r="T87" s="28"/>
      <c r="U87" s="28"/>
      <c r="V87" s="28"/>
      <c r="W87" s="28"/>
      <c r="X87" s="28"/>
      <c r="Y87" s="28"/>
      <c r="Z87" s="28"/>
      <c r="AA87" s="28"/>
      <c r="AB87" s="28"/>
      <c r="AC87" s="28"/>
      <c r="AD87" s="28"/>
      <c r="AE87" s="28"/>
      <c r="AF87" s="28"/>
      <c r="AG87" s="28"/>
      <c r="AH87" s="28"/>
      <c r="AI87" s="28"/>
      <c r="AJ87" s="28"/>
      <c r="AK87" s="28"/>
      <c r="AL87" s="28"/>
      <c r="AM87" s="28"/>
      <c r="AN87" s="28"/>
      <c r="AO87" s="28"/>
      <c r="AP87" s="28"/>
      <c r="AQ87" s="28"/>
      <c r="AR87" s="28"/>
      <c r="AS87" s="28"/>
      <c r="AT87" s="28"/>
      <c r="AU87" s="28"/>
      <c r="AV87" s="28"/>
      <c r="AW87" s="28"/>
      <c r="AX87" s="28"/>
      <c r="AY87" s="28"/>
      <c r="AZ87" s="28"/>
      <c r="BA87" s="28"/>
      <c r="BB87" s="28"/>
      <c r="BC87" s="28"/>
      <c r="BD87" s="28"/>
      <c r="BE87" s="28"/>
      <c r="BF87" s="28"/>
      <c r="BG87" s="28"/>
      <c r="BH87" s="28"/>
      <c r="BI87" s="28"/>
      <c r="BJ87" s="28"/>
      <c r="BK87" s="28"/>
      <c r="BL87" s="28"/>
      <c r="BM87" s="28"/>
      <c r="BN87" s="28"/>
      <c r="BO87" s="28"/>
      <c r="BP87" s="28"/>
      <c r="BQ87" s="28"/>
      <c r="BR87" s="28"/>
      <c r="BS87" s="28"/>
      <c r="BT87" s="28"/>
      <c r="BU87" s="28"/>
      <c r="BV87" s="28"/>
      <c r="BW87" s="28"/>
      <c r="BX87" s="28"/>
      <c r="BY87" s="28"/>
      <c r="BZ87" s="28"/>
      <c r="CA87" s="28"/>
      <c r="CB87" s="28"/>
      <c r="CC87" s="28"/>
      <c r="CD87" s="28"/>
      <c r="CE87" s="28"/>
      <c r="CF87" s="28"/>
      <c r="CG87" s="28"/>
      <c r="CH87" s="28"/>
      <c r="CI87" s="28"/>
      <c r="CJ87" s="28"/>
      <c r="CK87" s="28"/>
      <c r="CL87" s="28"/>
      <c r="CM87" s="28"/>
      <c r="CN87" s="28"/>
      <c r="CO87" s="28"/>
      <c r="CP87" s="28"/>
      <c r="CQ87" s="28"/>
      <c r="CR87" s="28"/>
      <c r="CS87" s="28"/>
      <c r="CT87" s="28"/>
      <c r="CU87" s="28"/>
      <c r="CV87" s="28"/>
      <c r="CW87" s="28"/>
      <c r="CX87" s="28"/>
      <c r="CY87" s="28"/>
      <c r="CZ87" s="28"/>
      <c r="DA87" s="28"/>
      <c r="DB87" s="28"/>
      <c r="DC87" s="28"/>
      <c r="DD87" s="28"/>
      <c r="DE87" s="28"/>
      <c r="DF87" s="28"/>
      <c r="DG87" s="28"/>
      <c r="DH87" s="28"/>
      <c r="DI87" s="28"/>
      <c r="DJ87" s="28"/>
      <c r="DK87" s="28"/>
      <c r="DL87" s="28"/>
      <c r="DM87" s="28"/>
      <c r="DN87" s="28"/>
      <c r="DO87" s="28"/>
      <c r="DP87" s="28"/>
      <c r="DQ87" s="28"/>
      <c r="DR87" s="28"/>
      <c r="DS87" s="28"/>
      <c r="DT87" s="28"/>
      <c r="DU87" s="28"/>
      <c r="DV87" s="28"/>
      <c r="DW87" s="28"/>
      <c r="DX87" s="28"/>
      <c r="DY87" s="28"/>
      <c r="DZ87" s="28"/>
      <c r="EA87" s="28"/>
      <c r="EB87" s="28"/>
      <c r="EC87" s="28"/>
      <c r="ED87" s="28"/>
      <c r="EE87" s="28"/>
      <c r="EF87" s="28"/>
      <c r="EG87" s="28"/>
      <c r="EH87" s="28"/>
      <c r="EI87" s="28"/>
      <c r="EJ87" s="28"/>
      <c r="EK87" s="28"/>
      <c r="EL87" s="28"/>
      <c r="EM87" s="28"/>
      <c r="EN87" s="28"/>
      <c r="EO87" s="28"/>
      <c r="EP87" s="28"/>
      <c r="EQ87" s="28"/>
      <c r="ER87" s="28"/>
      <c r="ES87" s="28"/>
      <c r="ET87" s="28"/>
      <c r="EU87" s="28"/>
      <c r="EV87" s="28"/>
      <c r="EW87" s="28"/>
      <c r="EX87" s="28"/>
      <c r="EY87" s="28"/>
      <c r="EZ87" s="28"/>
      <c r="FA87" s="28"/>
      <c r="FB87" s="28"/>
      <c r="FC87" s="28"/>
      <c r="FD87" s="28"/>
      <c r="FE87" s="28"/>
      <c r="FF87" s="28"/>
      <c r="FG87" s="28"/>
      <c r="FH87" s="28"/>
      <c r="FI87" s="28"/>
      <c r="FJ87" s="28"/>
      <c r="FK87" s="28"/>
      <c r="FL87" s="28"/>
      <c r="FM87" s="28"/>
      <c r="FN87" s="28"/>
      <c r="FO87" s="28"/>
      <c r="FP87" s="28"/>
      <c r="FQ87" s="28"/>
      <c r="FR87" s="28"/>
      <c r="FS87" s="28"/>
      <c r="FT87" s="28"/>
      <c r="FU87" s="28"/>
      <c r="FV87" s="28"/>
      <c r="FW87" s="28"/>
      <c r="FX87" s="28"/>
      <c r="FY87" s="28"/>
      <c r="FZ87" s="29"/>
    </row>
    <row r="88" spans="1:182" s="26" customFormat="1" ht="12.75" customHeight="1" x14ac:dyDescent="0.2">
      <c r="A88" s="71" t="s">
        <v>140</v>
      </c>
      <c r="B88" s="72"/>
      <c r="C88" s="72"/>
      <c r="D88" s="72"/>
      <c r="E88" s="73"/>
      <c r="F88" s="73"/>
      <c r="G88" s="73"/>
      <c r="H88" s="73"/>
      <c r="I88" s="73"/>
      <c r="J88" s="30"/>
      <c r="K88" s="28"/>
      <c r="L88" s="28"/>
      <c r="M88" s="28"/>
      <c r="N88" s="28"/>
      <c r="O88" s="28"/>
      <c r="P88" s="28"/>
      <c r="Q88" s="28"/>
      <c r="R88" s="28"/>
      <c r="S88" s="28"/>
      <c r="T88" s="28"/>
      <c r="U88" s="28"/>
      <c r="V88" s="28"/>
      <c r="W88" s="28"/>
      <c r="X88" s="28"/>
      <c r="Y88" s="28"/>
      <c r="Z88" s="28"/>
      <c r="AA88" s="28"/>
      <c r="AB88" s="28"/>
      <c r="AC88" s="28"/>
      <c r="AD88" s="28"/>
      <c r="AE88" s="28"/>
      <c r="AF88" s="28"/>
      <c r="AG88" s="28"/>
      <c r="AH88" s="28"/>
      <c r="AI88" s="28"/>
      <c r="AJ88" s="28"/>
      <c r="AK88" s="28"/>
      <c r="AL88" s="28"/>
      <c r="AM88" s="28"/>
      <c r="AN88" s="28"/>
      <c r="AO88" s="28"/>
      <c r="AP88" s="28"/>
      <c r="AQ88" s="28"/>
      <c r="AR88" s="28"/>
      <c r="AS88" s="28"/>
      <c r="AT88" s="28"/>
      <c r="AU88" s="28"/>
      <c r="AV88" s="28"/>
      <c r="AW88" s="28"/>
      <c r="AX88" s="28"/>
      <c r="AY88" s="28"/>
      <c r="AZ88" s="28"/>
      <c r="BA88" s="28"/>
      <c r="BB88" s="28"/>
      <c r="BC88" s="28"/>
      <c r="BD88" s="28"/>
      <c r="BE88" s="28"/>
      <c r="BF88" s="28"/>
      <c r="BG88" s="28"/>
      <c r="BH88" s="28"/>
      <c r="BI88" s="28"/>
      <c r="BJ88" s="28"/>
      <c r="BK88" s="28"/>
      <c r="BL88" s="28"/>
      <c r="BM88" s="28"/>
      <c r="BN88" s="28"/>
      <c r="BO88" s="28"/>
      <c r="BP88" s="28"/>
      <c r="BQ88" s="28"/>
      <c r="BR88" s="28"/>
      <c r="BS88" s="28"/>
      <c r="BT88" s="28"/>
      <c r="BU88" s="28"/>
      <c r="BV88" s="28"/>
      <c r="BW88" s="28"/>
      <c r="BX88" s="28"/>
      <c r="BY88" s="28"/>
      <c r="BZ88" s="28"/>
      <c r="CA88" s="28"/>
      <c r="CB88" s="28"/>
      <c r="CC88" s="28"/>
      <c r="CD88" s="28"/>
      <c r="CE88" s="28"/>
      <c r="CF88" s="28"/>
      <c r="CG88" s="28"/>
      <c r="CH88" s="28"/>
      <c r="CI88" s="28"/>
      <c r="CJ88" s="28"/>
      <c r="CK88" s="28"/>
      <c r="CL88" s="28"/>
      <c r="CM88" s="28"/>
      <c r="CN88" s="28"/>
      <c r="CO88" s="28"/>
      <c r="CP88" s="28"/>
      <c r="CQ88" s="28"/>
      <c r="CR88" s="28"/>
      <c r="CS88" s="28"/>
      <c r="CT88" s="28"/>
      <c r="CU88" s="28"/>
      <c r="CV88" s="28"/>
      <c r="CW88" s="28"/>
      <c r="CX88" s="28"/>
      <c r="CY88" s="28"/>
      <c r="CZ88" s="28"/>
      <c r="DA88" s="28"/>
      <c r="DB88" s="28"/>
      <c r="DC88" s="28"/>
      <c r="DD88" s="28"/>
      <c r="DE88" s="28"/>
      <c r="DF88" s="28"/>
      <c r="DG88" s="28"/>
      <c r="DH88" s="28"/>
      <c r="DI88" s="28"/>
      <c r="DJ88" s="28"/>
      <c r="DK88" s="28"/>
      <c r="DL88" s="28"/>
      <c r="DM88" s="28"/>
      <c r="DN88" s="28"/>
      <c r="DO88" s="28"/>
      <c r="DP88" s="28"/>
      <c r="DQ88" s="28"/>
      <c r="DR88" s="28"/>
      <c r="DS88" s="28"/>
      <c r="DT88" s="28"/>
      <c r="DU88" s="28"/>
      <c r="DV88" s="28"/>
      <c r="DW88" s="28"/>
      <c r="DX88" s="28"/>
      <c r="DY88" s="28"/>
      <c r="DZ88" s="28"/>
      <c r="EA88" s="28"/>
      <c r="EB88" s="28"/>
      <c r="EC88" s="28"/>
      <c r="ED88" s="28"/>
      <c r="EE88" s="28"/>
      <c r="EF88" s="28"/>
      <c r="EG88" s="28"/>
      <c r="EH88" s="28"/>
      <c r="EI88" s="28"/>
      <c r="EJ88" s="28"/>
      <c r="EK88" s="28"/>
      <c r="EL88" s="28"/>
      <c r="EM88" s="28"/>
      <c r="EN88" s="28"/>
      <c r="EO88" s="28"/>
      <c r="EP88" s="28"/>
      <c r="EQ88" s="28"/>
      <c r="ER88" s="28"/>
      <c r="ES88" s="28"/>
      <c r="ET88" s="28"/>
      <c r="EU88" s="28"/>
      <c r="EV88" s="28"/>
      <c r="EW88" s="28"/>
      <c r="EX88" s="28"/>
      <c r="EY88" s="28"/>
      <c r="EZ88" s="28"/>
      <c r="FA88" s="28"/>
      <c r="FB88" s="28"/>
      <c r="FC88" s="28"/>
      <c r="FD88" s="28"/>
      <c r="FE88" s="28"/>
      <c r="FF88" s="28"/>
      <c r="FG88" s="28"/>
      <c r="FH88" s="28"/>
      <c r="FI88" s="28"/>
      <c r="FJ88" s="28"/>
      <c r="FK88" s="28"/>
      <c r="FL88" s="28"/>
      <c r="FM88" s="28"/>
      <c r="FN88" s="28"/>
      <c r="FO88" s="28"/>
      <c r="FP88" s="28"/>
      <c r="FQ88" s="28"/>
      <c r="FR88" s="28"/>
      <c r="FS88" s="28"/>
      <c r="FT88" s="28"/>
      <c r="FU88" s="28"/>
      <c r="FV88" s="28"/>
      <c r="FW88" s="28"/>
      <c r="FX88" s="28"/>
      <c r="FY88" s="28"/>
      <c r="FZ88" s="29"/>
    </row>
    <row r="89" spans="1:182" ht="44.25" customHeight="1" x14ac:dyDescent="0.2">
      <c r="A89" s="72"/>
      <c r="B89" s="72"/>
      <c r="C89" s="72"/>
      <c r="D89" s="72"/>
      <c r="E89" s="73"/>
      <c r="F89" s="73"/>
      <c r="G89" s="73"/>
      <c r="H89" s="73"/>
      <c r="I89" s="73"/>
    </row>
    <row r="90" spans="1:182" ht="12.75" hidden="1" customHeight="1" x14ac:dyDescent="0.2">
      <c r="A90" s="72"/>
      <c r="B90" s="72"/>
      <c r="C90" s="72"/>
      <c r="D90" s="72"/>
      <c r="E90" s="73"/>
      <c r="F90" s="73"/>
      <c r="G90" s="73"/>
      <c r="H90" s="73"/>
      <c r="I90" s="73"/>
    </row>
    <row r="91" spans="1:182" ht="43.5" hidden="1" customHeight="1" x14ac:dyDescent="0.2">
      <c r="A91" s="72"/>
      <c r="B91" s="72"/>
      <c r="C91" s="72"/>
      <c r="D91" s="72"/>
      <c r="E91" s="73"/>
      <c r="F91" s="73"/>
      <c r="G91" s="73"/>
      <c r="H91" s="73"/>
      <c r="I91" s="73"/>
    </row>
    <row r="92" spans="1:182" ht="12.75" hidden="1" customHeight="1" x14ac:dyDescent="0.2">
      <c r="A92" s="72"/>
      <c r="B92" s="72"/>
      <c r="C92" s="72"/>
      <c r="D92" s="72"/>
      <c r="E92" s="73"/>
      <c r="F92" s="73"/>
      <c r="G92" s="73"/>
      <c r="H92" s="73"/>
      <c r="I92" s="73"/>
    </row>
    <row r="93" spans="1:182" ht="12.75" hidden="1" customHeight="1" x14ac:dyDescent="0.2">
      <c r="A93" s="72"/>
      <c r="B93" s="72"/>
      <c r="C93" s="72"/>
      <c r="D93" s="72"/>
      <c r="E93" s="73"/>
      <c r="F93" s="73"/>
      <c r="G93" s="73"/>
      <c r="H93" s="73"/>
      <c r="I93" s="73"/>
    </row>
    <row r="94" spans="1:182" ht="12.75" hidden="1" customHeight="1" x14ac:dyDescent="0.2">
      <c r="A94" s="72"/>
      <c r="B94" s="72"/>
      <c r="C94" s="72"/>
      <c r="D94" s="72"/>
      <c r="E94" s="73"/>
      <c r="F94" s="73"/>
      <c r="G94" s="73"/>
      <c r="H94" s="73"/>
      <c r="I94" s="73"/>
    </row>
    <row r="95" spans="1:182" ht="26.25" hidden="1" customHeight="1" x14ac:dyDescent="0.2">
      <c r="A95" s="72"/>
      <c r="B95" s="72"/>
      <c r="C95" s="72"/>
      <c r="D95" s="72"/>
      <c r="E95" s="73"/>
      <c r="F95" s="73"/>
      <c r="G95" s="73"/>
      <c r="H95" s="73"/>
      <c r="I95" s="73"/>
    </row>
    <row r="96" spans="1:182" x14ac:dyDescent="0.2">
      <c r="A96" s="33" t="s">
        <v>141</v>
      </c>
    </row>
  </sheetData>
  <autoFilter ref="A3:K84"/>
  <mergeCells count="9">
    <mergeCell ref="C61:I61"/>
    <mergeCell ref="A88:I95"/>
    <mergeCell ref="C82:I82"/>
    <mergeCell ref="C85:I85"/>
    <mergeCell ref="A1:I1"/>
    <mergeCell ref="A2:I2"/>
    <mergeCell ref="C4:I4"/>
    <mergeCell ref="C30:I30"/>
    <mergeCell ref="C49:I49"/>
  </mergeCells>
  <pageMargins left="0.2" right="0.2" top="0.75" bottom="0.75" header="0.3" footer="0.3"/>
  <pageSetup scale="95" fitToHeight="10" pageOrder="overThenDown" orientation="landscape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0083 fns 366A-B</vt:lpstr>
      <vt:lpstr>FPRS FNS FORMS AKA WORKSHEETS</vt:lpstr>
      <vt:lpstr>'FPRS FNS FORMS AKA WORKSHEETS'!Print_Area</vt:lpstr>
      <vt:lpstr>'FPRS FNS FORMS AKA WORKSHEETS'!Print_Titles</vt:lpstr>
    </vt:vector>
  </TitlesOfParts>
  <Company>USDA/FNS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cmountjoy</dc:creator>
  <cp:lastModifiedBy>Adam Anderson</cp:lastModifiedBy>
  <cp:lastPrinted>2016-01-07T22:55:02Z</cp:lastPrinted>
  <dcterms:created xsi:type="dcterms:W3CDTF">2012-02-07T19:36:50Z</dcterms:created>
  <dcterms:modified xsi:type="dcterms:W3CDTF">2016-01-07T22:55:35Z</dcterms:modified>
</cp:coreProperties>
</file>