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5" windowWidth="9360" windowHeight="5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Sheet1!$A$1:$Q$42</definedName>
    <definedName name="_xlnm.Print_Titles" localSheetId="0">Sheet1!$A:$A,Sheet1!$1:$5</definedName>
  </definedNames>
  <calcPr calcId="125725"/>
</workbook>
</file>

<file path=xl/calcChain.xml><?xml version="1.0" encoding="utf-8"?>
<calcChain xmlns="http://schemas.openxmlformats.org/spreadsheetml/2006/main">
  <c r="C19" i="1"/>
  <c r="L19"/>
  <c r="O19" s="1"/>
  <c r="D38"/>
  <c r="C40"/>
  <c r="K34"/>
  <c r="C34"/>
  <c r="L34" s="1"/>
  <c r="K33"/>
  <c r="C33"/>
  <c r="L33" s="1"/>
  <c r="K32"/>
  <c r="C32"/>
  <c r="L32" s="1"/>
  <c r="K31"/>
  <c r="C31"/>
  <c r="L31" s="1"/>
  <c r="K30"/>
  <c r="C30"/>
  <c r="L30" s="1"/>
  <c r="K29"/>
  <c r="C29"/>
  <c r="L29" s="1"/>
  <c r="K28"/>
  <c r="C28"/>
  <c r="L28" s="1"/>
  <c r="K27"/>
  <c r="C27"/>
  <c r="L27" s="1"/>
  <c r="K26"/>
  <c r="C26"/>
  <c r="L26" s="1"/>
  <c r="K25"/>
  <c r="C25"/>
  <c r="L25" s="1"/>
  <c r="K24"/>
  <c r="C24"/>
  <c r="L24" s="1"/>
  <c r="K23"/>
  <c r="C23"/>
  <c r="L23" s="1"/>
  <c r="K22"/>
  <c r="C22"/>
  <c r="K21"/>
  <c r="C21"/>
  <c r="K20"/>
  <c r="C20"/>
  <c r="K17"/>
  <c r="C17"/>
  <c r="L17" s="1"/>
  <c r="K16"/>
  <c r="C16"/>
  <c r="L16" s="1"/>
  <c r="K15"/>
  <c r="C15"/>
  <c r="L15" s="1"/>
  <c r="K14"/>
  <c r="C14"/>
  <c r="L14" s="1"/>
  <c r="K13"/>
  <c r="C13"/>
  <c r="L13" s="1"/>
  <c r="C8"/>
  <c r="K8"/>
  <c r="L8" s="1"/>
  <c r="C9"/>
  <c r="K9"/>
  <c r="L9" s="1"/>
  <c r="N9" s="1"/>
  <c r="C10"/>
  <c r="K10"/>
  <c r="L10" s="1"/>
  <c r="C11"/>
  <c r="L11" s="1"/>
  <c r="K11"/>
  <c r="C12"/>
  <c r="K12"/>
  <c r="L12" s="1"/>
  <c r="L22" l="1"/>
  <c r="O22" s="1"/>
  <c r="L21"/>
  <c r="N21" s="1"/>
  <c r="L20"/>
  <c r="O20" s="1"/>
  <c r="N11"/>
  <c r="M11"/>
  <c r="N8"/>
  <c r="O8"/>
  <c r="M14"/>
  <c r="N14"/>
  <c r="M16"/>
  <c r="N16"/>
  <c r="N12"/>
  <c r="O12"/>
  <c r="N10"/>
  <c r="O10"/>
  <c r="M9"/>
  <c r="N13"/>
  <c r="M13"/>
  <c r="O13"/>
  <c r="P13" s="1"/>
  <c r="N15"/>
  <c r="M15"/>
  <c r="O15"/>
  <c r="N17"/>
  <c r="M17"/>
  <c r="O17"/>
  <c r="P17" s="1"/>
  <c r="M22"/>
  <c r="N22"/>
  <c r="N23"/>
  <c r="O23"/>
  <c r="M23"/>
  <c r="P23"/>
  <c r="M24"/>
  <c r="O24"/>
  <c r="N24"/>
  <c r="N25"/>
  <c r="O25"/>
  <c r="M25"/>
  <c r="P25" s="1"/>
  <c r="M26"/>
  <c r="O26"/>
  <c r="N26"/>
  <c r="P26" s="1"/>
  <c r="N27"/>
  <c r="O27"/>
  <c r="M27"/>
  <c r="P27"/>
  <c r="M28"/>
  <c r="O28"/>
  <c r="N28"/>
  <c r="N29"/>
  <c r="O29"/>
  <c r="M29"/>
  <c r="M30"/>
  <c r="O30"/>
  <c r="N30"/>
  <c r="N31"/>
  <c r="O31"/>
  <c r="M31"/>
  <c r="P31" s="1"/>
  <c r="M32"/>
  <c r="O32"/>
  <c r="N32"/>
  <c r="P32" s="1"/>
  <c r="M34"/>
  <c r="O34"/>
  <c r="N34"/>
  <c r="N33"/>
  <c r="O33"/>
  <c r="M33"/>
  <c r="P33" s="1"/>
  <c r="N19"/>
  <c r="M19"/>
  <c r="P10"/>
  <c r="M10"/>
  <c r="O9"/>
  <c r="P9" s="1"/>
  <c r="M8"/>
  <c r="O11"/>
  <c r="P11" s="1"/>
  <c r="M12"/>
  <c r="P12" s="1"/>
  <c r="O14"/>
  <c r="P14" s="1"/>
  <c r="O16"/>
  <c r="P16" s="1"/>
  <c r="O21" l="1"/>
  <c r="P22"/>
  <c r="N20"/>
  <c r="P8"/>
  <c r="M21"/>
  <c r="P21" s="1"/>
  <c r="M20"/>
  <c r="P20" s="1"/>
  <c r="P19"/>
  <c r="P34"/>
  <c r="P30"/>
  <c r="P29"/>
  <c r="P28"/>
  <c r="P24"/>
  <c r="P15"/>
  <c r="P35" l="1"/>
</calcChain>
</file>

<file path=xl/sharedStrings.xml><?xml version="1.0" encoding="utf-8"?>
<sst xmlns="http://schemas.openxmlformats.org/spreadsheetml/2006/main" count="66" uniqueCount="62">
  <si>
    <t>FS-01</t>
  </si>
  <si>
    <t>FS-02</t>
  </si>
  <si>
    <t>FS-03</t>
  </si>
  <si>
    <t>FS-04</t>
  </si>
  <si>
    <t>FS-05</t>
  </si>
  <si>
    <t>GS-15</t>
  </si>
  <si>
    <t>GS-14</t>
  </si>
  <si>
    <t>GS-13</t>
  </si>
  <si>
    <t>GS-12</t>
  </si>
  <si>
    <t>GS-11</t>
  </si>
  <si>
    <t>GS-10</t>
  </si>
  <si>
    <t>GS-09</t>
  </si>
  <si>
    <t>GS-08</t>
  </si>
  <si>
    <t>GS-07</t>
  </si>
  <si>
    <t>GS-06</t>
  </si>
  <si>
    <t>O/C</t>
  </si>
  <si>
    <t>Support</t>
  </si>
  <si>
    <t xml:space="preserve">Number of Hours in the Year: </t>
  </si>
  <si>
    <t xml:space="preserve">Source: </t>
  </si>
  <si>
    <t xml:space="preserve">FY-02 Aggregate Benefits Rate: </t>
  </si>
  <si>
    <t>McFadden, Robert A</t>
  </si>
  <si>
    <t>e-mail dated 11/5/02</t>
  </si>
  <si>
    <t>EB/EX</t>
  </si>
  <si>
    <t>Supplies Burden:</t>
  </si>
  <si>
    <t>Salary</t>
  </si>
  <si>
    <t>Mid-point</t>
  </si>
  <si>
    <t>Benefits</t>
  </si>
  <si>
    <t>Hourly</t>
  </si>
  <si>
    <t>Rate</t>
  </si>
  <si>
    <t>Supplies</t>
  </si>
  <si>
    <t>Locality</t>
  </si>
  <si>
    <t>Pay</t>
  </si>
  <si>
    <t>Total for</t>
  </si>
  <si>
    <t>Total</t>
  </si>
  <si>
    <t>Wages</t>
  </si>
  <si>
    <t>Hours</t>
  </si>
  <si>
    <t>EB</t>
  </si>
  <si>
    <t>L</t>
  </si>
  <si>
    <t>FS-06</t>
  </si>
  <si>
    <t>FS-07</t>
  </si>
  <si>
    <t>FS-08</t>
  </si>
  <si>
    <t>FS-09</t>
  </si>
  <si>
    <t>GS-05</t>
  </si>
  <si>
    <t>GS-04</t>
  </si>
  <si>
    <t>GS-03</t>
  </si>
  <si>
    <t>GS-02</t>
  </si>
  <si>
    <t>GS-01</t>
  </si>
  <si>
    <t>(w/o locality pay)</t>
  </si>
  <si>
    <t>Total for period</t>
  </si>
  <si>
    <t>SES</t>
  </si>
  <si>
    <t>period</t>
  </si>
  <si>
    <t>Salary Rates are from 1/2/2003 Memo: "2003 Pay Schedules"</t>
  </si>
  <si>
    <t>Washington</t>
  </si>
  <si>
    <t>Overseas</t>
  </si>
  <si>
    <t xml:space="preserve">Overseas Hours:  For simplicity, overseas hours are counted the same as Washington hours and given the same differential.  </t>
  </si>
  <si>
    <t>File Name: H:\seesp\ofacletters\Blank expense spread sheet</t>
  </si>
  <si>
    <t>DRL</t>
  </si>
  <si>
    <t>Burma</t>
  </si>
  <si>
    <t>Annual Hour Burden Estimation 2012-2013</t>
  </si>
  <si>
    <t>EAP</t>
  </si>
  <si>
    <t>Other USG</t>
  </si>
  <si>
    <t xml:space="preserve">2013-2014 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</si>
</sst>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17" fontId="0" fillId="0" borderId="0" xfId="0" applyNumberFormat="1" applyAlignment="1"/>
    <xf numFmtId="164" fontId="0" fillId="0" borderId="0" xfId="0" applyNumberFormat="1" applyAlignment="1"/>
    <xf numFmtId="165" fontId="0" fillId="0" borderId="0" xfId="0" applyNumberFormat="1" applyAlignment="1"/>
    <xf numFmtId="165" fontId="2" fillId="0" borderId="0" xfId="0" applyNumberFormat="1" applyFont="1" applyAlignment="1"/>
    <xf numFmtId="10" fontId="0" fillId="0" borderId="0" xfId="0" applyNumberFormat="1" applyAlignment="1"/>
    <xf numFmtId="9" fontId="0" fillId="0" borderId="0" xfId="0" applyNumberFormat="1" applyAlignment="1"/>
    <xf numFmtId="164" fontId="1" fillId="0" borderId="0" xfId="0" applyNumberFormat="1" applyFont="1" applyAlignme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/>
    <xf numFmtId="0" fontId="3" fillId="2" borderId="0" xfId="0" applyFont="1" applyFill="1" applyAlignment="1"/>
    <xf numFmtId="0" fontId="2" fillId="2" borderId="0" xfId="0" applyFont="1" applyFill="1" applyAlignment="1"/>
    <xf numFmtId="16" fontId="3" fillId="2" borderId="0" xfId="0" applyNumberFormat="1" applyFont="1" applyFill="1" applyAlignment="1"/>
    <xf numFmtId="0" fontId="0" fillId="2" borderId="0" xfId="0" applyFill="1" applyAlignment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"/>
  <sheetViews>
    <sheetView tabSelected="1" view="pageBreakPreview" zoomScaleNormal="100" workbookViewId="0">
      <pane ySplit="1875" activePane="bottomLeft"/>
      <selection activeCell="I4" sqref="I4"/>
      <selection pane="bottomLeft" activeCell="I27" sqref="I27"/>
    </sheetView>
  </sheetViews>
  <sheetFormatPr defaultRowHeight="12.75"/>
  <cols>
    <col min="2" max="2" width="14.5703125" style="1" customWidth="1"/>
    <col min="3" max="3" width="8.7109375" customWidth="1"/>
    <col min="4" max="4" width="7.42578125" customWidth="1"/>
    <col min="5" max="5" width="5.7109375" customWidth="1"/>
    <col min="6" max="6" width="4.7109375" customWidth="1"/>
    <col min="7" max="7" width="7.140625" customWidth="1"/>
    <col min="8" max="8" width="5.28515625" customWidth="1"/>
    <col min="9" max="10" width="12.42578125" customWidth="1"/>
    <col min="11" max="11" width="7.28515625" customWidth="1"/>
    <col min="12" max="12" width="7.140625" customWidth="1"/>
    <col min="13" max="13" width="9.85546875" customWidth="1"/>
    <col min="14" max="14" width="10.140625" bestFit="1" customWidth="1"/>
    <col min="15" max="15" width="8.140625" customWidth="1"/>
    <col min="16" max="16" width="11.140625" customWidth="1"/>
  </cols>
  <sheetData>
    <row r="1" spans="1:18">
      <c r="A1" s="18" t="s">
        <v>57</v>
      </c>
      <c r="B1" s="19"/>
      <c r="C1" s="20" t="s">
        <v>58</v>
      </c>
      <c r="D1" s="4"/>
      <c r="E1" s="4"/>
      <c r="F1" s="5"/>
      <c r="G1" s="5" t="s">
        <v>61</v>
      </c>
      <c r="H1" s="4"/>
      <c r="I1" s="4"/>
      <c r="J1" s="4"/>
      <c r="K1" s="4"/>
      <c r="L1" s="4"/>
      <c r="M1" s="4"/>
      <c r="N1" s="4"/>
      <c r="O1" s="4"/>
      <c r="P1" s="4"/>
      <c r="Q1" s="4"/>
    </row>
    <row r="2" spans="1:18">
      <c r="A2" s="18"/>
      <c r="B2" s="19"/>
      <c r="C2" s="2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>
      <c r="A3" s="4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>
      <c r="A4" s="12"/>
      <c r="B4" s="13" t="s">
        <v>24</v>
      </c>
      <c r="C4" s="13" t="s">
        <v>27</v>
      </c>
      <c r="D4" s="14" t="s">
        <v>59</v>
      </c>
      <c r="E4" s="15" t="s">
        <v>36</v>
      </c>
      <c r="F4" s="14" t="s">
        <v>37</v>
      </c>
      <c r="G4" s="25"/>
      <c r="H4" s="14" t="s">
        <v>56</v>
      </c>
      <c r="I4" s="14" t="s">
        <v>60</v>
      </c>
      <c r="J4" s="14" t="s">
        <v>53</v>
      </c>
      <c r="K4" s="14" t="s">
        <v>33</v>
      </c>
      <c r="L4" s="14" t="s">
        <v>33</v>
      </c>
      <c r="M4" s="14" t="s">
        <v>26</v>
      </c>
      <c r="N4" s="14" t="s">
        <v>29</v>
      </c>
      <c r="O4" s="14" t="s">
        <v>30</v>
      </c>
      <c r="P4" s="14" t="s">
        <v>32</v>
      </c>
      <c r="Q4" s="14"/>
      <c r="R4" s="14"/>
    </row>
    <row r="5" spans="1:18">
      <c r="A5" s="12"/>
      <c r="B5" s="13" t="s">
        <v>25</v>
      </c>
      <c r="C5" s="13" t="s">
        <v>28</v>
      </c>
      <c r="D5" s="14"/>
      <c r="E5" s="15"/>
      <c r="F5" s="14"/>
      <c r="G5" s="14"/>
      <c r="H5" s="14"/>
      <c r="I5" s="16"/>
      <c r="J5" s="16"/>
      <c r="K5" s="14" t="s">
        <v>35</v>
      </c>
      <c r="L5" s="14" t="s">
        <v>34</v>
      </c>
      <c r="M5" s="14" t="s">
        <v>16</v>
      </c>
      <c r="N5" s="14"/>
      <c r="O5" s="14" t="s">
        <v>31</v>
      </c>
      <c r="P5" s="22" t="s">
        <v>50</v>
      </c>
      <c r="Q5" s="13"/>
      <c r="R5" s="23"/>
    </row>
    <row r="6" spans="1:18">
      <c r="A6" s="4"/>
      <c r="B6" s="3" t="s">
        <v>47</v>
      </c>
      <c r="C6" s="4"/>
      <c r="D6" s="4"/>
      <c r="E6" s="6"/>
      <c r="F6" s="4"/>
      <c r="G6" s="4"/>
      <c r="H6" s="4"/>
      <c r="I6" s="4"/>
      <c r="J6" s="4"/>
      <c r="K6" s="4"/>
      <c r="L6" s="4"/>
      <c r="M6" s="4"/>
      <c r="N6" s="4"/>
      <c r="O6" s="4"/>
      <c r="P6" s="2" t="s">
        <v>52</v>
      </c>
      <c r="Q6" s="4"/>
      <c r="R6" s="24"/>
    </row>
    <row r="7" spans="1:18">
      <c r="A7" s="4"/>
      <c r="B7" s="3"/>
      <c r="C7" s="7"/>
      <c r="D7" s="4"/>
      <c r="E7" s="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>
      <c r="A8" s="2" t="s">
        <v>15</v>
      </c>
      <c r="B8" s="8">
        <v>127500</v>
      </c>
      <c r="C8" s="8">
        <f t="shared" ref="C8:C17" si="0">B8/$D$36</f>
        <v>61.092477240057498</v>
      </c>
      <c r="D8" s="17">
        <v>5</v>
      </c>
      <c r="E8" s="17">
        <v>5</v>
      </c>
      <c r="F8" s="17"/>
      <c r="G8" s="17"/>
      <c r="H8" s="17">
        <v>5</v>
      </c>
      <c r="I8" s="17"/>
      <c r="J8" s="17">
        <v>5</v>
      </c>
      <c r="K8" s="17">
        <f t="shared" ref="K8:K17" si="1">SUM(D8:I8)</f>
        <v>15</v>
      </c>
      <c r="L8" s="6">
        <f t="shared" ref="L8:L17" si="2">K8*C8</f>
        <v>916.38715860086245</v>
      </c>
      <c r="M8" s="7">
        <f t="shared" ref="M8:M17" si="3">L8*$D$38</f>
        <v>236.04300431241012</v>
      </c>
      <c r="N8" s="7">
        <f t="shared" ref="N8:N17" si="4">L8*$C$40</f>
        <v>45.819357930043125</v>
      </c>
      <c r="O8" s="7">
        <f t="shared" ref="O8:O17" si="5">L8*$D$42</f>
        <v>0</v>
      </c>
      <c r="P8" s="6">
        <f t="shared" ref="P8:P17" si="6">SUM(L8:O8)</f>
        <v>1198.2495208433158</v>
      </c>
      <c r="Q8" s="7"/>
    </row>
    <row r="9" spans="1:18">
      <c r="A9" s="2" t="s">
        <v>0</v>
      </c>
      <c r="B9" s="8">
        <v>101662</v>
      </c>
      <c r="C9" s="8">
        <f t="shared" si="0"/>
        <v>48.71202683277432</v>
      </c>
      <c r="D9" s="17"/>
      <c r="E9" s="17"/>
      <c r="F9" s="17"/>
      <c r="G9" s="17"/>
      <c r="H9" s="17"/>
      <c r="I9" s="17"/>
      <c r="J9" s="17"/>
      <c r="K9" s="17">
        <f t="shared" si="1"/>
        <v>0</v>
      </c>
      <c r="L9" s="6">
        <f t="shared" si="2"/>
        <v>0</v>
      </c>
      <c r="M9" s="7">
        <f t="shared" si="3"/>
        <v>0</v>
      </c>
      <c r="N9" s="7">
        <f t="shared" si="4"/>
        <v>0</v>
      </c>
      <c r="O9" s="7">
        <f t="shared" si="5"/>
        <v>0</v>
      </c>
      <c r="P9" s="6">
        <f t="shared" si="6"/>
        <v>0</v>
      </c>
      <c r="Q9" s="7"/>
    </row>
    <row r="10" spans="1:18">
      <c r="A10" s="2" t="s">
        <v>1</v>
      </c>
      <c r="B10" s="8">
        <v>82375</v>
      </c>
      <c r="C10" s="8">
        <f t="shared" si="0"/>
        <v>39.470531863919504</v>
      </c>
      <c r="D10" s="17"/>
      <c r="E10" s="17"/>
      <c r="F10" s="17"/>
      <c r="G10" s="17"/>
      <c r="H10" s="17"/>
      <c r="I10" s="17"/>
      <c r="J10" s="17">
        <v>10</v>
      </c>
      <c r="K10" s="17">
        <f t="shared" si="1"/>
        <v>0</v>
      </c>
      <c r="L10" s="6">
        <f t="shared" si="2"/>
        <v>0</v>
      </c>
      <c r="M10" s="7">
        <f t="shared" si="3"/>
        <v>0</v>
      </c>
      <c r="N10" s="7">
        <f t="shared" si="4"/>
        <v>0</v>
      </c>
      <c r="O10" s="7">
        <f t="shared" si="5"/>
        <v>0</v>
      </c>
      <c r="P10" s="6">
        <f t="shared" si="6"/>
        <v>0</v>
      </c>
    </row>
    <row r="11" spans="1:18">
      <c r="A11" s="2" t="s">
        <v>2</v>
      </c>
      <c r="B11" s="8">
        <v>66749</v>
      </c>
      <c r="C11" s="8">
        <f t="shared" si="0"/>
        <v>31.98322951605175</v>
      </c>
      <c r="D11" s="17">
        <v>20</v>
      </c>
      <c r="E11" s="17"/>
      <c r="F11" s="17"/>
      <c r="G11" s="17"/>
      <c r="H11" s="17"/>
      <c r="I11" s="17"/>
      <c r="J11" s="17"/>
      <c r="K11" s="17">
        <f t="shared" si="1"/>
        <v>20</v>
      </c>
      <c r="L11" s="6">
        <f t="shared" si="2"/>
        <v>639.66459032103501</v>
      </c>
      <c r="M11" s="7">
        <f t="shared" si="3"/>
        <v>164.76480517489219</v>
      </c>
      <c r="N11" s="7">
        <f t="shared" si="4"/>
        <v>31.98322951605175</v>
      </c>
      <c r="O11" s="7">
        <f t="shared" si="5"/>
        <v>0</v>
      </c>
      <c r="P11" s="6">
        <f t="shared" si="6"/>
        <v>836.412625011979</v>
      </c>
      <c r="Q11" s="4"/>
    </row>
    <row r="12" spans="1:18">
      <c r="A12" s="2" t="s">
        <v>3</v>
      </c>
      <c r="B12" s="8">
        <v>54086</v>
      </c>
      <c r="C12" s="8">
        <f t="shared" si="0"/>
        <v>25.915668423574509</v>
      </c>
      <c r="D12" s="17"/>
      <c r="E12" s="17"/>
      <c r="F12" s="17"/>
      <c r="G12" s="17"/>
      <c r="H12" s="17"/>
      <c r="I12" s="17"/>
      <c r="J12" s="17"/>
      <c r="K12" s="17">
        <f t="shared" si="1"/>
        <v>0</v>
      </c>
      <c r="L12" s="6">
        <f t="shared" si="2"/>
        <v>0</v>
      </c>
      <c r="M12" s="7">
        <f t="shared" si="3"/>
        <v>0</v>
      </c>
      <c r="N12" s="7">
        <f t="shared" si="4"/>
        <v>0</v>
      </c>
      <c r="O12" s="7">
        <f t="shared" si="5"/>
        <v>0</v>
      </c>
      <c r="P12" s="6">
        <f t="shared" si="6"/>
        <v>0</v>
      </c>
      <c r="Q12" s="4"/>
    </row>
    <row r="13" spans="1:18">
      <c r="A13" s="2" t="s">
        <v>4</v>
      </c>
      <c r="B13" s="8">
        <v>43825</v>
      </c>
      <c r="C13" s="8">
        <f t="shared" si="0"/>
        <v>20.999041686631529</v>
      </c>
      <c r="D13" s="17"/>
      <c r="E13" s="17"/>
      <c r="F13" s="17"/>
      <c r="G13" s="17"/>
      <c r="H13" s="17"/>
      <c r="I13" s="17"/>
      <c r="J13" s="17"/>
      <c r="K13" s="17">
        <f t="shared" si="1"/>
        <v>0</v>
      </c>
      <c r="L13" s="6">
        <f t="shared" si="2"/>
        <v>0</v>
      </c>
      <c r="M13" s="7">
        <f t="shared" si="3"/>
        <v>0</v>
      </c>
      <c r="N13" s="7">
        <f t="shared" si="4"/>
        <v>0</v>
      </c>
      <c r="O13" s="7">
        <f t="shared" si="5"/>
        <v>0</v>
      </c>
      <c r="P13" s="6">
        <f t="shared" si="6"/>
        <v>0</v>
      </c>
      <c r="Q13" s="4"/>
    </row>
    <row r="14" spans="1:18">
      <c r="A14" s="2" t="s">
        <v>38</v>
      </c>
      <c r="B14" s="8">
        <v>39178</v>
      </c>
      <c r="C14" s="8">
        <f t="shared" si="0"/>
        <v>18.772400574988023</v>
      </c>
      <c r="D14" s="17"/>
      <c r="E14" s="17"/>
      <c r="F14" s="17"/>
      <c r="G14" s="17"/>
      <c r="H14" s="17"/>
      <c r="I14" s="17"/>
      <c r="J14" s="17"/>
      <c r="K14" s="17">
        <f t="shared" si="1"/>
        <v>0</v>
      </c>
      <c r="L14" s="6">
        <f t="shared" si="2"/>
        <v>0</v>
      </c>
      <c r="M14" s="7">
        <f t="shared" si="3"/>
        <v>0</v>
      </c>
      <c r="N14" s="7">
        <f t="shared" si="4"/>
        <v>0</v>
      </c>
      <c r="O14" s="7">
        <f t="shared" si="5"/>
        <v>0</v>
      </c>
      <c r="P14" s="6">
        <f t="shared" si="6"/>
        <v>0</v>
      </c>
      <c r="Q14" s="4"/>
    </row>
    <row r="15" spans="1:18">
      <c r="A15" s="2" t="s">
        <v>39</v>
      </c>
      <c r="B15" s="8">
        <v>35024</v>
      </c>
      <c r="C15" s="8">
        <f t="shared" si="0"/>
        <v>16.781983708672737</v>
      </c>
      <c r="D15" s="17"/>
      <c r="E15" s="17"/>
      <c r="F15" s="17"/>
      <c r="G15" s="17"/>
      <c r="H15" s="17"/>
      <c r="I15" s="17"/>
      <c r="J15" s="17"/>
      <c r="K15" s="17">
        <f t="shared" si="1"/>
        <v>0</v>
      </c>
      <c r="L15" s="6">
        <f t="shared" si="2"/>
        <v>0</v>
      </c>
      <c r="M15" s="7">
        <f t="shared" si="3"/>
        <v>0</v>
      </c>
      <c r="N15" s="7">
        <f t="shared" si="4"/>
        <v>0</v>
      </c>
      <c r="O15" s="7">
        <f t="shared" si="5"/>
        <v>0</v>
      </c>
      <c r="P15" s="6">
        <f t="shared" si="6"/>
        <v>0</v>
      </c>
      <c r="Q15" s="4"/>
    </row>
    <row r="16" spans="1:18">
      <c r="A16" s="2" t="s">
        <v>40</v>
      </c>
      <c r="B16" s="8">
        <v>31310</v>
      </c>
      <c r="C16" s="8">
        <f t="shared" si="0"/>
        <v>15.002395783421179</v>
      </c>
      <c r="D16" s="17"/>
      <c r="E16" s="17"/>
      <c r="F16" s="17"/>
      <c r="G16" s="17"/>
      <c r="H16" s="17"/>
      <c r="I16" s="17"/>
      <c r="J16" s="17"/>
      <c r="K16" s="17">
        <f t="shared" si="1"/>
        <v>0</v>
      </c>
      <c r="L16" s="6">
        <f t="shared" si="2"/>
        <v>0</v>
      </c>
      <c r="M16" s="7">
        <f t="shared" si="3"/>
        <v>0</v>
      </c>
      <c r="N16" s="7">
        <f t="shared" si="4"/>
        <v>0</v>
      </c>
      <c r="O16" s="7">
        <f t="shared" si="5"/>
        <v>0</v>
      </c>
      <c r="P16" s="6">
        <f t="shared" si="6"/>
        <v>0</v>
      </c>
      <c r="Q16" s="4"/>
    </row>
    <row r="17" spans="1:17">
      <c r="A17" s="2" t="s">
        <v>41</v>
      </c>
      <c r="B17" s="8">
        <v>27991</v>
      </c>
      <c r="C17" s="8">
        <f t="shared" si="0"/>
        <v>13.412074748442741</v>
      </c>
      <c r="D17" s="17"/>
      <c r="E17" s="17"/>
      <c r="F17" s="17"/>
      <c r="G17" s="17"/>
      <c r="H17" s="17"/>
      <c r="I17" s="17"/>
      <c r="J17" s="17"/>
      <c r="K17" s="17">
        <f t="shared" si="1"/>
        <v>0</v>
      </c>
      <c r="L17" s="6">
        <f t="shared" si="2"/>
        <v>0</v>
      </c>
      <c r="M17" s="7">
        <f t="shared" si="3"/>
        <v>0</v>
      </c>
      <c r="N17" s="7">
        <f t="shared" si="4"/>
        <v>0</v>
      </c>
      <c r="O17" s="7">
        <f t="shared" si="5"/>
        <v>0</v>
      </c>
      <c r="P17" s="6">
        <f t="shared" si="6"/>
        <v>0</v>
      </c>
      <c r="Q17" s="4"/>
    </row>
    <row r="18" spans="1:17">
      <c r="A18" s="2"/>
      <c r="B18" s="8"/>
      <c r="C18" s="8"/>
      <c r="D18" s="17"/>
      <c r="E18" s="17"/>
      <c r="F18" s="17"/>
      <c r="G18" s="17"/>
      <c r="H18" s="17"/>
      <c r="I18" s="17"/>
      <c r="J18" s="17"/>
      <c r="K18" s="17"/>
      <c r="L18" s="6"/>
      <c r="M18" s="4"/>
      <c r="N18" s="4"/>
      <c r="O18" s="4"/>
      <c r="P18" s="6"/>
      <c r="Q18" s="4"/>
    </row>
    <row r="19" spans="1:17">
      <c r="A19" s="2" t="s">
        <v>49</v>
      </c>
      <c r="B19" s="8">
        <v>127500</v>
      </c>
      <c r="C19" s="8">
        <f t="shared" ref="C19:C34" si="7">B19/$D$36</f>
        <v>61.092477240057498</v>
      </c>
      <c r="D19" s="17"/>
      <c r="E19" s="17"/>
      <c r="F19" s="17"/>
      <c r="G19" s="17"/>
      <c r="H19" s="17"/>
      <c r="I19" s="17"/>
      <c r="J19" s="17"/>
      <c r="K19" s="17"/>
      <c r="L19" s="6">
        <f t="shared" ref="L19:L34" si="8">K19*C19</f>
        <v>0</v>
      </c>
      <c r="M19" s="7">
        <f>L19*$D$38</f>
        <v>0</v>
      </c>
      <c r="N19" s="7">
        <f>L19*$C$40</f>
        <v>0</v>
      </c>
      <c r="O19" s="7">
        <f>L19*$D$42</f>
        <v>0</v>
      </c>
      <c r="P19" s="6">
        <f>SUM(L19:O19)</f>
        <v>0</v>
      </c>
      <c r="Q19" s="4"/>
    </row>
    <row r="20" spans="1:17">
      <c r="A20" s="2" t="s">
        <v>5</v>
      </c>
      <c r="B20" s="8">
        <v>96492</v>
      </c>
      <c r="C20" s="8">
        <f t="shared" si="7"/>
        <v>46.234786775275516</v>
      </c>
      <c r="D20" s="17"/>
      <c r="E20" s="17"/>
      <c r="F20" s="17">
        <v>15</v>
      </c>
      <c r="G20" s="17"/>
      <c r="H20" s="17"/>
      <c r="I20" s="17"/>
      <c r="J20" s="17"/>
      <c r="K20" s="17">
        <f>SUM(D20:I20)</f>
        <v>15</v>
      </c>
      <c r="L20" s="6">
        <f t="shared" si="8"/>
        <v>693.52180162913271</v>
      </c>
      <c r="M20" s="7">
        <f>L20*$D$38</f>
        <v>178.63734566363198</v>
      </c>
      <c r="N20" s="7">
        <f>L20*$C$40</f>
        <v>34.676090081456636</v>
      </c>
      <c r="O20" s="7">
        <f t="shared" ref="O20:O34" si="9">L20*$D$42</f>
        <v>0</v>
      </c>
      <c r="P20" s="6">
        <f>SUM(L20:O20)</f>
        <v>906.83523737422138</v>
      </c>
      <c r="Q20" s="7"/>
    </row>
    <row r="21" spans="1:17">
      <c r="A21" s="2" t="s">
        <v>6</v>
      </c>
      <c r="B21" s="8">
        <v>82033</v>
      </c>
      <c r="C21" s="8">
        <f t="shared" si="7"/>
        <v>39.306660277910879</v>
      </c>
      <c r="D21" s="17"/>
      <c r="E21" s="17">
        <v>20</v>
      </c>
      <c r="F21" s="17"/>
      <c r="G21" s="17"/>
      <c r="H21" s="17">
        <v>40</v>
      </c>
      <c r="I21" s="17">
        <v>10</v>
      </c>
      <c r="J21" s="17"/>
      <c r="K21" s="17">
        <f t="shared" ref="K21:K34" si="10">SUM(D21:I21)</f>
        <v>70</v>
      </c>
      <c r="L21" s="6">
        <f t="shared" si="8"/>
        <v>2751.4662194537614</v>
      </c>
      <c r="M21" s="7">
        <f t="shared" ref="M21:M34" si="11">L21*$D$38</f>
        <v>708.72266880689983</v>
      </c>
      <c r="N21" s="7">
        <f t="shared" ref="N21:N34" si="12">L21*$C$40</f>
        <v>137.57331097268806</v>
      </c>
      <c r="O21" s="7">
        <f t="shared" si="9"/>
        <v>0</v>
      </c>
      <c r="P21" s="6">
        <f t="shared" ref="P21:P34" si="13">SUM(L21:O21)</f>
        <v>3597.7621992333493</v>
      </c>
      <c r="Q21" s="4"/>
    </row>
    <row r="22" spans="1:17">
      <c r="A22" s="2" t="s">
        <v>7</v>
      </c>
      <c r="B22" s="8">
        <v>69419</v>
      </c>
      <c r="C22" s="8">
        <f t="shared" si="7"/>
        <v>33.262577862961187</v>
      </c>
      <c r="D22" s="17"/>
      <c r="E22" s="17"/>
      <c r="F22" s="17"/>
      <c r="G22" s="17"/>
      <c r="H22" s="17">
        <v>40</v>
      </c>
      <c r="I22" s="17"/>
      <c r="J22" s="17"/>
      <c r="K22" s="17">
        <f t="shared" si="10"/>
        <v>40</v>
      </c>
      <c r="L22" s="6">
        <f t="shared" si="8"/>
        <v>1330.5031145184475</v>
      </c>
      <c r="M22" s="7">
        <f t="shared" si="11"/>
        <v>342.71099223766169</v>
      </c>
      <c r="N22" s="7">
        <f t="shared" si="12"/>
        <v>66.525155725922374</v>
      </c>
      <c r="O22" s="7">
        <f t="shared" si="9"/>
        <v>0</v>
      </c>
      <c r="P22" s="6">
        <f t="shared" si="13"/>
        <v>1739.7392624820316</v>
      </c>
      <c r="Q22" s="4"/>
    </row>
    <row r="23" spans="1:17">
      <c r="A23" s="2" t="s">
        <v>8</v>
      </c>
      <c r="B23" s="8">
        <v>58376</v>
      </c>
      <c r="C23" s="8">
        <f t="shared" si="7"/>
        <v>27.971250598945854</v>
      </c>
      <c r="D23" s="17"/>
      <c r="E23" s="17"/>
      <c r="F23" s="17"/>
      <c r="G23" s="17"/>
      <c r="H23" s="17"/>
      <c r="I23" s="17"/>
      <c r="J23" s="17"/>
      <c r="K23" s="17">
        <f t="shared" si="10"/>
        <v>0</v>
      </c>
      <c r="L23" s="6">
        <f t="shared" si="8"/>
        <v>0</v>
      </c>
      <c r="M23" s="7">
        <f t="shared" si="11"/>
        <v>0</v>
      </c>
      <c r="N23" s="7">
        <f t="shared" si="12"/>
        <v>0</v>
      </c>
      <c r="O23" s="7">
        <f t="shared" si="9"/>
        <v>0</v>
      </c>
      <c r="P23" s="6">
        <f t="shared" si="13"/>
        <v>0</v>
      </c>
      <c r="Q23" s="4"/>
    </row>
    <row r="24" spans="1:17">
      <c r="A24" s="2" t="s">
        <v>9</v>
      </c>
      <c r="B24" s="8">
        <v>48708</v>
      </c>
      <c r="C24" s="8">
        <f t="shared" si="7"/>
        <v>23.338763775754671</v>
      </c>
      <c r="D24" s="17"/>
      <c r="E24" s="17"/>
      <c r="F24" s="17"/>
      <c r="G24" s="17"/>
      <c r="H24" s="17"/>
      <c r="I24" s="17"/>
      <c r="J24" s="17"/>
      <c r="K24" s="17">
        <f t="shared" si="10"/>
        <v>0</v>
      </c>
      <c r="L24" s="6">
        <f t="shared" si="8"/>
        <v>0</v>
      </c>
      <c r="M24" s="7">
        <f t="shared" si="11"/>
        <v>0</v>
      </c>
      <c r="N24" s="7">
        <f t="shared" si="12"/>
        <v>0</v>
      </c>
      <c r="O24" s="7">
        <f t="shared" si="9"/>
        <v>0</v>
      </c>
      <c r="P24" s="6">
        <f t="shared" si="13"/>
        <v>0</v>
      </c>
      <c r="Q24" s="4"/>
    </row>
    <row r="25" spans="1:17">
      <c r="A25" s="2" t="s">
        <v>10</v>
      </c>
      <c r="B25" s="8">
        <v>44331</v>
      </c>
      <c r="C25" s="8">
        <f t="shared" si="7"/>
        <v>21.241494968854816</v>
      </c>
      <c r="D25" s="17"/>
      <c r="E25" s="17"/>
      <c r="F25" s="17"/>
      <c r="G25" s="17"/>
      <c r="H25" s="17"/>
      <c r="I25" s="17"/>
      <c r="J25" s="17"/>
      <c r="K25" s="17">
        <f t="shared" si="10"/>
        <v>0</v>
      </c>
      <c r="L25" s="6">
        <f t="shared" si="8"/>
        <v>0</v>
      </c>
      <c r="M25" s="7">
        <f t="shared" si="11"/>
        <v>0</v>
      </c>
      <c r="N25" s="7">
        <f t="shared" si="12"/>
        <v>0</v>
      </c>
      <c r="O25" s="7">
        <f t="shared" si="9"/>
        <v>0</v>
      </c>
      <c r="P25" s="6">
        <f t="shared" si="13"/>
        <v>0</v>
      </c>
      <c r="Q25" s="4"/>
    </row>
    <row r="26" spans="1:17">
      <c r="A26" s="2" t="s">
        <v>11</v>
      </c>
      <c r="B26" s="8">
        <v>40225</v>
      </c>
      <c r="C26" s="8">
        <f t="shared" si="7"/>
        <v>19.274077623382848</v>
      </c>
      <c r="D26" s="17"/>
      <c r="E26" s="17"/>
      <c r="F26" s="17"/>
      <c r="G26" s="17"/>
      <c r="H26" s="17"/>
      <c r="I26" s="17"/>
      <c r="J26" s="17"/>
      <c r="K26" s="17">
        <f t="shared" si="10"/>
        <v>0</v>
      </c>
      <c r="L26" s="6">
        <f t="shared" si="8"/>
        <v>0</v>
      </c>
      <c r="M26" s="7">
        <f t="shared" si="11"/>
        <v>0</v>
      </c>
      <c r="N26" s="7">
        <f t="shared" si="12"/>
        <v>0</v>
      </c>
      <c r="O26" s="7">
        <f t="shared" si="9"/>
        <v>0</v>
      </c>
      <c r="P26" s="6">
        <f t="shared" si="13"/>
        <v>0</v>
      </c>
      <c r="Q26" s="4"/>
    </row>
    <row r="27" spans="1:17">
      <c r="A27" s="2" t="s">
        <v>12</v>
      </c>
      <c r="B27" s="8">
        <v>36446</v>
      </c>
      <c r="C27" s="8">
        <f t="shared" si="7"/>
        <v>17.463344513655965</v>
      </c>
      <c r="D27" s="17"/>
      <c r="E27" s="17"/>
      <c r="F27" s="17"/>
      <c r="G27" s="17"/>
      <c r="H27" s="17"/>
      <c r="I27" s="17"/>
      <c r="J27" s="17"/>
      <c r="K27" s="17">
        <f t="shared" si="10"/>
        <v>0</v>
      </c>
      <c r="L27" s="6">
        <f t="shared" si="8"/>
        <v>0</v>
      </c>
      <c r="M27" s="7">
        <f t="shared" si="11"/>
        <v>0</v>
      </c>
      <c r="N27" s="7">
        <f t="shared" si="12"/>
        <v>0</v>
      </c>
      <c r="O27" s="7">
        <f t="shared" si="9"/>
        <v>0</v>
      </c>
      <c r="P27" s="6">
        <f t="shared" si="13"/>
        <v>0</v>
      </c>
      <c r="Q27" s="4"/>
    </row>
    <row r="28" spans="1:17">
      <c r="A28" s="2" t="s">
        <v>13</v>
      </c>
      <c r="B28" s="8">
        <v>32909</v>
      </c>
      <c r="C28" s="8">
        <f t="shared" si="7"/>
        <v>15.768567321514135</v>
      </c>
      <c r="D28" s="17"/>
      <c r="E28" s="17"/>
      <c r="F28" s="17"/>
      <c r="G28" s="17"/>
      <c r="H28" s="17"/>
      <c r="I28" s="17"/>
      <c r="J28" s="17"/>
      <c r="K28" s="17">
        <f t="shared" si="10"/>
        <v>0</v>
      </c>
      <c r="L28" s="6">
        <f t="shared" si="8"/>
        <v>0</v>
      </c>
      <c r="M28" s="7">
        <f t="shared" si="11"/>
        <v>0</v>
      </c>
      <c r="N28" s="7">
        <f t="shared" si="12"/>
        <v>0</v>
      </c>
      <c r="O28" s="7">
        <f t="shared" si="9"/>
        <v>0</v>
      </c>
      <c r="P28" s="6">
        <f t="shared" si="13"/>
        <v>0</v>
      </c>
      <c r="Q28" s="4"/>
    </row>
    <row r="29" spans="1:17">
      <c r="A29" s="2" t="s">
        <v>14</v>
      </c>
      <c r="B29" s="8">
        <v>29614</v>
      </c>
      <c r="C29" s="8">
        <f t="shared" si="7"/>
        <v>14.189746046957355</v>
      </c>
      <c r="D29" s="17"/>
      <c r="E29" s="17"/>
      <c r="F29" s="17"/>
      <c r="G29" s="17"/>
      <c r="H29" s="17"/>
      <c r="I29" s="17"/>
      <c r="J29" s="17"/>
      <c r="K29" s="17">
        <f t="shared" si="10"/>
        <v>0</v>
      </c>
      <c r="L29" s="6">
        <f t="shared" si="8"/>
        <v>0</v>
      </c>
      <c r="M29" s="7">
        <f t="shared" si="11"/>
        <v>0</v>
      </c>
      <c r="N29" s="7">
        <f t="shared" si="12"/>
        <v>0</v>
      </c>
      <c r="O29" s="7">
        <f t="shared" si="9"/>
        <v>0</v>
      </c>
      <c r="P29" s="6">
        <f t="shared" si="13"/>
        <v>0</v>
      </c>
    </row>
    <row r="30" spans="1:17">
      <c r="A30" s="2" t="s">
        <v>42</v>
      </c>
      <c r="B30" s="8">
        <v>26566</v>
      </c>
      <c r="C30" s="8">
        <f t="shared" si="7"/>
        <v>12.729276473406804</v>
      </c>
      <c r="D30" s="4"/>
      <c r="E30" s="4"/>
      <c r="F30" s="4"/>
      <c r="G30" s="4"/>
      <c r="H30" s="4"/>
      <c r="I30" s="4"/>
      <c r="J30" s="4"/>
      <c r="K30" s="17">
        <f t="shared" si="10"/>
        <v>0</v>
      </c>
      <c r="L30" s="6">
        <f t="shared" si="8"/>
        <v>0</v>
      </c>
      <c r="M30" s="7">
        <f t="shared" si="11"/>
        <v>0</v>
      </c>
      <c r="N30" s="7">
        <f t="shared" si="12"/>
        <v>0</v>
      </c>
      <c r="O30" s="7">
        <f t="shared" si="9"/>
        <v>0</v>
      </c>
      <c r="P30" s="6">
        <f t="shared" si="13"/>
        <v>0</v>
      </c>
      <c r="Q30" s="4"/>
    </row>
    <row r="31" spans="1:17">
      <c r="A31" s="2" t="s">
        <v>43</v>
      </c>
      <c r="B31" s="8">
        <v>23744</v>
      </c>
      <c r="C31" s="8">
        <f t="shared" si="7"/>
        <v>11.377096310493531</v>
      </c>
      <c r="D31" s="4"/>
      <c r="E31" s="4"/>
      <c r="F31" s="4"/>
      <c r="G31" s="4"/>
      <c r="H31" s="4"/>
      <c r="I31" s="4"/>
      <c r="J31" s="4"/>
      <c r="K31" s="17">
        <f t="shared" si="10"/>
        <v>0</v>
      </c>
      <c r="L31" s="6">
        <f t="shared" si="8"/>
        <v>0</v>
      </c>
      <c r="M31" s="7">
        <f t="shared" si="11"/>
        <v>0</v>
      </c>
      <c r="N31" s="7">
        <f t="shared" si="12"/>
        <v>0</v>
      </c>
      <c r="O31" s="7">
        <f t="shared" si="9"/>
        <v>0</v>
      </c>
      <c r="P31" s="6">
        <f t="shared" si="13"/>
        <v>0</v>
      </c>
      <c r="Q31" s="4"/>
    </row>
    <row r="32" spans="1:17">
      <c r="A32" s="2" t="s">
        <v>44</v>
      </c>
      <c r="B32" s="8">
        <v>21152</v>
      </c>
      <c r="C32" s="8">
        <f t="shared" si="7"/>
        <v>10.135122184954479</v>
      </c>
      <c r="D32" s="4"/>
      <c r="E32" s="4"/>
      <c r="F32" s="4"/>
      <c r="G32" s="4"/>
      <c r="H32" s="4"/>
      <c r="I32" s="4"/>
      <c r="J32" s="4"/>
      <c r="K32" s="17">
        <f t="shared" si="10"/>
        <v>0</v>
      </c>
      <c r="L32" s="6">
        <f t="shared" si="8"/>
        <v>0</v>
      </c>
      <c r="M32" s="7">
        <f t="shared" si="11"/>
        <v>0</v>
      </c>
      <c r="N32" s="7">
        <f t="shared" si="12"/>
        <v>0</v>
      </c>
      <c r="O32" s="7">
        <f t="shared" si="9"/>
        <v>0</v>
      </c>
      <c r="P32" s="6">
        <f t="shared" si="13"/>
        <v>0</v>
      </c>
      <c r="Q32" s="4"/>
    </row>
    <row r="33" spans="1:17">
      <c r="A33" s="2" t="s">
        <v>45</v>
      </c>
      <c r="B33" s="8">
        <v>18767</v>
      </c>
      <c r="C33" s="8">
        <f t="shared" si="7"/>
        <v>8.9923334930522287</v>
      </c>
      <c r="D33" s="4"/>
      <c r="E33" s="4"/>
      <c r="F33" s="4"/>
      <c r="G33" s="4"/>
      <c r="H33" s="4"/>
      <c r="I33" s="4"/>
      <c r="J33" s="4"/>
      <c r="K33" s="17">
        <f t="shared" si="10"/>
        <v>0</v>
      </c>
      <c r="L33" s="6">
        <f t="shared" si="8"/>
        <v>0</v>
      </c>
      <c r="M33" s="7">
        <f t="shared" si="11"/>
        <v>0</v>
      </c>
      <c r="N33" s="7">
        <f t="shared" si="12"/>
        <v>0</v>
      </c>
      <c r="O33" s="7">
        <f t="shared" si="9"/>
        <v>0</v>
      </c>
      <c r="P33" s="6">
        <f t="shared" si="13"/>
        <v>0</v>
      </c>
      <c r="Q33" s="4"/>
    </row>
    <row r="34" spans="1:17">
      <c r="A34" s="2" t="s">
        <v>46</v>
      </c>
      <c r="B34" s="8">
        <v>17238</v>
      </c>
      <c r="C34" s="8">
        <f t="shared" si="7"/>
        <v>8.259702922855773</v>
      </c>
      <c r="D34" s="4"/>
      <c r="E34" s="4"/>
      <c r="F34" s="4"/>
      <c r="G34" s="4"/>
      <c r="H34" s="4"/>
      <c r="I34" s="4"/>
      <c r="J34" s="4"/>
      <c r="K34" s="17">
        <f t="shared" si="10"/>
        <v>0</v>
      </c>
      <c r="L34" s="6">
        <f t="shared" si="8"/>
        <v>0</v>
      </c>
      <c r="M34" s="7">
        <f t="shared" si="11"/>
        <v>0</v>
      </c>
      <c r="N34" s="7">
        <f t="shared" si="12"/>
        <v>0</v>
      </c>
      <c r="O34" s="7">
        <f t="shared" si="9"/>
        <v>0</v>
      </c>
      <c r="P34" s="6">
        <f t="shared" si="13"/>
        <v>0</v>
      </c>
      <c r="Q34" s="4"/>
    </row>
    <row r="35" spans="1:17">
      <c r="A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8" t="s">
        <v>48</v>
      </c>
      <c r="O35" s="4"/>
      <c r="P35" s="6">
        <f>SUM(P8:P29)</f>
        <v>8278.9988449448974</v>
      </c>
      <c r="Q35" s="11"/>
    </row>
    <row r="36" spans="1:17">
      <c r="A36" s="4" t="s">
        <v>17</v>
      </c>
      <c r="B36" s="3"/>
      <c r="C36" s="4"/>
      <c r="D36" s="4">
        <v>2087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>
      <c r="A37" s="4"/>
      <c r="B37" s="3"/>
      <c r="C37" s="4"/>
      <c r="D37" s="4" t="s">
        <v>18</v>
      </c>
      <c r="E37" s="4" t="s">
        <v>22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>
      <c r="A38" s="4" t="s">
        <v>19</v>
      </c>
      <c r="B38" s="3"/>
      <c r="C38" s="4"/>
      <c r="D38" s="9">
        <f>25.758%</f>
        <v>0.25757999999999998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A39" s="4"/>
      <c r="B39" s="3"/>
      <c r="C39" s="4" t="s">
        <v>18</v>
      </c>
      <c r="D39" s="4" t="s">
        <v>20</v>
      </c>
      <c r="E39" s="4"/>
      <c r="F39" s="4"/>
      <c r="G39" s="4" t="s">
        <v>21</v>
      </c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A40" s="4" t="s">
        <v>23</v>
      </c>
      <c r="B40" s="3"/>
      <c r="C40" s="10">
        <f>5%</f>
        <v>0.05</v>
      </c>
      <c r="D40" s="4" t="s">
        <v>18</v>
      </c>
      <c r="E40" s="4" t="s">
        <v>22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A41" s="4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>
      <c r="A42" s="4" t="s">
        <v>51</v>
      </c>
      <c r="B42" s="3"/>
      <c r="C42" s="4"/>
      <c r="D42" s="9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</row>
    <row r="44" spans="1:17">
      <c r="A44" t="s">
        <v>54</v>
      </c>
    </row>
    <row r="46" spans="1:17">
      <c r="A46" t="s">
        <v>55</v>
      </c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Bureau of Economic and Business Affairs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GoffEH</dc:creator>
  <cp:lastModifiedBy>Stacey May</cp:lastModifiedBy>
  <cp:lastPrinted>2012-07-31T15:32:44Z</cp:lastPrinted>
  <dcterms:created xsi:type="dcterms:W3CDTF">2002-09-30T21:14:13Z</dcterms:created>
  <dcterms:modified xsi:type="dcterms:W3CDTF">2013-04-22T18:00:36Z</dcterms:modified>
</cp:coreProperties>
</file>