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MRPBS - Marketing &amp; Regulatory Programs Business Services\ITD - Information Technology Division\IMC\ICS - VS\0146\2016\0146 Review (Moxey)\"/>
    </mc:Choice>
  </mc:AlternateContent>
  <bookViews>
    <workbookView xWindow="360" yWindow="150" windowWidth="11340" windowHeight="6735"/>
  </bookViews>
  <sheets>
    <sheet name="APHIS Form 79" sheetId="2" r:id="rId1"/>
    <sheet name="Respondents and Record Keepers" sheetId="3" r:id="rId2"/>
  </sheets>
  <definedNames>
    <definedName name="_xlnm.Print_Area" localSheetId="0">'APHIS Form 79'!$A$1:$K$56</definedName>
    <definedName name="_xlnm.Print_Titles" localSheetId="0">'APHIS Form 79'!$1:$5</definedName>
  </definedNames>
  <calcPr calcId="152511"/>
</workbook>
</file>

<file path=xl/calcChain.xml><?xml version="1.0" encoding="utf-8"?>
<calcChain xmlns="http://schemas.openxmlformats.org/spreadsheetml/2006/main">
  <c r="E7" i="2" l="1"/>
  <c r="H7" i="2" s="1"/>
  <c r="E8" i="2"/>
  <c r="H8" i="2" s="1"/>
  <c r="E9" i="2"/>
  <c r="H9" i="2" s="1"/>
  <c r="E10" i="2"/>
  <c r="H10" i="2" s="1"/>
  <c r="I10" i="2" s="1"/>
  <c r="E11" i="2"/>
  <c r="H11" i="2" s="1"/>
  <c r="E12" i="2"/>
  <c r="H12" i="2" s="1"/>
  <c r="E13" i="2"/>
  <c r="H13" i="2" s="1"/>
  <c r="E14" i="2"/>
  <c r="H14" i="2" s="1"/>
  <c r="E15" i="2"/>
  <c r="H15" i="2" s="1"/>
  <c r="E16" i="2"/>
  <c r="H16" i="2" s="1"/>
  <c r="E17" i="2"/>
  <c r="H17" i="2" s="1"/>
  <c r="E18" i="2"/>
  <c r="H18" i="2" s="1"/>
  <c r="E19" i="2"/>
  <c r="H19" i="2" s="1"/>
  <c r="E20" i="2"/>
  <c r="H20" i="2" s="1"/>
  <c r="E21" i="2"/>
  <c r="H21" i="2" s="1"/>
  <c r="E22" i="2"/>
  <c r="H22" i="2" s="1"/>
  <c r="E23" i="2"/>
  <c r="H23" i="2" s="1"/>
  <c r="E24" i="2"/>
  <c r="H24" i="2" s="1"/>
  <c r="E25" i="2"/>
  <c r="H25" i="2" s="1"/>
  <c r="I25" i="2" s="1"/>
  <c r="E26" i="2"/>
  <c r="H26" i="2" s="1"/>
  <c r="E27" i="2"/>
  <c r="H27" i="2" s="1"/>
  <c r="E28" i="2"/>
  <c r="H28" i="2" s="1"/>
  <c r="E29" i="2"/>
  <c r="H29" i="2" s="1"/>
  <c r="I29" i="2" s="1"/>
  <c r="E30" i="2"/>
  <c r="H30" i="2" s="1"/>
  <c r="E31" i="2"/>
  <c r="H31" i="2" s="1"/>
  <c r="E32" i="2"/>
  <c r="H32" i="2" s="1"/>
  <c r="E33" i="2"/>
  <c r="H33" i="2" s="1"/>
  <c r="I33" i="2" s="1"/>
  <c r="E34" i="2"/>
  <c r="H34" i="2" s="1"/>
  <c r="E35" i="2"/>
  <c r="H35" i="2" s="1"/>
  <c r="E36" i="2"/>
  <c r="H36" i="2" s="1"/>
  <c r="E37" i="2"/>
  <c r="H37" i="2" s="1"/>
  <c r="I37" i="2" s="1"/>
  <c r="E38" i="2"/>
  <c r="H38" i="2" s="1"/>
  <c r="E39" i="2"/>
  <c r="H39" i="2" s="1"/>
  <c r="E40" i="2"/>
  <c r="H40" i="2" s="1"/>
  <c r="E41" i="2"/>
  <c r="H41" i="2" s="1"/>
  <c r="I41" i="2" s="1"/>
  <c r="E42" i="2"/>
  <c r="H42" i="2" s="1"/>
  <c r="E43" i="2"/>
  <c r="H43" i="2" s="1"/>
  <c r="E44" i="2"/>
  <c r="H44" i="2" s="1"/>
  <c r="E45" i="2"/>
  <c r="H45" i="2" s="1"/>
  <c r="I45" i="2" s="1"/>
  <c r="E46" i="2"/>
  <c r="H46" i="2" s="1"/>
  <c r="E47" i="2"/>
  <c r="H47" i="2" s="1"/>
  <c r="E48" i="2"/>
  <c r="H48" i="2" s="1"/>
  <c r="E49" i="2"/>
  <c r="H49" i="2" s="1"/>
  <c r="I49" i="2" s="1"/>
  <c r="E50" i="2"/>
  <c r="H50" i="2" s="1"/>
  <c r="E51" i="2"/>
  <c r="H51" i="2" s="1"/>
  <c r="E52" i="2"/>
  <c r="H52" i="2" s="1"/>
  <c r="E53" i="2"/>
  <c r="H53" i="2" s="1"/>
  <c r="I53" i="2" s="1"/>
  <c r="E6" i="2"/>
  <c r="H6" i="2" s="1"/>
  <c r="I9" i="2" l="1"/>
  <c r="J9" i="2" s="1"/>
  <c r="I52" i="2"/>
  <c r="J52" i="2" s="1"/>
  <c r="I44" i="2"/>
  <c r="J44" i="2" s="1"/>
  <c r="I36" i="2"/>
  <c r="J36" i="2" s="1"/>
  <c r="I28" i="2"/>
  <c r="J28" i="2" s="1"/>
  <c r="I24" i="2"/>
  <c r="J24" i="2" s="1"/>
  <c r="I17" i="2"/>
  <c r="J17" i="2" s="1"/>
  <c r="I47" i="2"/>
  <c r="J47" i="2" s="1"/>
  <c r="I39" i="2"/>
  <c r="J39" i="2" s="1"/>
  <c r="I35" i="2"/>
  <c r="J35" i="2" s="1"/>
  <c r="I31" i="2"/>
  <c r="J31" i="2" s="1"/>
  <c r="I27" i="2"/>
  <c r="J27" i="2" s="1"/>
  <c r="I23" i="2"/>
  <c r="J23" i="2"/>
  <c r="I19" i="2"/>
  <c r="J19" i="2" s="1"/>
  <c r="I16" i="2"/>
  <c r="J16" i="2" s="1"/>
  <c r="I12" i="2"/>
  <c r="J12" i="2" s="1"/>
  <c r="I8" i="2"/>
  <c r="J8" i="2" s="1"/>
  <c r="I48" i="2"/>
  <c r="J48" i="2"/>
  <c r="I40" i="2"/>
  <c r="J40" i="2" s="1"/>
  <c r="I32" i="2"/>
  <c r="J32" i="2" s="1"/>
  <c r="I20" i="2"/>
  <c r="J20" i="2" s="1"/>
  <c r="I13" i="2"/>
  <c r="J13" i="2" s="1"/>
  <c r="I51" i="2"/>
  <c r="J51" i="2" s="1"/>
  <c r="I43" i="2"/>
  <c r="J43" i="2"/>
  <c r="I6" i="2"/>
  <c r="I50" i="2"/>
  <c r="J50" i="2" s="1"/>
  <c r="I46" i="2"/>
  <c r="J46" i="2" s="1"/>
  <c r="I42" i="2"/>
  <c r="J42" i="2" s="1"/>
  <c r="I38" i="2"/>
  <c r="J38" i="2" s="1"/>
  <c r="I34" i="2"/>
  <c r="J34" i="2" s="1"/>
  <c r="I30" i="2"/>
  <c r="J30" i="2" s="1"/>
  <c r="I26" i="2"/>
  <c r="J26" i="2" s="1"/>
  <c r="I22" i="2"/>
  <c r="J22" i="2" s="1"/>
  <c r="I18" i="2"/>
  <c r="J18" i="2" s="1"/>
  <c r="I15" i="2"/>
  <c r="J15" i="2" s="1"/>
  <c r="I11" i="2"/>
  <c r="J11" i="2" s="1"/>
  <c r="I7" i="2"/>
  <c r="J7" i="2" s="1"/>
  <c r="J49" i="2"/>
  <c r="J41" i="2"/>
  <c r="J33" i="2"/>
  <c r="J25" i="2"/>
  <c r="I14" i="2"/>
  <c r="J14" i="2" s="1"/>
  <c r="J10" i="2"/>
  <c r="J53" i="2"/>
  <c r="J45" i="2"/>
  <c r="J37" i="2"/>
  <c r="J29" i="2"/>
  <c r="I21" i="2"/>
  <c r="J21" i="2" s="1"/>
  <c r="H56" i="2"/>
  <c r="E56" i="2"/>
  <c r="I56" i="2" l="1"/>
  <c r="J6" i="2"/>
  <c r="J56" i="2" s="1"/>
</calcChain>
</file>

<file path=xl/sharedStrings.xml><?xml version="1.0" encoding="utf-8"?>
<sst xmlns="http://schemas.openxmlformats.org/spreadsheetml/2006/main" count="124" uniqueCount="81">
  <si>
    <t>Total Annual Responses</t>
  </si>
  <si>
    <t>(A)</t>
  </si>
  <si>
    <t>(B)</t>
  </si>
  <si>
    <t>(C)</t>
  </si>
  <si>
    <t>(D)</t>
  </si>
  <si>
    <t>(F)</t>
  </si>
  <si>
    <t>(G)</t>
  </si>
  <si>
    <t>(H)</t>
  </si>
  <si>
    <t>(I)</t>
  </si>
  <si>
    <t>(E.1)</t>
  </si>
  <si>
    <t>(E.2)</t>
  </si>
  <si>
    <t>(F + G)</t>
  </si>
  <si>
    <t>(F x 0.139)</t>
  </si>
  <si>
    <t>(D x (E.2))</t>
  </si>
  <si>
    <t>(B x C)</t>
  </si>
  <si>
    <t>Form No.
or Other
Identification</t>
  </si>
  <si>
    <t>Avg. Time Per Responses</t>
  </si>
  <si>
    <t>Total Hours Per Year</t>
  </si>
  <si>
    <t>Persons Involved in the Information Collection*</t>
  </si>
  <si>
    <t>Grade (GS)</t>
  </si>
  <si>
    <t>Avg. Hourly Rate</t>
  </si>
  <si>
    <t>Program Costs</t>
  </si>
  <si>
    <t>Overhead Costs</t>
  </si>
  <si>
    <t>Total Costs</t>
  </si>
  <si>
    <t>Remarks</t>
  </si>
  <si>
    <t>Totals</t>
  </si>
  <si>
    <t>Bovine Tuberculosis</t>
  </si>
  <si>
    <t>GS-13</t>
  </si>
  <si>
    <t>Request for Zone Status</t>
  </si>
  <si>
    <t>GS-14</t>
  </si>
  <si>
    <t>Epidemiological Review of Zone Testing</t>
  </si>
  <si>
    <t>TB Management Plan (typically wildlife)</t>
  </si>
  <si>
    <t>GS-12</t>
  </si>
  <si>
    <t>GS-8</t>
  </si>
  <si>
    <t>Affected Herd Testing Results</t>
  </si>
  <si>
    <t>Request for 15-Day Extension</t>
  </si>
  <si>
    <t>GS-9</t>
  </si>
  <si>
    <t>Wildlife Risk Survey and Herd Plan - Processed by VS</t>
  </si>
  <si>
    <t>Wildlife Risk Survey and Herd Plan - Created by VS</t>
  </si>
  <si>
    <t>TB Test, Gamma - Processed by VS</t>
  </si>
  <si>
    <t>TB Test, Gamma - Created by Vs</t>
  </si>
  <si>
    <t>Affected Herd Data - Processed by VS</t>
  </si>
  <si>
    <t>Affected Herd Data - Created by VS</t>
  </si>
  <si>
    <t>Approved Herd Plan (individual herd plan) - Processed by VS</t>
  </si>
  <si>
    <t>Approved Herd Plan (individual herd plan) - Created by VS</t>
  </si>
  <si>
    <t>Commuter Herd Agreement - Processed by VS</t>
  </si>
  <si>
    <t>Commuter Herd Agreement - Created by VS</t>
  </si>
  <si>
    <t xml:space="preserve">
(Do NOT include administrative costs such as printing and mailing of forms, etc.)</t>
  </si>
  <si>
    <t>Annual Report - VS 6-38</t>
  </si>
  <si>
    <t>MOU for Zone Recognition, initial and yearly renegotiation</t>
  </si>
  <si>
    <t>Accredited Herd Plan, Written - Created by VS</t>
  </si>
  <si>
    <t>Accredited Herd Plan, Written - Processed by VS</t>
  </si>
  <si>
    <t>Caudal Fold Test Record - VS 6-22</t>
  </si>
  <si>
    <t>Caudal Fold Test Record continuation sheet - VS 6-22B</t>
  </si>
  <si>
    <t>Comparative Cervical Test Record - VS 6-22C - Processed by VS</t>
  </si>
  <si>
    <t>Comparative Cervical Test Record - VS 6-22C - Created by VS</t>
  </si>
  <si>
    <t>Comparative Cervical Scattergram - VS 6-22D - Processed by VS</t>
  </si>
  <si>
    <t>Comparative Cervical Scattergram - VS 6-22D - Created by VS</t>
  </si>
  <si>
    <t>TB-Infected Herd Field Report -VS 6-22A - Processed by VS</t>
  </si>
  <si>
    <t>TB-Infected Herd Field Report -VS 6-22A - Created by VS</t>
  </si>
  <si>
    <t>Report Revealing Reactors to TB Tests - VS 6-4 - Processed by VS</t>
  </si>
  <si>
    <t>Report Revealing Reactors to TB Tests - VS 6-4 - Created by VS</t>
  </si>
  <si>
    <t>Investigation for Evidence of Reactor - VS 6-4A - Processed by VS</t>
  </si>
  <si>
    <t>Investigation for Evidence of Reactor - VS 6-4A - Performed by VS</t>
  </si>
  <si>
    <t>Investigation for Evidence of Exposed - VS 6-4B - Processed by VS</t>
  </si>
  <si>
    <t>Investigation for Evidence of Exposed - VS 6-4B - Performed by VS</t>
  </si>
  <si>
    <t>Proceeds from Animals Sold to Slaughter  - VS 1-24</t>
  </si>
  <si>
    <t>Monthly TB Eradication Rpt - VS 6-2 - Processed by VS</t>
  </si>
  <si>
    <t>Monthly TB Eradication Rpt - VS 6-2 - Created by VS</t>
  </si>
  <si>
    <t>Report of TB Lesions in Regular Kill Cattle - VS 6-35</t>
  </si>
  <si>
    <t>Specimen Collection - VS 10-7 suppl to VS 10-4, domestic/wildlife - Created by VS</t>
  </si>
  <si>
    <t>Specimen Collection - VS 10-7 suppl to VS 10-4, domestic/wildlife - Processed by VS</t>
  </si>
  <si>
    <t>Movement of Restricted Animal Permit - VS 1-27 - Processed by VS</t>
  </si>
  <si>
    <t>Movement of Restricted Animal Permit - VS 1-27 - Created by VS</t>
  </si>
  <si>
    <t>Depopulation and Repopulation Agreement</t>
  </si>
  <si>
    <t>Appraisal and Indemnity Claim - VS 1-23 - Processed by VS</t>
  </si>
  <si>
    <t>Appraisal and Indemnity Claim - VS 1-23 - Created by VS</t>
  </si>
  <si>
    <t>Recordkeeping for Approved Feedlots</t>
  </si>
  <si>
    <t>Template for Owner Participation to Eval New TB Tests</t>
  </si>
  <si>
    <t>Certificate for Movement - Processed by VS</t>
  </si>
  <si>
    <t>Certificate for Movement - Created by VS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</si>
</sst>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&quot;$&quot;#,##0"/>
    <numFmt numFmtId="165" formatCode="&quot;$&quot;#,##0.00"/>
    <numFmt numFmtId="166" formatCode="#,##0.000"/>
  </numFmts>
  <fonts count="6" x14ac:knownFonts="1"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0" borderId="1" xfId="0" applyFont="1" applyBorder="1"/>
    <xf numFmtId="3" fontId="0" fillId="0" borderId="0" xfId="0" applyNumberFormat="1"/>
    <xf numFmtId="0" fontId="1" fillId="0" borderId="1" xfId="0" applyFont="1" applyFill="1" applyBorder="1"/>
    <xf numFmtId="0" fontId="0" fillId="0" borderId="0" xfId="0" applyFill="1"/>
    <xf numFmtId="3" fontId="1" fillId="0" borderId="1" xfId="0" applyNumberFormat="1" applyFont="1" applyFill="1" applyBorder="1"/>
    <xf numFmtId="165" fontId="1" fillId="0" borderId="1" xfId="0" applyNumberFormat="1" applyFont="1" applyFill="1" applyBorder="1"/>
    <xf numFmtId="3" fontId="1" fillId="0" borderId="2" xfId="0" applyNumberFormat="1" applyFont="1" applyFill="1" applyBorder="1"/>
    <xf numFmtId="3" fontId="0" fillId="0" borderId="4" xfId="0" applyNumberFormat="1" applyBorder="1"/>
    <xf numFmtId="164" fontId="1" fillId="0" borderId="0" xfId="0" applyNumberFormat="1" applyFont="1" applyFill="1"/>
    <xf numFmtId="0" fontId="1" fillId="0" borderId="0" xfId="0" applyFont="1" applyFill="1"/>
    <xf numFmtId="15" fontId="1" fillId="0" borderId="0" xfId="0" applyNumberFormat="1" applyFont="1" applyFill="1" applyAlignment="1">
      <alignment vertical="top"/>
    </xf>
    <xf numFmtId="0" fontId="1" fillId="0" borderId="1" xfId="0" applyFont="1" applyFill="1" applyBorder="1" applyAlignment="1">
      <alignment horizontal="center" wrapText="1"/>
    </xf>
    <xf numFmtId="3" fontId="1" fillId="0" borderId="1" xfId="0" applyNumberFormat="1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49" fontId="1" fillId="0" borderId="1" xfId="0" applyNumberFormat="1" applyFont="1" applyFill="1" applyBorder="1"/>
    <xf numFmtId="3" fontId="1" fillId="0" borderId="0" xfId="0" applyNumberFormat="1" applyFont="1" applyFill="1"/>
    <xf numFmtId="49" fontId="1" fillId="0" borderId="0" xfId="0" applyNumberFormat="1" applyFont="1" applyFill="1"/>
    <xf numFmtId="4" fontId="1" fillId="0" borderId="0" xfId="0" applyNumberFormat="1" applyFont="1" applyFill="1"/>
    <xf numFmtId="0" fontId="1" fillId="0" borderId="2" xfId="0" applyFont="1" applyFill="1" applyBorder="1" applyAlignment="1">
      <alignment wrapText="1"/>
    </xf>
    <xf numFmtId="3" fontId="1" fillId="0" borderId="2" xfId="0" applyNumberFormat="1" applyFont="1" applyFill="1" applyBorder="1" applyAlignment="1">
      <alignment vertical="center"/>
    </xf>
    <xf numFmtId="0" fontId="1" fillId="0" borderId="0" xfId="0" applyFont="1" applyFill="1" applyAlignment="1">
      <alignment wrapText="1"/>
    </xf>
    <xf numFmtId="0" fontId="4" fillId="0" borderId="0" xfId="0" applyFont="1" applyFill="1"/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5" fillId="0" borderId="0" xfId="0" applyFont="1" applyFill="1" applyAlignment="1">
      <alignment wrapText="1"/>
    </xf>
    <xf numFmtId="166" fontId="1" fillId="0" borderId="1" xfId="0" applyNumberFormat="1" applyFont="1" applyFill="1" applyBorder="1" applyAlignment="1">
      <alignment horizontal="center" wrapText="1"/>
    </xf>
    <xf numFmtId="166" fontId="1" fillId="0" borderId="1" xfId="0" applyNumberFormat="1" applyFont="1" applyFill="1" applyBorder="1" applyAlignment="1">
      <alignment horizontal="center"/>
    </xf>
    <xf numFmtId="166" fontId="1" fillId="0" borderId="0" xfId="0" applyNumberFormat="1" applyFont="1" applyFill="1"/>
    <xf numFmtId="166" fontId="1" fillId="0" borderId="1" xfId="0" applyNumberFormat="1" applyFont="1" applyFill="1" applyBorder="1"/>
    <xf numFmtId="166" fontId="1" fillId="0" borderId="2" xfId="0" applyNumberFormat="1" applyFont="1" applyFill="1" applyBorder="1"/>
    <xf numFmtId="0" fontId="5" fillId="0" borderId="0" xfId="0" applyFont="1" applyFill="1"/>
    <xf numFmtId="166" fontId="5" fillId="0" borderId="0" xfId="0" applyNumberFormat="1" applyFont="1" applyFill="1"/>
    <xf numFmtId="3" fontId="5" fillId="0" borderId="0" xfId="0" applyNumberFormat="1" applyFont="1" applyFill="1"/>
    <xf numFmtId="49" fontId="5" fillId="0" borderId="0" xfId="0" applyNumberFormat="1" applyFont="1" applyFill="1"/>
    <xf numFmtId="4" fontId="5" fillId="0" borderId="0" xfId="0" applyNumberFormat="1" applyFont="1" applyFill="1"/>
    <xf numFmtId="44" fontId="1" fillId="0" borderId="1" xfId="0" applyNumberFormat="1" applyFont="1" applyFill="1" applyBorder="1"/>
    <xf numFmtId="164" fontId="5" fillId="0" borderId="0" xfId="0" applyNumberFormat="1" applyFont="1" applyFill="1"/>
    <xf numFmtId="0" fontId="1" fillId="0" borderId="3" xfId="0" applyFont="1" applyFill="1" applyBorder="1" applyAlignment="1">
      <alignment wrapText="1"/>
    </xf>
    <xf numFmtId="0" fontId="2" fillId="0" borderId="1" xfId="0" applyFont="1" applyFill="1" applyBorder="1"/>
    <xf numFmtId="0" fontId="1" fillId="0" borderId="1" xfId="0" applyFont="1" applyBorder="1" applyAlignment="1">
      <alignment horizontal="center"/>
    </xf>
    <xf numFmtId="0" fontId="3" fillId="0" borderId="0" xfId="0" applyFont="1" applyFill="1"/>
    <xf numFmtId="0" fontId="3" fillId="0" borderId="0" xfId="0" applyFont="1"/>
    <xf numFmtId="4" fontId="1" fillId="0" borderId="0" xfId="0" applyNumberFormat="1" applyFont="1" applyAlignment="1">
      <alignment wrapText="1"/>
    </xf>
    <xf numFmtId="4" fontId="1" fillId="0" borderId="0" xfId="0" applyNumberFormat="1" applyFont="1" applyAlignment="1"/>
    <xf numFmtId="3" fontId="2" fillId="0" borderId="0" xfId="0" applyNumberFormat="1" applyFont="1" applyAlignment="1">
      <alignment vertical="top" wrapText="1"/>
    </xf>
    <xf numFmtId="3" fontId="1" fillId="0" borderId="0" xfId="0" applyNumberFormat="1" applyFont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Fill="1" applyBorder="1" applyAlignment="1">
      <alignment horizontal="center" wrapText="1"/>
    </xf>
    <xf numFmtId="164" fontId="1" fillId="0" borderId="5" xfId="0" applyNumberFormat="1" applyFont="1" applyFill="1" applyBorder="1" applyAlignment="1">
      <alignment horizontal="right" wrapText="1"/>
    </xf>
    <xf numFmtId="0" fontId="5" fillId="0" borderId="5" xfId="0" applyFont="1" applyFill="1" applyBorder="1" applyAlignment="1">
      <alignment horizontal="right"/>
    </xf>
    <xf numFmtId="0" fontId="5" fillId="0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9"/>
  <sheetViews>
    <sheetView tabSelected="1" topLeftCell="A39" zoomScaleNormal="100" workbookViewId="0">
      <selection activeCell="K56" sqref="A1:K56"/>
    </sheetView>
  </sheetViews>
  <sheetFormatPr defaultRowHeight="12.75" x14ac:dyDescent="0.2"/>
  <cols>
    <col min="1" max="1" width="13" style="33" customWidth="1"/>
    <col min="2" max="2" width="41.7109375" style="34" customWidth="1"/>
    <col min="3" max="3" width="8.85546875" style="40"/>
    <col min="4" max="4" width="9.140625" style="41"/>
    <col min="5" max="5" width="9.140625" style="42"/>
    <col min="6" max="6" width="9.140625" style="43"/>
    <col min="7" max="7" width="12.28515625" style="44" customWidth="1"/>
    <col min="8" max="8" width="12" style="42" bestFit="1" customWidth="1"/>
    <col min="9" max="9" width="10.7109375" style="46" bestFit="1" customWidth="1"/>
    <col min="10" max="10" width="12" style="46" bestFit="1" customWidth="1"/>
    <col min="11" max="11" width="9.140625" style="5"/>
    <col min="12" max="12" width="9.140625" style="11"/>
    <col min="13" max="14" width="9.140625" style="5"/>
  </cols>
  <sheetData>
    <row r="1" spans="1:14" ht="30" customHeight="1" x14ac:dyDescent="0.2">
      <c r="A1" s="54" t="s">
        <v>47</v>
      </c>
      <c r="B1" s="55"/>
      <c r="C1" s="55"/>
      <c r="D1" s="55"/>
      <c r="E1" s="55"/>
      <c r="F1" s="55"/>
      <c r="G1" s="55"/>
      <c r="H1" s="55"/>
      <c r="I1" s="10"/>
      <c r="J1" s="10"/>
      <c r="K1" s="11"/>
    </row>
    <row r="2" spans="1:14" ht="24.95" customHeight="1" x14ac:dyDescent="0.2">
      <c r="A2" s="52" t="s">
        <v>26</v>
      </c>
      <c r="B2" s="53"/>
      <c r="C2" s="53"/>
      <c r="D2" s="53"/>
      <c r="E2" s="53"/>
      <c r="F2" s="53"/>
      <c r="G2" s="53"/>
      <c r="H2" s="59"/>
      <c r="I2" s="60"/>
      <c r="J2" s="10"/>
      <c r="K2" s="12"/>
    </row>
    <row r="3" spans="1:14" ht="33.950000000000003" customHeight="1" x14ac:dyDescent="0.2">
      <c r="A3" s="56" t="s">
        <v>15</v>
      </c>
      <c r="B3" s="56"/>
      <c r="C3" s="13" t="s">
        <v>0</v>
      </c>
      <c r="D3" s="35" t="s">
        <v>16</v>
      </c>
      <c r="E3" s="14" t="s">
        <v>17</v>
      </c>
      <c r="F3" s="58" t="s">
        <v>18</v>
      </c>
      <c r="G3" s="58"/>
      <c r="H3" s="14" t="s">
        <v>21</v>
      </c>
      <c r="I3" s="15" t="s">
        <v>22</v>
      </c>
      <c r="J3" s="15" t="s">
        <v>23</v>
      </c>
      <c r="K3" s="13" t="s">
        <v>24</v>
      </c>
    </row>
    <row r="4" spans="1:14" ht="13.5" customHeight="1" x14ac:dyDescent="0.2">
      <c r="A4" s="49"/>
      <c r="B4" s="13"/>
      <c r="C4" s="16"/>
      <c r="D4" s="36"/>
      <c r="E4" s="18" t="s">
        <v>14</v>
      </c>
      <c r="F4" s="19" t="s">
        <v>19</v>
      </c>
      <c r="G4" s="17" t="s">
        <v>20</v>
      </c>
      <c r="H4" s="18" t="s">
        <v>13</v>
      </c>
      <c r="I4" s="20" t="s">
        <v>12</v>
      </c>
      <c r="J4" s="20" t="s">
        <v>11</v>
      </c>
      <c r="K4" s="16"/>
    </row>
    <row r="5" spans="1:14" x14ac:dyDescent="0.2">
      <c r="A5" s="57" t="s">
        <v>1</v>
      </c>
      <c r="B5" s="57"/>
      <c r="C5" s="16" t="s">
        <v>2</v>
      </c>
      <c r="D5" s="36" t="s">
        <v>3</v>
      </c>
      <c r="E5" s="18" t="s">
        <v>4</v>
      </c>
      <c r="F5" s="19" t="s">
        <v>9</v>
      </c>
      <c r="G5" s="17" t="s">
        <v>10</v>
      </c>
      <c r="H5" s="18" t="s">
        <v>5</v>
      </c>
      <c r="I5" s="20" t="s">
        <v>6</v>
      </c>
      <c r="J5" s="20" t="s">
        <v>7</v>
      </c>
      <c r="K5" s="16" t="s">
        <v>8</v>
      </c>
    </row>
    <row r="6" spans="1:14" s="33" customFormat="1" x14ac:dyDescent="0.2">
      <c r="A6" s="2"/>
      <c r="B6" s="22" t="s">
        <v>48</v>
      </c>
      <c r="C6" s="6">
        <v>52</v>
      </c>
      <c r="D6" s="38">
        <v>35</v>
      </c>
      <c r="E6" s="6">
        <f>C6*D6</f>
        <v>1820</v>
      </c>
      <c r="F6" s="19" t="s">
        <v>27</v>
      </c>
      <c r="G6" s="7">
        <v>48.57</v>
      </c>
      <c r="H6" s="45">
        <f>E6*G6</f>
        <v>88397.4</v>
      </c>
      <c r="I6" s="45">
        <f>H6*0.139</f>
        <v>12287.238600000001</v>
      </c>
      <c r="J6" s="45">
        <f>H6+I6</f>
        <v>100684.63859999999</v>
      </c>
      <c r="K6" s="4"/>
      <c r="L6" s="11"/>
      <c r="M6" s="40"/>
      <c r="N6" s="40"/>
    </row>
    <row r="7" spans="1:14" s="33" customFormat="1" x14ac:dyDescent="0.2">
      <c r="A7" s="2"/>
      <c r="B7" s="22" t="s">
        <v>28</v>
      </c>
      <c r="C7" s="6">
        <v>1</v>
      </c>
      <c r="D7" s="38">
        <v>100</v>
      </c>
      <c r="E7" s="6">
        <f t="shared" ref="E7:E53" si="0">C7*D7</f>
        <v>100</v>
      </c>
      <c r="F7" s="19" t="s">
        <v>29</v>
      </c>
      <c r="G7" s="7">
        <v>57.39</v>
      </c>
      <c r="H7" s="45">
        <f t="shared" ref="H7:H53" si="1">E7*G7</f>
        <v>5739</v>
      </c>
      <c r="I7" s="45">
        <f t="shared" ref="I7:I53" si="2">H7*0.139</f>
        <v>797.72100000000012</v>
      </c>
      <c r="J7" s="45">
        <f>H7+I7</f>
        <v>6536.7210000000005</v>
      </c>
      <c r="K7" s="4"/>
      <c r="L7" s="11"/>
      <c r="M7" s="40"/>
      <c r="N7" s="40"/>
    </row>
    <row r="8" spans="1:14" s="40" customFormat="1" x14ac:dyDescent="0.2">
      <c r="A8" s="4"/>
      <c r="B8" s="22" t="s">
        <v>49</v>
      </c>
      <c r="C8" s="6">
        <v>1</v>
      </c>
      <c r="D8" s="38">
        <v>130</v>
      </c>
      <c r="E8" s="6">
        <f t="shared" si="0"/>
        <v>130</v>
      </c>
      <c r="F8" s="19" t="s">
        <v>29</v>
      </c>
      <c r="G8" s="7">
        <v>57.39</v>
      </c>
      <c r="H8" s="45">
        <f t="shared" si="1"/>
        <v>7460.7</v>
      </c>
      <c r="I8" s="45">
        <f t="shared" si="2"/>
        <v>1037.0373</v>
      </c>
      <c r="J8" s="45">
        <f t="shared" ref="J8:J53" si="3">H8+I8</f>
        <v>8497.7373000000007</v>
      </c>
      <c r="K8" s="4"/>
      <c r="L8" s="11"/>
    </row>
    <row r="9" spans="1:14" s="40" customFormat="1" x14ac:dyDescent="0.2">
      <c r="A9" s="4"/>
      <c r="B9" s="22" t="s">
        <v>30</v>
      </c>
      <c r="C9" s="6">
        <v>1</v>
      </c>
      <c r="D9" s="38">
        <v>0.5</v>
      </c>
      <c r="E9" s="6">
        <f t="shared" si="0"/>
        <v>0.5</v>
      </c>
      <c r="F9" s="19" t="s">
        <v>27</v>
      </c>
      <c r="G9" s="7">
        <v>48.57</v>
      </c>
      <c r="H9" s="45">
        <f t="shared" si="1"/>
        <v>24.285</v>
      </c>
      <c r="I9" s="45">
        <f t="shared" si="2"/>
        <v>3.3756150000000003</v>
      </c>
      <c r="J9" s="45">
        <f t="shared" si="3"/>
        <v>27.660615</v>
      </c>
      <c r="K9" s="4"/>
      <c r="L9" s="11"/>
    </row>
    <row r="10" spans="1:14" s="40" customFormat="1" x14ac:dyDescent="0.2">
      <c r="A10" s="4"/>
      <c r="B10" s="22" t="s">
        <v>31</v>
      </c>
      <c r="C10" s="6">
        <v>1</v>
      </c>
      <c r="D10" s="38">
        <v>100</v>
      </c>
      <c r="E10" s="6">
        <f t="shared" si="0"/>
        <v>100</v>
      </c>
      <c r="F10" s="19" t="s">
        <v>27</v>
      </c>
      <c r="G10" s="7">
        <v>48.57</v>
      </c>
      <c r="H10" s="45">
        <f t="shared" si="1"/>
        <v>4857</v>
      </c>
      <c r="I10" s="45">
        <f t="shared" si="2"/>
        <v>675.12300000000005</v>
      </c>
      <c r="J10" s="45">
        <f t="shared" si="3"/>
        <v>5532.1229999999996</v>
      </c>
      <c r="K10" s="4"/>
      <c r="L10" s="11"/>
    </row>
    <row r="11" spans="1:14" s="40" customFormat="1" x14ac:dyDescent="0.2">
      <c r="A11" s="4"/>
      <c r="B11" s="22" t="s">
        <v>51</v>
      </c>
      <c r="C11" s="6">
        <v>11</v>
      </c>
      <c r="D11" s="38">
        <v>2</v>
      </c>
      <c r="E11" s="6">
        <f t="shared" si="0"/>
        <v>22</v>
      </c>
      <c r="F11" s="19" t="s">
        <v>27</v>
      </c>
      <c r="G11" s="7">
        <v>48.57</v>
      </c>
      <c r="H11" s="45">
        <f t="shared" si="1"/>
        <v>1068.54</v>
      </c>
      <c r="I11" s="45">
        <f t="shared" si="2"/>
        <v>148.52706000000001</v>
      </c>
      <c r="J11" s="45">
        <f t="shared" si="3"/>
        <v>1217.0670599999999</v>
      </c>
      <c r="K11" s="4"/>
      <c r="L11" s="11"/>
    </row>
    <row r="12" spans="1:14" s="40" customFormat="1" x14ac:dyDescent="0.2">
      <c r="A12" s="4"/>
      <c r="B12" s="22" t="s">
        <v>50</v>
      </c>
      <c r="C12" s="6">
        <v>24</v>
      </c>
      <c r="D12" s="38">
        <v>2</v>
      </c>
      <c r="E12" s="6">
        <f t="shared" si="0"/>
        <v>48</v>
      </c>
      <c r="F12" s="19" t="s">
        <v>27</v>
      </c>
      <c r="G12" s="7">
        <v>48.57</v>
      </c>
      <c r="H12" s="45">
        <f t="shared" si="1"/>
        <v>2331.36</v>
      </c>
      <c r="I12" s="45">
        <f t="shared" si="2"/>
        <v>324.05904000000004</v>
      </c>
      <c r="J12" s="45">
        <f t="shared" si="3"/>
        <v>2655.4190400000002</v>
      </c>
      <c r="K12" s="4"/>
      <c r="L12" s="11"/>
    </row>
    <row r="13" spans="1:14" s="33" customFormat="1" x14ac:dyDescent="0.2">
      <c r="A13" s="2"/>
      <c r="B13" s="22" t="s">
        <v>37</v>
      </c>
      <c r="C13" s="6">
        <v>226</v>
      </c>
      <c r="D13" s="38">
        <v>2</v>
      </c>
      <c r="E13" s="6">
        <f t="shared" si="0"/>
        <v>452</v>
      </c>
      <c r="F13" s="19" t="s">
        <v>32</v>
      </c>
      <c r="G13" s="7">
        <v>40.840000000000003</v>
      </c>
      <c r="H13" s="45">
        <f t="shared" si="1"/>
        <v>18459.68</v>
      </c>
      <c r="I13" s="45">
        <f t="shared" si="2"/>
        <v>2565.8955200000005</v>
      </c>
      <c r="J13" s="45">
        <f t="shared" si="3"/>
        <v>21025.575520000002</v>
      </c>
      <c r="K13" s="4"/>
      <c r="L13" s="11">
        <v>301</v>
      </c>
      <c r="M13" s="40"/>
      <c r="N13" s="40"/>
    </row>
    <row r="14" spans="1:14" s="33" customFormat="1" x14ac:dyDescent="0.2">
      <c r="A14" s="2"/>
      <c r="B14" s="22" t="s">
        <v>38</v>
      </c>
      <c r="C14" s="6">
        <v>75</v>
      </c>
      <c r="D14" s="38">
        <v>2</v>
      </c>
      <c r="E14" s="6">
        <f t="shared" si="0"/>
        <v>150</v>
      </c>
      <c r="F14" s="19" t="s">
        <v>32</v>
      </c>
      <c r="G14" s="7">
        <v>40.840000000000003</v>
      </c>
      <c r="H14" s="45">
        <f t="shared" si="1"/>
        <v>6126.0000000000009</v>
      </c>
      <c r="I14" s="45">
        <f t="shared" si="2"/>
        <v>851.51400000000024</v>
      </c>
      <c r="J14" s="45">
        <f t="shared" si="3"/>
        <v>6977.514000000001</v>
      </c>
      <c r="K14" s="4"/>
      <c r="L14" s="11"/>
      <c r="M14" s="40"/>
      <c r="N14" s="40"/>
    </row>
    <row r="15" spans="1:14" s="33" customFormat="1" x14ac:dyDescent="0.2">
      <c r="A15" s="2"/>
      <c r="B15" s="22" t="s">
        <v>67</v>
      </c>
      <c r="C15" s="6">
        <v>60</v>
      </c>
      <c r="D15" s="38">
        <v>0.5</v>
      </c>
      <c r="E15" s="6">
        <f t="shared" si="0"/>
        <v>30</v>
      </c>
      <c r="F15" s="19" t="s">
        <v>27</v>
      </c>
      <c r="G15" s="7">
        <v>48.57</v>
      </c>
      <c r="H15" s="45">
        <f t="shared" si="1"/>
        <v>1457.1</v>
      </c>
      <c r="I15" s="45">
        <f t="shared" si="2"/>
        <v>202.5369</v>
      </c>
      <c r="J15" s="45">
        <f t="shared" si="3"/>
        <v>1659.6369</v>
      </c>
      <c r="K15" s="4"/>
      <c r="L15" s="11"/>
      <c r="M15" s="40"/>
      <c r="N15" s="40"/>
    </row>
    <row r="16" spans="1:14" s="33" customFormat="1" x14ac:dyDescent="0.2">
      <c r="A16" s="2"/>
      <c r="B16" s="22" t="s">
        <v>68</v>
      </c>
      <c r="C16" s="6">
        <v>564</v>
      </c>
      <c r="D16" s="38">
        <v>0.5</v>
      </c>
      <c r="E16" s="6">
        <f t="shared" si="0"/>
        <v>282</v>
      </c>
      <c r="F16" s="19" t="s">
        <v>27</v>
      </c>
      <c r="G16" s="7">
        <v>48.57</v>
      </c>
      <c r="H16" s="45">
        <f t="shared" si="1"/>
        <v>13696.74</v>
      </c>
      <c r="I16" s="45">
        <f t="shared" si="2"/>
        <v>1903.8468600000001</v>
      </c>
      <c r="J16" s="45">
        <f t="shared" si="3"/>
        <v>15600.586859999999</v>
      </c>
      <c r="K16" s="4"/>
      <c r="L16" s="11"/>
      <c r="M16" s="40"/>
      <c r="N16" s="40"/>
    </row>
    <row r="17" spans="1:14" s="40" customFormat="1" x14ac:dyDescent="0.2">
      <c r="A17" s="4"/>
      <c r="B17" s="22" t="s">
        <v>69</v>
      </c>
      <c r="C17" s="6">
        <v>420</v>
      </c>
      <c r="D17" s="38">
        <v>0.16</v>
      </c>
      <c r="E17" s="6">
        <f t="shared" si="0"/>
        <v>67.2</v>
      </c>
      <c r="F17" s="19" t="s">
        <v>32</v>
      </c>
      <c r="G17" s="7">
        <v>40.840000000000003</v>
      </c>
      <c r="H17" s="45">
        <f t="shared" si="1"/>
        <v>2744.4480000000003</v>
      </c>
      <c r="I17" s="45">
        <f t="shared" si="2"/>
        <v>381.47827200000006</v>
      </c>
      <c r="J17" s="45">
        <f t="shared" si="3"/>
        <v>3125.9262720000006</v>
      </c>
      <c r="K17" s="4"/>
      <c r="L17" s="11">
        <v>1400</v>
      </c>
    </row>
    <row r="18" spans="1:14" s="33" customFormat="1" ht="22.5" x14ac:dyDescent="0.2">
      <c r="A18" s="4"/>
      <c r="B18" s="27" t="s">
        <v>71</v>
      </c>
      <c r="C18" s="28">
        <v>630</v>
      </c>
      <c r="D18" s="38">
        <v>0.16</v>
      </c>
      <c r="E18" s="6">
        <f t="shared" si="0"/>
        <v>100.8</v>
      </c>
      <c r="F18" s="19" t="s">
        <v>32</v>
      </c>
      <c r="G18" s="7">
        <v>40.840000000000003</v>
      </c>
      <c r="H18" s="45">
        <f t="shared" si="1"/>
        <v>4116.6720000000005</v>
      </c>
      <c r="I18" s="45">
        <f t="shared" si="2"/>
        <v>572.21740800000009</v>
      </c>
      <c r="J18" s="45">
        <f t="shared" si="3"/>
        <v>4688.8894080000009</v>
      </c>
      <c r="K18" s="4"/>
      <c r="L18" s="11"/>
      <c r="M18" s="40"/>
      <c r="N18" s="40"/>
    </row>
    <row r="19" spans="1:14" s="33" customFormat="1" ht="22.5" x14ac:dyDescent="0.2">
      <c r="A19" s="4"/>
      <c r="B19" s="27" t="s">
        <v>70</v>
      </c>
      <c r="C19" s="28">
        <v>405</v>
      </c>
      <c r="D19" s="38">
        <v>0.16</v>
      </c>
      <c r="E19" s="6">
        <f t="shared" si="0"/>
        <v>64.8</v>
      </c>
      <c r="F19" s="19" t="s">
        <v>32</v>
      </c>
      <c r="G19" s="7">
        <v>40.840000000000003</v>
      </c>
      <c r="H19" s="45">
        <f t="shared" si="1"/>
        <v>2646.4320000000002</v>
      </c>
      <c r="I19" s="45">
        <f t="shared" si="2"/>
        <v>367.85404800000009</v>
      </c>
      <c r="J19" s="45">
        <f t="shared" si="3"/>
        <v>3014.2860480000004</v>
      </c>
      <c r="K19" s="4"/>
      <c r="L19" s="11"/>
      <c r="M19" s="40"/>
      <c r="N19" s="40"/>
    </row>
    <row r="20" spans="1:14" s="40" customFormat="1" ht="22.5" x14ac:dyDescent="0.2">
      <c r="A20" s="2"/>
      <c r="B20" s="22" t="s">
        <v>72</v>
      </c>
      <c r="C20" s="6">
        <v>40940</v>
      </c>
      <c r="D20" s="38">
        <v>8.3000000000000004E-2</v>
      </c>
      <c r="E20" s="6">
        <f t="shared" si="0"/>
        <v>3398.02</v>
      </c>
      <c r="F20" s="19" t="s">
        <v>33</v>
      </c>
      <c r="G20" s="7">
        <v>25.5</v>
      </c>
      <c r="H20" s="45">
        <f t="shared" si="1"/>
        <v>86649.51</v>
      </c>
      <c r="I20" s="45">
        <f t="shared" si="2"/>
        <v>12044.28189</v>
      </c>
      <c r="J20" s="45">
        <f t="shared" si="3"/>
        <v>98693.791889999993</v>
      </c>
      <c r="K20" s="4"/>
      <c r="L20" s="11"/>
    </row>
    <row r="21" spans="1:14" s="40" customFormat="1" ht="22.5" x14ac:dyDescent="0.2">
      <c r="A21" s="2"/>
      <c r="B21" s="22" t="s">
        <v>73</v>
      </c>
      <c r="C21" s="6">
        <v>16940</v>
      </c>
      <c r="D21" s="38">
        <v>8.3000000000000004E-2</v>
      </c>
      <c r="E21" s="6">
        <f t="shared" si="0"/>
        <v>1406.02</v>
      </c>
      <c r="F21" s="19" t="s">
        <v>33</v>
      </c>
      <c r="G21" s="7">
        <v>25.5</v>
      </c>
      <c r="H21" s="45">
        <f t="shared" si="1"/>
        <v>35853.51</v>
      </c>
      <c r="I21" s="45">
        <f t="shared" si="2"/>
        <v>4983.6378900000009</v>
      </c>
      <c r="J21" s="45">
        <f t="shared" si="3"/>
        <v>40837.14789</v>
      </c>
      <c r="K21" s="4"/>
      <c r="L21" s="11"/>
    </row>
    <row r="22" spans="1:14" s="40" customFormat="1" x14ac:dyDescent="0.2">
      <c r="A22" s="2"/>
      <c r="B22" s="22" t="s">
        <v>52</v>
      </c>
      <c r="C22" s="6">
        <v>16940</v>
      </c>
      <c r="D22" s="38">
        <v>0.33</v>
      </c>
      <c r="E22" s="6">
        <f t="shared" si="0"/>
        <v>5590.2</v>
      </c>
      <c r="F22" s="19" t="s">
        <v>32</v>
      </c>
      <c r="G22" s="7">
        <v>40.840000000000003</v>
      </c>
      <c r="H22" s="45">
        <f t="shared" si="1"/>
        <v>228303.76800000001</v>
      </c>
      <c r="I22" s="45">
        <f t="shared" si="2"/>
        <v>31734.223752000005</v>
      </c>
      <c r="J22" s="45">
        <f t="shared" si="3"/>
        <v>260037.991752</v>
      </c>
      <c r="K22" s="4"/>
      <c r="L22" s="11"/>
    </row>
    <row r="23" spans="1:14" s="40" customFormat="1" x14ac:dyDescent="0.2">
      <c r="A23" s="2"/>
      <c r="B23" s="22" t="s">
        <v>53</v>
      </c>
      <c r="C23" s="6">
        <v>16940</v>
      </c>
      <c r="D23" s="38">
        <v>0.5</v>
      </c>
      <c r="E23" s="6">
        <f t="shared" si="0"/>
        <v>8470</v>
      </c>
      <c r="F23" s="19" t="s">
        <v>32</v>
      </c>
      <c r="G23" s="7">
        <v>40.840000000000003</v>
      </c>
      <c r="H23" s="45">
        <f t="shared" si="1"/>
        <v>345914.80000000005</v>
      </c>
      <c r="I23" s="45">
        <f t="shared" si="2"/>
        <v>48082.157200000009</v>
      </c>
      <c r="J23" s="45">
        <f t="shared" si="3"/>
        <v>393996.95720000006</v>
      </c>
      <c r="K23" s="4"/>
      <c r="L23" s="11"/>
    </row>
    <row r="24" spans="1:14" s="40" customFormat="1" ht="22.5" x14ac:dyDescent="0.2">
      <c r="A24" s="2"/>
      <c r="B24" s="22" t="s">
        <v>54</v>
      </c>
      <c r="C24" s="6">
        <v>560</v>
      </c>
      <c r="D24" s="38">
        <v>0.16</v>
      </c>
      <c r="E24" s="6">
        <f t="shared" si="0"/>
        <v>89.600000000000009</v>
      </c>
      <c r="F24" s="19" t="s">
        <v>32</v>
      </c>
      <c r="G24" s="7">
        <v>40.840000000000003</v>
      </c>
      <c r="H24" s="45">
        <f t="shared" si="1"/>
        <v>3659.2640000000006</v>
      </c>
      <c r="I24" s="45">
        <f t="shared" si="2"/>
        <v>508.63769600000012</v>
      </c>
      <c r="J24" s="45">
        <f t="shared" si="3"/>
        <v>4167.9016960000008</v>
      </c>
      <c r="K24" s="4"/>
      <c r="L24" s="11"/>
    </row>
    <row r="25" spans="1:14" s="40" customFormat="1" ht="22.5" x14ac:dyDescent="0.2">
      <c r="A25" s="2"/>
      <c r="B25" s="22" t="s">
        <v>55</v>
      </c>
      <c r="C25" s="6">
        <v>1820</v>
      </c>
      <c r="D25" s="38">
        <v>0.32</v>
      </c>
      <c r="E25" s="6">
        <f t="shared" si="0"/>
        <v>582.4</v>
      </c>
      <c r="F25" s="19" t="s">
        <v>32</v>
      </c>
      <c r="G25" s="7">
        <v>40.840000000000003</v>
      </c>
      <c r="H25" s="45">
        <f t="shared" si="1"/>
        <v>23785.216</v>
      </c>
      <c r="I25" s="45">
        <f t="shared" si="2"/>
        <v>3306.1450240000004</v>
      </c>
      <c r="J25" s="45">
        <f t="shared" si="3"/>
        <v>27091.361024000002</v>
      </c>
      <c r="K25" s="4"/>
      <c r="L25" s="11"/>
    </row>
    <row r="26" spans="1:14" s="40" customFormat="1" ht="22.5" x14ac:dyDescent="0.2">
      <c r="A26" s="2"/>
      <c r="B26" s="22" t="s">
        <v>56</v>
      </c>
      <c r="C26" s="6">
        <v>560</v>
      </c>
      <c r="D26" s="38">
        <v>0.08</v>
      </c>
      <c r="E26" s="6">
        <f t="shared" si="0"/>
        <v>44.800000000000004</v>
      </c>
      <c r="F26" s="19" t="s">
        <v>32</v>
      </c>
      <c r="G26" s="7">
        <v>40.840000000000003</v>
      </c>
      <c r="H26" s="45">
        <f t="shared" si="1"/>
        <v>1829.6320000000003</v>
      </c>
      <c r="I26" s="45">
        <f t="shared" si="2"/>
        <v>254.31884800000006</v>
      </c>
      <c r="J26" s="45">
        <f t="shared" si="3"/>
        <v>2083.9508480000004</v>
      </c>
      <c r="K26" s="4"/>
      <c r="L26" s="11"/>
    </row>
    <row r="27" spans="1:14" s="40" customFormat="1" ht="22.5" x14ac:dyDescent="0.2">
      <c r="A27" s="2"/>
      <c r="B27" s="22" t="s">
        <v>57</v>
      </c>
      <c r="C27" s="6">
        <v>1820</v>
      </c>
      <c r="D27" s="38">
        <v>0.16</v>
      </c>
      <c r="E27" s="6">
        <f t="shared" si="0"/>
        <v>291.2</v>
      </c>
      <c r="F27" s="19" t="s">
        <v>32</v>
      </c>
      <c r="G27" s="7">
        <v>40.840000000000003</v>
      </c>
      <c r="H27" s="45">
        <f t="shared" si="1"/>
        <v>11892.608</v>
      </c>
      <c r="I27" s="45">
        <f t="shared" si="2"/>
        <v>1653.0725120000002</v>
      </c>
      <c r="J27" s="45">
        <f t="shared" si="3"/>
        <v>13545.680512000001</v>
      </c>
      <c r="K27" s="4"/>
      <c r="L27" s="11"/>
    </row>
    <row r="28" spans="1:14" s="40" customFormat="1" x14ac:dyDescent="0.2">
      <c r="A28" s="2"/>
      <c r="B28" s="22" t="s">
        <v>39</v>
      </c>
      <c r="C28" s="6">
        <v>2000</v>
      </c>
      <c r="D28" s="38">
        <v>0.1</v>
      </c>
      <c r="E28" s="6">
        <f t="shared" si="0"/>
        <v>200</v>
      </c>
      <c r="F28" s="19" t="s">
        <v>32</v>
      </c>
      <c r="G28" s="7">
        <v>40.840000000000003</v>
      </c>
      <c r="H28" s="45">
        <f t="shared" si="1"/>
        <v>8168.0000000000009</v>
      </c>
      <c r="I28" s="45">
        <f t="shared" si="2"/>
        <v>1135.3520000000003</v>
      </c>
      <c r="J28" s="45">
        <f t="shared" si="3"/>
        <v>9303.3520000000008</v>
      </c>
      <c r="K28" s="4"/>
      <c r="L28" s="11"/>
    </row>
    <row r="29" spans="1:14" s="40" customFormat="1" x14ac:dyDescent="0.2">
      <c r="A29" s="2"/>
      <c r="B29" s="22" t="s">
        <v>40</v>
      </c>
      <c r="C29" s="6">
        <v>12000</v>
      </c>
      <c r="D29" s="38">
        <v>0.1</v>
      </c>
      <c r="E29" s="6">
        <f t="shared" si="0"/>
        <v>1200</v>
      </c>
      <c r="F29" s="19" t="s">
        <v>32</v>
      </c>
      <c r="G29" s="7">
        <v>40.840000000000003</v>
      </c>
      <c r="H29" s="45">
        <f t="shared" si="1"/>
        <v>49008.000000000007</v>
      </c>
      <c r="I29" s="45">
        <f t="shared" si="2"/>
        <v>6812.1120000000019</v>
      </c>
      <c r="J29" s="45">
        <f t="shared" si="3"/>
        <v>55820.112000000008</v>
      </c>
      <c r="K29" s="4"/>
      <c r="L29" s="11"/>
    </row>
    <row r="30" spans="1:14" s="40" customFormat="1" x14ac:dyDescent="0.2">
      <c r="A30" s="2"/>
      <c r="B30" s="22" t="s">
        <v>41</v>
      </c>
      <c r="C30" s="6">
        <v>1</v>
      </c>
      <c r="D30" s="38">
        <v>20</v>
      </c>
      <c r="E30" s="6">
        <f t="shared" si="0"/>
        <v>20</v>
      </c>
      <c r="F30" s="19" t="s">
        <v>32</v>
      </c>
      <c r="G30" s="7">
        <v>40.840000000000003</v>
      </c>
      <c r="H30" s="45">
        <f t="shared" si="1"/>
        <v>816.80000000000007</v>
      </c>
      <c r="I30" s="45">
        <f t="shared" si="2"/>
        <v>113.53520000000002</v>
      </c>
      <c r="J30" s="45">
        <f t="shared" si="3"/>
        <v>930.3352000000001</v>
      </c>
      <c r="K30" s="4"/>
      <c r="L30" s="11"/>
    </row>
    <row r="31" spans="1:14" s="40" customFormat="1" x14ac:dyDescent="0.2">
      <c r="A31" s="2"/>
      <c r="B31" s="22" t="s">
        <v>42</v>
      </c>
      <c r="C31" s="6">
        <v>2</v>
      </c>
      <c r="D31" s="38">
        <v>20</v>
      </c>
      <c r="E31" s="6">
        <f t="shared" si="0"/>
        <v>40</v>
      </c>
      <c r="F31" s="19" t="s">
        <v>32</v>
      </c>
      <c r="G31" s="7">
        <v>40.840000000000003</v>
      </c>
      <c r="H31" s="45">
        <f t="shared" si="1"/>
        <v>1633.6000000000001</v>
      </c>
      <c r="I31" s="45">
        <f t="shared" si="2"/>
        <v>227.07040000000003</v>
      </c>
      <c r="J31" s="45">
        <f t="shared" si="3"/>
        <v>1860.6704000000002</v>
      </c>
      <c r="K31" s="4"/>
      <c r="L31" s="11"/>
    </row>
    <row r="32" spans="1:14" s="33" customFormat="1" x14ac:dyDescent="0.2">
      <c r="A32" s="2"/>
      <c r="B32" s="22" t="s">
        <v>34</v>
      </c>
      <c r="C32" s="6">
        <v>12</v>
      </c>
      <c r="D32" s="38">
        <v>4</v>
      </c>
      <c r="E32" s="6">
        <f t="shared" si="0"/>
        <v>48</v>
      </c>
      <c r="F32" s="19" t="s">
        <v>32</v>
      </c>
      <c r="G32" s="7">
        <v>40.840000000000003</v>
      </c>
      <c r="H32" s="45">
        <f t="shared" si="1"/>
        <v>1960.3200000000002</v>
      </c>
      <c r="I32" s="45">
        <f t="shared" si="2"/>
        <v>272.48448000000002</v>
      </c>
      <c r="J32" s="45">
        <f t="shared" si="3"/>
        <v>2232.8044800000002</v>
      </c>
      <c r="K32" s="4"/>
      <c r="L32" s="11">
        <v>12</v>
      </c>
      <c r="M32" s="40"/>
      <c r="N32" s="40"/>
    </row>
    <row r="33" spans="1:14" s="40" customFormat="1" ht="22.5" x14ac:dyDescent="0.2">
      <c r="A33" s="2"/>
      <c r="B33" s="22" t="s">
        <v>43</v>
      </c>
      <c r="C33" s="6">
        <v>2</v>
      </c>
      <c r="D33" s="38">
        <v>10</v>
      </c>
      <c r="E33" s="6">
        <f t="shared" si="0"/>
        <v>20</v>
      </c>
      <c r="F33" s="19" t="s">
        <v>27</v>
      </c>
      <c r="G33" s="7">
        <v>48.57</v>
      </c>
      <c r="H33" s="45">
        <f t="shared" si="1"/>
        <v>971.4</v>
      </c>
      <c r="I33" s="45">
        <f t="shared" si="2"/>
        <v>135.02460000000002</v>
      </c>
      <c r="J33" s="45">
        <f t="shared" si="3"/>
        <v>1106.4246000000001</v>
      </c>
      <c r="K33" s="4"/>
      <c r="L33" s="11"/>
    </row>
    <row r="34" spans="1:14" s="40" customFormat="1" ht="22.5" x14ac:dyDescent="0.2">
      <c r="A34" s="2"/>
      <c r="B34" s="22" t="s">
        <v>44</v>
      </c>
      <c r="C34" s="6">
        <v>1</v>
      </c>
      <c r="D34" s="38">
        <v>40</v>
      </c>
      <c r="E34" s="6">
        <f t="shared" si="0"/>
        <v>40</v>
      </c>
      <c r="F34" s="19" t="s">
        <v>27</v>
      </c>
      <c r="G34" s="7">
        <v>48.57</v>
      </c>
      <c r="H34" s="45">
        <f t="shared" si="1"/>
        <v>1942.8</v>
      </c>
      <c r="I34" s="45">
        <f t="shared" si="2"/>
        <v>270.04920000000004</v>
      </c>
      <c r="J34" s="45">
        <f t="shared" si="3"/>
        <v>2212.8492000000001</v>
      </c>
      <c r="K34" s="4"/>
      <c r="L34" s="11"/>
    </row>
    <row r="35" spans="1:14" s="33" customFormat="1" x14ac:dyDescent="0.2">
      <c r="A35" s="2"/>
      <c r="B35" s="22" t="s">
        <v>74</v>
      </c>
      <c r="C35" s="6">
        <v>6</v>
      </c>
      <c r="D35" s="38">
        <v>40</v>
      </c>
      <c r="E35" s="6">
        <f t="shared" si="0"/>
        <v>240</v>
      </c>
      <c r="F35" s="19" t="s">
        <v>27</v>
      </c>
      <c r="G35" s="7">
        <v>48.57</v>
      </c>
      <c r="H35" s="45">
        <f t="shared" si="1"/>
        <v>11656.8</v>
      </c>
      <c r="I35" s="45">
        <f t="shared" si="2"/>
        <v>1620.2952</v>
      </c>
      <c r="J35" s="45">
        <f t="shared" si="3"/>
        <v>13277.0952</v>
      </c>
      <c r="K35" s="4"/>
      <c r="L35" s="11"/>
      <c r="M35" s="40"/>
      <c r="N35" s="40"/>
    </row>
    <row r="36" spans="1:14" s="33" customFormat="1" ht="22.5" x14ac:dyDescent="0.2">
      <c r="A36" s="4"/>
      <c r="B36" s="22" t="s">
        <v>58</v>
      </c>
      <c r="C36" s="6">
        <v>1</v>
      </c>
      <c r="D36" s="38">
        <v>3.5</v>
      </c>
      <c r="E36" s="6">
        <f t="shared" si="0"/>
        <v>3.5</v>
      </c>
      <c r="F36" s="19" t="s">
        <v>32</v>
      </c>
      <c r="G36" s="7">
        <v>40.840000000000003</v>
      </c>
      <c r="H36" s="45">
        <f t="shared" si="1"/>
        <v>142.94</v>
      </c>
      <c r="I36" s="45">
        <f t="shared" si="2"/>
        <v>19.868660000000002</v>
      </c>
      <c r="J36" s="45">
        <f t="shared" si="3"/>
        <v>162.80866</v>
      </c>
      <c r="K36" s="4"/>
      <c r="L36" s="11"/>
      <c r="M36" s="40"/>
      <c r="N36" s="40"/>
    </row>
    <row r="37" spans="1:14" s="33" customFormat="1" x14ac:dyDescent="0.2">
      <c r="A37" s="4"/>
      <c r="B37" s="22" t="s">
        <v>59</v>
      </c>
      <c r="C37" s="6">
        <v>2</v>
      </c>
      <c r="D37" s="38">
        <v>3.5</v>
      </c>
      <c r="E37" s="6">
        <f t="shared" si="0"/>
        <v>7</v>
      </c>
      <c r="F37" s="19" t="s">
        <v>32</v>
      </c>
      <c r="G37" s="7">
        <v>40.840000000000003</v>
      </c>
      <c r="H37" s="45">
        <f t="shared" si="1"/>
        <v>285.88</v>
      </c>
      <c r="I37" s="45">
        <f t="shared" si="2"/>
        <v>39.737320000000004</v>
      </c>
      <c r="J37" s="45">
        <f t="shared" si="3"/>
        <v>325.61732000000001</v>
      </c>
      <c r="K37" s="4"/>
      <c r="L37" s="11"/>
      <c r="M37" s="40"/>
      <c r="N37" s="40"/>
    </row>
    <row r="38" spans="1:14" s="33" customFormat="1" ht="22.5" x14ac:dyDescent="0.2">
      <c r="A38" s="2"/>
      <c r="B38" s="22" t="s">
        <v>60</v>
      </c>
      <c r="C38" s="6">
        <v>30</v>
      </c>
      <c r="D38" s="38">
        <v>4</v>
      </c>
      <c r="E38" s="6">
        <f t="shared" si="0"/>
        <v>120</v>
      </c>
      <c r="F38" s="19" t="s">
        <v>27</v>
      </c>
      <c r="G38" s="7">
        <v>48.57</v>
      </c>
      <c r="H38" s="45">
        <f t="shared" si="1"/>
        <v>5828.4</v>
      </c>
      <c r="I38" s="45">
        <f t="shared" si="2"/>
        <v>810.14760000000001</v>
      </c>
      <c r="J38" s="45">
        <f t="shared" si="3"/>
        <v>6638.5475999999999</v>
      </c>
      <c r="K38" s="4"/>
      <c r="L38" s="11">
        <v>30</v>
      </c>
      <c r="M38" s="40"/>
      <c r="N38" s="40"/>
    </row>
    <row r="39" spans="1:14" s="33" customFormat="1" ht="22.5" x14ac:dyDescent="0.2">
      <c r="A39" s="2"/>
      <c r="B39" s="22" t="s">
        <v>61</v>
      </c>
      <c r="C39" s="6">
        <v>750</v>
      </c>
      <c r="D39" s="38">
        <v>4</v>
      </c>
      <c r="E39" s="6">
        <f t="shared" si="0"/>
        <v>3000</v>
      </c>
      <c r="F39" s="19" t="s">
        <v>27</v>
      </c>
      <c r="G39" s="7">
        <v>48.57</v>
      </c>
      <c r="H39" s="45">
        <f t="shared" si="1"/>
        <v>145710</v>
      </c>
      <c r="I39" s="45">
        <f t="shared" si="2"/>
        <v>20253.690000000002</v>
      </c>
      <c r="J39" s="45">
        <f t="shared" si="3"/>
        <v>165963.69</v>
      </c>
      <c r="K39" s="4"/>
      <c r="L39" s="11"/>
      <c r="M39" s="40"/>
      <c r="N39" s="40"/>
    </row>
    <row r="40" spans="1:14" s="33" customFormat="1" ht="22.5" x14ac:dyDescent="0.2">
      <c r="A40" s="4"/>
      <c r="B40" s="22" t="s">
        <v>62</v>
      </c>
      <c r="C40" s="6">
        <v>500</v>
      </c>
      <c r="D40" s="38">
        <v>1</v>
      </c>
      <c r="E40" s="6">
        <f t="shared" si="0"/>
        <v>500</v>
      </c>
      <c r="F40" s="19" t="s">
        <v>32</v>
      </c>
      <c r="G40" s="7">
        <v>40.840000000000003</v>
      </c>
      <c r="H40" s="45">
        <f t="shared" si="1"/>
        <v>20420</v>
      </c>
      <c r="I40" s="45">
        <f t="shared" si="2"/>
        <v>2838.38</v>
      </c>
      <c r="J40" s="45">
        <f t="shared" si="3"/>
        <v>23258.38</v>
      </c>
      <c r="K40" s="4"/>
      <c r="L40" s="11">
        <v>500</v>
      </c>
      <c r="M40" s="40"/>
      <c r="N40" s="40"/>
    </row>
    <row r="41" spans="1:14" s="33" customFormat="1" ht="22.5" x14ac:dyDescent="0.2">
      <c r="A41" s="4"/>
      <c r="B41" s="22" t="s">
        <v>63</v>
      </c>
      <c r="C41" s="6">
        <v>50</v>
      </c>
      <c r="D41" s="38">
        <v>1.5</v>
      </c>
      <c r="E41" s="6">
        <f t="shared" si="0"/>
        <v>75</v>
      </c>
      <c r="F41" s="19" t="s">
        <v>32</v>
      </c>
      <c r="G41" s="7">
        <v>40.840000000000003</v>
      </c>
      <c r="H41" s="45">
        <f t="shared" si="1"/>
        <v>3063.0000000000005</v>
      </c>
      <c r="I41" s="45">
        <f t="shared" si="2"/>
        <v>425.75700000000012</v>
      </c>
      <c r="J41" s="45">
        <f t="shared" si="3"/>
        <v>3488.7570000000005</v>
      </c>
      <c r="K41" s="4"/>
      <c r="L41" s="11"/>
      <c r="M41" s="40"/>
      <c r="N41" s="40"/>
    </row>
    <row r="42" spans="1:14" s="33" customFormat="1" ht="22.5" x14ac:dyDescent="0.2">
      <c r="A42" s="4"/>
      <c r="B42" s="22" t="s">
        <v>64</v>
      </c>
      <c r="C42" s="6">
        <v>2500</v>
      </c>
      <c r="D42" s="38">
        <v>1</v>
      </c>
      <c r="E42" s="6">
        <f t="shared" si="0"/>
        <v>2500</v>
      </c>
      <c r="F42" s="19" t="s">
        <v>32</v>
      </c>
      <c r="G42" s="7">
        <v>40.840000000000003</v>
      </c>
      <c r="H42" s="45">
        <f t="shared" si="1"/>
        <v>102100.00000000001</v>
      </c>
      <c r="I42" s="45">
        <f t="shared" si="2"/>
        <v>14191.900000000003</v>
      </c>
      <c r="J42" s="45">
        <f t="shared" si="3"/>
        <v>116291.90000000002</v>
      </c>
      <c r="K42" s="4"/>
      <c r="L42" s="11"/>
      <c r="M42" s="40"/>
      <c r="N42" s="40"/>
    </row>
    <row r="43" spans="1:14" s="33" customFormat="1" ht="22.5" x14ac:dyDescent="0.2">
      <c r="A43" s="4"/>
      <c r="B43" s="22" t="s">
        <v>65</v>
      </c>
      <c r="C43" s="6">
        <v>10000</v>
      </c>
      <c r="D43" s="38">
        <v>1.5</v>
      </c>
      <c r="E43" s="6">
        <f t="shared" si="0"/>
        <v>15000</v>
      </c>
      <c r="F43" s="19" t="s">
        <v>32</v>
      </c>
      <c r="G43" s="7">
        <v>40.840000000000003</v>
      </c>
      <c r="H43" s="45">
        <f t="shared" si="1"/>
        <v>612600</v>
      </c>
      <c r="I43" s="45">
        <f t="shared" si="2"/>
        <v>85151.400000000009</v>
      </c>
      <c r="J43" s="45">
        <f t="shared" si="3"/>
        <v>697751.4</v>
      </c>
      <c r="K43" s="4"/>
      <c r="L43" s="11"/>
      <c r="M43" s="40"/>
      <c r="N43" s="40"/>
    </row>
    <row r="44" spans="1:14" s="33" customFormat="1" ht="22.5" x14ac:dyDescent="0.2">
      <c r="A44" s="4"/>
      <c r="B44" s="22" t="s">
        <v>75</v>
      </c>
      <c r="C44" s="6">
        <v>225</v>
      </c>
      <c r="D44" s="38">
        <v>2</v>
      </c>
      <c r="E44" s="6">
        <f t="shared" si="0"/>
        <v>450</v>
      </c>
      <c r="F44" s="19" t="s">
        <v>32</v>
      </c>
      <c r="G44" s="7">
        <v>40.840000000000003</v>
      </c>
      <c r="H44" s="45">
        <f t="shared" si="1"/>
        <v>18378</v>
      </c>
      <c r="I44" s="45">
        <f t="shared" si="2"/>
        <v>2554.5420000000004</v>
      </c>
      <c r="J44" s="45">
        <f t="shared" si="3"/>
        <v>20932.542000000001</v>
      </c>
      <c r="K44" s="4"/>
      <c r="L44" s="11"/>
      <c r="M44" s="40"/>
      <c r="N44" s="40"/>
    </row>
    <row r="45" spans="1:14" s="33" customFormat="1" x14ac:dyDescent="0.2">
      <c r="A45" s="4"/>
      <c r="B45" s="22" t="s">
        <v>76</v>
      </c>
      <c r="C45" s="6">
        <v>1525</v>
      </c>
      <c r="D45" s="38">
        <v>6.5</v>
      </c>
      <c r="E45" s="6">
        <f t="shared" si="0"/>
        <v>9912.5</v>
      </c>
      <c r="F45" s="19" t="s">
        <v>32</v>
      </c>
      <c r="G45" s="7">
        <v>40.840000000000003</v>
      </c>
      <c r="H45" s="45">
        <f t="shared" si="1"/>
        <v>404826.50000000006</v>
      </c>
      <c r="I45" s="45">
        <f t="shared" si="2"/>
        <v>56270.883500000011</v>
      </c>
      <c r="J45" s="45">
        <f t="shared" si="3"/>
        <v>461097.38350000005</v>
      </c>
      <c r="K45" s="4"/>
      <c r="L45" s="11"/>
      <c r="M45" s="40"/>
      <c r="N45" s="40"/>
    </row>
    <row r="46" spans="1:14" s="33" customFormat="1" x14ac:dyDescent="0.2">
      <c r="A46" s="4"/>
      <c r="B46" s="22" t="s">
        <v>35</v>
      </c>
      <c r="C46" s="6">
        <v>1500</v>
      </c>
      <c r="D46" s="38">
        <v>0.25</v>
      </c>
      <c r="E46" s="6">
        <f t="shared" si="0"/>
        <v>375</v>
      </c>
      <c r="F46" s="19" t="s">
        <v>29</v>
      </c>
      <c r="G46" s="7">
        <v>57.39</v>
      </c>
      <c r="H46" s="45">
        <f t="shared" si="1"/>
        <v>21521.25</v>
      </c>
      <c r="I46" s="45">
        <f t="shared" si="2"/>
        <v>2991.4537500000001</v>
      </c>
      <c r="J46" s="45">
        <f t="shared" si="3"/>
        <v>24512.703750000001</v>
      </c>
      <c r="K46" s="4"/>
      <c r="L46" s="11"/>
      <c r="M46" s="40"/>
      <c r="N46" s="40"/>
    </row>
    <row r="47" spans="1:14" s="33" customFormat="1" x14ac:dyDescent="0.2">
      <c r="A47" s="4"/>
      <c r="B47" s="22" t="s">
        <v>66</v>
      </c>
      <c r="C47" s="8">
        <v>10</v>
      </c>
      <c r="D47" s="39">
        <v>10</v>
      </c>
      <c r="E47" s="6">
        <f t="shared" si="0"/>
        <v>100</v>
      </c>
      <c r="F47" s="21" t="s">
        <v>27</v>
      </c>
      <c r="G47" s="7">
        <v>48.57</v>
      </c>
      <c r="H47" s="45">
        <f t="shared" si="1"/>
        <v>4857</v>
      </c>
      <c r="I47" s="45">
        <f t="shared" si="2"/>
        <v>675.12300000000005</v>
      </c>
      <c r="J47" s="45">
        <f t="shared" si="3"/>
        <v>5532.1229999999996</v>
      </c>
      <c r="K47" s="4"/>
      <c r="L47" s="11"/>
      <c r="M47" s="40"/>
      <c r="N47" s="40"/>
    </row>
    <row r="48" spans="1:14" s="33" customFormat="1" x14ac:dyDescent="0.2">
      <c r="A48" s="4"/>
      <c r="B48" s="47" t="s">
        <v>79</v>
      </c>
      <c r="C48" s="6">
        <v>6000</v>
      </c>
      <c r="D48" s="38">
        <v>0.16700000000000001</v>
      </c>
      <c r="E48" s="6">
        <f t="shared" si="0"/>
        <v>1002.0000000000001</v>
      </c>
      <c r="F48" s="19" t="s">
        <v>32</v>
      </c>
      <c r="G48" s="7">
        <v>40.840000000000003</v>
      </c>
      <c r="H48" s="45">
        <f t="shared" si="1"/>
        <v>40921.680000000008</v>
      </c>
      <c r="I48" s="45">
        <f t="shared" si="2"/>
        <v>5688.1135200000017</v>
      </c>
      <c r="J48" s="45">
        <f t="shared" si="3"/>
        <v>46609.793520000007</v>
      </c>
      <c r="K48" s="4"/>
      <c r="L48" s="11"/>
      <c r="M48" s="40"/>
      <c r="N48" s="40"/>
    </row>
    <row r="49" spans="1:14" s="33" customFormat="1" x14ac:dyDescent="0.2">
      <c r="A49" s="4"/>
      <c r="B49" s="47" t="s">
        <v>80</v>
      </c>
      <c r="C49" s="6">
        <v>9200</v>
      </c>
      <c r="D49" s="38">
        <v>0.16700000000000001</v>
      </c>
      <c r="E49" s="6">
        <f t="shared" si="0"/>
        <v>1536.4</v>
      </c>
      <c r="F49" s="19" t="s">
        <v>32</v>
      </c>
      <c r="G49" s="7">
        <v>40.840000000000003</v>
      </c>
      <c r="H49" s="45">
        <f t="shared" si="1"/>
        <v>62746.576000000008</v>
      </c>
      <c r="I49" s="45">
        <f t="shared" si="2"/>
        <v>8721.7740640000011</v>
      </c>
      <c r="J49" s="45">
        <f t="shared" si="3"/>
        <v>71468.350064000013</v>
      </c>
      <c r="K49" s="4"/>
      <c r="L49" s="11"/>
      <c r="M49" s="40"/>
      <c r="N49" s="40"/>
    </row>
    <row r="50" spans="1:14" s="40" customFormat="1" x14ac:dyDescent="0.2">
      <c r="A50" s="4"/>
      <c r="B50" s="22" t="s">
        <v>45</v>
      </c>
      <c r="C50" s="6">
        <v>24</v>
      </c>
      <c r="D50" s="38">
        <v>1</v>
      </c>
      <c r="E50" s="6">
        <f t="shared" si="0"/>
        <v>24</v>
      </c>
      <c r="F50" s="19" t="s">
        <v>27</v>
      </c>
      <c r="G50" s="7">
        <v>48.57</v>
      </c>
      <c r="H50" s="45">
        <f t="shared" si="1"/>
        <v>1165.68</v>
      </c>
      <c r="I50" s="45">
        <f t="shared" si="2"/>
        <v>162.02952000000002</v>
      </c>
      <c r="J50" s="45">
        <f t="shared" si="3"/>
        <v>1327.7095200000001</v>
      </c>
      <c r="K50" s="4"/>
      <c r="L50" s="11"/>
    </row>
    <row r="51" spans="1:14" s="40" customFormat="1" x14ac:dyDescent="0.2">
      <c r="A51" s="4"/>
      <c r="B51" s="22" t="s">
        <v>46</v>
      </c>
      <c r="C51" s="6">
        <v>10</v>
      </c>
      <c r="D51" s="38">
        <v>1</v>
      </c>
      <c r="E51" s="6">
        <f t="shared" si="0"/>
        <v>10</v>
      </c>
      <c r="F51" s="19" t="s">
        <v>27</v>
      </c>
      <c r="G51" s="7">
        <v>48.57</v>
      </c>
      <c r="H51" s="45">
        <f t="shared" si="1"/>
        <v>485.7</v>
      </c>
      <c r="I51" s="45">
        <f t="shared" si="2"/>
        <v>67.51230000000001</v>
      </c>
      <c r="J51" s="45">
        <f t="shared" si="3"/>
        <v>553.21230000000003</v>
      </c>
      <c r="K51" s="4"/>
      <c r="L51" s="11"/>
    </row>
    <row r="52" spans="1:14" s="33" customFormat="1" x14ac:dyDescent="0.2">
      <c r="A52" s="4"/>
      <c r="B52" s="22" t="s">
        <v>77</v>
      </c>
      <c r="C52" s="6">
        <v>15</v>
      </c>
      <c r="D52" s="38">
        <v>5</v>
      </c>
      <c r="E52" s="6">
        <f t="shared" si="0"/>
        <v>75</v>
      </c>
      <c r="F52" s="19" t="s">
        <v>36</v>
      </c>
      <c r="G52" s="7">
        <v>28.16</v>
      </c>
      <c r="H52" s="45">
        <f t="shared" si="1"/>
        <v>2112</v>
      </c>
      <c r="I52" s="45">
        <f t="shared" si="2"/>
        <v>293.56800000000004</v>
      </c>
      <c r="J52" s="45">
        <f t="shared" si="3"/>
        <v>2405.5680000000002</v>
      </c>
      <c r="K52" s="4"/>
      <c r="L52" s="11"/>
      <c r="M52" s="40"/>
      <c r="N52" s="40"/>
    </row>
    <row r="53" spans="1:14" s="40" customFormat="1" x14ac:dyDescent="0.2">
      <c r="A53" s="4"/>
      <c r="B53" s="22" t="s">
        <v>78</v>
      </c>
      <c r="C53" s="6">
        <v>20</v>
      </c>
      <c r="D53" s="38">
        <v>8.3000000000000004E-2</v>
      </c>
      <c r="E53" s="6">
        <f t="shared" si="0"/>
        <v>1.6600000000000001</v>
      </c>
      <c r="F53" s="19" t="s">
        <v>27</v>
      </c>
      <c r="G53" s="7">
        <v>48.57</v>
      </c>
      <c r="H53" s="45">
        <f t="shared" si="1"/>
        <v>80.626200000000011</v>
      </c>
      <c r="I53" s="45">
        <f t="shared" si="2"/>
        <v>11.207041800000002</v>
      </c>
      <c r="J53" s="45">
        <f t="shared" si="3"/>
        <v>91.83324180000001</v>
      </c>
      <c r="K53" s="4"/>
      <c r="L53" s="11"/>
    </row>
    <row r="54" spans="1:14" s="30" customFormat="1" ht="13.15" customHeight="1" x14ac:dyDescent="0.2">
      <c r="A54" s="4"/>
      <c r="B54" s="22"/>
      <c r="C54" s="6"/>
      <c r="D54" s="38"/>
      <c r="E54" s="6"/>
      <c r="F54" s="19"/>
      <c r="G54" s="7"/>
      <c r="H54" s="45"/>
      <c r="I54" s="45"/>
      <c r="J54" s="45"/>
      <c r="K54" s="4"/>
      <c r="L54" s="50"/>
    </row>
    <row r="55" spans="1:14" s="31" customFormat="1" x14ac:dyDescent="0.2">
      <c r="A55" s="32"/>
      <c r="B55" s="22"/>
      <c r="C55" s="6"/>
      <c r="D55" s="38"/>
      <c r="E55" s="6"/>
      <c r="F55" s="19"/>
      <c r="G55" s="7"/>
      <c r="H55" s="45"/>
      <c r="I55" s="45"/>
      <c r="J55" s="45"/>
      <c r="K55" s="61"/>
      <c r="L55" s="51"/>
    </row>
    <row r="56" spans="1:14" s="40" customFormat="1" x14ac:dyDescent="0.2">
      <c r="A56" s="48" t="s">
        <v>25</v>
      </c>
      <c r="B56" s="22"/>
      <c r="C56" s="6"/>
      <c r="D56" s="38"/>
      <c r="E56" s="6">
        <f>SUM(E6:E55)</f>
        <v>59739.600000000006</v>
      </c>
      <c r="F56" s="23"/>
      <c r="G56" s="7"/>
      <c r="H56" s="45">
        <f>SUM(H6:H55)</f>
        <v>2420416.6172000002</v>
      </c>
      <c r="I56" s="45">
        <f t="shared" ref="I56:J56" si="4">SUM(I6:I55)</f>
        <v>336437.90979080013</v>
      </c>
      <c r="J56" s="45">
        <f t="shared" si="4"/>
        <v>2756854.5269907992</v>
      </c>
      <c r="K56" s="4"/>
      <c r="L56" s="11"/>
    </row>
    <row r="57" spans="1:14" s="5" customFormat="1" x14ac:dyDescent="0.2">
      <c r="A57" s="1"/>
      <c r="B57" s="29"/>
      <c r="C57" s="11"/>
      <c r="D57" s="37"/>
      <c r="E57" s="24"/>
      <c r="F57" s="25"/>
      <c r="G57" s="26"/>
      <c r="H57" s="24"/>
      <c r="I57" s="10"/>
      <c r="J57" s="10"/>
      <c r="K57" s="11"/>
      <c r="L57" s="11"/>
    </row>
    <row r="58" spans="1:14" s="5" customFormat="1" x14ac:dyDescent="0.2">
      <c r="A58" s="1"/>
      <c r="B58" s="29"/>
      <c r="C58" s="11"/>
      <c r="D58" s="37"/>
      <c r="E58" s="24"/>
      <c r="F58" s="25"/>
      <c r="G58" s="26"/>
      <c r="H58" s="24"/>
      <c r="I58" s="10"/>
      <c r="J58" s="10"/>
      <c r="K58" s="11"/>
      <c r="L58" s="11"/>
    </row>
    <row r="59" spans="1:14" s="5" customFormat="1" x14ac:dyDescent="0.2">
      <c r="A59" s="1"/>
      <c r="B59" s="29"/>
      <c r="C59" s="11"/>
      <c r="D59" s="37"/>
      <c r="E59" s="24"/>
      <c r="F59" s="25"/>
      <c r="G59" s="26"/>
      <c r="H59" s="24"/>
      <c r="I59" s="10"/>
      <c r="J59" s="10"/>
      <c r="K59" s="11"/>
      <c r="L59" s="11"/>
    </row>
    <row r="60" spans="1:14" s="5" customFormat="1" x14ac:dyDescent="0.2">
      <c r="A60" s="1"/>
      <c r="B60" s="29"/>
      <c r="C60" s="11"/>
      <c r="D60" s="37"/>
      <c r="E60" s="24"/>
      <c r="F60" s="25"/>
      <c r="G60" s="26"/>
      <c r="H60" s="24"/>
      <c r="I60" s="10"/>
      <c r="J60" s="10"/>
      <c r="K60" s="11"/>
      <c r="L60" s="11"/>
    </row>
    <row r="61" spans="1:14" s="5" customFormat="1" x14ac:dyDescent="0.2">
      <c r="A61" s="1"/>
      <c r="B61" s="29"/>
      <c r="C61" s="11"/>
      <c r="D61" s="37"/>
      <c r="E61" s="24"/>
      <c r="F61" s="25"/>
      <c r="G61" s="26"/>
      <c r="H61" s="24"/>
      <c r="I61" s="10"/>
      <c r="J61" s="10"/>
      <c r="K61" s="11"/>
      <c r="L61" s="11"/>
    </row>
    <row r="69" spans="1:14" s="1" customFormat="1" x14ac:dyDescent="0.2">
      <c r="A69" s="33"/>
      <c r="B69" s="34"/>
      <c r="C69" s="40"/>
      <c r="D69" s="41"/>
      <c r="E69" s="42"/>
      <c r="F69" s="43"/>
      <c r="G69" s="44"/>
      <c r="H69" s="42"/>
      <c r="I69" s="46"/>
      <c r="J69" s="46"/>
      <c r="K69" s="5"/>
      <c r="L69" s="11"/>
      <c r="M69" s="11"/>
      <c r="N69" s="11"/>
    </row>
  </sheetData>
  <mergeCells count="6">
    <mergeCell ref="A2:G2"/>
    <mergeCell ref="A1:H1"/>
    <mergeCell ref="A3:B3"/>
    <mergeCell ref="A5:B5"/>
    <mergeCell ref="F3:G3"/>
    <mergeCell ref="H2:I2"/>
  </mergeCells>
  <phoneticPr fontId="0" type="noConversion"/>
  <pageMargins left="0.7" right="0.7" top="0.75" bottom="0.75" header="0.3" footer="0.3"/>
  <pageSetup scale="84" fitToHeight="2" orientation="landscape" horizontalDpi="300" verticalDpi="300" r:id="rId1"/>
  <headerFooter alignWithMargins="0">
    <oddHeader>&amp;LEstimated Annual Program Costs for Collecting, Processing, Analyzing, Tabulating and/or Publishing the Information Collected&amp;R&amp;8OMB Control No.
0579-0146</oddHeader>
    <oddFooter>&amp;LAPHIS FORM 79</oddFooter>
  </headerFooter>
  <rowBreaks count="1" manualBreakCount="1">
    <brk id="32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7"/>
  <sheetViews>
    <sheetView workbookViewId="0">
      <selection activeCell="F28" sqref="F28"/>
    </sheetView>
  </sheetViews>
  <sheetFormatPr defaultRowHeight="12.75" x14ac:dyDescent="0.2"/>
  <cols>
    <col min="3" max="3" width="12.7109375" bestFit="1" customWidth="1"/>
  </cols>
  <sheetData>
    <row r="3" spans="1:1" x14ac:dyDescent="0.2">
      <c r="A3" s="3"/>
    </row>
    <row r="4" spans="1:1" x14ac:dyDescent="0.2">
      <c r="A4" s="3"/>
    </row>
    <row r="5" spans="1:1" x14ac:dyDescent="0.2">
      <c r="A5" s="3"/>
    </row>
    <row r="6" spans="1:1" x14ac:dyDescent="0.2">
      <c r="A6" s="3"/>
    </row>
    <row r="7" spans="1:1" x14ac:dyDescent="0.2">
      <c r="A7" s="9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APHIS Form 79</vt:lpstr>
      <vt:lpstr>Respondents and Record Keepers</vt:lpstr>
      <vt:lpstr>'APHIS Form 79'!Print_Area</vt:lpstr>
      <vt:lpstr>'APHIS Form 79'!Print_Titles</vt:lpstr>
    </vt:vector>
  </TitlesOfParts>
  <Company>USDA GIPSA PSP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</dc:creator>
  <cp:lastModifiedBy>Moxey, Joseph  - APHIS</cp:lastModifiedBy>
  <cp:lastPrinted>2016-10-17T14:47:45Z</cp:lastPrinted>
  <dcterms:created xsi:type="dcterms:W3CDTF">2001-05-15T11:23:39Z</dcterms:created>
  <dcterms:modified xsi:type="dcterms:W3CDTF">2016-10-17T14:51:54Z</dcterms:modified>
</cp:coreProperties>
</file>