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PHIS 79" sheetId="1" r:id="rId1"/>
  </sheets>
  <definedNames/>
  <calcPr fullCalcOnLoad="1"/>
</workbook>
</file>

<file path=xl/comments1.xml><?xml version="1.0" encoding="utf-8"?>
<comments xmlns="http://schemas.openxmlformats.org/spreadsheetml/2006/main">
  <authors>
    <author>Sutton, Diane L - APHIS</author>
  </authors>
  <commentList>
    <comment ref="A36" authorId="0">
      <text>
        <r>
          <rPr>
            <b/>
            <sz val="9"/>
            <rFont val="Tahoma"/>
            <family val="2"/>
          </rPr>
          <t>Sutton, Diane L - APHIS:</t>
        </r>
        <r>
          <rPr>
            <sz val="9"/>
            <rFont val="Tahoma"/>
            <family val="2"/>
          </rPr>
          <t xml:space="preserve">
(not processed by APHIS)</t>
        </r>
      </text>
    </comment>
    <comment ref="B32" authorId="0">
      <text>
        <r>
          <rPr>
            <b/>
            <sz val="9"/>
            <rFont val="Tahoma"/>
            <family val="2"/>
          </rPr>
          <t>Sutton, Diane L - APHIS:</t>
        </r>
        <r>
          <rPr>
            <sz val="9"/>
            <rFont val="Tahoma"/>
            <family val="2"/>
          </rPr>
          <t xml:space="preserve">
subtracted those done by states captured on 71</t>
        </r>
      </text>
    </comment>
    <comment ref="B38" authorId="0">
      <text>
        <r>
          <rPr>
            <b/>
            <sz val="9"/>
            <rFont val="Tahoma"/>
            <family val="2"/>
          </rPr>
          <t>Sutton, Diane L - APHIS:</t>
        </r>
        <r>
          <rPr>
            <sz val="9"/>
            <rFont val="Tahoma"/>
            <family val="2"/>
          </rPr>
          <t xml:space="preserve">
subtracted those done by states captured on 71</t>
        </r>
      </text>
    </comment>
  </commentList>
</comments>
</file>

<file path=xl/sharedStrings.xml><?xml version="1.0" encoding="utf-8"?>
<sst xmlns="http://schemas.openxmlformats.org/spreadsheetml/2006/main" count="54" uniqueCount="54">
  <si>
    <t>Page 1 of 1</t>
  </si>
  <si>
    <t>TOTAL</t>
  </si>
  <si>
    <t>APHIS-79:  SCRAPIE FLOCK CERTIFICATION; ANIMAL IDENTIFICATION, AND INDEMNIFICATION PROCEDURES</t>
  </si>
  <si>
    <t>0579-0101</t>
  </si>
  <si>
    <t>Cooperative Agreement Forms</t>
  </si>
  <si>
    <t>Proceeds from Animals Sold for Slaughter</t>
  </si>
  <si>
    <t>Written Agreement/Certification (signature only)</t>
  </si>
  <si>
    <t>Scrapie Test Record</t>
  </si>
  <si>
    <t>Specimen Submission</t>
  </si>
  <si>
    <t>Request for Laboratory Approval</t>
  </si>
  <si>
    <t>Agreement to Conduct Examination (signature only)</t>
  </si>
  <si>
    <t>Owner Statement (not processed by APHIS)</t>
  </si>
  <si>
    <t>Application for ID Numbers</t>
  </si>
  <si>
    <t>Application for Premises ID</t>
  </si>
  <si>
    <t>Agreement to send Official Eartags to Specified Individuals</t>
  </si>
  <si>
    <t>Permit for Movement of Restricted Animals</t>
  </si>
  <si>
    <t>Consistent State Application</t>
  </si>
  <si>
    <t xml:space="preserve">FORM NO.                             </t>
  </si>
  <si>
    <t xml:space="preserve">TOTAL ANNUAL RESPONDENT  </t>
  </si>
  <si>
    <t xml:space="preserve">AVERAGE TIME PER RESPONDENT </t>
  </si>
  <si>
    <t xml:space="preserve">TOTAL HOURS PER YEAR           </t>
  </si>
  <si>
    <t xml:space="preserve">GRADE &amp; AVG RATE OF PROGRAM PERSONNEL (Avg rate=Hourly Wage)     </t>
  </si>
  <si>
    <t xml:space="preserve">PROGRAM COSTS       </t>
  </si>
  <si>
    <t xml:space="preserve">OVERHEAD COSTS (.139)         </t>
  </si>
  <si>
    <t xml:space="preserve">TOTAL COSTS     </t>
  </si>
  <si>
    <t>Request for Information: Record of Animal Moves</t>
  </si>
  <si>
    <t>Individual Animal Report</t>
  </si>
  <si>
    <t>Flock Inspection and Epidemiology Report and Scrapie Epidemiology Report</t>
  </si>
  <si>
    <t>Application for Payment and Continuation Sheet</t>
  </si>
  <si>
    <t>Flock Plan (signature only)and Recordkeeping</t>
  </si>
  <si>
    <t>Post Exposure Mgmt. &amp; Monitoring Plan (signature only) and Recordkeeping</t>
  </si>
  <si>
    <t>Scrapie PEMMP Inspection Report and Recordkeeping</t>
  </si>
  <si>
    <t>Application for SFCP Program</t>
  </si>
  <si>
    <t>Flock Inspection and Epidemiology Report Initial Flock for Complete or Export Monitored Status in the SFCP and Recordkeeping</t>
  </si>
  <si>
    <t>Flock Inspection Report Annual Inspection Report for SFCP Enrolled or Certified Flocks and Recordkeeping</t>
  </si>
  <si>
    <t>Report for Consignments when Identification is Applied</t>
  </si>
  <si>
    <t>Request for Approval to Produce Official ID Devices</t>
  </si>
  <si>
    <t>Monthly Report of Official Identification Devices Produced</t>
  </si>
  <si>
    <t>Data Entry of Official Identification Devices Produced (cost captured as part of application for ID Numbers)</t>
  </si>
  <si>
    <t>Request for Approval of New Device Type</t>
  </si>
  <si>
    <t>Herd Owner Notification</t>
  </si>
  <si>
    <t>Certificate of Vet Inspection and Recordkeeping</t>
  </si>
  <si>
    <t>Cooperative Agreement or Grant Financial Plan</t>
  </si>
  <si>
    <t>Cooperative Agreement or Grant Workplan</t>
  </si>
  <si>
    <t>Cooperative Agreement or Grant Quarterly Report</t>
  </si>
  <si>
    <t>MOU Form Family</t>
  </si>
  <si>
    <t xml:space="preserve">Report Suspect/dead Animals </t>
  </si>
  <si>
    <t>D.SUTTON/K. JARRED</t>
  </si>
  <si>
    <t>Agreement to use blue "slaughter only tags"</t>
  </si>
  <si>
    <t>Declination to Participate</t>
  </si>
  <si>
    <t>Determination of Age/Number of Animals</t>
  </si>
  <si>
    <t>Disposal Expenses</t>
  </si>
  <si>
    <t>Designatied Scrapie Epidemiologist Training</t>
  </si>
  <si>
    <t>Epidemiology and ID Compliance Report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</si>
</sst>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[$-409]mmmm\ d\,\ yyyy;@"/>
    <numFmt numFmtId="168" formatCode="[$-409]h:mm:ss\ AM/PM"/>
    <numFmt numFmtId="169" formatCode="h:mm:ss;@"/>
    <numFmt numFmtId="170" formatCode="[$-409]m/d/yy\ h:mm\ AM/PM;@"/>
    <numFmt numFmtId="171" formatCode="&quot;$&quot;#,##0.00;[Red]&quot;$&quot;#,##0.00"/>
    <numFmt numFmtId="172" formatCode="#,##0.00;[Red]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0;[Red]&quot;$&quot;#,##0.000"/>
    <numFmt numFmtId="178" formatCode="0.000"/>
    <numFmt numFmtId="179" formatCode="0.0000"/>
    <numFmt numFmtId="180" formatCode="mmmm\ d\,\ yyyy"/>
  </numFmts>
  <fonts count="47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5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64" fontId="8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7" fontId="3" fillId="0" borderId="10" xfId="0" applyNumberFormat="1" applyFont="1" applyBorder="1" applyAlignment="1">
      <alignment horizontal="right"/>
    </xf>
    <xf numFmtId="171" fontId="3" fillId="0" borderId="10" xfId="0" applyNumberFormat="1" applyFont="1" applyBorder="1" applyAlignment="1">
      <alignment horizontal="right"/>
    </xf>
    <xf numFmtId="171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7" fontId="3" fillId="0" borderId="11" xfId="0" applyNumberFormat="1" applyFont="1" applyBorder="1" applyAlignment="1">
      <alignment horizontal="right"/>
    </xf>
    <xf numFmtId="171" fontId="3" fillId="0" borderId="11" xfId="0" applyNumberFormat="1" applyFont="1" applyBorder="1" applyAlignment="1">
      <alignment horizontal="right"/>
    </xf>
    <xf numFmtId="17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right" wrapText="1"/>
    </xf>
    <xf numFmtId="7" fontId="3" fillId="0" borderId="11" xfId="0" applyNumberFormat="1" applyFont="1" applyBorder="1" applyAlignment="1">
      <alignment horizontal="right" wrapText="1"/>
    </xf>
    <xf numFmtId="171" fontId="3" fillId="0" borderId="11" xfId="0" applyNumberFormat="1" applyFont="1" applyBorder="1" applyAlignment="1">
      <alignment horizontal="right" wrapText="1"/>
    </xf>
    <xf numFmtId="171" fontId="3" fillId="0" borderId="1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71" fontId="10" fillId="0" borderId="0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7" fontId="3" fillId="0" borderId="11" xfId="0" applyNumberFormat="1" applyFont="1" applyFill="1" applyBorder="1" applyAlignment="1">
      <alignment horizontal="right"/>
    </xf>
    <xf numFmtId="171" fontId="3" fillId="0" borderId="11" xfId="0" applyNumberFormat="1" applyFont="1" applyFill="1" applyBorder="1" applyAlignment="1">
      <alignment horizontal="right"/>
    </xf>
    <xf numFmtId="171" fontId="3" fillId="0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2" xfId="55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="175" zoomScaleNormal="150" zoomScaleSheetLayoutView="175" zoomScalePageLayoutView="0" workbookViewId="0" topLeftCell="A21">
      <selection activeCell="I50" sqref="I50"/>
    </sheetView>
  </sheetViews>
  <sheetFormatPr defaultColWidth="9.140625" defaultRowHeight="12.75"/>
  <cols>
    <col min="1" max="1" width="43.8515625" style="0" customWidth="1"/>
    <col min="2" max="3" width="12.140625" style="0" customWidth="1"/>
    <col min="4" max="4" width="11.28125" style="0" customWidth="1"/>
    <col min="5" max="5" width="7.28125" style="0" customWidth="1"/>
    <col min="6" max="6" width="8.7109375" style="0" customWidth="1"/>
    <col min="7" max="7" width="10.00390625" style="0" customWidth="1"/>
    <col min="8" max="8" width="13.140625" style="0" customWidth="1"/>
    <col min="9" max="9" width="12.00390625" style="0" customWidth="1"/>
  </cols>
  <sheetData>
    <row r="1" spans="1:9" s="10" customFormat="1" ht="12" customHeight="1">
      <c r="A1" s="39" t="s">
        <v>2</v>
      </c>
      <c r="B1" s="39"/>
      <c r="C1" s="39"/>
      <c r="D1" s="39"/>
      <c r="E1" s="39"/>
      <c r="F1" s="39"/>
      <c r="G1" s="5"/>
      <c r="H1" s="5"/>
      <c r="I1" s="7" t="s">
        <v>0</v>
      </c>
    </row>
    <row r="2" spans="1:9" ht="12" customHeight="1">
      <c r="A2" s="5"/>
      <c r="B2" s="5"/>
      <c r="C2" s="5"/>
      <c r="D2" s="5" t="s">
        <v>47</v>
      </c>
      <c r="E2" s="5"/>
      <c r="F2" s="5"/>
      <c r="G2" s="6">
        <v>42122</v>
      </c>
      <c r="H2" s="5"/>
      <c r="I2" s="7" t="s">
        <v>3</v>
      </c>
    </row>
    <row r="3" spans="1:10" s="10" customFormat="1" ht="12" customHeight="1">
      <c r="A3" s="42" t="s">
        <v>17</v>
      </c>
      <c r="B3" s="40" t="s">
        <v>18</v>
      </c>
      <c r="C3" s="40" t="s">
        <v>19</v>
      </c>
      <c r="D3" s="40" t="s">
        <v>20</v>
      </c>
      <c r="E3" s="40" t="s">
        <v>21</v>
      </c>
      <c r="F3" s="40"/>
      <c r="G3" s="40" t="s">
        <v>22</v>
      </c>
      <c r="H3" s="40" t="s">
        <v>23</v>
      </c>
      <c r="I3" s="40" t="s">
        <v>24</v>
      </c>
      <c r="J3" s="9"/>
    </row>
    <row r="4" spans="1:9" s="10" customFormat="1" ht="12" customHeight="1">
      <c r="A4" s="42"/>
      <c r="B4" s="40"/>
      <c r="C4" s="40"/>
      <c r="D4" s="40"/>
      <c r="E4" s="40"/>
      <c r="F4" s="40"/>
      <c r="G4" s="40"/>
      <c r="H4" s="40"/>
      <c r="I4" s="40"/>
    </row>
    <row r="5" spans="1:9" s="10" customFormat="1" ht="12" customHeight="1">
      <c r="A5" s="42"/>
      <c r="B5" s="40"/>
      <c r="C5" s="40"/>
      <c r="D5" s="40"/>
      <c r="E5" s="40"/>
      <c r="F5" s="40"/>
      <c r="G5" s="40"/>
      <c r="H5" s="40"/>
      <c r="I5" s="40"/>
    </row>
    <row r="6" spans="1:9" s="10" customFormat="1" ht="5.25" customHeight="1">
      <c r="A6" s="42"/>
      <c r="B6" s="40"/>
      <c r="C6" s="40"/>
      <c r="D6" s="40"/>
      <c r="E6" s="40"/>
      <c r="F6" s="40"/>
      <c r="G6" s="40"/>
      <c r="H6" s="40"/>
      <c r="I6" s="40"/>
    </row>
    <row r="7" spans="1:9" s="10" customFormat="1" ht="0.75" customHeight="1" thickBot="1">
      <c r="A7" s="43"/>
      <c r="B7" s="41"/>
      <c r="C7" s="41"/>
      <c r="D7" s="41"/>
      <c r="E7" s="41"/>
      <c r="F7" s="41"/>
      <c r="G7" s="41"/>
      <c r="H7" s="41"/>
      <c r="I7" s="41"/>
    </row>
    <row r="8" spans="1:9" s="8" customFormat="1" ht="10.5" customHeight="1">
      <c r="A8" s="13" t="s">
        <v>4</v>
      </c>
      <c r="B8" s="14">
        <v>30</v>
      </c>
      <c r="C8" s="14">
        <v>16</v>
      </c>
      <c r="D8" s="14">
        <f>B8*C8</f>
        <v>480</v>
      </c>
      <c r="E8" s="14">
        <v>13</v>
      </c>
      <c r="F8" s="15">
        <v>47.87</v>
      </c>
      <c r="G8" s="16">
        <f>D8*F8</f>
        <v>22977.6</v>
      </c>
      <c r="H8" s="17">
        <f>G8*0.139</f>
        <v>3193.8864</v>
      </c>
      <c r="I8" s="17">
        <f>G8+H8</f>
        <v>26171.486399999998</v>
      </c>
    </row>
    <row r="9" spans="1:9" s="8" customFormat="1" ht="10.5" customHeight="1">
      <c r="A9" s="18" t="s">
        <v>25</v>
      </c>
      <c r="B9" s="37">
        <v>456</v>
      </c>
      <c r="C9" s="19">
        <v>2</v>
      </c>
      <c r="D9" s="19">
        <f aca="true" t="shared" si="0" ref="D9:D48">B9*C9</f>
        <v>912</v>
      </c>
      <c r="E9" s="19">
        <v>9</v>
      </c>
      <c r="F9" s="20">
        <v>27.76</v>
      </c>
      <c r="G9" s="21">
        <f aca="true" t="shared" si="1" ref="G9:G48">D9*F9</f>
        <v>25317.120000000003</v>
      </c>
      <c r="H9" s="22">
        <f aca="true" t="shared" si="2" ref="H9:H48">G9*0.139</f>
        <v>3519.0796800000007</v>
      </c>
      <c r="I9" s="22">
        <f aca="true" t="shared" si="3" ref="I9:I48">G9+H9</f>
        <v>28836.199680000005</v>
      </c>
    </row>
    <row r="10" spans="1:9" s="8" customFormat="1" ht="10.5" customHeight="1">
      <c r="A10" s="18" t="s">
        <v>26</v>
      </c>
      <c r="B10" s="37">
        <v>456</v>
      </c>
      <c r="C10" s="19">
        <v>2</v>
      </c>
      <c r="D10" s="19">
        <f t="shared" si="0"/>
        <v>912</v>
      </c>
      <c r="E10" s="19">
        <v>9</v>
      </c>
      <c r="F10" s="20">
        <v>27.76</v>
      </c>
      <c r="G10" s="21">
        <f t="shared" si="1"/>
        <v>25317.120000000003</v>
      </c>
      <c r="H10" s="22">
        <f t="shared" si="2"/>
        <v>3519.0796800000007</v>
      </c>
      <c r="I10" s="22">
        <f t="shared" si="3"/>
        <v>28836.199680000005</v>
      </c>
    </row>
    <row r="11" spans="1:9" s="8" customFormat="1" ht="10.5" customHeight="1">
      <c r="A11" s="18" t="s">
        <v>27</v>
      </c>
      <c r="B11" s="38">
        <v>50</v>
      </c>
      <c r="C11" s="19">
        <v>7.5</v>
      </c>
      <c r="D11" s="19">
        <f t="shared" si="0"/>
        <v>375</v>
      </c>
      <c r="E11" s="19">
        <v>12</v>
      </c>
      <c r="F11" s="20">
        <v>40.26</v>
      </c>
      <c r="G11" s="21">
        <f t="shared" si="1"/>
        <v>15097.5</v>
      </c>
      <c r="H11" s="22">
        <f t="shared" si="2"/>
        <v>2098.5525000000002</v>
      </c>
      <c r="I11" s="22">
        <f t="shared" si="3"/>
        <v>17196.0525</v>
      </c>
    </row>
    <row r="12" spans="1:9" s="8" customFormat="1" ht="10.5" customHeight="1">
      <c r="A12" s="18" t="s">
        <v>28</v>
      </c>
      <c r="B12" s="19">
        <v>33</v>
      </c>
      <c r="C12" s="19">
        <v>3</v>
      </c>
      <c r="D12" s="19">
        <f t="shared" si="0"/>
        <v>99</v>
      </c>
      <c r="E12" s="19">
        <v>12</v>
      </c>
      <c r="F12" s="20">
        <v>40.26</v>
      </c>
      <c r="G12" s="21">
        <f t="shared" si="1"/>
        <v>3985.74</v>
      </c>
      <c r="H12" s="22">
        <f t="shared" si="2"/>
        <v>554.01786</v>
      </c>
      <c r="I12" s="22">
        <f t="shared" si="3"/>
        <v>4539.75786</v>
      </c>
    </row>
    <row r="13" spans="1:9" s="8" customFormat="1" ht="10.5" customHeight="1">
      <c r="A13" s="18" t="s">
        <v>6</v>
      </c>
      <c r="B13" s="19">
        <v>33</v>
      </c>
      <c r="C13" s="19">
        <v>0.1</v>
      </c>
      <c r="D13" s="19">
        <f>B13*C13</f>
        <v>3.3000000000000003</v>
      </c>
      <c r="E13" s="19">
        <v>6</v>
      </c>
      <c r="F13" s="20">
        <v>20.42</v>
      </c>
      <c r="G13" s="21">
        <f>D13*F13</f>
        <v>67.38600000000001</v>
      </c>
      <c r="H13" s="22">
        <f t="shared" si="2"/>
        <v>9.366654000000002</v>
      </c>
      <c r="I13" s="22">
        <f>G13+H13</f>
        <v>76.752654</v>
      </c>
    </row>
    <row r="14" spans="1:9" s="8" customFormat="1" ht="10.5" customHeight="1">
      <c r="A14" s="18" t="s">
        <v>5</v>
      </c>
      <c r="B14" s="19">
        <v>1</v>
      </c>
      <c r="C14" s="19">
        <v>0.25</v>
      </c>
      <c r="D14" s="19">
        <f>B14*C14</f>
        <v>0.25</v>
      </c>
      <c r="E14" s="19">
        <v>12</v>
      </c>
      <c r="F14" s="20">
        <v>40.26</v>
      </c>
      <c r="G14" s="21">
        <f>D14*F14</f>
        <v>10.065</v>
      </c>
      <c r="H14" s="22">
        <f t="shared" si="2"/>
        <v>1.399035</v>
      </c>
      <c r="I14" s="22">
        <f>G14+H14</f>
        <v>11.464034999999999</v>
      </c>
    </row>
    <row r="15" spans="1:9" s="8" customFormat="1" ht="10.5" customHeight="1">
      <c r="A15" s="18" t="s">
        <v>29</v>
      </c>
      <c r="B15" s="19">
        <v>10</v>
      </c>
      <c r="C15" s="19">
        <v>0.25</v>
      </c>
      <c r="D15" s="19">
        <f>B15*C15</f>
        <v>2.5</v>
      </c>
      <c r="E15" s="19">
        <v>6</v>
      </c>
      <c r="F15" s="20">
        <v>20.42</v>
      </c>
      <c r="G15" s="21">
        <f>D15*F15</f>
        <v>51.050000000000004</v>
      </c>
      <c r="H15" s="22">
        <f t="shared" si="2"/>
        <v>7.095950000000001</v>
      </c>
      <c r="I15" s="22">
        <f>G15+H15</f>
        <v>58.145950000000006</v>
      </c>
    </row>
    <row r="16" spans="1:9" s="8" customFormat="1" ht="10.5" customHeight="1">
      <c r="A16" s="18" t="s">
        <v>30</v>
      </c>
      <c r="B16" s="19">
        <v>17</v>
      </c>
      <c r="C16" s="19">
        <v>0.25</v>
      </c>
      <c r="D16" s="19">
        <f t="shared" si="0"/>
        <v>4.25</v>
      </c>
      <c r="E16" s="19">
        <v>6</v>
      </c>
      <c r="F16" s="20">
        <v>20.42</v>
      </c>
      <c r="G16" s="21">
        <f t="shared" si="1"/>
        <v>86.78500000000001</v>
      </c>
      <c r="H16" s="22">
        <f t="shared" si="2"/>
        <v>12.063115000000003</v>
      </c>
      <c r="I16" s="22">
        <f t="shared" si="3"/>
        <v>98.848115</v>
      </c>
    </row>
    <row r="17" spans="1:9" s="8" customFormat="1" ht="10.5" customHeight="1">
      <c r="A17" s="18" t="s">
        <v>46</v>
      </c>
      <c r="B17" s="19">
        <v>1048</v>
      </c>
      <c r="C17" s="19">
        <v>0.25</v>
      </c>
      <c r="D17" s="19">
        <f aca="true" t="shared" si="4" ref="D17:D22">B17*C17</f>
        <v>262</v>
      </c>
      <c r="E17" s="19">
        <v>6</v>
      </c>
      <c r="F17" s="20">
        <v>20.42</v>
      </c>
      <c r="G17" s="21">
        <f aca="true" t="shared" si="5" ref="G17:G22">D17*F17</f>
        <v>5350.040000000001</v>
      </c>
      <c r="H17" s="22">
        <f t="shared" si="2"/>
        <v>743.6555600000002</v>
      </c>
      <c r="I17" s="22">
        <f aca="true" t="shared" si="6" ref="I17:I22">G17+H17</f>
        <v>6093.695560000001</v>
      </c>
    </row>
    <row r="18" spans="1:9" s="8" customFormat="1" ht="10.5" customHeight="1">
      <c r="A18" s="18" t="s">
        <v>31</v>
      </c>
      <c r="B18" s="19">
        <v>99</v>
      </c>
      <c r="C18" s="19">
        <v>2</v>
      </c>
      <c r="D18" s="19">
        <f t="shared" si="4"/>
        <v>198</v>
      </c>
      <c r="E18" s="19">
        <v>12</v>
      </c>
      <c r="F18" s="20">
        <v>40.26</v>
      </c>
      <c r="G18" s="21">
        <f t="shared" si="5"/>
        <v>7971.48</v>
      </c>
      <c r="H18" s="22">
        <f t="shared" si="2"/>
        <v>1108.03572</v>
      </c>
      <c r="I18" s="22">
        <f t="shared" si="6"/>
        <v>9079.51572</v>
      </c>
    </row>
    <row r="19" spans="1:9" s="8" customFormat="1" ht="10.5" customHeight="1">
      <c r="A19" s="18" t="s">
        <v>7</v>
      </c>
      <c r="B19" s="19">
        <v>152</v>
      </c>
      <c r="C19" s="19">
        <v>2</v>
      </c>
      <c r="D19" s="19">
        <f t="shared" si="4"/>
        <v>304</v>
      </c>
      <c r="E19" s="19">
        <v>12</v>
      </c>
      <c r="F19" s="20">
        <v>40.26</v>
      </c>
      <c r="G19" s="21">
        <f t="shared" si="5"/>
        <v>12239.039999999999</v>
      </c>
      <c r="H19" s="22">
        <f t="shared" si="2"/>
        <v>1701.22656</v>
      </c>
      <c r="I19" s="22">
        <f t="shared" si="6"/>
        <v>13940.26656</v>
      </c>
    </row>
    <row r="20" spans="1:9" s="8" customFormat="1" ht="10.5" customHeight="1">
      <c r="A20" s="18" t="s">
        <v>8</v>
      </c>
      <c r="B20" s="19">
        <v>5346</v>
      </c>
      <c r="C20" s="19">
        <v>4</v>
      </c>
      <c r="D20" s="19">
        <f t="shared" si="4"/>
        <v>21384</v>
      </c>
      <c r="E20" s="19">
        <v>9</v>
      </c>
      <c r="F20" s="20">
        <v>27.76</v>
      </c>
      <c r="G20" s="21">
        <f t="shared" si="5"/>
        <v>593619.8400000001</v>
      </c>
      <c r="H20" s="22">
        <f t="shared" si="2"/>
        <v>82513.15776000002</v>
      </c>
      <c r="I20" s="22">
        <f t="shared" si="6"/>
        <v>676132.99776</v>
      </c>
    </row>
    <row r="21" spans="1:9" s="8" customFormat="1" ht="10.5" customHeight="1">
      <c r="A21" s="18" t="s">
        <v>9</v>
      </c>
      <c r="B21" s="19">
        <v>2</v>
      </c>
      <c r="C21" s="19">
        <v>4</v>
      </c>
      <c r="D21" s="19">
        <f t="shared" si="4"/>
        <v>8</v>
      </c>
      <c r="E21" s="19">
        <v>13</v>
      </c>
      <c r="F21" s="20">
        <v>47.87</v>
      </c>
      <c r="G21" s="21">
        <f t="shared" si="5"/>
        <v>382.96</v>
      </c>
      <c r="H21" s="22">
        <f t="shared" si="2"/>
        <v>53.23144</v>
      </c>
      <c r="I21" s="22">
        <f t="shared" si="6"/>
        <v>436.19144</v>
      </c>
    </row>
    <row r="22" spans="1:9" s="8" customFormat="1" ht="10.5" customHeight="1">
      <c r="A22" s="18" t="s">
        <v>10</v>
      </c>
      <c r="B22" s="19">
        <v>1</v>
      </c>
      <c r="C22" s="19">
        <v>0.1</v>
      </c>
      <c r="D22" s="19">
        <f t="shared" si="4"/>
        <v>0.1</v>
      </c>
      <c r="E22" s="19">
        <v>6</v>
      </c>
      <c r="F22" s="20">
        <v>20.42</v>
      </c>
      <c r="G22" s="21">
        <f t="shared" si="5"/>
        <v>2.0420000000000003</v>
      </c>
      <c r="H22" s="22">
        <f t="shared" si="2"/>
        <v>0.28383800000000003</v>
      </c>
      <c r="I22" s="22">
        <f t="shared" si="6"/>
        <v>2.325838</v>
      </c>
    </row>
    <row r="23" spans="1:9" s="8" customFormat="1" ht="10.5" customHeight="1">
      <c r="A23" s="18" t="s">
        <v>32</v>
      </c>
      <c r="B23" s="19">
        <v>18</v>
      </c>
      <c r="C23" s="19">
        <v>1</v>
      </c>
      <c r="D23" s="19">
        <f t="shared" si="0"/>
        <v>18</v>
      </c>
      <c r="E23" s="19">
        <v>12</v>
      </c>
      <c r="F23" s="20">
        <v>40.26</v>
      </c>
      <c r="G23" s="21">
        <f t="shared" si="1"/>
        <v>724.68</v>
      </c>
      <c r="H23" s="22">
        <f t="shared" si="2"/>
        <v>100.73052</v>
      </c>
      <c r="I23" s="22">
        <f t="shared" si="3"/>
        <v>825.4105199999999</v>
      </c>
    </row>
    <row r="24" spans="1:9" s="28" customFormat="1" ht="22.5" customHeight="1">
      <c r="A24" s="23" t="s">
        <v>33</v>
      </c>
      <c r="B24" s="24">
        <v>18</v>
      </c>
      <c r="C24" s="24">
        <v>3</v>
      </c>
      <c r="D24" s="24">
        <f>B24*C24</f>
        <v>54</v>
      </c>
      <c r="E24" s="24">
        <v>12</v>
      </c>
      <c r="F24" s="25">
        <v>40.26</v>
      </c>
      <c r="G24" s="26">
        <f>D24*F24</f>
        <v>2174.04</v>
      </c>
      <c r="H24" s="27">
        <f t="shared" si="2"/>
        <v>302.19156000000004</v>
      </c>
      <c r="I24" s="27">
        <f>G24+H24</f>
        <v>2476.23156</v>
      </c>
    </row>
    <row r="25" spans="1:9" s="28" customFormat="1" ht="22.5" customHeight="1">
      <c r="A25" s="23" t="s">
        <v>34</v>
      </c>
      <c r="B25" s="24">
        <v>470</v>
      </c>
      <c r="C25" s="24">
        <v>2</v>
      </c>
      <c r="D25" s="24">
        <f t="shared" si="0"/>
        <v>940</v>
      </c>
      <c r="E25" s="24">
        <v>12</v>
      </c>
      <c r="F25" s="25">
        <v>40.26</v>
      </c>
      <c r="G25" s="26">
        <f t="shared" si="1"/>
        <v>37844.4</v>
      </c>
      <c r="H25" s="27">
        <f t="shared" si="2"/>
        <v>5260.3716</v>
      </c>
      <c r="I25" s="27">
        <f t="shared" si="3"/>
        <v>43104.7716</v>
      </c>
    </row>
    <row r="26" spans="1:9" s="8" customFormat="1" ht="10.5" customHeight="1">
      <c r="A26" s="18" t="s">
        <v>11</v>
      </c>
      <c r="B26" s="19"/>
      <c r="C26" s="19"/>
      <c r="D26" s="19">
        <f>B26*C26</f>
        <v>0</v>
      </c>
      <c r="E26" s="19"/>
      <c r="F26" s="20"/>
      <c r="G26" s="21">
        <f>D26*F26</f>
        <v>0</v>
      </c>
      <c r="H26" s="22">
        <f t="shared" si="2"/>
        <v>0</v>
      </c>
      <c r="I26" s="22">
        <f>G26+H26</f>
        <v>0</v>
      </c>
    </row>
    <row r="27" spans="1:9" s="8" customFormat="1" ht="10.5" customHeight="1">
      <c r="A27" s="32" t="s">
        <v>48</v>
      </c>
      <c r="B27" s="19">
        <v>30</v>
      </c>
      <c r="C27" s="19">
        <v>0.16</v>
      </c>
      <c r="D27" s="19">
        <f t="shared" si="0"/>
        <v>4.8</v>
      </c>
      <c r="E27" s="19">
        <v>12</v>
      </c>
      <c r="F27" s="20">
        <v>40.26</v>
      </c>
      <c r="G27" s="21">
        <f t="shared" si="1"/>
        <v>193.248</v>
      </c>
      <c r="H27" s="22">
        <f t="shared" si="2"/>
        <v>26.861472000000003</v>
      </c>
      <c r="I27" s="22">
        <f t="shared" si="3"/>
        <v>220.10947199999998</v>
      </c>
    </row>
    <row r="28" spans="1:9" s="8" customFormat="1" ht="10.5" customHeight="1">
      <c r="A28" s="18" t="s">
        <v>35</v>
      </c>
      <c r="B28" s="19">
        <v>2704</v>
      </c>
      <c r="C28" s="19">
        <v>26</v>
      </c>
      <c r="D28" s="19">
        <f t="shared" si="0"/>
        <v>70304</v>
      </c>
      <c r="E28" s="19">
        <v>9</v>
      </c>
      <c r="F28" s="20">
        <v>27.76</v>
      </c>
      <c r="G28" s="21">
        <f t="shared" si="1"/>
        <v>1951639.04</v>
      </c>
      <c r="H28" s="22">
        <f t="shared" si="2"/>
        <v>271277.82656</v>
      </c>
      <c r="I28" s="22">
        <f t="shared" si="3"/>
        <v>2222916.86656</v>
      </c>
    </row>
    <row r="29" spans="1:9" s="8" customFormat="1" ht="10.5" customHeight="1">
      <c r="A29" s="18" t="s">
        <v>36</v>
      </c>
      <c r="B29" s="19">
        <v>2</v>
      </c>
      <c r="C29" s="19">
        <v>3</v>
      </c>
      <c r="D29" s="19">
        <f t="shared" si="0"/>
        <v>6</v>
      </c>
      <c r="E29" s="19">
        <v>14</v>
      </c>
      <c r="F29" s="20">
        <v>56.57</v>
      </c>
      <c r="G29" s="21">
        <f t="shared" si="1"/>
        <v>339.42</v>
      </c>
      <c r="H29" s="22">
        <f t="shared" si="2"/>
        <v>47.17938000000001</v>
      </c>
      <c r="I29" s="22">
        <f t="shared" si="3"/>
        <v>386.59938</v>
      </c>
    </row>
    <row r="30" spans="1:9" s="8" customFormat="1" ht="11.25" customHeight="1">
      <c r="A30" s="18" t="s">
        <v>14</v>
      </c>
      <c r="B30" s="19">
        <v>2</v>
      </c>
      <c r="C30" s="19">
        <v>0.25</v>
      </c>
      <c r="D30" s="19">
        <f t="shared" si="0"/>
        <v>0.5</v>
      </c>
      <c r="E30" s="19">
        <v>14</v>
      </c>
      <c r="F30" s="20">
        <v>56.57</v>
      </c>
      <c r="G30" s="21">
        <f t="shared" si="1"/>
        <v>28.285</v>
      </c>
      <c r="H30" s="22">
        <f t="shared" si="2"/>
        <v>3.9316150000000003</v>
      </c>
      <c r="I30" s="22">
        <f t="shared" si="3"/>
        <v>32.216615</v>
      </c>
    </row>
    <row r="31" spans="1:9" s="8" customFormat="1" ht="10.5" customHeight="1">
      <c r="A31" s="18" t="s">
        <v>37</v>
      </c>
      <c r="B31" s="19">
        <v>12</v>
      </c>
      <c r="C31" s="19">
        <v>1</v>
      </c>
      <c r="D31" s="19">
        <f t="shared" si="0"/>
        <v>12</v>
      </c>
      <c r="E31" s="19">
        <v>9</v>
      </c>
      <c r="F31" s="20">
        <v>27.76</v>
      </c>
      <c r="G31" s="21">
        <f t="shared" si="1"/>
        <v>333.12</v>
      </c>
      <c r="H31" s="22">
        <f t="shared" si="2"/>
        <v>46.30368000000001</v>
      </c>
      <c r="I31" s="22">
        <f t="shared" si="3"/>
        <v>379.42368</v>
      </c>
    </row>
    <row r="32" spans="1:9" s="8" customFormat="1" ht="22.5" customHeight="1">
      <c r="A32" s="23" t="s">
        <v>38</v>
      </c>
      <c r="B32" s="37">
        <v>17293</v>
      </c>
      <c r="C32" s="33">
        <v>0.1</v>
      </c>
      <c r="D32" s="33">
        <f t="shared" si="0"/>
        <v>1729.3000000000002</v>
      </c>
      <c r="E32" s="33">
        <v>6</v>
      </c>
      <c r="F32" s="34">
        <v>20.42</v>
      </c>
      <c r="G32" s="35">
        <f t="shared" si="1"/>
        <v>35312.306000000004</v>
      </c>
      <c r="H32" s="36">
        <f t="shared" si="2"/>
        <v>4908.4105340000015</v>
      </c>
      <c r="I32" s="36">
        <f t="shared" si="3"/>
        <v>40220.71653400001</v>
      </c>
    </row>
    <row r="33" spans="1:9" s="8" customFormat="1" ht="10.5" customHeight="1">
      <c r="A33" s="18" t="s">
        <v>39</v>
      </c>
      <c r="B33" s="19">
        <v>1</v>
      </c>
      <c r="C33" s="19">
        <v>20</v>
      </c>
      <c r="D33" s="19">
        <f t="shared" si="0"/>
        <v>20</v>
      </c>
      <c r="E33" s="19">
        <v>14</v>
      </c>
      <c r="F33" s="20">
        <v>56.57</v>
      </c>
      <c r="G33" s="21">
        <f t="shared" si="1"/>
        <v>1131.4</v>
      </c>
      <c r="H33" s="22">
        <f t="shared" si="2"/>
        <v>157.26460000000003</v>
      </c>
      <c r="I33" s="22">
        <f t="shared" si="3"/>
        <v>1288.6646</v>
      </c>
    </row>
    <row r="34" spans="1:9" s="8" customFormat="1" ht="10.5" customHeight="1">
      <c r="A34" s="18" t="s">
        <v>40</v>
      </c>
      <c r="B34" s="19">
        <v>60</v>
      </c>
      <c r="C34" s="19">
        <v>0.75</v>
      </c>
      <c r="D34" s="19">
        <f t="shared" si="0"/>
        <v>45</v>
      </c>
      <c r="E34" s="19">
        <v>9</v>
      </c>
      <c r="F34" s="20">
        <v>27.76</v>
      </c>
      <c r="G34" s="21">
        <f t="shared" si="1"/>
        <v>1249.2</v>
      </c>
      <c r="H34" s="22">
        <f t="shared" si="2"/>
        <v>173.63880000000003</v>
      </c>
      <c r="I34" s="22">
        <f t="shared" si="3"/>
        <v>1422.8388</v>
      </c>
    </row>
    <row r="35" spans="1:9" s="8" customFormat="1" ht="10.5" customHeight="1">
      <c r="A35" s="18" t="s">
        <v>15</v>
      </c>
      <c r="B35" s="19">
        <v>25</v>
      </c>
      <c r="C35" s="19">
        <v>1</v>
      </c>
      <c r="D35" s="19">
        <f t="shared" si="0"/>
        <v>25</v>
      </c>
      <c r="E35" s="19">
        <v>12</v>
      </c>
      <c r="F35" s="20">
        <v>40.26</v>
      </c>
      <c r="G35" s="21">
        <f t="shared" si="1"/>
        <v>1006.5</v>
      </c>
      <c r="H35" s="22">
        <f t="shared" si="2"/>
        <v>139.9035</v>
      </c>
      <c r="I35" s="22">
        <f t="shared" si="3"/>
        <v>1146.4035</v>
      </c>
    </row>
    <row r="36" spans="1:9" s="8" customFormat="1" ht="10.5" customHeight="1">
      <c r="A36" s="18" t="s">
        <v>41</v>
      </c>
      <c r="B36" s="37">
        <v>27500</v>
      </c>
      <c r="C36" s="33">
        <v>0.01</v>
      </c>
      <c r="D36" s="33">
        <f t="shared" si="0"/>
        <v>275</v>
      </c>
      <c r="E36" s="33">
        <v>6</v>
      </c>
      <c r="F36" s="34">
        <v>20.42</v>
      </c>
      <c r="G36" s="35">
        <f t="shared" si="1"/>
        <v>5615.500000000001</v>
      </c>
      <c r="H36" s="36">
        <f t="shared" si="2"/>
        <v>780.5545000000002</v>
      </c>
      <c r="I36" s="36">
        <f t="shared" si="3"/>
        <v>6396.054500000001</v>
      </c>
    </row>
    <row r="37" spans="1:9" s="8" customFormat="1" ht="10.5" customHeight="1">
      <c r="A37" s="18" t="s">
        <v>16</v>
      </c>
      <c r="B37" s="19">
        <v>50</v>
      </c>
      <c r="C37" s="19">
        <v>4</v>
      </c>
      <c r="D37" s="19">
        <f t="shared" si="0"/>
        <v>200</v>
      </c>
      <c r="E37" s="19">
        <v>12</v>
      </c>
      <c r="F37" s="20">
        <v>40.26</v>
      </c>
      <c r="G37" s="21">
        <f t="shared" si="1"/>
        <v>8052</v>
      </c>
      <c r="H37" s="22">
        <f t="shared" si="2"/>
        <v>1119.228</v>
      </c>
      <c r="I37" s="22">
        <f t="shared" si="3"/>
        <v>9171.228</v>
      </c>
    </row>
    <row r="38" spans="1:9" s="8" customFormat="1" ht="10.5" customHeight="1">
      <c r="A38" s="18" t="s">
        <v>12</v>
      </c>
      <c r="B38" s="37">
        <v>17293</v>
      </c>
      <c r="C38" s="19">
        <v>0.1</v>
      </c>
      <c r="D38" s="19">
        <f t="shared" si="0"/>
        <v>1729.3000000000002</v>
      </c>
      <c r="E38" s="19">
        <v>6</v>
      </c>
      <c r="F38" s="20">
        <v>20.42</v>
      </c>
      <c r="G38" s="21">
        <f t="shared" si="1"/>
        <v>35312.306000000004</v>
      </c>
      <c r="H38" s="22">
        <f t="shared" si="2"/>
        <v>4908.4105340000015</v>
      </c>
      <c r="I38" s="22">
        <f t="shared" si="3"/>
        <v>40220.71653400001</v>
      </c>
    </row>
    <row r="39" spans="1:9" s="8" customFormat="1" ht="10.5" customHeight="1">
      <c r="A39" s="18" t="s">
        <v>13</v>
      </c>
      <c r="B39" s="38">
        <v>9209</v>
      </c>
      <c r="C39" s="19">
        <v>0.2</v>
      </c>
      <c r="D39" s="19">
        <f t="shared" si="0"/>
        <v>1841.8000000000002</v>
      </c>
      <c r="E39" s="19">
        <v>6</v>
      </c>
      <c r="F39" s="20">
        <v>20.42</v>
      </c>
      <c r="G39" s="21">
        <f t="shared" si="1"/>
        <v>37609.556000000004</v>
      </c>
      <c r="H39" s="22">
        <f t="shared" si="2"/>
        <v>5227.728284000001</v>
      </c>
      <c r="I39" s="22">
        <f t="shared" si="3"/>
        <v>42837.28428400001</v>
      </c>
    </row>
    <row r="40" spans="1:9" s="8" customFormat="1" ht="10.5" customHeight="1">
      <c r="A40" s="18" t="s">
        <v>43</v>
      </c>
      <c r="B40" s="19">
        <v>30</v>
      </c>
      <c r="C40" s="19">
        <v>4</v>
      </c>
      <c r="D40" s="19">
        <f t="shared" si="0"/>
        <v>120</v>
      </c>
      <c r="E40" s="19">
        <v>14</v>
      </c>
      <c r="F40" s="20">
        <v>56.57</v>
      </c>
      <c r="G40" s="21">
        <f t="shared" si="1"/>
        <v>6788.4</v>
      </c>
      <c r="H40" s="22">
        <f t="shared" si="2"/>
        <v>943.5876000000001</v>
      </c>
      <c r="I40" s="22">
        <f t="shared" si="3"/>
        <v>7731.9875999999995</v>
      </c>
    </row>
    <row r="41" spans="1:9" s="8" customFormat="1" ht="10.5" customHeight="1">
      <c r="A41" s="18" t="s">
        <v>42</v>
      </c>
      <c r="B41" s="19">
        <v>30</v>
      </c>
      <c r="C41" s="19">
        <v>1</v>
      </c>
      <c r="D41" s="19">
        <f>B41*C41</f>
        <v>30</v>
      </c>
      <c r="E41" s="19">
        <v>14</v>
      </c>
      <c r="F41" s="20">
        <v>56.57</v>
      </c>
      <c r="G41" s="21">
        <f>D41*F41</f>
        <v>1697.1</v>
      </c>
      <c r="H41" s="22">
        <f t="shared" si="2"/>
        <v>235.89690000000002</v>
      </c>
      <c r="I41" s="22">
        <f>G41+H41</f>
        <v>1932.9968999999999</v>
      </c>
    </row>
    <row r="42" spans="1:9" s="8" customFormat="1" ht="10.5" customHeight="1">
      <c r="A42" s="18" t="s">
        <v>44</v>
      </c>
      <c r="B42" s="19">
        <v>30</v>
      </c>
      <c r="C42" s="19">
        <v>2</v>
      </c>
      <c r="D42" s="19">
        <f>B42*C42</f>
        <v>60</v>
      </c>
      <c r="E42" s="19">
        <v>14</v>
      </c>
      <c r="F42" s="20">
        <v>56.57</v>
      </c>
      <c r="G42" s="21">
        <f>D42*F42</f>
        <v>3394.2</v>
      </c>
      <c r="H42" s="22">
        <f t="shared" si="2"/>
        <v>471.79380000000003</v>
      </c>
      <c r="I42" s="22">
        <f>G42+H42</f>
        <v>3865.9937999999997</v>
      </c>
    </row>
    <row r="43" spans="1:9" s="8" customFormat="1" ht="10.5" customHeight="1">
      <c r="A43" s="18" t="s">
        <v>45</v>
      </c>
      <c r="B43" s="19">
        <v>10</v>
      </c>
      <c r="C43" s="19">
        <v>4</v>
      </c>
      <c r="D43" s="19">
        <f t="shared" si="0"/>
        <v>40</v>
      </c>
      <c r="E43" s="19">
        <v>14</v>
      </c>
      <c r="F43" s="20">
        <v>56.57</v>
      </c>
      <c r="G43" s="21">
        <f t="shared" si="1"/>
        <v>2262.8</v>
      </c>
      <c r="H43" s="22">
        <f t="shared" si="2"/>
        <v>314.52920000000006</v>
      </c>
      <c r="I43" s="22">
        <f t="shared" si="3"/>
        <v>2577.3292</v>
      </c>
    </row>
    <row r="44" spans="1:9" s="8" customFormat="1" ht="10.5" customHeight="1">
      <c r="A44" s="18" t="s">
        <v>49</v>
      </c>
      <c r="B44" s="19">
        <v>2</v>
      </c>
      <c r="C44" s="19">
        <v>0.25</v>
      </c>
      <c r="D44" s="19">
        <f t="shared" si="0"/>
        <v>0.5</v>
      </c>
      <c r="E44" s="19">
        <v>9</v>
      </c>
      <c r="F44" s="20">
        <v>27.76</v>
      </c>
      <c r="G44" s="21">
        <f t="shared" si="1"/>
        <v>13.88</v>
      </c>
      <c r="H44" s="22">
        <f t="shared" si="2"/>
        <v>1.9293200000000004</v>
      </c>
      <c r="I44" s="22">
        <f t="shared" si="3"/>
        <v>15.809320000000001</v>
      </c>
    </row>
    <row r="45" spans="1:9" s="8" customFormat="1" ht="10.5" customHeight="1">
      <c r="A45" s="18" t="s">
        <v>50</v>
      </c>
      <c r="B45" s="19">
        <v>200</v>
      </c>
      <c r="C45" s="19">
        <v>0.5</v>
      </c>
      <c r="D45" s="19">
        <f t="shared" si="0"/>
        <v>100</v>
      </c>
      <c r="E45" s="19">
        <v>9</v>
      </c>
      <c r="F45" s="20">
        <v>27.76</v>
      </c>
      <c r="G45" s="21">
        <f t="shared" si="1"/>
        <v>2776</v>
      </c>
      <c r="H45" s="22">
        <f t="shared" si="2"/>
        <v>385.86400000000003</v>
      </c>
      <c r="I45" s="22">
        <f t="shared" si="3"/>
        <v>3161.864</v>
      </c>
    </row>
    <row r="46" spans="1:9" s="8" customFormat="1" ht="10.5" customHeight="1">
      <c r="A46" s="18" t="s">
        <v>51</v>
      </c>
      <c r="B46" s="19">
        <v>2</v>
      </c>
      <c r="C46" s="19">
        <v>0.5</v>
      </c>
      <c r="D46" s="19">
        <f t="shared" si="0"/>
        <v>1</v>
      </c>
      <c r="E46" s="19">
        <v>9</v>
      </c>
      <c r="F46" s="20">
        <v>27.76</v>
      </c>
      <c r="G46" s="21">
        <f t="shared" si="1"/>
        <v>27.76</v>
      </c>
      <c r="H46" s="22">
        <f t="shared" si="2"/>
        <v>3.8586400000000007</v>
      </c>
      <c r="I46" s="22">
        <f t="shared" si="3"/>
        <v>31.618640000000003</v>
      </c>
    </row>
    <row r="47" spans="1:9" s="8" customFormat="1" ht="10.5" customHeight="1">
      <c r="A47" s="18" t="s">
        <v>52</v>
      </c>
      <c r="B47" s="19">
        <v>15</v>
      </c>
      <c r="C47" s="19">
        <v>0.25</v>
      </c>
      <c r="D47" s="19">
        <f t="shared" si="0"/>
        <v>3.75</v>
      </c>
      <c r="E47" s="19">
        <v>9</v>
      </c>
      <c r="F47" s="20">
        <v>27.76</v>
      </c>
      <c r="G47" s="21">
        <f t="shared" si="1"/>
        <v>104.10000000000001</v>
      </c>
      <c r="H47" s="22">
        <f t="shared" si="2"/>
        <v>14.469900000000003</v>
      </c>
      <c r="I47" s="22">
        <f t="shared" si="3"/>
        <v>118.56990000000002</v>
      </c>
    </row>
    <row r="48" spans="1:9" s="8" customFormat="1" ht="10.5" customHeight="1">
      <c r="A48" s="18" t="s">
        <v>53</v>
      </c>
      <c r="B48" s="19">
        <v>200</v>
      </c>
      <c r="C48" s="19">
        <v>1</v>
      </c>
      <c r="D48" s="19">
        <f t="shared" si="0"/>
        <v>200</v>
      </c>
      <c r="E48" s="19">
        <v>9</v>
      </c>
      <c r="F48" s="20">
        <v>27.76</v>
      </c>
      <c r="G48" s="21">
        <f t="shared" si="1"/>
        <v>5552</v>
      </c>
      <c r="H48" s="22">
        <f t="shared" si="2"/>
        <v>771.7280000000001</v>
      </c>
      <c r="I48" s="22">
        <f t="shared" si="3"/>
        <v>6323.728</v>
      </c>
    </row>
    <row r="49" spans="1:9" s="8" customFormat="1" ht="10.5" customHeight="1">
      <c r="A49" s="18"/>
      <c r="B49" s="19"/>
      <c r="C49" s="19"/>
      <c r="D49" s="19"/>
      <c r="E49" s="19"/>
      <c r="F49" s="20"/>
      <c r="G49" s="21"/>
      <c r="H49" s="22"/>
      <c r="I49" s="22"/>
    </row>
    <row r="50" spans="1:9" s="8" customFormat="1" ht="10.5" customHeight="1">
      <c r="A50" s="4"/>
      <c r="B50" s="3"/>
      <c r="C50" s="3"/>
      <c r="D50" s="3"/>
      <c r="E50" s="3"/>
      <c r="F50" s="29" t="s">
        <v>1</v>
      </c>
      <c r="G50" s="30">
        <f>SUM(G8:G49)</f>
        <v>2853657.0089999996</v>
      </c>
      <c r="H50" s="31">
        <f>SUM(H8:H49)</f>
        <v>396658.3242510002</v>
      </c>
      <c r="I50" s="31">
        <f>SUM(I8:I49)</f>
        <v>3250315.333251</v>
      </c>
    </row>
    <row r="51" spans="8:9" s="11" customFormat="1" ht="9">
      <c r="H51" s="12"/>
      <c r="I51" s="12"/>
    </row>
    <row r="52" s="11" customFormat="1" ht="9"/>
    <row r="53" s="11" customFormat="1" ht="9"/>
    <row r="54" spans="5:7" ht="15">
      <c r="E54" s="2"/>
      <c r="F54" s="2"/>
      <c r="G54" s="2"/>
    </row>
    <row r="55" spans="8:9" ht="15">
      <c r="H55" s="2"/>
      <c r="I55" s="1"/>
    </row>
  </sheetData>
  <sheetProtection/>
  <mergeCells count="9">
    <mergeCell ref="A1:F1"/>
    <mergeCell ref="I3:I7"/>
    <mergeCell ref="G3:G7"/>
    <mergeCell ref="H3:H7"/>
    <mergeCell ref="A3:A7"/>
    <mergeCell ref="B3:B7"/>
    <mergeCell ref="C3:C7"/>
    <mergeCell ref="D3:D7"/>
    <mergeCell ref="E3:F7"/>
  </mergeCells>
  <printOptions/>
  <pageMargins left="0.5" right="0.5" top="0.75" bottom="0.75" header="0.5" footer="0.5"/>
  <pageSetup horizontalDpi="600" verticalDpi="600" orientation="landscape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Stratchko, Karen A - APHIS</cp:lastModifiedBy>
  <cp:lastPrinted>2007-10-24T21:52:36Z</cp:lastPrinted>
  <dcterms:created xsi:type="dcterms:W3CDTF">2002-09-24T19:35:59Z</dcterms:created>
  <dcterms:modified xsi:type="dcterms:W3CDTF">2016-11-29T17:24:30Z</dcterms:modified>
  <cp:category/>
  <cp:version/>
  <cp:contentType/>
  <cp:contentStatus/>
</cp:coreProperties>
</file>