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DRDFS11\Info\MRPBS - Marketing &amp; Regulatory Programs Business Services\ITD - Information Technology Division\IMC\PPQ - ICs\0155 Irradiation Phytosanitary\0155 (2016)\"/>
    </mc:Choice>
  </mc:AlternateContent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52511"/>
</workbook>
</file>

<file path=xl/calcChain.xml><?xml version="1.0" encoding="utf-8"?>
<calcChain xmlns="http://schemas.openxmlformats.org/spreadsheetml/2006/main">
  <c r="E14" i="2" l="1"/>
  <c r="H14" i="2" s="1"/>
  <c r="E15" i="2"/>
  <c r="H15" i="2" s="1"/>
  <c r="E16" i="2"/>
  <c r="H16" i="2"/>
  <c r="I16" i="2" s="1"/>
  <c r="E6" i="2"/>
  <c r="H6" i="2"/>
  <c r="E38" i="2"/>
  <c r="E37" i="2"/>
  <c r="H37" i="2" s="1"/>
  <c r="E35" i="2"/>
  <c r="H35" i="2" s="1"/>
  <c r="E28" i="2"/>
  <c r="H28" i="2"/>
  <c r="I28" i="2" s="1"/>
  <c r="E17" i="2"/>
  <c r="H17" i="2" s="1"/>
  <c r="H38" i="2"/>
  <c r="I38" i="2" s="1"/>
  <c r="J38" i="2" s="1"/>
  <c r="J9" i="2"/>
  <c r="H8" i="2"/>
  <c r="J8" i="2" s="1"/>
  <c r="I8" i="2"/>
  <c r="E11" i="2"/>
  <c r="H11" i="2" s="1"/>
  <c r="E10" i="2"/>
  <c r="E34" i="2"/>
  <c r="H34" i="2" s="1"/>
  <c r="E13" i="2"/>
  <c r="H13" i="2"/>
  <c r="I13" i="2" s="1"/>
  <c r="J13" i="2" s="1"/>
  <c r="E7" i="2"/>
  <c r="H7" i="2" s="1"/>
  <c r="E12" i="2"/>
  <c r="H12" i="2"/>
  <c r="I12" i="2" s="1"/>
  <c r="E29" i="2"/>
  <c r="H29" i="2" s="1"/>
  <c r="E26" i="2"/>
  <c r="H26" i="2" s="1"/>
  <c r="E21" i="2"/>
  <c r="H21" i="2"/>
  <c r="J21" i="2" s="1"/>
  <c r="I21" i="2"/>
  <c r="E24" i="2"/>
  <c r="H24" i="2"/>
  <c r="E22" i="2"/>
  <c r="H22" i="2" s="1"/>
  <c r="E23" i="2"/>
  <c r="H23" i="2"/>
  <c r="I23" i="2" s="1"/>
  <c r="E25" i="2"/>
  <c r="H25" i="2"/>
  <c r="J25" i="2" s="1"/>
  <c r="E36" i="2"/>
  <c r="H36" i="2" s="1"/>
  <c r="E32" i="2"/>
  <c r="H32" i="2" s="1"/>
  <c r="E33" i="2"/>
  <c r="H33" i="2"/>
  <c r="I33" i="2" s="1"/>
  <c r="J33" i="2" s="1"/>
  <c r="E30" i="2"/>
  <c r="H30" i="2"/>
  <c r="I30" i="2" s="1"/>
  <c r="E18" i="2"/>
  <c r="H18" i="2" s="1"/>
  <c r="E19" i="2"/>
  <c r="H19" i="2"/>
  <c r="I19" i="2" s="1"/>
  <c r="J19" i="2" s="1"/>
  <c r="E20" i="2"/>
  <c r="H20" i="2" s="1"/>
  <c r="E27" i="2"/>
  <c r="H27" i="2"/>
  <c r="J27" i="2" s="1"/>
  <c r="E31" i="2"/>
  <c r="H31" i="2" s="1"/>
  <c r="I24" i="2"/>
  <c r="J24" i="2"/>
  <c r="I25" i="2"/>
  <c r="I6" i="2"/>
  <c r="I27" i="2"/>
  <c r="H10" i="2"/>
  <c r="I10" i="2"/>
  <c r="J10" i="2"/>
  <c r="J6" i="2"/>
  <c r="I31" i="2" l="1"/>
  <c r="J31" i="2" s="1"/>
  <c r="I36" i="2"/>
  <c r="J36" i="2" s="1"/>
  <c r="I29" i="2"/>
  <c r="J29" i="2"/>
  <c r="I11" i="2"/>
  <c r="J11" i="2" s="1"/>
  <c r="I35" i="2"/>
  <c r="J35" i="2"/>
  <c r="J14" i="2"/>
  <c r="I14" i="2"/>
  <c r="I22" i="2"/>
  <c r="J22" i="2"/>
  <c r="I17" i="2"/>
  <c r="J17" i="2" s="1"/>
  <c r="I37" i="2"/>
  <c r="J37" i="2"/>
  <c r="I18" i="2"/>
  <c r="J18" i="2" s="1"/>
  <c r="I34" i="2"/>
  <c r="J34" i="2" s="1"/>
  <c r="I20" i="2"/>
  <c r="J20" i="2" s="1"/>
  <c r="I32" i="2"/>
  <c r="J32" i="2"/>
  <c r="I26" i="2"/>
  <c r="J26" i="2" s="1"/>
  <c r="I7" i="2"/>
  <c r="I39" i="2" s="1"/>
  <c r="J7" i="2"/>
  <c r="H39" i="2"/>
  <c r="I15" i="2"/>
  <c r="J15" i="2" s="1"/>
  <c r="E39" i="2"/>
  <c r="J12" i="2"/>
  <c r="J30" i="2"/>
  <c r="J23" i="2"/>
  <c r="J28" i="2"/>
  <c r="J16" i="2"/>
  <c r="J39" i="2" l="1"/>
</calcChain>
</file>

<file path=xl/sharedStrings.xml><?xml version="1.0" encoding="utf-8"?>
<sst xmlns="http://schemas.openxmlformats.org/spreadsheetml/2006/main" count="39" uniqueCount="38">
  <si>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</si>
  <si>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</si>
  <si>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</si>
  <si>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</si>
  <si>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</si>
  <si>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</si>
  <si>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</si>
  <si>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</si>
  <si>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</si>
  <si>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</si>
  <si>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</si>
  <si>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</si>
  <si>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</si>
  <si>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</si>
  <si>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</si>
  <si>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</si>
  <si>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</si>
  <si>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</si>
  <si>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</si>
  <si>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</si>
  <si>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</si>
  <si>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</si>
  <si>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</si>
  <si>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</si>
  <si>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</si>
  <si>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</si>
  <si>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</si>
  <si>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</si>
  <si>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</si>
  <si>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Irradiation Phytosanitary Treatment of Fresh Fruits and Vegetables, Three Year Renewal</t>
  </si>
  <si>
    <t>OMB Control No.
0579-0155</t>
  </si>
  <si>
    <t>Dosimetry Reading</t>
  </si>
  <si>
    <t>11</t>
  </si>
  <si>
    <t>Compliance Agreements</t>
  </si>
  <si>
    <t>7</t>
  </si>
  <si>
    <t>Trust Fund Agreement</t>
  </si>
  <si>
    <t>13</t>
  </si>
  <si>
    <t>Phytosanitary Certificate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</si>
</sst>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B1" workbookViewId="0">
      <selection activeCell="G15" sqref="G15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 t="s">
        <v>29</v>
      </c>
      <c r="B2" s="44"/>
      <c r="C2" s="44"/>
      <c r="D2" s="44"/>
      <c r="E2" s="44"/>
      <c r="F2" s="44"/>
      <c r="G2" s="44"/>
      <c r="H2" s="50" t="s">
        <v>30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31</v>
      </c>
      <c r="C6" s="5">
        <v>120</v>
      </c>
      <c r="D6" s="29">
        <v>8.3000000000000004E-2</v>
      </c>
      <c r="E6" s="5">
        <f t="shared" ref="E6:E17" si="0">+C6*D6</f>
        <v>9.9600000000000009</v>
      </c>
      <c r="F6" s="21" t="s">
        <v>32</v>
      </c>
      <c r="G6" s="25">
        <v>34.08</v>
      </c>
      <c r="H6" s="26">
        <f>+E6*G6</f>
        <v>339.43680000000001</v>
      </c>
      <c r="I6" s="26">
        <f t="shared" ref="I6:I17" si="1">+H6*0.139</f>
        <v>47.181715200000006</v>
      </c>
      <c r="J6" s="26">
        <f t="shared" ref="J6:J17" si="2">+H6+I6</f>
        <v>386.61851519999999</v>
      </c>
      <c r="K6" s="2"/>
    </row>
    <row r="7" spans="1:11" x14ac:dyDescent="0.2">
      <c r="A7" s="2"/>
      <c r="B7" s="2" t="s">
        <v>33</v>
      </c>
      <c r="C7" s="5">
        <v>6</v>
      </c>
      <c r="D7" s="29">
        <v>0.25</v>
      </c>
      <c r="E7" s="5">
        <f t="shared" si="0"/>
        <v>1.5</v>
      </c>
      <c r="F7" s="21" t="s">
        <v>34</v>
      </c>
      <c r="G7" s="25">
        <v>23.02</v>
      </c>
      <c r="H7" s="26">
        <f t="shared" ref="H7:H17" si="3">+E7*G7</f>
        <v>34.53</v>
      </c>
      <c r="I7" s="26">
        <f t="shared" si="1"/>
        <v>4.7996700000000008</v>
      </c>
      <c r="J7" s="26">
        <f t="shared" si="2"/>
        <v>39.32967</v>
      </c>
      <c r="K7" s="2"/>
    </row>
    <row r="8" spans="1:11" s="31" customFormat="1" x14ac:dyDescent="0.2">
      <c r="A8" s="30"/>
      <c r="B8" s="30" t="s">
        <v>35</v>
      </c>
      <c r="C8" s="32">
        <v>3</v>
      </c>
      <c r="D8" s="33">
        <v>80</v>
      </c>
      <c r="E8" s="32">
        <v>1</v>
      </c>
      <c r="F8" s="34" t="s">
        <v>36</v>
      </c>
      <c r="G8" s="35">
        <v>48.57</v>
      </c>
      <c r="H8" s="36">
        <f t="shared" si="3"/>
        <v>48.57</v>
      </c>
      <c r="I8" s="36">
        <f t="shared" si="1"/>
        <v>6.7512300000000005</v>
      </c>
      <c r="J8" s="36">
        <f t="shared" si="2"/>
        <v>55.32123</v>
      </c>
      <c r="K8" s="30"/>
    </row>
    <row r="9" spans="1:11" s="31" customFormat="1" x14ac:dyDescent="0.2">
      <c r="A9" s="30"/>
      <c r="B9" s="30" t="s">
        <v>37</v>
      </c>
      <c r="C9" s="32">
        <v>30</v>
      </c>
      <c r="D9" s="33">
        <v>0.16</v>
      </c>
      <c r="E9" s="32">
        <v>1</v>
      </c>
      <c r="F9" s="34" t="s">
        <v>32</v>
      </c>
      <c r="G9" s="35">
        <v>34.08</v>
      </c>
      <c r="H9" s="36">
        <v>8.2672000000000008</v>
      </c>
      <c r="I9" s="36">
        <v>1.1491408000000001</v>
      </c>
      <c r="J9" s="36">
        <f t="shared" si="2"/>
        <v>9.4163408000000004</v>
      </c>
      <c r="K9" s="30"/>
    </row>
    <row r="10" spans="1:11" s="31" customFormat="1" x14ac:dyDescent="0.2">
      <c r="A10" s="30"/>
      <c r="B10" s="2"/>
      <c r="C10" s="5"/>
      <c r="D10" s="29"/>
      <c r="E10" s="5">
        <f t="shared" si="0"/>
        <v>0</v>
      </c>
      <c r="F10" s="21"/>
      <c r="G10" s="25"/>
      <c r="H10" s="26">
        <f t="shared" si="3"/>
        <v>0</v>
      </c>
      <c r="I10" s="26">
        <f t="shared" si="1"/>
        <v>0</v>
      </c>
      <c r="J10" s="26">
        <f t="shared" si="2"/>
        <v>0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0"/>
        <v>0</v>
      </c>
      <c r="F11" s="21"/>
      <c r="G11" s="25"/>
      <c r="H11" s="26">
        <f t="shared" si="3"/>
        <v>0</v>
      </c>
      <c r="I11" s="26">
        <f t="shared" si="1"/>
        <v>0</v>
      </c>
      <c r="J11" s="26">
        <f t="shared" si="2"/>
        <v>0</v>
      </c>
      <c r="K11" s="2"/>
    </row>
    <row r="12" spans="1:11" x14ac:dyDescent="0.2">
      <c r="A12" s="2"/>
      <c r="B12" s="2"/>
      <c r="C12" s="5"/>
      <c r="D12" s="29"/>
      <c r="E12" s="5">
        <f t="shared" si="0"/>
        <v>0</v>
      </c>
      <c r="F12" s="21"/>
      <c r="G12" s="25"/>
      <c r="H12" s="26">
        <f t="shared" si="3"/>
        <v>0</v>
      </c>
      <c r="I12" s="26">
        <f t="shared" si="1"/>
        <v>0</v>
      </c>
      <c r="J12" s="26">
        <f t="shared" si="2"/>
        <v>0</v>
      </c>
      <c r="K12" s="2"/>
    </row>
    <row r="13" spans="1:11" x14ac:dyDescent="0.2">
      <c r="A13" s="2"/>
      <c r="B13" s="2"/>
      <c r="C13" s="5"/>
      <c r="D13" s="29"/>
      <c r="E13" s="5">
        <f t="shared" si="0"/>
        <v>0</v>
      </c>
      <c r="F13" s="21"/>
      <c r="G13" s="25"/>
      <c r="H13" s="26">
        <f t="shared" si="3"/>
        <v>0</v>
      </c>
      <c r="I13" s="26">
        <f t="shared" si="1"/>
        <v>0</v>
      </c>
      <c r="J13" s="26">
        <f t="shared" si="2"/>
        <v>0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0"/>
        <v>0</v>
      </c>
      <c r="F14" s="34"/>
      <c r="G14" s="35"/>
      <c r="H14" s="36">
        <f t="shared" si="3"/>
        <v>0</v>
      </c>
      <c r="I14" s="36">
        <f t="shared" si="1"/>
        <v>0</v>
      </c>
      <c r="J14" s="36">
        <f t="shared" si="2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0"/>
        <v>0</v>
      </c>
      <c r="F15" s="34"/>
      <c r="G15" s="35"/>
      <c r="H15" s="36">
        <f t="shared" si="3"/>
        <v>0</v>
      </c>
      <c r="I15" s="36">
        <f t="shared" si="1"/>
        <v>0</v>
      </c>
      <c r="J15" s="36">
        <f t="shared" si="2"/>
        <v>0</v>
      </c>
      <c r="K15" s="30"/>
    </row>
    <row r="16" spans="1:11" x14ac:dyDescent="0.2">
      <c r="A16" s="30"/>
      <c r="B16" s="30"/>
      <c r="C16" s="32"/>
      <c r="D16" s="33"/>
      <c r="E16" s="32">
        <f t="shared" si="0"/>
        <v>0</v>
      </c>
      <c r="F16" s="34"/>
      <c r="G16" s="35"/>
      <c r="H16" s="36">
        <f t="shared" si="3"/>
        <v>0</v>
      </c>
      <c r="I16" s="36">
        <f t="shared" si="1"/>
        <v>0</v>
      </c>
      <c r="J16" s="36">
        <f t="shared" si="2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0"/>
        <v>0</v>
      </c>
      <c r="F17" s="34"/>
      <c r="G17" s="35"/>
      <c r="H17" s="36">
        <f t="shared" si="3"/>
        <v>0</v>
      </c>
      <c r="I17" s="36">
        <f t="shared" si="1"/>
        <v>0</v>
      </c>
      <c r="J17" s="36">
        <f t="shared" si="2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13.46</v>
      </c>
      <c r="F39" s="27"/>
      <c r="G39" s="25"/>
      <c r="H39" s="26">
        <f>SUM(H6:H38)</f>
        <v>430.80400000000003</v>
      </c>
      <c r="I39" s="26">
        <f>SUM(I6:I38)</f>
        <v>59.881756000000003</v>
      </c>
      <c r="J39" s="26">
        <f>SUM(J6:J38)</f>
        <v>490.68575600000003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CEB8B0CBC164FA190FEADAED5600F" ma:contentTypeVersion="27" ma:contentTypeDescription="Create a new document." ma:contentTypeScope="" ma:versionID="c7600eac86b62644bd65f263fe180727">
  <xsd:schema xmlns:xsd="http://www.w3.org/2001/XMLSchema" xmlns:xs="http://www.w3.org/2001/XMLSchema" xmlns:p="http://schemas.microsoft.com/office/2006/metadata/properties" xmlns:ns2="64E31D74-685E-46CD-AE51-A264634057B8" xmlns:ns3="ed6d8045-9bce-45b8-96e9-ffa15b628daa" targetNamespace="http://schemas.microsoft.com/office/2006/metadata/properties" ma:root="true" ma:fieldsID="2f7e168b404062bb138433b9f5e3a86e" ns2:_="" ns3:_="">
    <xsd:import namespace="64E31D74-685E-46CD-AE51-A264634057B8"/>
    <xsd:import namespace="ed6d8045-9bce-45b8-96e9-ffa15b628daa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31D74-685E-46CD-AE51-A264634057B8" elementFormDefault="qualified">
    <xsd:import namespace="http://schemas.microsoft.com/office/2006/documentManagement/types"/>
    <xsd:import namespace="http://schemas.microsoft.com/office/infopath/2007/PartnerControls"/>
    <xsd:element name="Content_x0020_Type" ma:index="8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9" nillable="true" ma:displayName="APHIS docket #" ma:description="The docket num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10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11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12" nillable="true" ma:displayName="Pro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13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8045-9bce-45b8-96e9-ffa15b628daa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64E31D74-685E-46CD-AE51-A264634057B8">Irradiation Phytosanitary Treatment of Fruit &amp; Vegetables</Project_x0020_Name>
    <OMB_x0020_control_x0020__x0023_ xmlns="64E31D74-685E-46CD-AE51-A264634057B8">0579-0155</OMB_x0020_control_x0020__x0023_>
    <APHIS_x0020_docket_x0020__x0023_ xmlns="64E31D74-685E-46CD-AE51-A264634057B8" xsi:nil="true"/>
    <Content_x0020_Type xmlns="64E31D74-685E-46CD-AE51-A264634057B8">Renewal</Content_x0020_Type>
    <Document_x0020_type xmlns="64E31D74-685E-46CD-AE51-A264634057B8">APHIS 79</Document_x0020_type>
    <Prject_x0020_Type xmlns="64E31D74-685E-46CD-AE51-A264634057B8">Imports- Q56 and Q37</Prject_x0020_Type>
  </documentManagement>
</p:properties>
</file>

<file path=customXml/itemProps1.xml><?xml version="1.0" encoding="utf-8"?>
<ds:datastoreItem xmlns:ds="http://schemas.openxmlformats.org/officeDocument/2006/customXml" ds:itemID="{A862D2CA-A172-416C-8E1A-F5EB8DF3248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F012238-98FF-4F1B-B5B9-EEC4961D43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E31D74-685E-46CD-AE51-A264634057B8"/>
    <ds:schemaRef ds:uri="ed6d8045-9bce-45b8-96e9-ffa15b62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550018-7559-4D12-90B6-271379229D3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B9F170C-1E01-497E-A134-34E48C15B2F1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D1E59A0F-142C-47F1-81BD-2F47C234D851}">
  <ds:schemaRefs>
    <ds:schemaRef ds:uri="ed6d8045-9bce-45b8-96e9-ffa15b628daa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64E31D74-685E-46CD-AE51-A264634057B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IRM</dc:creator>
  <cp:lastModifiedBy>Harris, Sheniqua M - APHIS</cp:lastModifiedBy>
  <cp:lastPrinted>2016-04-15T16:37:05Z</cp:lastPrinted>
  <dcterms:created xsi:type="dcterms:W3CDTF">2001-05-15T11:23:39Z</dcterms:created>
  <dcterms:modified xsi:type="dcterms:W3CDTF">2016-04-15T16:37:12Z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ject Mame">
    <vt:lpwstr>Irradiation Phytosanitary Treatment of Fruit &amp; Vegetables</vt:lpwstr>
  </property>
  <property fmtid="{D5CDD505-2E9C-101B-9397-08002B2CF9AE}" pid="3" name="ContentType">
    <vt:lpwstr>Renewal</vt:lpwstr>
  </property>
  <property fmtid="{D5CDD505-2E9C-101B-9397-08002B2CF9AE}" pid="4" name="display_urn:schemas-microsoft-com:office:office#Editor">
    <vt:lpwstr>Gilbert, Lynn - APHIS</vt:lpwstr>
  </property>
  <property fmtid="{D5CDD505-2E9C-101B-9397-08002B2CF9AE}" pid="5" name="source_item_id">
    <vt:lpwstr>181</vt:lpwstr>
  </property>
  <property fmtid="{D5CDD505-2E9C-101B-9397-08002B2CF9AE}" pid="6" name="_dlc_DocId">
    <vt:lpwstr>A7UXA6N55WET-2455-181</vt:lpwstr>
  </property>
  <property fmtid="{D5CDD505-2E9C-101B-9397-08002B2CF9AE}" pid="7" name="_dlc_DocIdItemGuid">
    <vt:lpwstr>147d21ed-ff65-454a-b9f0-960c8761080e</vt:lpwstr>
  </property>
  <property fmtid="{D5CDD505-2E9C-101B-9397-08002B2CF9AE}" pid="8" name="_dlc_DocIdUrl">
    <vt:lpwstr>http://sp.we.aphis.gov/PPQ/policy/php/rpm/Paperwork%20Burden/_layouts/DocIdRedir.aspx?ID=A7UXA6N55WET-2455-181, A7UXA6N55WET-2455-181</vt:lpwstr>
  </property>
</Properties>
</file>