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5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152" yWindow="1512" windowWidth="20736" windowHeight="9348" firstSheet="1" activeTab="1"/>
  </bookViews>
  <sheets>
    <sheet name="Note" sheetId="13" r:id="rId1"/>
    <sheet name="Block A" sheetId="15" r:id="rId2"/>
    <sheet name="Block B" sheetId="2" r:id="rId3"/>
    <sheet name="Block C" sheetId="3" r:id="rId4"/>
    <sheet name="Block E2" sheetId="7" r:id="rId5"/>
    <sheet name="Data" sheetId="12" state="hidden" r:id="rId6"/>
  </sheets>
  <externalReferences>
    <externalReference r:id="rId7"/>
  </externalReferences>
  <definedNames>
    <definedName name="_ftn1" localSheetId="1">'[1]Block B'!#REF!</definedName>
    <definedName name="_ftnref1" localSheetId="1">'[1]Block B'!#REF!</definedName>
    <definedName name="_xlnm.Print_Area" localSheetId="1">'Block A'!$A$1:$O$66</definedName>
    <definedName name="_xlnm.Print_Area" localSheetId="2">'Block B'!$A$1:$N$47</definedName>
    <definedName name="_xlnm.Print_Area" localSheetId="4">'Block E2'!$A$1:$J$81</definedName>
    <definedName name="Time_to_comp_GED" localSheetId="1">'Block A'!$J$55:$J$58</definedName>
    <definedName name="Time_to_comp_GED">#REF!</definedName>
  </definedNames>
  <calcPr calcId="145621"/>
</workbook>
</file>

<file path=xl/calcChain.xml><?xml version="1.0" encoding="utf-8"?>
<calcChain xmlns="http://schemas.openxmlformats.org/spreadsheetml/2006/main">
  <c r="F29" i="7" l="1"/>
  <c r="F34" i="7" s="1"/>
  <c r="H33" i="7" l="1"/>
  <c r="H31" i="7"/>
  <c r="I32" i="7" s="1"/>
  <c r="I29" i="7"/>
  <c r="H22" i="7"/>
  <c r="H23" i="7"/>
  <c r="H24" i="7"/>
  <c r="H25" i="7"/>
  <c r="H26" i="7"/>
  <c r="H27" i="7"/>
  <c r="H28" i="7"/>
  <c r="H21" i="7"/>
  <c r="G29" i="7"/>
  <c r="G34" i="7" s="1"/>
  <c r="H29" i="7" l="1"/>
  <c r="N35" i="15"/>
  <c r="M35" i="15"/>
  <c r="L35" i="15"/>
  <c r="K35" i="15"/>
  <c r="K40" i="15"/>
  <c r="J40" i="15"/>
  <c r="D65" i="15" s="1"/>
  <c r="J35" i="15"/>
  <c r="H64" i="15"/>
  <c r="G64" i="15"/>
  <c r="F64" i="15"/>
  <c r="E64" i="15"/>
  <c r="L40" i="15"/>
  <c r="M40" i="15"/>
  <c r="N40" i="15"/>
  <c r="I30" i="7" l="1"/>
  <c r="I34" i="7" s="1"/>
  <c r="H34" i="7"/>
  <c r="J59" i="15"/>
  <c r="D64" i="15"/>
  <c r="I35" i="7" l="1"/>
  <c r="K15" i="15"/>
  <c r="L15" i="15"/>
  <c r="M15" i="15"/>
  <c r="N15" i="15"/>
  <c r="J15" i="15"/>
  <c r="H66" i="15" l="1"/>
  <c r="G66" i="15"/>
  <c r="F66" i="15"/>
  <c r="E66" i="15"/>
  <c r="D66" i="15"/>
  <c r="H65" i="15"/>
  <c r="G65" i="15"/>
  <c r="F65" i="15"/>
  <c r="E65" i="15"/>
  <c r="X11" i="12" l="1"/>
  <c r="X9" i="12"/>
  <c r="X7" i="12"/>
  <c r="X5" i="12"/>
  <c r="G35" i="7"/>
  <c r="DV3" i="12" l="1"/>
  <c r="DT11" i="12"/>
  <c r="DT9" i="12"/>
  <c r="DT7" i="12"/>
  <c r="DT5" i="12"/>
  <c r="DT3" i="12"/>
  <c r="DS11" i="12"/>
  <c r="DS9" i="12"/>
  <c r="DS7" i="12"/>
  <c r="DS3" i="12"/>
  <c r="DQ11" i="12"/>
  <c r="DP11" i="12"/>
  <c r="DO11" i="12"/>
  <c r="DN11" i="12"/>
  <c r="DM11" i="12"/>
  <c r="DL11" i="12"/>
  <c r="DK11" i="12"/>
  <c r="DJ11" i="12"/>
  <c r="DQ9" i="12"/>
  <c r="DP9" i="12"/>
  <c r="DO9" i="12"/>
  <c r="DN9" i="12"/>
  <c r="DM9" i="12"/>
  <c r="DL9" i="12"/>
  <c r="DK9" i="12"/>
  <c r="DJ9" i="12"/>
  <c r="DQ7" i="12"/>
  <c r="DP7" i="12"/>
  <c r="DO7" i="12"/>
  <c r="DN7" i="12"/>
  <c r="DM7" i="12"/>
  <c r="DL7" i="12"/>
  <c r="DK7" i="12"/>
  <c r="DJ7" i="12"/>
  <c r="DM5" i="12"/>
  <c r="DL5" i="12"/>
  <c r="DK5" i="12"/>
  <c r="DJ5" i="12"/>
  <c r="DS5" i="12"/>
  <c r="DQ5" i="12"/>
  <c r="DP5" i="12"/>
  <c r="DO5" i="12"/>
  <c r="DN5" i="12"/>
  <c r="DQ3" i="12"/>
  <c r="DP3" i="12"/>
  <c r="DO3" i="12"/>
  <c r="DN3" i="12"/>
  <c r="DM3" i="12"/>
  <c r="DL3" i="12"/>
  <c r="DK3" i="12"/>
  <c r="DJ3" i="12"/>
  <c r="DR4" i="12" l="1"/>
  <c r="DR8" i="12"/>
  <c r="DR10" i="12"/>
  <c r="DR12" i="12"/>
  <c r="DR6" i="12"/>
  <c r="AU3" i="12"/>
  <c r="N1" i="12" l="1"/>
  <c r="O1" i="12"/>
  <c r="P1" i="12"/>
  <c r="Q1" i="12"/>
  <c r="R1" i="12"/>
  <c r="I11" i="12" l="1"/>
  <c r="I9" i="12"/>
  <c r="I7" i="12"/>
  <c r="I5" i="12"/>
  <c r="I3" i="12"/>
  <c r="DR11" i="12" l="1"/>
  <c r="DU12" i="12" s="1"/>
  <c r="DR5" i="12"/>
  <c r="DU6" i="12" s="1"/>
  <c r="DR3" i="12"/>
  <c r="DU4" i="12" s="1"/>
  <c r="DR9" i="12"/>
  <c r="DU10" i="12" s="1"/>
  <c r="DR7" i="12"/>
  <c r="DU8" i="12" s="1"/>
  <c r="DH11" i="12"/>
  <c r="DH9" i="12"/>
  <c r="DH7" i="12"/>
  <c r="DH5" i="12"/>
  <c r="DH3" i="12"/>
  <c r="DG11" i="12"/>
  <c r="DG9" i="12"/>
  <c r="DG7" i="12"/>
  <c r="DG5" i="12"/>
  <c r="DG3" i="12"/>
  <c r="DU7" i="12" l="1"/>
  <c r="DU5" i="12"/>
  <c r="DU11" i="12"/>
  <c r="DU3" i="12"/>
  <c r="DU9" i="12"/>
  <c r="DE11" i="12"/>
  <c r="DE9" i="12"/>
  <c r="DE7" i="12"/>
  <c r="DE5" i="12"/>
  <c r="DE3" i="12"/>
  <c r="DD11" i="12"/>
  <c r="DD9" i="12"/>
  <c r="DD7" i="12"/>
  <c r="DD5" i="12"/>
  <c r="DD3" i="12"/>
  <c r="DC11" i="12"/>
  <c r="DC9" i="12"/>
  <c r="DC7" i="12"/>
  <c r="DC5" i="12"/>
  <c r="DC3" i="12"/>
  <c r="DB11" i="12"/>
  <c r="DB9" i="12"/>
  <c r="DB7" i="12"/>
  <c r="DB5" i="12"/>
  <c r="DB3" i="12"/>
  <c r="DA11" i="12"/>
  <c r="DA9" i="12"/>
  <c r="DA7" i="12"/>
  <c r="DA5" i="12"/>
  <c r="DA3" i="12"/>
  <c r="CZ11" i="12"/>
  <c r="CZ9" i="12"/>
  <c r="CZ7" i="12"/>
  <c r="CZ5" i="12"/>
  <c r="CZ3" i="12"/>
  <c r="CY11" i="12"/>
  <c r="CY9" i="12"/>
  <c r="CY7" i="12"/>
  <c r="CY5" i="12"/>
  <c r="CY3" i="12"/>
  <c r="CX11" i="12"/>
  <c r="CX9" i="12"/>
  <c r="CX7" i="12"/>
  <c r="CX5" i="12"/>
  <c r="CX3" i="12"/>
  <c r="CK11" i="12"/>
  <c r="CK9" i="12"/>
  <c r="CK7" i="12"/>
  <c r="CK5" i="12"/>
  <c r="CK3" i="12"/>
  <c r="CJ11" i="12"/>
  <c r="CJ9" i="12"/>
  <c r="CJ7" i="12"/>
  <c r="CJ5" i="12"/>
  <c r="CJ3" i="12"/>
  <c r="CI11" i="12"/>
  <c r="CI9" i="12"/>
  <c r="CI7" i="12"/>
  <c r="CI5" i="12"/>
  <c r="CI3" i="12"/>
  <c r="CH11" i="12"/>
  <c r="CH9" i="12"/>
  <c r="CH7" i="12"/>
  <c r="CH5" i="12"/>
  <c r="CH3" i="12"/>
  <c r="CG11" i="12"/>
  <c r="CG9" i="12"/>
  <c r="CG7" i="12"/>
  <c r="CG5" i="12"/>
  <c r="CG3" i="12"/>
  <c r="BY3" i="12"/>
  <c r="CB11" i="12"/>
  <c r="CB9" i="12"/>
  <c r="CB7" i="12"/>
  <c r="CB5" i="12"/>
  <c r="CB3" i="12"/>
  <c r="CA11" i="12"/>
  <c r="CA9" i="12"/>
  <c r="CA7" i="12"/>
  <c r="CA5" i="12"/>
  <c r="CA3" i="12"/>
  <c r="BZ11" i="12"/>
  <c r="BZ9" i="12"/>
  <c r="BZ7" i="12"/>
  <c r="BZ5" i="12"/>
  <c r="BZ3" i="12"/>
  <c r="BY11" i="12"/>
  <c r="BY9" i="12"/>
  <c r="BY7" i="12"/>
  <c r="BY5" i="12"/>
  <c r="BX3" i="12"/>
  <c r="BX11" i="12"/>
  <c r="BX9" i="12"/>
  <c r="BX7" i="12"/>
  <c r="BX5" i="12"/>
  <c r="DF4" i="12" l="1"/>
  <c r="ED7" i="12"/>
  <c r="ED9" i="12"/>
  <c r="ED5" i="12"/>
  <c r="ED11" i="12"/>
  <c r="ED3" i="12"/>
  <c r="DF8" i="12"/>
  <c r="DF12" i="12"/>
  <c r="DF6" i="12"/>
  <c r="DF10" i="12"/>
  <c r="EG5" i="12" l="1"/>
  <c r="EG9" i="12"/>
  <c r="EG7" i="12"/>
  <c r="EG11" i="12"/>
  <c r="EG3" i="12"/>
  <c r="DF7" i="12"/>
  <c r="DI8" i="12" s="1"/>
  <c r="DF5" i="12"/>
  <c r="DI6" i="12" s="1"/>
  <c r="DF11" i="12"/>
  <c r="DI12" i="12" s="1"/>
  <c r="DF3" i="12"/>
  <c r="DI4" i="12" s="1"/>
  <c r="DF9" i="12"/>
  <c r="DI10" i="12" s="1"/>
  <c r="CT5" i="12"/>
  <c r="CT11" i="12"/>
  <c r="CT3" i="12"/>
  <c r="CT9" i="12"/>
  <c r="CT7" i="12"/>
  <c r="D11" i="12"/>
  <c r="D9" i="12"/>
  <c r="D7" i="12"/>
  <c r="D5" i="12"/>
  <c r="C11" i="12"/>
  <c r="C9" i="12"/>
  <c r="C7" i="12"/>
  <c r="C3" i="12"/>
  <c r="C5" i="12"/>
  <c r="D3" i="12"/>
  <c r="D2" i="12"/>
  <c r="C2" i="12"/>
  <c r="CW11" i="12" l="1"/>
  <c r="CW9" i="12"/>
  <c r="CW7" i="12"/>
  <c r="CW5" i="12"/>
  <c r="CW3" i="12"/>
  <c r="DI5" i="12"/>
  <c r="DI11" i="12"/>
  <c r="DI3" i="12"/>
  <c r="DI9" i="12"/>
  <c r="DI7" i="12"/>
  <c r="C2" i="3"/>
  <c r="I2" i="7"/>
  <c r="C2" i="7"/>
  <c r="C1" i="7"/>
  <c r="I2" i="3"/>
  <c r="C1" i="3"/>
  <c r="K2" i="2"/>
  <c r="C2" i="2"/>
  <c r="C1" i="2"/>
  <c r="BL11" i="12"/>
  <c r="BL9" i="12"/>
  <c r="BL7" i="12"/>
  <c r="BL5" i="12"/>
  <c r="BL3" i="12"/>
  <c r="BH11" i="12" l="1"/>
  <c r="BH9" i="12"/>
  <c r="BH7" i="12"/>
  <c r="BH5" i="12"/>
  <c r="BH3" i="12"/>
  <c r="BG11" i="12"/>
  <c r="BG9" i="12"/>
  <c r="BG7" i="12"/>
  <c r="BG5" i="12"/>
  <c r="BG3" i="12"/>
  <c r="BF11" i="12"/>
  <c r="BF9" i="12"/>
  <c r="BF7" i="12"/>
  <c r="BF5" i="12"/>
  <c r="BF3" i="12"/>
  <c r="BI3" i="12"/>
  <c r="BK3" i="12" l="1"/>
  <c r="BJ3" i="12"/>
  <c r="BB3" i="12"/>
  <c r="N40" i="2" l="1"/>
  <c r="M40" i="2"/>
  <c r="L40" i="2"/>
  <c r="N38" i="2"/>
  <c r="M38" i="2"/>
  <c r="L38" i="2"/>
  <c r="K40" i="2"/>
  <c r="K38" i="2"/>
  <c r="J40" i="2"/>
  <c r="J38" i="2"/>
  <c r="AA1" i="12" l="1"/>
  <c r="Z1" i="12"/>
  <c r="Y1" i="12"/>
  <c r="X1" i="12"/>
  <c r="W1" i="12"/>
  <c r="V1" i="12"/>
  <c r="U1" i="12"/>
  <c r="T1" i="12"/>
  <c r="S1" i="12"/>
  <c r="J1" i="12"/>
  <c r="H1" i="12"/>
  <c r="G1" i="12"/>
  <c r="F1" i="12"/>
  <c r="E1" i="12"/>
  <c r="W11" i="12"/>
  <c r="V11" i="12"/>
  <c r="U11" i="12"/>
  <c r="T11" i="12"/>
  <c r="S11" i="12"/>
  <c r="R11" i="12"/>
  <c r="Q11" i="12"/>
  <c r="O11" i="12"/>
  <c r="N11" i="12"/>
  <c r="J11" i="12"/>
  <c r="H11" i="12"/>
  <c r="F11" i="12"/>
  <c r="AY12" i="12" s="1"/>
  <c r="E11" i="12"/>
  <c r="B11" i="12"/>
  <c r="W9" i="12"/>
  <c r="V9" i="12"/>
  <c r="U9" i="12"/>
  <c r="T9" i="12"/>
  <c r="S9" i="12"/>
  <c r="R9" i="12"/>
  <c r="Q9" i="12"/>
  <c r="O9" i="12"/>
  <c r="N9" i="12"/>
  <c r="J9" i="12"/>
  <c r="H9" i="12"/>
  <c r="F9" i="12"/>
  <c r="AY10" i="12" s="1"/>
  <c r="E9" i="12"/>
  <c r="B9" i="12"/>
  <c r="W7" i="12"/>
  <c r="V7" i="12"/>
  <c r="U7" i="12"/>
  <c r="T7" i="12"/>
  <c r="S7" i="12"/>
  <c r="R7" i="12"/>
  <c r="Q7" i="12"/>
  <c r="O7" i="12"/>
  <c r="N7" i="12"/>
  <c r="J7" i="12"/>
  <c r="H7" i="12"/>
  <c r="F7" i="12"/>
  <c r="AY8" i="12" s="1"/>
  <c r="E7" i="12"/>
  <c r="B7" i="12"/>
  <c r="W5" i="12"/>
  <c r="V5" i="12"/>
  <c r="U5" i="12"/>
  <c r="T5" i="12"/>
  <c r="S5" i="12"/>
  <c r="R5" i="12"/>
  <c r="Q5" i="12"/>
  <c r="O5" i="12"/>
  <c r="N5" i="12"/>
  <c r="J5" i="12"/>
  <c r="F5" i="12"/>
  <c r="AY6" i="12" s="1"/>
  <c r="E5" i="12"/>
  <c r="B5" i="12"/>
  <c r="B3" i="12"/>
  <c r="X3" i="12"/>
  <c r="W3" i="12"/>
  <c r="V3" i="12"/>
  <c r="U3" i="12"/>
  <c r="T3" i="12"/>
  <c r="S3" i="12"/>
  <c r="R3" i="12"/>
  <c r="Q3" i="12"/>
  <c r="O3" i="12"/>
  <c r="N3" i="12"/>
  <c r="J3" i="12"/>
  <c r="H3" i="12"/>
  <c r="F3" i="12"/>
  <c r="AY4" i="12" s="1"/>
  <c r="E3" i="12"/>
  <c r="AA11" i="12"/>
  <c r="AA9" i="12"/>
  <c r="AA7" i="12"/>
  <c r="AA5" i="12"/>
  <c r="AA3" i="12"/>
  <c r="Y3" i="12"/>
  <c r="N59" i="15"/>
  <c r="M59" i="15"/>
  <c r="L59" i="15"/>
  <c r="K59" i="15"/>
  <c r="Z9" i="12"/>
  <c r="P7" i="12"/>
  <c r="AB7" i="12" s="1"/>
  <c r="Z5" i="12"/>
  <c r="Y5" i="12"/>
  <c r="Y11" i="12"/>
  <c r="Y9" i="12"/>
  <c r="Y7" i="12"/>
  <c r="G3" i="12"/>
  <c r="Z3" i="12" l="1"/>
  <c r="Z11" i="12"/>
  <c r="P5" i="12"/>
  <c r="AB5" i="12" s="1"/>
  <c r="P9" i="12"/>
  <c r="AB9" i="12" s="1"/>
  <c r="Z7" i="12"/>
  <c r="P11" i="12"/>
  <c r="AB11" i="12" s="1"/>
  <c r="P3" i="12"/>
  <c r="AB3" i="12" s="1"/>
  <c r="H5" i="12"/>
  <c r="G11" i="12"/>
  <c r="G9" i="12"/>
  <c r="G7" i="12"/>
  <c r="G5" i="12"/>
  <c r="BX1" i="12" l="1"/>
  <c r="CE1" i="12"/>
  <c r="CC1" i="12"/>
  <c r="BW1" i="12"/>
  <c r="BV1" i="12"/>
  <c r="BU1" i="12"/>
  <c r="BT1" i="12"/>
  <c r="BQ1" i="12"/>
  <c r="BP1" i="12"/>
  <c r="BO1" i="12"/>
  <c r="BN1" i="12"/>
  <c r="BM1" i="12"/>
  <c r="BI1" i="12"/>
  <c r="BF1" i="12"/>
  <c r="BC1" i="12"/>
  <c r="BA1" i="12"/>
  <c r="AZ1" i="12"/>
  <c r="AY1" i="12"/>
  <c r="AX1" i="12"/>
  <c r="AW1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CF11" i="12" l="1"/>
  <c r="CF9" i="12"/>
  <c r="CF7" i="12"/>
  <c r="CF5" i="12"/>
  <c r="CF3" i="12"/>
  <c r="CD11" i="12"/>
  <c r="CD9" i="12"/>
  <c r="CD7" i="12"/>
  <c r="CD5" i="12"/>
  <c r="CD3" i="12"/>
  <c r="BW11" i="12"/>
  <c r="BW9" i="12"/>
  <c r="BW7" i="12"/>
  <c r="BW3" i="12"/>
  <c r="BW5" i="12"/>
  <c r="BV11" i="12"/>
  <c r="BV9" i="12"/>
  <c r="BV7" i="12"/>
  <c r="BV5" i="12"/>
  <c r="BV3" i="12"/>
  <c r="BS11" i="12"/>
  <c r="BS9" i="12"/>
  <c r="BS7" i="12"/>
  <c r="BS5" i="12"/>
  <c r="BS3" i="12"/>
  <c r="BR11" i="12"/>
  <c r="BR9" i="12"/>
  <c r="BR7" i="12"/>
  <c r="BR5" i="12"/>
  <c r="BR3" i="12"/>
  <c r="BQ11" i="12"/>
  <c r="BQ9" i="12"/>
  <c r="BQ7" i="12"/>
  <c r="BQ5" i="12"/>
  <c r="BQ3" i="12"/>
  <c r="BK11" i="12"/>
  <c r="BK9" i="12"/>
  <c r="BK7" i="12"/>
  <c r="BK5" i="12"/>
  <c r="BJ11" i="12"/>
  <c r="BJ9" i="12"/>
  <c r="BJ7" i="12"/>
  <c r="BJ5" i="12"/>
  <c r="BI11" i="12"/>
  <c r="BI9" i="12"/>
  <c r="BI7" i="12"/>
  <c r="BI5" i="12"/>
  <c r="BE11" i="12"/>
  <c r="BE9" i="12"/>
  <c r="BE7" i="12"/>
  <c r="BE5" i="12"/>
  <c r="BE3" i="12"/>
  <c r="BD11" i="12"/>
  <c r="BD9" i="12"/>
  <c r="BD7" i="12"/>
  <c r="BD5" i="12"/>
  <c r="BD3" i="12"/>
  <c r="BC11" i="12"/>
  <c r="BC9" i="12"/>
  <c r="BC7" i="12"/>
  <c r="BC5" i="12"/>
  <c r="BC3" i="12"/>
  <c r="BB11" i="12"/>
  <c r="BB9" i="12"/>
  <c r="BB7" i="12"/>
  <c r="BB5" i="12"/>
  <c r="BA11" i="12"/>
  <c r="BA9" i="12"/>
  <c r="BA7" i="12"/>
  <c r="BA5" i="12"/>
  <c r="BA3" i="12"/>
  <c r="EF11" i="12" l="1"/>
  <c r="EF9" i="12"/>
  <c r="EF7" i="12"/>
  <c r="EF5" i="12"/>
  <c r="EF3" i="12"/>
  <c r="EE11" i="12"/>
  <c r="EG12" i="12" s="1"/>
  <c r="EE9" i="12"/>
  <c r="EE7" i="12"/>
  <c r="EE5" i="12"/>
  <c r="EE3" i="12"/>
  <c r="EG4" i="12" s="1"/>
  <c r="EC11" i="12"/>
  <c r="EC9" i="12"/>
  <c r="EC7" i="12"/>
  <c r="EC5" i="12"/>
  <c r="EC3" i="12"/>
  <c r="EB11" i="12"/>
  <c r="EB9" i="12"/>
  <c r="EB7" i="12"/>
  <c r="EB5" i="12"/>
  <c r="EB3" i="12"/>
  <c r="EA11" i="12"/>
  <c r="EA9" i="12"/>
  <c r="EA7" i="12"/>
  <c r="EA5" i="12"/>
  <c r="EA3" i="12"/>
  <c r="DZ11" i="12"/>
  <c r="DZ9" i="12"/>
  <c r="DZ7" i="12"/>
  <c r="DZ5" i="12"/>
  <c r="DZ3" i="12"/>
  <c r="DY11" i="12"/>
  <c r="DY9" i="12"/>
  <c r="DY7" i="12"/>
  <c r="DY5" i="12"/>
  <c r="DY3" i="12"/>
  <c r="DX11" i="12"/>
  <c r="DX9" i="12"/>
  <c r="DX7" i="12"/>
  <c r="DX5" i="12"/>
  <c r="DX3" i="12"/>
  <c r="DW11" i="12"/>
  <c r="DW9" i="12"/>
  <c r="DW7" i="12"/>
  <c r="DW5" i="12"/>
  <c r="DW3" i="12"/>
  <c r="DV11" i="12"/>
  <c r="DV9" i="12"/>
  <c r="DV7" i="12"/>
  <c r="DV5" i="12"/>
  <c r="CV11" i="12"/>
  <c r="CV9" i="12"/>
  <c r="CV7" i="12"/>
  <c r="CV5" i="12"/>
  <c r="CV3" i="12"/>
  <c r="CU11" i="12"/>
  <c r="CU9" i="12"/>
  <c r="CU7" i="12"/>
  <c r="CU5" i="12"/>
  <c r="CU3" i="12"/>
  <c r="CS11" i="12"/>
  <c r="CS9" i="12"/>
  <c r="CS7" i="12"/>
  <c r="CS5" i="12"/>
  <c r="CS3" i="12"/>
  <c r="CR11" i="12"/>
  <c r="CR9" i="12"/>
  <c r="CR7" i="12"/>
  <c r="CR5" i="12"/>
  <c r="CR3" i="12"/>
  <c r="CQ11" i="12"/>
  <c r="CQ9" i="12"/>
  <c r="CQ7" i="12"/>
  <c r="CQ5" i="12"/>
  <c r="CQ3" i="12"/>
  <c r="CP11" i="12"/>
  <c r="CP9" i="12"/>
  <c r="CP7" i="12"/>
  <c r="CP5" i="12"/>
  <c r="CP3" i="12"/>
  <c r="CO11" i="12"/>
  <c r="CO9" i="12"/>
  <c r="CO7" i="12"/>
  <c r="CO5" i="12"/>
  <c r="CO3" i="12"/>
  <c r="CN11" i="12"/>
  <c r="CN9" i="12"/>
  <c r="CN7" i="12"/>
  <c r="CN5" i="12"/>
  <c r="CN3" i="12"/>
  <c r="CM11" i="12"/>
  <c r="CM9" i="12"/>
  <c r="CM7" i="12"/>
  <c r="CM5" i="12"/>
  <c r="CM3" i="12"/>
  <c r="CL11" i="12"/>
  <c r="CL9" i="12"/>
  <c r="CL7" i="12"/>
  <c r="CL5" i="12"/>
  <c r="CL3" i="12"/>
  <c r="AJ11" i="12"/>
  <c r="AJ9" i="12"/>
  <c r="AJ7" i="12"/>
  <c r="AJ5" i="12"/>
  <c r="AJ3" i="12"/>
  <c r="AI11" i="12"/>
  <c r="AI9" i="12"/>
  <c r="AI7" i="12"/>
  <c r="AI5" i="12"/>
  <c r="AI3" i="12"/>
  <c r="EG8" i="12" l="1"/>
  <c r="ED8" i="12"/>
  <c r="EG10" i="12"/>
  <c r="ED10" i="12"/>
  <c r="ED12" i="12"/>
  <c r="ED6" i="12"/>
  <c r="ED4" i="12"/>
  <c r="EG6" i="12"/>
  <c r="CW4" i="12"/>
  <c r="CW12" i="12"/>
  <c r="CW8" i="12"/>
  <c r="CT4" i="12"/>
  <c r="CT12" i="12"/>
  <c r="CT6" i="12"/>
  <c r="CW6" i="12"/>
  <c r="CW10" i="12"/>
  <c r="CT8" i="12"/>
  <c r="CT10" i="12"/>
  <c r="CE11" i="12"/>
  <c r="CE9" i="12"/>
  <c r="CE7" i="12"/>
  <c r="CE5" i="12"/>
  <c r="CE3" i="12"/>
  <c r="CC11" i="12"/>
  <c r="CC9" i="12"/>
  <c r="CC7" i="12"/>
  <c r="CC5" i="12"/>
  <c r="CC3" i="12"/>
  <c r="BU11" i="12"/>
  <c r="BU9" i="12"/>
  <c r="BU7" i="12"/>
  <c r="BU5" i="12"/>
  <c r="BU3" i="12"/>
  <c r="BT11" i="12"/>
  <c r="BT9" i="12"/>
  <c r="BT7" i="12"/>
  <c r="BT5" i="12"/>
  <c r="BT3" i="12"/>
  <c r="BP11" i="12"/>
  <c r="BP9" i="12"/>
  <c r="BP7" i="12"/>
  <c r="BP5" i="12"/>
  <c r="BP3" i="12"/>
  <c r="BO11" i="12"/>
  <c r="BO9" i="12"/>
  <c r="BO7" i="12"/>
  <c r="BO5" i="12"/>
  <c r="BO3" i="12"/>
  <c r="BN11" i="12"/>
  <c r="BN9" i="12"/>
  <c r="BN7" i="12"/>
  <c r="BN5" i="12"/>
  <c r="BN3" i="12"/>
  <c r="BM11" i="12"/>
  <c r="BM9" i="12"/>
  <c r="BM7" i="12"/>
  <c r="BM5" i="12"/>
  <c r="BM3" i="12"/>
  <c r="AZ11" i="12"/>
  <c r="AZ9" i="12"/>
  <c r="AZ7" i="12"/>
  <c r="AZ5" i="12"/>
  <c r="AZ3" i="12"/>
  <c r="AY11" i="12"/>
  <c r="AY9" i="12"/>
  <c r="AY7" i="12"/>
  <c r="AY5" i="12"/>
  <c r="AY3" i="12"/>
  <c r="AW11" i="12"/>
  <c r="AW9" i="12"/>
  <c r="AW7" i="12"/>
  <c r="AW5" i="12"/>
  <c r="AW3" i="12"/>
  <c r="AU11" i="12"/>
  <c r="AU9" i="12"/>
  <c r="AU7" i="12"/>
  <c r="AU5" i="12"/>
  <c r="AT11" i="12"/>
  <c r="AT9" i="12"/>
  <c r="AT7" i="12"/>
  <c r="AT5" i="12"/>
  <c r="AT3" i="12"/>
  <c r="AS11" i="12"/>
  <c r="AS9" i="12"/>
  <c r="AS7" i="12"/>
  <c r="AS5" i="12"/>
  <c r="AS3" i="12"/>
  <c r="AR11" i="12"/>
  <c r="AR9" i="12"/>
  <c r="AR7" i="12"/>
  <c r="AR5" i="12"/>
  <c r="AR3" i="12"/>
  <c r="AQ11" i="12"/>
  <c r="AQ9" i="12"/>
  <c r="AQ7" i="12"/>
  <c r="AQ5" i="12"/>
  <c r="AQ3" i="12"/>
  <c r="AP11" i="12"/>
  <c r="AP9" i="12"/>
  <c r="AP7" i="12"/>
  <c r="AP5" i="12"/>
  <c r="AP3" i="12"/>
  <c r="AO11" i="12"/>
  <c r="AO9" i="12"/>
  <c r="AO7" i="12"/>
  <c r="AO5" i="12"/>
  <c r="AO3" i="12"/>
  <c r="AN11" i="12"/>
  <c r="AN9" i="12"/>
  <c r="AN7" i="12"/>
  <c r="AN5" i="12"/>
  <c r="AN3" i="12"/>
  <c r="AM11" i="12"/>
  <c r="AM9" i="12"/>
  <c r="AM7" i="12"/>
  <c r="AM5" i="12"/>
  <c r="AM3" i="12"/>
  <c r="AL11" i="12"/>
  <c r="AL9" i="12"/>
  <c r="AL7" i="12"/>
  <c r="AL5" i="12"/>
  <c r="AL3" i="12"/>
  <c r="AK11" i="12"/>
  <c r="AK9" i="12"/>
  <c r="AK7" i="12"/>
  <c r="AK5" i="12"/>
  <c r="AK3" i="12"/>
  <c r="AH11" i="12"/>
  <c r="AH9" i="12"/>
  <c r="AH7" i="12"/>
  <c r="AH5" i="12"/>
  <c r="AH3" i="12"/>
  <c r="AG11" i="12"/>
  <c r="AG9" i="12"/>
  <c r="AG7" i="12"/>
  <c r="AG5" i="12"/>
  <c r="AG3" i="12"/>
  <c r="AF11" i="12"/>
  <c r="AF9" i="12"/>
  <c r="AF7" i="12"/>
  <c r="AF5" i="12"/>
  <c r="AF3" i="12"/>
  <c r="AE11" i="12"/>
  <c r="AE9" i="12"/>
  <c r="AE7" i="12"/>
  <c r="AE5" i="12"/>
  <c r="AE3" i="12"/>
  <c r="AD11" i="12"/>
  <c r="AD9" i="12"/>
  <c r="AD7" i="12"/>
  <c r="AD5" i="12"/>
  <c r="AD3" i="12"/>
  <c r="AC11" i="12"/>
  <c r="AC9" i="12"/>
  <c r="AC7" i="12"/>
  <c r="AC5" i="12"/>
  <c r="AC3" i="12"/>
  <c r="AZ10" i="12" l="1"/>
  <c r="AZ8" i="12"/>
  <c r="AZ6" i="12"/>
  <c r="AZ4" i="12"/>
  <c r="AZ12" i="12"/>
  <c r="AV5" i="12"/>
  <c r="AX5" i="12" l="1"/>
  <c r="AX7" i="12"/>
  <c r="AX9" i="12"/>
  <c r="AX11" i="12"/>
  <c r="AX3" i="12"/>
  <c r="AV3" i="12"/>
  <c r="AV11" i="12" l="1"/>
  <c r="AV9" i="12"/>
  <c r="AV7" i="12"/>
</calcChain>
</file>

<file path=xl/comments1.xml><?xml version="1.0" encoding="utf-8"?>
<comments xmlns="http://schemas.openxmlformats.org/spreadsheetml/2006/main">
  <authors>
    <author>U.S. Department of Education</author>
  </authors>
  <commentList>
    <comment ref="CT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 by sum function again</t>
        </r>
      </text>
    </comment>
    <comment ref="CW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F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I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R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U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ED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EG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CT6" authorId="0">
      <text>
        <r>
          <rPr>
            <b/>
            <sz val="9"/>
            <color indexed="81"/>
            <rFont val="Tahoma"/>
            <family val="2"/>
          </rPr>
          <t>Reconciling what grantees entered on the "Block E2" by sum function again</t>
        </r>
      </text>
    </comment>
    <comment ref="CW6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F6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I6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R6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U6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ED6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EG6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CT8" authorId="0">
      <text>
        <r>
          <rPr>
            <b/>
            <sz val="9"/>
            <color indexed="81"/>
            <rFont val="Tahoma"/>
            <family val="2"/>
          </rPr>
          <t>Reconciling what grantees entered on the "Block E2" by sum function again</t>
        </r>
      </text>
    </comment>
    <comment ref="CW8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F8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I8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R8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U8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ED8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EG8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CT10" authorId="0">
      <text>
        <r>
          <rPr>
            <b/>
            <sz val="9"/>
            <color indexed="81"/>
            <rFont val="Tahoma"/>
            <family val="2"/>
          </rPr>
          <t>Reconciling what grantees entered on the "Block E2" by sum function again</t>
        </r>
      </text>
    </comment>
    <comment ref="CW10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F10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I10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R10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U10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ED10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EG10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CT12" authorId="0">
      <text>
        <r>
          <rPr>
            <b/>
            <sz val="9"/>
            <color indexed="81"/>
            <rFont val="Tahoma"/>
            <family val="2"/>
          </rPr>
          <t>Reconciling what grantees entered on the "Block E2" by sum function again</t>
        </r>
      </text>
    </comment>
    <comment ref="CW12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F12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I12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R12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DU12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ED12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EG12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</commentList>
</comments>
</file>

<file path=xl/sharedStrings.xml><?xml version="1.0" encoding="utf-8"?>
<sst xmlns="http://schemas.openxmlformats.org/spreadsheetml/2006/main" count="530" uniqueCount="399">
  <si>
    <t>High School Equivalency Program</t>
  </si>
  <si>
    <t>U.S. Department of Education</t>
  </si>
  <si>
    <t>A.</t>
  </si>
  <si>
    <t>HEP Project Statistics and Reporting for GPRA</t>
  </si>
  <si>
    <t>Reporting Block, Item A1</t>
  </si>
  <si>
    <t>A1.</t>
  </si>
  <si>
    <t xml:space="preserve">Number of students served during the reporting period.  </t>
  </si>
  <si>
    <r>
      <t xml:space="preserve">Number served who were </t>
    </r>
    <r>
      <rPr>
        <b/>
        <sz val="10"/>
        <color theme="1"/>
        <rFont val="Times New Roman"/>
        <family val="1"/>
      </rPr>
      <t>new participants</t>
    </r>
    <r>
      <rPr>
        <sz val="10"/>
        <color theme="1"/>
        <rFont val="Times New Roman"/>
        <family val="1"/>
      </rPr>
      <t xml:space="preserve"> (first year in HEP) (subset of A1b)</t>
    </r>
  </si>
  <si>
    <r>
      <t>Number served who were</t>
    </r>
    <r>
      <rPr>
        <b/>
        <sz val="10"/>
        <color theme="1"/>
        <rFont val="Times New Roman"/>
        <family val="1"/>
      </rPr>
      <t xml:space="preserve"> returning participants</t>
    </r>
    <r>
      <rPr>
        <sz val="10"/>
        <color theme="1"/>
        <rFont val="Times New Roman"/>
        <family val="1"/>
      </rPr>
      <t xml:space="preserve">  (subset of A1b)</t>
    </r>
  </si>
  <si>
    <t>Y1</t>
  </si>
  <si>
    <t>Y2</t>
  </si>
  <si>
    <t>Y3</t>
  </si>
  <si>
    <t>Y4</t>
  </si>
  <si>
    <t>Y5</t>
  </si>
  <si>
    <t>a.</t>
  </si>
  <si>
    <t>b.</t>
  </si>
  <si>
    <t>Reporting Block, Item A2</t>
  </si>
  <si>
    <t>A2.</t>
  </si>
  <si>
    <t xml:space="preserve"> Status at the end of the reporting period.  </t>
  </si>
  <si>
    <t>(Note: A2a-c should sum to equal the number reported in A1b(no. served)).</t>
  </si>
  <si>
    <t>c.</t>
  </si>
  <si>
    <t>Reporting Block, Item A3</t>
  </si>
  <si>
    <t>A3.</t>
  </si>
  <si>
    <t xml:space="preserve">were enrolled in instructional services in the current reporting period  but did not yet achieve </t>
  </si>
  <si>
    <t>instructional services)</t>
  </si>
  <si>
    <t>programs, upgraded employment, or the military (count each participant only once for this</t>
  </si>
  <si>
    <t>for this row for an unduplicated count).  (This amount should not be greater than the amount</t>
  </si>
  <si>
    <t>A4.</t>
  </si>
  <si>
    <t>equal the number reported in A2a.)</t>
  </si>
  <si>
    <t>Reporting Block, Item A4</t>
  </si>
  <si>
    <t>Reporting Block, Item A5</t>
  </si>
  <si>
    <t>A5.</t>
  </si>
  <si>
    <r>
      <t xml:space="preserve">in A2a above, and should equal the sum of A3a 1-3) </t>
    </r>
    <r>
      <rPr>
        <b/>
        <sz val="9"/>
        <color theme="1"/>
        <rFont val="Times New Roman"/>
        <family val="1"/>
      </rPr>
      <t>(Obj. 2 National Target: 80%) (GPRA 2</t>
    </r>
    <r>
      <rPr>
        <sz val="9"/>
        <color theme="1"/>
        <rFont val="Times New Roman"/>
        <family val="1"/>
      </rPr>
      <t>)</t>
    </r>
  </si>
  <si>
    <t>GPRA Measure 1</t>
  </si>
  <si>
    <t>Success efficiency ratio</t>
  </si>
  <si>
    <t>Your data input accuracy result</t>
  </si>
  <si>
    <t>B.</t>
  </si>
  <si>
    <t>HEP Project Student Participant Information</t>
  </si>
  <si>
    <t>Reporting Block, Item B1</t>
  </si>
  <si>
    <t>B1</t>
  </si>
  <si>
    <t>Total number of students receiving the following types of services: ₂</t>
  </si>
  <si>
    <t xml:space="preserve">Instructional Support Services </t>
  </si>
  <si>
    <r>
      <t xml:space="preserve">Please indicate </t>
    </r>
    <r>
      <rPr>
        <b/>
        <sz val="10"/>
        <color theme="1"/>
        <rFont val="Times New Roman"/>
        <family val="1"/>
      </rPr>
      <t>the number of students</t>
    </r>
    <r>
      <rPr>
        <sz val="10"/>
        <color theme="1"/>
        <rFont val="Times New Roman"/>
        <family val="1"/>
      </rPr>
      <t xml:space="preserve"> receiving instructional support services.  </t>
    </r>
  </si>
  <si>
    <t xml:space="preserve">Tutoring </t>
  </si>
  <si>
    <t xml:space="preserve">Mentoring or coaching </t>
  </si>
  <si>
    <t>College transition services</t>
  </si>
  <si>
    <t>Work training services</t>
  </si>
  <si>
    <t>Job placement services</t>
  </si>
  <si>
    <t xml:space="preserve">Counseling or guidance services </t>
  </si>
  <si>
    <t>Transportation services/ financial support for transportation</t>
  </si>
  <si>
    <t>Child care</t>
  </si>
  <si>
    <t xml:space="preserve">Financial support </t>
  </si>
  <si>
    <t>a. Tuition</t>
  </si>
  <si>
    <t>b. Books and materials</t>
  </si>
  <si>
    <t>c. Room and board</t>
  </si>
  <si>
    <t>d. Stipends</t>
  </si>
  <si>
    <t>e. Other financial support</t>
  </si>
  <si>
    <t>Reporting Block, Item B2</t>
  </si>
  <si>
    <t>B2</t>
  </si>
  <si>
    <t xml:space="preserve"> (Note: [B2a +  B2b should equal the number reported in A1b] and</t>
  </si>
  <si>
    <t xml:space="preserve">[B2c + B2d should  equal the number reported in A1b]).  </t>
  </si>
  <si>
    <t>Number of students who are male</t>
  </si>
  <si>
    <t>Number of students who are female</t>
  </si>
  <si>
    <t>d.</t>
  </si>
  <si>
    <t>e.</t>
  </si>
  <si>
    <t>C.</t>
  </si>
  <si>
    <t>HEP Project Services Information</t>
  </si>
  <si>
    <t>Reporting Block, Item C1</t>
  </si>
  <si>
    <t>C1.</t>
  </si>
  <si>
    <t>Project Model Characteristics during the Reporting Period</t>
  </si>
  <si>
    <t xml:space="preserve">Report the number of commuter students. (A commuter student is a student </t>
  </si>
  <si>
    <t>who does not live in IHE-funded housing.)</t>
  </si>
  <si>
    <t>Report the number of residential students. (A residential student is a student</t>
  </si>
  <si>
    <t>who lives in IHE-funded housing.)</t>
  </si>
  <si>
    <t xml:space="preserve">Does this project provide open enrollment or structured enrollment? </t>
  </si>
  <si>
    <t>In what languages are project services provided? (Check all that apply.)</t>
  </si>
  <si>
    <t>f.</t>
  </si>
  <si>
    <t>Is the project in an institution that uses a semester, quarter, or trimester academic calendar?</t>
  </si>
  <si>
    <t>Reporting Block, Item C2</t>
  </si>
  <si>
    <t>C2.</t>
  </si>
  <si>
    <t>Project Personnel Characteristics during the Reporting Period</t>
  </si>
  <si>
    <t>Number of FTE teaching staff contributing to the project, not funded by the HEP grant</t>
  </si>
  <si>
    <t>Number of FTE instructional support staff (tutors, coaches, mentors) funded by the HEP grant</t>
  </si>
  <si>
    <t>Number of FTE instructional support staff contributing to the project, not funded by the</t>
  </si>
  <si>
    <t>HEP grant</t>
  </si>
  <si>
    <t>Reporting Block, Item C3</t>
  </si>
  <si>
    <t>C3.</t>
  </si>
  <si>
    <t xml:space="preserve">Average length of instructional service per individual instructional session, in </t>
  </si>
  <si>
    <t xml:space="preserve">hours. (Provide the average length of instructional service that the majority of </t>
  </si>
  <si>
    <t>students participate in).</t>
  </si>
  <si>
    <t>Average length of instructional service per semester, in days.  (Provide the average length</t>
  </si>
  <si>
    <t>of instructional service that the majority of students participate in).</t>
  </si>
  <si>
    <t xml:space="preserve">Reporting Block, Item C4  </t>
  </si>
  <si>
    <t>C4.</t>
  </si>
  <si>
    <t>Project Student Assessment Information Related to this Reporting Period</t>
  </si>
  <si>
    <t xml:space="preserve">If “No,” skip to Section D.  </t>
  </si>
  <si>
    <t xml:space="preserve">If your project uses a screening or intake assessment to establish a proficiency threshold, </t>
  </si>
  <si>
    <t xml:space="preserve">services? (Only check “no assessment” if proficiency is determined without the use of a </t>
  </si>
  <si>
    <t>formal assessment).</t>
  </si>
  <si>
    <t>What kind of screening or intake assessment is used?  (If not a published assessment,</t>
  </si>
  <si>
    <t xml:space="preserve">please check “Other,” provide the title and the program office with a copy of the assessment </t>
  </si>
  <si>
    <t>used).</t>
  </si>
  <si>
    <t>Other</t>
  </si>
  <si>
    <t>_________________</t>
  </si>
  <si>
    <r>
      <t xml:space="preserve">What was the average screening or intake </t>
    </r>
    <r>
      <rPr>
        <b/>
        <sz val="10"/>
        <color theme="1"/>
        <rFont val="Times New Roman"/>
        <family val="1"/>
      </rPr>
      <t>MATH</t>
    </r>
    <r>
      <rPr>
        <sz val="10"/>
        <color theme="1"/>
        <rFont val="Times New Roman"/>
        <family val="1"/>
      </rPr>
      <t xml:space="preserve"> scale/standard score for this reporting</t>
    </r>
  </si>
  <si>
    <t xml:space="preserve">English speaking </t>
  </si>
  <si>
    <t xml:space="preserve">Spanish speaking </t>
  </si>
  <si>
    <r>
      <t xml:space="preserve">What was the average screening or intake </t>
    </r>
    <r>
      <rPr>
        <b/>
        <sz val="10"/>
        <color theme="1"/>
        <rFont val="Times New Roman"/>
        <family val="1"/>
      </rPr>
      <t>READING</t>
    </r>
    <r>
      <rPr>
        <sz val="10"/>
        <color theme="1"/>
        <rFont val="Times New Roman"/>
        <family val="1"/>
      </rPr>
      <t xml:space="preserve"> scale/standard score for this reporting </t>
    </r>
  </si>
  <si>
    <t xml:space="preserve">period?  </t>
  </si>
  <si>
    <t>₃</t>
  </si>
  <si>
    <t>projects that do not collect intake data will not be required to do so.</t>
  </si>
  <si>
    <t>Budget Categories</t>
  </si>
  <si>
    <t>Fringe Benefit</t>
  </si>
  <si>
    <t>Travel</t>
  </si>
  <si>
    <t>Equipment</t>
  </si>
  <si>
    <t>Supplies</t>
  </si>
  <si>
    <t>Contractual</t>
  </si>
  <si>
    <t>Construction</t>
  </si>
  <si>
    <t>Total Direct Costs (lines 1-8)</t>
  </si>
  <si>
    <t>Training Stipends</t>
  </si>
  <si>
    <t>Total Amounts (lines 9-11)</t>
  </si>
  <si>
    <t xml:space="preserve">the frequency of instructional services.  If your program has both part time and full time </t>
  </si>
  <si>
    <t>options, please check the box that best describes the majority of your program students.</t>
  </si>
  <si>
    <t>Scale/Standard Score _________</t>
  </si>
  <si>
    <t>E.</t>
  </si>
  <si>
    <t>HEP Project Budget Information (see instructions)</t>
  </si>
  <si>
    <t>1)</t>
  </si>
  <si>
    <t>_______</t>
  </si>
  <si>
    <t>Days</t>
  </si>
  <si>
    <t>Hours</t>
  </si>
  <si>
    <r>
      <rPr>
        <sz val="10"/>
        <color theme="1"/>
        <rFont val="Calibri"/>
        <family val="2"/>
      </rPr>
      <t xml:space="preserve">₁ </t>
    </r>
    <r>
      <rPr>
        <sz val="10"/>
        <color theme="1"/>
        <rFont val="Calibri"/>
        <family val="2"/>
        <scheme val="minor"/>
      </rPr>
      <t xml:space="preserve">The program office will take aggregated information and determine mean and median values for instructional hours within and </t>
    </r>
  </si>
  <si>
    <t xml:space="preserve">across program models.  These data will be used to determine the most positive outcomes of program models.  Proficiency level </t>
  </si>
  <si>
    <t>will be established, if it is measured, through item C4a.</t>
  </si>
  <si>
    <r>
      <rPr>
        <sz val="10"/>
        <color theme="1"/>
        <rFont val="Calibri"/>
        <family val="2"/>
      </rPr>
      <t>₂</t>
    </r>
    <r>
      <rPr>
        <sz val="10"/>
        <color theme="1"/>
        <rFont val="Calibri"/>
        <family val="2"/>
        <scheme val="minor"/>
      </rPr>
      <t xml:space="preserve"> Item B1c requires grantees to report whether or not </t>
    </r>
    <r>
      <rPr>
        <b/>
        <sz val="10"/>
        <color theme="1"/>
        <rFont val="Calibri"/>
        <family val="2"/>
        <scheme val="minor"/>
      </rPr>
      <t xml:space="preserve">a student </t>
    </r>
    <r>
      <rPr>
        <sz val="10"/>
        <color theme="1"/>
        <rFont val="Calibri"/>
        <family val="2"/>
        <scheme val="minor"/>
      </rPr>
      <t xml:space="preserve">has received a service in any quantity. The total hours received or </t>
    </r>
  </si>
  <si>
    <t>total number should not be reported here.</t>
  </si>
  <si>
    <t>A1a</t>
  </si>
  <si>
    <t>A1b</t>
  </si>
  <si>
    <t>A1b1</t>
  </si>
  <si>
    <t>A1b2</t>
  </si>
  <si>
    <t>A2a</t>
  </si>
  <si>
    <t>A2b</t>
  </si>
  <si>
    <t>A2c</t>
  </si>
  <si>
    <t>A3a</t>
  </si>
  <si>
    <t>A3a1</t>
  </si>
  <si>
    <t>A3a2</t>
  </si>
  <si>
    <t>A3a3</t>
  </si>
  <si>
    <t>A4a</t>
  </si>
  <si>
    <t>A5a</t>
  </si>
  <si>
    <t>A5b</t>
  </si>
  <si>
    <t>A5c</t>
  </si>
  <si>
    <t>B1a</t>
  </si>
  <si>
    <t>B1b</t>
  </si>
  <si>
    <t>B1c1</t>
  </si>
  <si>
    <t>B1c2</t>
  </si>
  <si>
    <t>B1c3</t>
  </si>
  <si>
    <t>B1c4</t>
  </si>
  <si>
    <t>B1c5</t>
  </si>
  <si>
    <t>B1c6</t>
  </si>
  <si>
    <t>B1c7</t>
  </si>
  <si>
    <t>B1c8</t>
  </si>
  <si>
    <t>B1c9</t>
  </si>
  <si>
    <t>B1c9a</t>
  </si>
  <si>
    <t>B1c9b</t>
  </si>
  <si>
    <t>B1c9c</t>
  </si>
  <si>
    <t>B1c9d</t>
  </si>
  <si>
    <t>B1c9e</t>
  </si>
  <si>
    <t>B1c10</t>
  </si>
  <si>
    <t>B1c11</t>
  </si>
  <si>
    <t>B2a</t>
  </si>
  <si>
    <t>B2b</t>
  </si>
  <si>
    <t>B2c</t>
  </si>
  <si>
    <t>B2d</t>
  </si>
  <si>
    <t>C1a</t>
  </si>
  <si>
    <t>C1b</t>
  </si>
  <si>
    <t>C2a</t>
  </si>
  <si>
    <t>C2b</t>
  </si>
  <si>
    <t>C2c</t>
  </si>
  <si>
    <t>C2d</t>
  </si>
  <si>
    <t>C3b</t>
  </si>
  <si>
    <t>C3c</t>
  </si>
  <si>
    <t>C4a</t>
  </si>
  <si>
    <t>C4a1</t>
  </si>
  <si>
    <t xml:space="preserve">Sections of Annual Performance Report  </t>
  </si>
  <si>
    <t>Sections</t>
  </si>
  <si>
    <t>Reporting File</t>
  </si>
  <si>
    <t>Cover Sheet</t>
  </si>
  <si>
    <t>Block A</t>
  </si>
  <si>
    <t>Block B</t>
  </si>
  <si>
    <t>Block C</t>
  </si>
  <si>
    <t>Block D</t>
  </si>
  <si>
    <t>Block E</t>
  </si>
  <si>
    <t>Block F</t>
  </si>
  <si>
    <t>E1</t>
  </si>
  <si>
    <t>Report section E1 (narratives) in MS Word</t>
  </si>
  <si>
    <t>E2</t>
  </si>
  <si>
    <t>Report section E2 in the following Table and in the space below</t>
  </si>
  <si>
    <t>Year</t>
  </si>
  <si>
    <t>E2a1</t>
  </si>
  <si>
    <t>E2a2</t>
  </si>
  <si>
    <t>E2b2</t>
  </si>
  <si>
    <t>E2b1</t>
  </si>
  <si>
    <t>E2a3</t>
  </si>
  <si>
    <t>E2a4</t>
  </si>
  <si>
    <t>E2a5</t>
  </si>
  <si>
    <t>E2a6</t>
  </si>
  <si>
    <t>E2a7</t>
  </si>
  <si>
    <t>E2a8</t>
  </si>
  <si>
    <t>E2a9</t>
  </si>
  <si>
    <t>E2a10</t>
  </si>
  <si>
    <t>E2a11</t>
  </si>
  <si>
    <t>E2a12</t>
  </si>
  <si>
    <t>E2b3</t>
  </si>
  <si>
    <t>E2b4</t>
  </si>
  <si>
    <t>E2b5</t>
  </si>
  <si>
    <t>E2b6</t>
  </si>
  <si>
    <t>E2b7</t>
  </si>
  <si>
    <t>E2b8</t>
  </si>
  <si>
    <t>E2b9</t>
  </si>
  <si>
    <t>E2b10</t>
  </si>
  <si>
    <t>E2b11</t>
  </si>
  <si>
    <t>E2b12</t>
  </si>
  <si>
    <t>Budget Awarded</t>
  </si>
  <si>
    <t>GPRA1</t>
  </si>
  <si>
    <t>GPRA2</t>
  </si>
  <si>
    <t>Success Efficiency</t>
  </si>
  <si>
    <t>Blue</t>
  </si>
  <si>
    <t>Interpretation</t>
  </si>
  <si>
    <t>Yellow</t>
  </si>
  <si>
    <t>Green</t>
  </si>
  <si>
    <t>Check Box</t>
  </si>
  <si>
    <t>Enter Text</t>
  </si>
  <si>
    <t>Highlighted Color</t>
  </si>
  <si>
    <t>Type</t>
  </si>
  <si>
    <t>Numerical</t>
  </si>
  <si>
    <t>Text</t>
  </si>
  <si>
    <t>Note: Remember to keep budget line items consistent.  For example, if you categorized student textbooks in</t>
  </si>
  <si>
    <t xml:space="preserve">the Stipend line item in your revised budget, payments for student textbooks must be categorized in the </t>
  </si>
  <si>
    <t>Stipend line item in the Actual Expenditures column.</t>
  </si>
  <si>
    <t>Enter Numerical</t>
  </si>
  <si>
    <r>
      <t>C1c</t>
    </r>
    <r>
      <rPr>
        <b/>
        <sz val="10"/>
        <color theme="1"/>
        <rFont val="Calibri"/>
        <family val="2"/>
        <scheme val="minor"/>
      </rPr>
      <t xml:space="preserve">  Structured</t>
    </r>
  </si>
  <si>
    <r>
      <t xml:space="preserve">C1c  </t>
    </r>
    <r>
      <rPr>
        <b/>
        <sz val="10"/>
        <color theme="1"/>
        <rFont val="Calibri"/>
        <family val="2"/>
        <scheme val="minor"/>
      </rPr>
      <t>Open</t>
    </r>
  </si>
  <si>
    <r>
      <t>C1d</t>
    </r>
    <r>
      <rPr>
        <b/>
        <sz val="10"/>
        <color theme="1"/>
        <rFont val="Calibri"/>
        <family val="2"/>
        <scheme val="minor"/>
      </rPr>
      <t xml:space="preserve">  English </t>
    </r>
  </si>
  <si>
    <r>
      <t>C1d</t>
    </r>
    <r>
      <rPr>
        <b/>
        <sz val="10"/>
        <color theme="1"/>
        <rFont val="Calibri"/>
        <family val="2"/>
        <scheme val="minor"/>
      </rPr>
      <t xml:space="preserve">  Spanish </t>
    </r>
  </si>
  <si>
    <r>
      <t>C1d</t>
    </r>
    <r>
      <rPr>
        <b/>
        <sz val="10"/>
        <color theme="1"/>
        <rFont val="Calibri"/>
        <family val="2"/>
        <scheme val="minor"/>
      </rPr>
      <t xml:space="preserve">  Other</t>
    </r>
  </si>
  <si>
    <r>
      <t>C1f</t>
    </r>
    <r>
      <rPr>
        <b/>
        <sz val="10"/>
        <color theme="1"/>
        <rFont val="Calibri"/>
        <family val="2"/>
        <scheme val="minor"/>
      </rPr>
      <t xml:space="preserve">  Quarter</t>
    </r>
  </si>
  <si>
    <r>
      <t>C1f</t>
    </r>
    <r>
      <rPr>
        <b/>
        <sz val="10"/>
        <color theme="1"/>
        <rFont val="Calibri"/>
        <family val="2"/>
        <scheme val="minor"/>
      </rPr>
      <t xml:space="preserve">  Trimester</t>
    </r>
  </si>
  <si>
    <r>
      <t>C1f</t>
    </r>
    <r>
      <rPr>
        <b/>
        <sz val="10"/>
        <color theme="1"/>
        <rFont val="Calibri"/>
        <family val="2"/>
        <scheme val="minor"/>
      </rPr>
      <t xml:space="preserve">  Semester</t>
    </r>
  </si>
  <si>
    <r>
      <t>C3a</t>
    </r>
    <r>
      <rPr>
        <b/>
        <sz val="10"/>
        <color theme="1"/>
        <rFont val="Calibri"/>
        <family val="2"/>
        <scheme val="minor"/>
      </rPr>
      <t xml:space="preserve">  Weekly</t>
    </r>
  </si>
  <si>
    <r>
      <t>C3a</t>
    </r>
    <r>
      <rPr>
        <b/>
        <sz val="10"/>
        <color theme="1"/>
        <rFont val="Calibri"/>
        <family val="2"/>
        <scheme val="minor"/>
      </rPr>
      <t xml:space="preserve">  Daily</t>
    </r>
  </si>
  <si>
    <r>
      <t>C3a</t>
    </r>
    <r>
      <rPr>
        <b/>
        <sz val="10"/>
        <color theme="1"/>
        <rFont val="Calibri"/>
        <family val="2"/>
        <scheme val="minor"/>
      </rPr>
      <t xml:space="preserve">  Monthly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</si>
  <si>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Other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</si>
  <si>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TABE</t>
    </r>
  </si>
  <si>
    <r>
      <t>C4a3</t>
    </r>
    <r>
      <rPr>
        <b/>
        <sz val="10"/>
        <color theme="1"/>
        <rFont val="Calibri"/>
        <family val="2"/>
        <scheme val="minor"/>
      </rPr>
      <t xml:space="preserve">         Math (in English)</t>
    </r>
  </si>
  <si>
    <r>
      <t>C4a3</t>
    </r>
    <r>
      <rPr>
        <b/>
        <sz val="10"/>
        <color theme="1"/>
        <rFont val="Calibri"/>
        <family val="2"/>
        <scheme val="minor"/>
      </rPr>
      <t xml:space="preserve">         Math (in Spanish)</t>
    </r>
  </si>
  <si>
    <r>
      <t>C4a4</t>
    </r>
    <r>
      <rPr>
        <b/>
        <sz val="10"/>
        <color theme="1"/>
        <rFont val="Calibri"/>
        <family val="2"/>
        <scheme val="minor"/>
      </rPr>
      <t xml:space="preserve">         Reading (in Spanish)</t>
    </r>
  </si>
  <si>
    <r>
      <t>C4a4</t>
    </r>
    <r>
      <rPr>
        <b/>
        <sz val="10"/>
        <color theme="1"/>
        <rFont val="Calibri"/>
        <family val="2"/>
        <scheme val="minor"/>
      </rPr>
      <t xml:space="preserve">         Reading (in English</t>
    </r>
  </si>
  <si>
    <r>
      <t xml:space="preserve">C1e                   </t>
    </r>
    <r>
      <rPr>
        <b/>
        <sz val="10"/>
        <color theme="1"/>
        <rFont val="Calibri"/>
        <family val="2"/>
        <scheme val="minor"/>
      </rPr>
      <t>4 yr</t>
    </r>
  </si>
  <si>
    <r>
      <t>C1e</t>
    </r>
    <r>
      <rPr>
        <b/>
        <sz val="10"/>
        <color theme="1"/>
        <rFont val="Calibri"/>
        <family val="2"/>
        <scheme val="minor"/>
      </rPr>
      <t xml:space="preserve">              2yr</t>
    </r>
  </si>
  <si>
    <r>
      <t>C1e</t>
    </r>
    <r>
      <rPr>
        <b/>
        <sz val="10"/>
        <color theme="1"/>
        <rFont val="Calibri"/>
        <family val="2"/>
        <scheme val="minor"/>
      </rPr>
      <t xml:space="preserve">     Non-Profit</t>
    </r>
  </si>
  <si>
    <t>Performance Calculation Table</t>
  </si>
  <si>
    <t>Annual Award Amount</t>
  </si>
  <si>
    <t>Text/Signature</t>
  </si>
  <si>
    <t>GPRA Measure 2</t>
  </si>
  <si>
    <t>Placement of HSE attainers (from question A2a above) from the current reporting period by</t>
  </si>
  <si>
    <t>Follow-up on HSE attainers from the reporting period.</t>
  </si>
  <si>
    <t>Number of HSE attainers you were able to track for follow-up data</t>
  </si>
  <si>
    <t>Time to completion for HSE attainers from question A2a above.  (Note: A5a-c should sum to</t>
  </si>
  <si>
    <t>Total HSE instruction hours received by HSE attainers.</t>
  </si>
  <si>
    <t xml:space="preserve">Characteristics of the HEP HSE enrolled students during the reporting period. </t>
  </si>
  <si>
    <t>Instruction and services received by HEP HSE enrolled students during the reporting period.</t>
  </si>
  <si>
    <t>Total HSE instruction hours received by all HEP HSE enrolled students.₁</t>
  </si>
  <si>
    <t>to provide HSE instruction</t>
  </si>
  <si>
    <t>Project HEP HSE Instructional Services Offered during the Reporting Period</t>
  </si>
  <si>
    <t>Does your project screen students prior to enrollment in HEP HSE instructional services</t>
  </si>
  <si>
    <t xml:space="preserve">what is your project proficiency threshold for accepting students into HEP HSE instructional </t>
  </si>
  <si>
    <t>Is this project in a four-year or two-year educational institution, or in a non-profit organization?</t>
  </si>
  <si>
    <r>
      <t xml:space="preserve">The program office is asking </t>
    </r>
    <r>
      <rPr>
        <b/>
        <sz val="10"/>
        <color theme="1"/>
        <rFont val="Calibri"/>
        <family val="2"/>
        <scheme val="minor"/>
      </rPr>
      <t>if</t>
    </r>
    <r>
      <rPr>
        <sz val="10"/>
        <color theme="1"/>
        <rFont val="Calibri"/>
        <family val="2"/>
        <scheme val="minor"/>
      </rPr>
      <t xml:space="preserve"> the project currently collects intake screening data; </t>
    </r>
  </si>
  <si>
    <t>How frequently are HSE instructional services provided? Check the option that best describes</t>
  </si>
  <si>
    <t>MS Excel</t>
  </si>
  <si>
    <t>MS Word</t>
  </si>
  <si>
    <t>E1 in MS Word</t>
  </si>
  <si>
    <t>E2 in MS Excel</t>
  </si>
  <si>
    <t>PDF</t>
  </si>
  <si>
    <t>Submitted As</t>
  </si>
  <si>
    <t>Submitted To</t>
  </si>
  <si>
    <t xml:space="preserve">Please send FINAL versions of ALL these sections (4 files in total) as attachments to OME in ONE email </t>
  </si>
  <si>
    <r>
      <t xml:space="preserve">Number </t>
    </r>
    <r>
      <rPr>
        <b/>
        <sz val="10"/>
        <color theme="1"/>
        <rFont val="Times New Roman"/>
        <family val="1"/>
      </rPr>
      <t>funded</t>
    </r>
    <r>
      <rPr>
        <sz val="10"/>
        <color theme="1"/>
        <rFont val="Times New Roman"/>
        <family val="1"/>
      </rPr>
      <t xml:space="preserve"> to be served</t>
    </r>
  </si>
  <si>
    <r>
      <t xml:space="preserve">Number </t>
    </r>
    <r>
      <rPr>
        <b/>
        <sz val="10"/>
        <color theme="1"/>
        <rFont val="Times New Roman"/>
        <family val="1"/>
      </rPr>
      <t>served</t>
    </r>
    <r>
      <rPr>
        <sz val="10"/>
        <color theme="1"/>
        <rFont val="Times New Roman"/>
        <family val="1"/>
      </rPr>
      <t xml:space="preserve"> in HEP HSE instruction (note: A1b1 + A1b2 should sum to equal A1b)</t>
    </r>
  </si>
  <si>
    <r>
      <t xml:space="preserve">Number of </t>
    </r>
    <r>
      <rPr>
        <b/>
        <sz val="10"/>
        <color theme="1"/>
        <rFont val="Times New Roman"/>
        <family val="1"/>
      </rPr>
      <t>FTE</t>
    </r>
    <r>
      <rPr>
        <sz val="10"/>
        <color theme="1"/>
        <rFont val="Times New Roman"/>
        <family val="1"/>
      </rPr>
      <t xml:space="preserve"> teaching staff funded by the HEP grant to provide HSE instruction</t>
    </r>
  </si>
  <si>
    <r>
      <t>C1f</t>
    </r>
    <r>
      <rPr>
        <b/>
        <sz val="10"/>
        <color theme="1"/>
        <rFont val="Calibri"/>
        <family val="2"/>
        <scheme val="minor"/>
      </rPr>
      <t xml:space="preserve">                  N/A</t>
    </r>
  </si>
  <si>
    <t>PR Number:</t>
  </si>
  <si>
    <t>Grant Year:</t>
  </si>
  <si>
    <t>Reporting Period:</t>
  </si>
  <si>
    <t>Personnel</t>
  </si>
  <si>
    <r>
      <t xml:space="preserve">Number of HSE </t>
    </r>
    <r>
      <rPr>
        <b/>
        <sz val="10"/>
        <color theme="1"/>
        <rFont val="Times New Roman"/>
        <family val="1"/>
      </rPr>
      <t>attainers</t>
    </r>
    <r>
      <rPr>
        <sz val="10"/>
        <color theme="1"/>
        <rFont val="Times New Roman"/>
        <family val="1"/>
      </rPr>
      <t>. (Obj. 1 National Target: 69%) (GPRA 1)</t>
    </r>
  </si>
  <si>
    <r>
      <t xml:space="preserve">Number of </t>
    </r>
    <r>
      <rPr>
        <b/>
        <sz val="10"/>
        <color theme="1"/>
        <rFont val="Times New Roman"/>
        <family val="1"/>
      </rPr>
      <t>withdrawals</t>
    </r>
  </si>
  <si>
    <r>
      <t xml:space="preserve">Number of </t>
    </r>
    <r>
      <rPr>
        <b/>
        <sz val="10"/>
        <color theme="1"/>
        <rFont val="Times New Roman"/>
        <family val="1"/>
      </rPr>
      <t>persisters</t>
    </r>
    <r>
      <rPr>
        <sz val="10"/>
        <color theme="1"/>
        <rFont val="Times New Roman"/>
        <family val="1"/>
      </rPr>
      <t xml:space="preserve"> (came back to continue in the subsequent budget period; persisters</t>
    </r>
  </si>
  <si>
    <r>
      <t>Number of HSE attainers who</t>
    </r>
    <r>
      <rPr>
        <b/>
        <sz val="10"/>
        <color theme="1"/>
        <rFont val="Times New Roman"/>
        <family val="1"/>
      </rPr>
      <t xml:space="preserve"> entered postsecondary</t>
    </r>
    <r>
      <rPr>
        <sz val="10"/>
        <color theme="1"/>
        <rFont val="Times New Roman"/>
        <family val="1"/>
      </rPr>
      <t xml:space="preserve"> education or </t>
    </r>
    <r>
      <rPr>
        <b/>
        <sz val="10"/>
        <color theme="1"/>
        <rFont val="Times New Roman"/>
        <family val="1"/>
      </rPr>
      <t>training</t>
    </r>
    <r>
      <rPr>
        <sz val="10"/>
        <color theme="1"/>
        <rFont val="Times New Roman"/>
        <family val="1"/>
      </rPr>
      <t xml:space="preserve"> programs</t>
    </r>
  </si>
  <si>
    <r>
      <t xml:space="preserve">Number of HSE attainers who </t>
    </r>
    <r>
      <rPr>
        <b/>
        <sz val="10"/>
        <color theme="1"/>
        <rFont val="Times New Roman"/>
        <family val="1"/>
      </rPr>
      <t>obtained upgraded employment</t>
    </r>
  </si>
  <si>
    <r>
      <t xml:space="preserve">Number of HSE attainers who </t>
    </r>
    <r>
      <rPr>
        <b/>
        <sz val="10"/>
        <color theme="1"/>
        <rFont val="Times New Roman"/>
        <family val="1"/>
      </rPr>
      <t>entered</t>
    </r>
    <r>
      <rPr>
        <sz val="10"/>
        <color theme="1"/>
        <rFont val="Times New Roman"/>
        <family val="1"/>
      </rPr>
      <t xml:space="preserve"> the </t>
    </r>
    <r>
      <rPr>
        <b/>
        <sz val="10"/>
        <color theme="1"/>
        <rFont val="Times New Roman"/>
        <family val="1"/>
      </rPr>
      <t>military</t>
    </r>
  </si>
  <si>
    <r>
      <t xml:space="preserve">Unduplicated number of HSE </t>
    </r>
    <r>
      <rPr>
        <b/>
        <sz val="10"/>
        <color theme="1"/>
        <rFont val="Times New Roman"/>
        <family val="1"/>
      </rPr>
      <t>attainers</t>
    </r>
    <r>
      <rPr>
        <sz val="10"/>
        <color theme="1"/>
        <rFont val="Times New Roman"/>
        <family val="1"/>
      </rPr>
      <t xml:space="preserve"> who </t>
    </r>
    <r>
      <rPr>
        <b/>
        <sz val="10"/>
        <color theme="1"/>
        <rFont val="Times New Roman"/>
        <family val="1"/>
      </rPr>
      <t>entered</t>
    </r>
    <r>
      <rPr>
        <sz val="10"/>
        <color theme="1"/>
        <rFont val="Times New Roman"/>
        <family val="1"/>
      </rPr>
      <t xml:space="preserve"> postsecondary education or training</t>
    </r>
  </si>
  <si>
    <t>periods of your project</t>
  </si>
  <si>
    <t>Color Coding for Convenience</t>
  </si>
  <si>
    <t>Grantee Name:</t>
  </si>
  <si>
    <t>Annual Performance Report and Final Performance Report</t>
  </si>
  <si>
    <t>Data Form</t>
  </si>
  <si>
    <r>
      <t>Number of HSE attainers who got their HSE</t>
    </r>
    <r>
      <rPr>
        <b/>
        <sz val="10"/>
        <color theme="1"/>
        <rFont val="Times New Roman"/>
        <family val="1"/>
      </rPr>
      <t xml:space="preserve"> within one </t>
    </r>
    <r>
      <rPr>
        <sz val="10"/>
        <color theme="1"/>
        <rFont val="Times New Roman"/>
        <family val="1"/>
      </rPr>
      <t>reporting period of your project</t>
    </r>
  </si>
  <si>
    <r>
      <t>Number of HSE attainers who got their HSE after</t>
    </r>
    <r>
      <rPr>
        <b/>
        <sz val="10"/>
        <color theme="1"/>
        <rFont val="Times New Roman"/>
        <family val="1"/>
      </rPr>
      <t xml:space="preserve"> more than one</t>
    </r>
    <r>
      <rPr>
        <sz val="10"/>
        <color theme="1"/>
        <rFont val="Times New Roman"/>
        <family val="1"/>
      </rPr>
      <t>, but within two reporting</t>
    </r>
  </si>
  <si>
    <r>
      <t>Number of HSE attainers who got their HSE after</t>
    </r>
    <r>
      <rPr>
        <b/>
        <sz val="10"/>
        <color theme="1"/>
        <rFont val="Times New Roman"/>
        <family val="1"/>
      </rPr>
      <t xml:space="preserve"> more than two</t>
    </r>
    <r>
      <rPr>
        <sz val="10"/>
        <color theme="1"/>
        <rFont val="Times New Roman"/>
        <family val="1"/>
      </rPr>
      <t xml:space="preserve"> reporting periods                               of your project</t>
    </r>
  </si>
  <si>
    <t xml:space="preserve">a HSE and have returned by APR due date of the subsequent budget period to continue </t>
  </si>
  <si>
    <t xml:space="preserve"> APR due date</t>
  </si>
  <si>
    <t>Indirect Costs</t>
  </si>
  <si>
    <t>explain this difference.</t>
  </si>
  <si>
    <t>If the Revised Budget Amounts (Recommended + Carryover) and the Actual Expenditure Amounts are different,</t>
  </si>
  <si>
    <t>Which HSE assessment(s) does your project use?</t>
  </si>
  <si>
    <r>
      <t>services to establish whether they are above or below a proficiency threshold? (Check one)</t>
    </r>
    <r>
      <rPr>
        <vertAlign val="superscript"/>
        <sz val="10"/>
        <color theme="1"/>
        <rFont val="Calibri"/>
        <family val="2"/>
      </rPr>
      <t>₃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</si>
  <si>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CASAS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</si>
  <si>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GAIN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</si>
  <si>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         Steck-Vaughn OPT</t>
    </r>
  </si>
  <si>
    <r>
      <t>C4b2</t>
    </r>
    <r>
      <rPr>
        <b/>
        <sz val="10"/>
        <color theme="1"/>
        <rFont val="Calibri"/>
        <family val="2"/>
        <scheme val="minor"/>
      </rPr>
      <t xml:space="preserve">               GED® 2002 Series</t>
    </r>
  </si>
  <si>
    <r>
      <t>C4b2</t>
    </r>
    <r>
      <rPr>
        <b/>
        <sz val="10"/>
        <color theme="1"/>
        <rFont val="Calibri"/>
        <family val="2"/>
        <scheme val="minor"/>
      </rPr>
      <t xml:space="preserve">               GED® 2014 Series</t>
    </r>
  </si>
  <si>
    <r>
      <t>C4b2</t>
    </r>
    <r>
      <rPr>
        <b/>
        <sz val="10"/>
        <color theme="1"/>
        <rFont val="Calibri"/>
        <family val="2"/>
        <scheme val="minor"/>
      </rPr>
      <t xml:space="preserve">               HiSET®</t>
    </r>
  </si>
  <si>
    <r>
      <t>C4b2</t>
    </r>
    <r>
      <rPr>
        <b/>
        <sz val="10"/>
        <color theme="1"/>
        <rFont val="Calibri"/>
        <family val="2"/>
        <scheme val="minor"/>
      </rPr>
      <t xml:space="preserve">               TASC®</t>
    </r>
  </si>
  <si>
    <r>
      <t>C4b2</t>
    </r>
    <r>
      <rPr>
        <b/>
        <sz val="10"/>
        <color theme="1"/>
        <rFont val="Calibri"/>
        <family val="2"/>
        <scheme val="minor"/>
      </rPr>
      <t xml:space="preserve">               Other®</t>
    </r>
  </si>
  <si>
    <t>Personnel  (Carryover)</t>
  </si>
  <si>
    <t>Fringe Benefit  (Carryover)</t>
  </si>
  <si>
    <t>Travel  (Carryover)</t>
  </si>
  <si>
    <t>Equipment  (Carryover)</t>
  </si>
  <si>
    <t>Supplies  (Carryover)</t>
  </si>
  <si>
    <t>Contractual  (Carryover)</t>
  </si>
  <si>
    <t>Construction  (Carryover)</t>
  </si>
  <si>
    <t>Other  (Carryover)</t>
  </si>
  <si>
    <t>Total Direct Costs (lines 1-8)  (Carryover)</t>
  </si>
  <si>
    <t>Indirect Costs  (Carryover)</t>
  </si>
  <si>
    <t>Training Stipends  (Carryover)</t>
  </si>
  <si>
    <t>Total Amounts (lines 9-11)  (Carryover)</t>
  </si>
  <si>
    <t>HEP GPRA 1 Doc. Form</t>
  </si>
  <si>
    <t>Numerical/Text/Signature</t>
  </si>
  <si>
    <r>
      <t xml:space="preserve">*Supporting documentation required.  See instructions for Item A2.   </t>
    </r>
    <r>
      <rPr>
        <i/>
        <sz val="10"/>
        <color theme="1"/>
        <rFont val="Times New Roman"/>
        <family val="1"/>
      </rPr>
      <t xml:space="preserve">Ensure that you include the  attainers in A1b3 in this count.      </t>
    </r>
  </si>
  <si>
    <t>Reporting Block, Item A6</t>
  </si>
  <si>
    <t>(a) Carryover from Previous Budget Period</t>
  </si>
  <si>
    <t>(b) Recommended Amount</t>
  </si>
  <si>
    <t>(d) Actual Expenditure Amounts</t>
  </si>
  <si>
    <t>Proposed Expenditures</t>
  </si>
  <si>
    <t>Actual  Expenditures</t>
  </si>
  <si>
    <t xml:space="preserve">Report in column (a) carryover funds in their correct category amounts from the previous budget period,  </t>
  </si>
  <si>
    <t>(c) Total Approved, Revised Budget Amounts</t>
  </si>
  <si>
    <t xml:space="preserve">in column (c), the total revised budget amounts (using  your approved, revised budget as in your ED524 Form), </t>
  </si>
  <si>
    <t>and by adding the previous year's carryover in column (a) with the recommended amount in column (b), in each budget category, and</t>
  </si>
  <si>
    <t>in column (b) the recommended funds, by budget category, for the current budget period,</t>
  </si>
  <si>
    <t xml:space="preserve">in column (d), your project’s actual expenditures for this reporting period. </t>
  </si>
  <si>
    <t>Number of students who are 21 years old or younger</t>
  </si>
  <si>
    <t>Number of students who are over 21 years old</t>
  </si>
  <si>
    <t>Number of HSE attainers who passed the HSE assessment in  the English Language.</t>
  </si>
  <si>
    <t>Number of HSE attainers who passed the HSE assessment in  the Spanish Language.</t>
  </si>
  <si>
    <t>Number of HSE attainers who passed the HSE assessment in a language other than English or Spanish.</t>
  </si>
  <si>
    <t>A1b3</t>
  </si>
  <si>
    <r>
      <t xml:space="preserve">Serv. during 2013-14 and 2014-15 b. p. and not served in the 2015-16 b. p, and became </t>
    </r>
    <r>
      <rPr>
        <b/>
        <sz val="10"/>
        <color rgb="FFFF0000"/>
        <rFont val="Times New Roman"/>
        <family val="1"/>
      </rPr>
      <t>attainers due to the GED scoring change</t>
    </r>
    <r>
      <rPr>
        <sz val="10"/>
        <color rgb="FFFF0000"/>
        <rFont val="Times New Roman"/>
        <family val="1"/>
      </rPr>
      <t>, in the 2015-16 budget period.</t>
    </r>
  </si>
  <si>
    <t>A1a1</t>
  </si>
  <si>
    <t>A2a2</t>
  </si>
  <si>
    <t>A2a3</t>
  </si>
  <si>
    <t>Number of HSE attainers who passed the HSE assessment in  the English Language</t>
  </si>
  <si>
    <t>Number of HSE attainers who passed the HSE assessment in  the Spanish Language</t>
  </si>
  <si>
    <t>Number of HSE attainers who passed the HSE assessment in a language other than English or Spanish</t>
  </si>
  <si>
    <t>E2c1</t>
  </si>
  <si>
    <t>E2c2</t>
  </si>
  <si>
    <t>E2c3</t>
  </si>
  <si>
    <t>E2c4</t>
  </si>
  <si>
    <t>E2c5</t>
  </si>
  <si>
    <t>E2c6</t>
  </si>
  <si>
    <t>E2c7</t>
  </si>
  <si>
    <t>E2c8</t>
  </si>
  <si>
    <t>E2c9</t>
  </si>
  <si>
    <t>E2c10</t>
  </si>
  <si>
    <t>E2c11</t>
  </si>
  <si>
    <t>E2c12</t>
  </si>
  <si>
    <t>E2d1</t>
  </si>
  <si>
    <t>E2d2</t>
  </si>
  <si>
    <t>E2d3</t>
  </si>
  <si>
    <t>E2d4</t>
  </si>
  <si>
    <t>E2d5</t>
  </si>
  <si>
    <t>E2d6</t>
  </si>
  <si>
    <t>E2d7</t>
  </si>
  <si>
    <t>E2d8</t>
  </si>
  <si>
    <t>E2d9</t>
  </si>
  <si>
    <t>E2d10</t>
  </si>
  <si>
    <t>E2d11</t>
  </si>
  <si>
    <t>E2d12</t>
  </si>
  <si>
    <t>Attainers who continued post secondary education (Efficiency)</t>
  </si>
  <si>
    <t>Attainers Success Efficiency</t>
  </si>
  <si>
    <t>Write here</t>
  </si>
  <si>
    <t>Write Here….</t>
  </si>
  <si>
    <t>Number of HSE attainers who were new participants.</t>
  </si>
  <si>
    <t>Number of HSE attainers who were returning participants.</t>
  </si>
  <si>
    <t>Number of withdrawals who were new participants.</t>
  </si>
  <si>
    <t>Number of withdrawals who were returning participants.</t>
  </si>
  <si>
    <t>Other support services: ______________________</t>
  </si>
  <si>
    <t>07/01/2016 - 06/30/2017</t>
  </si>
  <si>
    <t>Current Performance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</si>
</sst>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_);[Red]\(0\)"/>
    <numFmt numFmtId="165" formatCode="&quot;$&quot;#,##0"/>
    <numFmt numFmtId="166" formatCode="&quot;$&quot;#,##0.00"/>
  </numFmts>
  <fonts count="3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</font>
    <font>
      <b/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Tahoma"/>
      <family val="2"/>
    </font>
    <font>
      <b/>
      <sz val="14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8"/>
      <color theme="1"/>
      <name val="Times New Roman"/>
      <family val="1"/>
    </font>
    <font>
      <b/>
      <u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Times New Roman"/>
      <family val="1"/>
    </font>
    <font>
      <vertAlign val="superscript"/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C4FFA7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3" fillId="0" borderId="0" applyFont="0" applyFill="0" applyBorder="0" applyAlignment="0" applyProtection="0"/>
  </cellStyleXfs>
  <cellXfs count="39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0" xfId="0" applyBorder="1"/>
    <xf numFmtId="0" fontId="0" fillId="0" borderId="9" xfId="0" applyBorder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3" fillId="0" borderId="3" xfId="0" applyFont="1" applyBorder="1"/>
    <xf numFmtId="0" fontId="3" fillId="0" borderId="6" xfId="0" applyFont="1" applyBorder="1"/>
    <xf numFmtId="0" fontId="2" fillId="0" borderId="0" xfId="0" applyFont="1" applyAlignment="1">
      <alignment horizontal="left" vertical="center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5" xfId="0" applyBorder="1"/>
    <xf numFmtId="0" fontId="0" fillId="0" borderId="10" xfId="0" applyBorder="1"/>
    <xf numFmtId="0" fontId="5" fillId="0" borderId="10" xfId="0" applyFont="1" applyBorder="1"/>
    <xf numFmtId="0" fontId="4" fillId="0" borderId="0" xfId="0" applyFont="1"/>
    <xf numFmtId="0" fontId="3" fillId="0" borderId="0" xfId="0" applyFont="1" applyBorder="1"/>
    <xf numFmtId="0" fontId="12" fillId="0" borderId="8" xfId="0" applyFont="1" applyBorder="1" applyAlignment="1">
      <alignment vertical="center"/>
    </xf>
    <xf numFmtId="0" fontId="0" fillId="0" borderId="8" xfId="0" applyFill="1" applyBorder="1"/>
    <xf numFmtId="0" fontId="0" fillId="0" borderId="8" xfId="0" applyBorder="1"/>
    <xf numFmtId="0" fontId="0" fillId="0" borderId="2" xfId="0" applyBorder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0" xfId="0" applyBorder="1" applyAlignment="1"/>
    <xf numFmtId="0" fontId="3" fillId="0" borderId="0" xfId="0" applyFont="1" applyFill="1" applyBorder="1"/>
    <xf numFmtId="0" fontId="3" fillId="0" borderId="6" xfId="0" applyFont="1" applyFill="1" applyBorder="1"/>
    <xf numFmtId="0" fontId="0" fillId="0" borderId="6" xfId="0" applyBorder="1" applyAlignment="1"/>
    <xf numFmtId="0" fontId="0" fillId="0" borderId="7" xfId="0" applyBorder="1" applyAlignment="1"/>
    <xf numFmtId="0" fontId="3" fillId="0" borderId="1" xfId="0" applyFont="1" applyBorder="1"/>
    <xf numFmtId="0" fontId="3" fillId="0" borderId="11" xfId="0" applyFont="1" applyBorder="1"/>
    <xf numFmtId="0" fontId="2" fillId="0" borderId="10" xfId="0" applyFont="1" applyBorder="1" applyAlignment="1">
      <alignment horizontal="left" vertical="center"/>
    </xf>
    <xf numFmtId="0" fontId="3" fillId="0" borderId="13" xfId="0" applyFont="1" applyBorder="1"/>
    <xf numFmtId="0" fontId="0" fillId="0" borderId="1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0" xfId="0" applyProtection="1">
      <protection hidden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Protection="1"/>
    <xf numFmtId="0" fontId="3" fillId="2" borderId="0" xfId="0" applyFont="1" applyFill="1"/>
    <xf numFmtId="0" fontId="17" fillId="7" borderId="1" xfId="0" applyFont="1" applyFill="1" applyBorder="1"/>
    <xf numFmtId="0" fontId="0" fillId="7" borderId="1" xfId="0" applyFill="1" applyBorder="1" applyAlignment="1" applyProtection="1">
      <alignment horizontal="center"/>
      <protection hidden="1"/>
    </xf>
    <xf numFmtId="0" fontId="17" fillId="8" borderId="1" xfId="0" applyFont="1" applyFill="1" applyBorder="1"/>
    <xf numFmtId="0" fontId="0" fillId="8" borderId="1" xfId="0" applyFill="1" applyBorder="1" applyAlignment="1" applyProtection="1">
      <alignment horizontal="center"/>
      <protection hidden="1"/>
    </xf>
    <xf numFmtId="0" fontId="0" fillId="8" borderId="1" xfId="0" quotePrefix="1" applyFill="1" applyBorder="1" applyAlignment="1" applyProtection="1">
      <alignment horizontal="center"/>
      <protection hidden="1"/>
    </xf>
    <xf numFmtId="0" fontId="3" fillId="7" borderId="1" xfId="0" applyFont="1" applyFill="1" applyBorder="1" applyAlignment="1">
      <alignment horizontal="center" vertical="center" textRotation="90" wrapText="1"/>
    </xf>
    <xf numFmtId="0" fontId="6" fillId="7" borderId="1" xfId="0" applyFont="1" applyFill="1" applyBorder="1" applyAlignment="1">
      <alignment horizontal="center" wrapText="1"/>
    </xf>
    <xf numFmtId="3" fontId="0" fillId="7" borderId="1" xfId="0" applyNumberFormat="1" applyFill="1" applyBorder="1" applyAlignment="1" applyProtection="1">
      <alignment horizontal="center"/>
      <protection hidden="1"/>
    </xf>
    <xf numFmtId="9" fontId="0" fillId="7" borderId="1" xfId="0" applyNumberFormat="1" applyFill="1" applyBorder="1" applyAlignment="1" applyProtection="1">
      <alignment horizontal="center"/>
      <protection hidden="1"/>
    </xf>
    <xf numFmtId="0" fontId="18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7" fillId="6" borderId="1" xfId="0" applyFont="1" applyFill="1" applyBorder="1"/>
    <xf numFmtId="0" fontId="17" fillId="6" borderId="1" xfId="0" applyFont="1" applyFill="1" applyBorder="1" applyAlignment="1">
      <alignment wrapText="1"/>
    </xf>
    <xf numFmtId="0" fontId="0" fillId="6" borderId="1" xfId="0" applyFill="1" applyBorder="1" applyAlignment="1" applyProtection="1">
      <alignment horizontal="center"/>
      <protection hidden="1"/>
    </xf>
    <xf numFmtId="0" fontId="3" fillId="8" borderId="1" xfId="0" applyFont="1" applyFill="1" applyBorder="1" applyAlignment="1">
      <alignment horizontal="center" vertical="center" textRotation="90" wrapText="1"/>
    </xf>
    <xf numFmtId="0" fontId="0" fillId="0" borderId="0" xfId="0" applyAlignment="1" applyProtection="1">
      <alignment horizontal="center"/>
      <protection hidden="1"/>
    </xf>
    <xf numFmtId="0" fontId="3" fillId="6" borderId="1" xfId="0" applyFont="1" applyFill="1" applyBorder="1" applyAlignment="1">
      <alignment horizontal="center" vertical="center" textRotation="90" wrapText="1"/>
    </xf>
    <xf numFmtId="0" fontId="19" fillId="10" borderId="0" xfId="0" applyFont="1" applyFill="1" applyAlignment="1">
      <alignment horizontal="center"/>
    </xf>
    <xf numFmtId="0" fontId="0" fillId="11" borderId="2" xfId="0" applyFill="1" applyBorder="1" applyAlignment="1" applyProtection="1">
      <alignment wrapText="1"/>
    </xf>
    <xf numFmtId="0" fontId="0" fillId="11" borderId="4" xfId="0" applyFill="1" applyBorder="1" applyAlignment="1" applyProtection="1">
      <alignment wrapText="1"/>
    </xf>
    <xf numFmtId="0" fontId="0" fillId="11" borderId="4" xfId="0" applyFill="1" applyBorder="1" applyProtection="1"/>
    <xf numFmtId="0" fontId="0" fillId="11" borderId="10" xfId="0" applyFill="1" applyBorder="1" applyAlignment="1" applyProtection="1">
      <alignment wrapText="1"/>
    </xf>
    <xf numFmtId="0" fontId="0" fillId="11" borderId="12" xfId="0" applyFill="1" applyBorder="1" applyProtection="1"/>
    <xf numFmtId="0" fontId="8" fillId="11" borderId="2" xfId="0" applyFont="1" applyFill="1" applyBorder="1" applyAlignment="1" applyProtection="1">
      <alignment wrapText="1"/>
    </xf>
    <xf numFmtId="0" fontId="8" fillId="11" borderId="4" xfId="0" applyFont="1" applyFill="1" applyBorder="1" applyAlignment="1" applyProtection="1">
      <alignment wrapText="1"/>
    </xf>
    <xf numFmtId="0" fontId="0" fillId="11" borderId="5" xfId="0" applyFill="1" applyBorder="1" applyAlignment="1" applyProtection="1">
      <alignment wrapText="1"/>
    </xf>
    <xf numFmtId="0" fontId="0" fillId="11" borderId="1" xfId="0" applyFill="1" applyBorder="1"/>
    <xf numFmtId="0" fontId="3" fillId="11" borderId="10" xfId="0" applyFont="1" applyFill="1" applyBorder="1"/>
    <xf numFmtId="0" fontId="0" fillId="11" borderId="12" xfId="0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6" xfId="0" applyFont="1" applyBorder="1"/>
    <xf numFmtId="0" fontId="0" fillId="0" borderId="7" xfId="0" applyFont="1" applyBorder="1"/>
    <xf numFmtId="0" fontId="0" fillId="2" borderId="1" xfId="0" applyFont="1" applyFill="1" applyBorder="1" applyAlignment="1" applyProtection="1">
      <alignment horizontal="center"/>
      <protection hidden="1"/>
    </xf>
    <xf numFmtId="0" fontId="0" fillId="0" borderId="11" xfId="0" applyFont="1" applyBorder="1"/>
    <xf numFmtId="0" fontId="0" fillId="0" borderId="12" xfId="0" applyFont="1" applyBorder="1"/>
    <xf numFmtId="0" fontId="0" fillId="0" borderId="0" xfId="0" applyFont="1"/>
    <xf numFmtId="0" fontId="0" fillId="0" borderId="0" xfId="0" applyFont="1" applyBorder="1"/>
    <xf numFmtId="0" fontId="0" fillId="0" borderId="9" xfId="0" applyFont="1" applyBorder="1"/>
    <xf numFmtId="0" fontId="0" fillId="0" borderId="5" xfId="0" applyFont="1" applyBorder="1"/>
    <xf numFmtId="0" fontId="0" fillId="0" borderId="13" xfId="0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0" xfId="0" applyFont="1" applyFill="1" applyBorder="1"/>
    <xf numFmtId="0" fontId="0" fillId="0" borderId="1" xfId="0" applyFont="1" applyBorder="1" applyProtection="1">
      <protection hidden="1"/>
    </xf>
    <xf numFmtId="0" fontId="0" fillId="0" borderId="13" xfId="0" applyFont="1" applyBorder="1" applyAlignment="1">
      <alignment horizontal="center"/>
    </xf>
    <xf numFmtId="0" fontId="0" fillId="0" borderId="5" xfId="0" applyFont="1" applyFill="1" applyBorder="1"/>
    <xf numFmtId="0" fontId="0" fillId="0" borderId="10" xfId="0" applyFont="1" applyBorder="1"/>
    <xf numFmtId="0" fontId="0" fillId="0" borderId="0" xfId="0" applyFont="1" applyFill="1" applyBorder="1"/>
    <xf numFmtId="164" fontId="0" fillId="0" borderId="0" xfId="0" applyNumberFormat="1" applyFont="1" applyBorder="1" applyAlignment="1" applyProtection="1">
      <alignment horizontal="center" vertical="center"/>
      <protection hidden="1"/>
    </xf>
    <xf numFmtId="0" fontId="0" fillId="12" borderId="12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vertical="center"/>
    </xf>
    <xf numFmtId="0" fontId="3" fillId="5" borderId="16" xfId="0" applyFont="1" applyFill="1" applyBorder="1" applyAlignment="1">
      <alignment horizontal="left" vertical="center"/>
    </xf>
    <xf numFmtId="0" fontId="3" fillId="12" borderId="16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15" borderId="0" xfId="0" applyFill="1" applyProtection="1">
      <protection locked="0"/>
    </xf>
    <xf numFmtId="3" fontId="0" fillId="0" borderId="1" xfId="0" applyNumberFormat="1" applyFont="1" applyBorder="1" applyAlignment="1" applyProtection="1">
      <alignment horizontal="center"/>
      <protection hidden="1"/>
    </xf>
    <xf numFmtId="0" fontId="2" fillId="2" borderId="0" xfId="0" applyNumberFormat="1" applyFont="1" applyFill="1" applyAlignment="1">
      <alignment horizontal="centerContinuous" vertical="center" wrapText="1"/>
    </xf>
    <xf numFmtId="0" fontId="3" fillId="2" borderId="0" xfId="0" applyNumberFormat="1" applyFont="1" applyFill="1" applyAlignment="1">
      <alignment horizontal="centerContinuous" wrapText="1"/>
    </xf>
    <xf numFmtId="0" fontId="3" fillId="2" borderId="0" xfId="0" applyNumberFormat="1" applyFont="1" applyFill="1" applyAlignment="1">
      <alignment horizontal="centerContinuous"/>
    </xf>
    <xf numFmtId="0" fontId="0" fillId="11" borderId="2" xfId="0" applyFill="1" applyBorder="1"/>
    <xf numFmtId="0" fontId="0" fillId="11" borderId="4" xfId="0" applyFill="1" applyBorder="1"/>
    <xf numFmtId="0" fontId="20" fillId="0" borderId="0" xfId="0" applyFont="1"/>
    <xf numFmtId="0" fontId="22" fillId="13" borderId="0" xfId="0" applyFont="1" applyFill="1" applyBorder="1" applyProtection="1">
      <protection locked="0"/>
    </xf>
    <xf numFmtId="0" fontId="23" fillId="13" borderId="0" xfId="0" quotePrefix="1" applyFont="1" applyFill="1" applyBorder="1" applyProtection="1">
      <protection locked="0"/>
    </xf>
    <xf numFmtId="0" fontId="23" fillId="13" borderId="0" xfId="0" applyFont="1" applyFill="1" applyBorder="1" applyProtection="1">
      <protection locked="0"/>
    </xf>
    <xf numFmtId="0" fontId="24" fillId="13" borderId="0" xfId="0" applyFont="1" applyFill="1" applyBorder="1" applyProtection="1">
      <protection locked="0"/>
    </xf>
    <xf numFmtId="0" fontId="24" fillId="0" borderId="0" xfId="0" applyFont="1" applyAlignment="1">
      <alignment horizontal="right" vertical="center"/>
    </xf>
    <xf numFmtId="0" fontId="20" fillId="11" borderId="0" xfId="0" applyFont="1" applyFill="1"/>
    <xf numFmtId="0" fontId="23" fillId="2" borderId="0" xfId="0" applyFont="1" applyFill="1" applyBorder="1" applyProtection="1">
      <protection locked="0"/>
    </xf>
    <xf numFmtId="0" fontId="24" fillId="0" borderId="0" xfId="0" applyFont="1" applyAlignment="1">
      <alignment horizontal="right"/>
    </xf>
    <xf numFmtId="0" fontId="0" fillId="0" borderId="1" xfId="0" applyFont="1" applyFill="1" applyBorder="1" applyAlignment="1">
      <alignment vertical="top"/>
    </xf>
    <xf numFmtId="0" fontId="25" fillId="10" borderId="0" xfId="0" applyFont="1" applyFill="1" applyAlignment="1">
      <alignment horizontal="center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26" fillId="10" borderId="0" xfId="0" applyFont="1" applyFill="1" applyAlignment="1">
      <alignment horizontal="center"/>
    </xf>
    <xf numFmtId="166" fontId="0" fillId="12" borderId="21" xfId="0" applyNumberFormat="1" applyFill="1" applyBorder="1" applyAlignment="1">
      <alignment horizontal="center"/>
    </xf>
    <xf numFmtId="0" fontId="0" fillId="0" borderId="11" xfId="0" applyBorder="1" applyProtection="1"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27" fillId="0" borderId="0" xfId="0" applyFont="1"/>
    <xf numFmtId="0" fontId="14" fillId="0" borderId="1" xfId="0" applyFont="1" applyFill="1" applyBorder="1" applyAlignment="1"/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3" fillId="16" borderId="16" xfId="0" applyFont="1" applyFill="1" applyBorder="1" applyAlignment="1">
      <alignment vertical="center" wrapText="1"/>
    </xf>
    <xf numFmtId="0" fontId="3" fillId="16" borderId="16" xfId="0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49" fontId="3" fillId="0" borderId="24" xfId="0" applyNumberFormat="1" applyFont="1" applyBorder="1" applyAlignment="1" applyProtection="1">
      <alignment horizontal="center" wrapText="1"/>
    </xf>
    <xf numFmtId="49" fontId="3" fillId="0" borderId="31" xfId="0" applyNumberFormat="1" applyFont="1" applyBorder="1" applyAlignment="1" applyProtection="1">
      <alignment horizontal="center" wrapText="1"/>
    </xf>
    <xf numFmtId="0" fontId="0" fillId="0" borderId="0" xfId="0" applyFont="1" applyProtection="1">
      <protection locked="0"/>
    </xf>
    <xf numFmtId="0" fontId="30" fillId="7" borderId="1" xfId="0" applyFont="1" applyFill="1" applyBorder="1"/>
    <xf numFmtId="0" fontId="29" fillId="7" borderId="1" xfId="0" applyFont="1" applyFill="1" applyBorder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0" fontId="29" fillId="0" borderId="0" xfId="0" applyFont="1"/>
    <xf numFmtId="0" fontId="31" fillId="7" borderId="1" xfId="0" applyFont="1" applyFill="1" applyBorder="1" applyAlignment="1">
      <alignment horizontal="center" vertical="center" textRotation="90" wrapText="1"/>
    </xf>
    <xf numFmtId="3" fontId="0" fillId="8" borderId="1" xfId="0" applyNumberFormat="1" applyFill="1" applyBorder="1" applyAlignment="1" applyProtection="1">
      <alignment horizontal="center"/>
      <protection hidden="1"/>
    </xf>
    <xf numFmtId="0" fontId="31" fillId="9" borderId="1" xfId="0" applyFont="1" applyFill="1" applyBorder="1" applyAlignment="1">
      <alignment horizontal="center" vertical="center" textRotation="90" wrapText="1"/>
    </xf>
    <xf numFmtId="0" fontId="31" fillId="14" borderId="1" xfId="0" applyFont="1" applyFill="1" applyBorder="1" applyAlignment="1">
      <alignment horizontal="center" vertical="center" textRotation="90" wrapText="1"/>
    </xf>
    <xf numFmtId="0" fontId="30" fillId="9" borderId="1" xfId="0" applyFont="1" applyFill="1" applyBorder="1" applyAlignment="1">
      <alignment wrapText="1"/>
    </xf>
    <xf numFmtId="0" fontId="30" fillId="14" borderId="1" xfId="0" applyFont="1" applyFill="1" applyBorder="1" applyAlignment="1">
      <alignment wrapText="1"/>
    </xf>
    <xf numFmtId="0" fontId="29" fillId="9" borderId="1" xfId="0" applyFont="1" applyFill="1" applyBorder="1" applyAlignment="1" applyProtection="1">
      <alignment horizontal="center"/>
      <protection hidden="1"/>
    </xf>
    <xf numFmtId="0" fontId="29" fillId="14" borderId="1" xfId="0" applyFont="1" applyFill="1" applyBorder="1" applyAlignment="1" applyProtection="1">
      <alignment horizontal="center"/>
      <protection hidden="1"/>
    </xf>
    <xf numFmtId="0" fontId="29" fillId="0" borderId="0" xfId="0" applyFont="1" applyFill="1"/>
    <xf numFmtId="10" fontId="3" fillId="0" borderId="2" xfId="0" applyNumberFormat="1" applyFont="1" applyBorder="1" applyAlignment="1" applyProtection="1">
      <protection hidden="1"/>
    </xf>
    <xf numFmtId="165" fontId="3" fillId="0" borderId="2" xfId="0" applyNumberFormat="1" applyFont="1" applyBorder="1" applyAlignment="1" applyProtection="1">
      <protection hidden="1"/>
    </xf>
    <xf numFmtId="10" fontId="3" fillId="0" borderId="10" xfId="0" applyNumberFormat="1" applyFont="1" applyBorder="1" applyAlignment="1" applyProtection="1">
      <protection hidden="1"/>
    </xf>
    <xf numFmtId="0" fontId="20" fillId="0" borderId="5" xfId="0" applyFont="1" applyBorder="1"/>
    <xf numFmtId="0" fontId="20" fillId="0" borderId="6" xfId="0" applyFont="1" applyBorder="1"/>
    <xf numFmtId="0" fontId="20" fillId="0" borderId="7" xfId="0" applyFont="1" applyBorder="1"/>
    <xf numFmtId="0" fontId="3" fillId="0" borderId="12" xfId="0" applyFont="1" applyBorder="1"/>
    <xf numFmtId="0" fontId="0" fillId="0" borderId="8" xfId="0" applyFont="1" applyBorder="1"/>
    <xf numFmtId="0" fontId="32" fillId="7" borderId="1" xfId="0" applyFont="1" applyFill="1" applyBorder="1" applyAlignment="1">
      <alignment horizont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32" xfId="0" applyBorder="1" applyProtection="1">
      <protection locked="0"/>
    </xf>
    <xf numFmtId="165" fontId="3" fillId="0" borderId="2" xfId="1" applyNumberFormat="1" applyFont="1" applyBorder="1" applyAlignment="1" applyProtection="1">
      <protection hidden="1"/>
    </xf>
    <xf numFmtId="0" fontId="0" fillId="12" borderId="1" xfId="0" applyFont="1" applyFill="1" applyBorder="1" applyAlignment="1" applyProtection="1">
      <alignment horizontal="center"/>
    </xf>
    <xf numFmtId="164" fontId="0" fillId="12" borderId="1" xfId="0" applyNumberFormat="1" applyFont="1" applyFill="1" applyBorder="1" applyAlignment="1" applyProtection="1">
      <alignment horizontal="center"/>
    </xf>
    <xf numFmtId="0" fontId="0" fillId="12" borderId="1" xfId="0" applyFill="1" applyBorder="1" applyAlignment="1" applyProtection="1">
      <alignment horizontal="center"/>
    </xf>
    <xf numFmtId="0" fontId="4" fillId="12" borderId="12" xfId="0" applyFont="1" applyFill="1" applyBorder="1" applyAlignment="1" applyProtection="1">
      <alignment horizontal="center" vertical="center"/>
    </xf>
    <xf numFmtId="0" fontId="0" fillId="12" borderId="1" xfId="0" applyFont="1" applyFill="1" applyBorder="1" applyAlignment="1" applyProtection="1">
      <alignment horizontal="center" vertical="center"/>
    </xf>
    <xf numFmtId="0" fontId="24" fillId="13" borderId="0" xfId="0" applyFont="1" applyFill="1" applyBorder="1" applyProtection="1"/>
    <xf numFmtId="0" fontId="0" fillId="13" borderId="0" xfId="0" applyFill="1" applyProtection="1"/>
    <xf numFmtId="0" fontId="22" fillId="13" borderId="0" xfId="0" applyFont="1" applyFill="1" applyBorder="1" applyProtection="1"/>
    <xf numFmtId="0" fontId="23" fillId="13" borderId="0" xfId="0" quotePrefix="1" applyFont="1" applyFill="1" applyBorder="1" applyProtection="1"/>
    <xf numFmtId="0" fontId="23" fillId="13" borderId="0" xfId="0" applyFont="1" applyFill="1" applyBorder="1" applyProtection="1"/>
    <xf numFmtId="3" fontId="0" fillId="12" borderId="1" xfId="0" applyNumberFormat="1" applyFont="1" applyFill="1" applyBorder="1" applyAlignment="1" applyProtection="1">
      <alignment horizontal="center"/>
    </xf>
    <xf numFmtId="0" fontId="3" fillId="0" borderId="8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34" xfId="0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0" fillId="0" borderId="23" xfId="0" applyBorder="1" applyProtection="1">
      <protection locked="0"/>
    </xf>
    <xf numFmtId="166" fontId="20" fillId="2" borderId="25" xfId="0" applyNumberFormat="1" applyFont="1" applyFill="1" applyBorder="1" applyAlignment="1" applyProtection="1">
      <alignment horizontal="center"/>
      <protection hidden="1"/>
    </xf>
    <xf numFmtId="166" fontId="20" fillId="2" borderId="26" xfId="0" applyNumberFormat="1" applyFont="1" applyFill="1" applyBorder="1" applyAlignment="1" applyProtection="1">
      <alignment horizontal="center"/>
      <protection hidden="1"/>
    </xf>
    <xf numFmtId="166" fontId="0" fillId="12" borderId="3" xfId="0" applyNumberFormat="1" applyFill="1" applyBorder="1" applyAlignment="1">
      <alignment horizontal="center"/>
    </xf>
    <xf numFmtId="166" fontId="0" fillId="12" borderId="39" xfId="0" applyNumberFormat="1" applyFill="1" applyBorder="1" applyAlignment="1">
      <alignment horizontal="center"/>
    </xf>
    <xf numFmtId="166" fontId="0" fillId="12" borderId="28" xfId="0" applyNumberFormat="1" applyFill="1" applyBorder="1" applyAlignment="1">
      <alignment horizontal="center"/>
    </xf>
    <xf numFmtId="166" fontId="20" fillId="2" borderId="42" xfId="0" applyNumberFormat="1" applyFont="1" applyFill="1" applyBorder="1" applyAlignment="1" applyProtection="1">
      <alignment horizontal="center"/>
      <protection hidden="1"/>
    </xf>
    <xf numFmtId="166" fontId="0" fillId="12" borderId="30" xfId="0" applyNumberFormat="1" applyFill="1" applyBorder="1" applyAlignment="1">
      <alignment horizontal="center"/>
    </xf>
    <xf numFmtId="166" fontId="0" fillId="2" borderId="41" xfId="0" applyNumberFormat="1" applyFill="1" applyBorder="1" applyAlignment="1" applyProtection="1">
      <alignment horizontal="center"/>
      <protection hidden="1"/>
    </xf>
    <xf numFmtId="166" fontId="20" fillId="0" borderId="38" xfId="0" applyNumberFormat="1" applyFont="1" applyFill="1" applyBorder="1" applyAlignment="1" applyProtection="1">
      <alignment horizontal="center"/>
      <protection hidden="1"/>
    </xf>
    <xf numFmtId="166" fontId="20" fillId="2" borderId="35" xfId="0" applyNumberFormat="1" applyFont="1" applyFill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locked="0"/>
    </xf>
    <xf numFmtId="166" fontId="20" fillId="2" borderId="33" xfId="0" applyNumberFormat="1" applyFont="1" applyFill="1" applyBorder="1" applyAlignment="1" applyProtection="1">
      <alignment horizontal="center"/>
      <protection hidden="1"/>
    </xf>
    <xf numFmtId="0" fontId="3" fillId="0" borderId="43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0" fillId="0" borderId="44" xfId="0" applyBorder="1" applyProtection="1">
      <protection locked="0"/>
    </xf>
    <xf numFmtId="166" fontId="20" fillId="2" borderId="44" xfId="0" applyNumberFormat="1" applyFont="1" applyFill="1" applyBorder="1" applyAlignment="1" applyProtection="1">
      <alignment horizontal="center"/>
      <protection hidden="1"/>
    </xf>
    <xf numFmtId="166" fontId="0" fillId="12" borderId="40" xfId="0" applyNumberFormat="1" applyFill="1" applyBorder="1" applyAlignment="1">
      <alignment horizontal="center"/>
    </xf>
    <xf numFmtId="166" fontId="0" fillId="12" borderId="37" xfId="0" applyNumberFormat="1" applyFill="1" applyBorder="1" applyAlignment="1">
      <alignment horizontal="center"/>
    </xf>
    <xf numFmtId="166" fontId="0" fillId="2" borderId="0" xfId="0" applyNumberFormat="1" applyFill="1" applyBorder="1" applyAlignment="1" applyProtection="1">
      <alignment horizontal="center"/>
    </xf>
    <xf numFmtId="166" fontId="0" fillId="12" borderId="45" xfId="0" applyNumberFormat="1" applyFill="1" applyBorder="1" applyAlignment="1">
      <alignment horizontal="center"/>
    </xf>
    <xf numFmtId="0" fontId="3" fillId="0" borderId="10" xfId="0" applyFont="1" applyBorder="1" applyAlignment="1" applyProtection="1">
      <alignment horizontal="center"/>
      <protection locked="0"/>
    </xf>
    <xf numFmtId="166" fontId="0" fillId="2" borderId="44" xfId="0" applyNumberFormat="1" applyFill="1" applyBorder="1" applyAlignment="1">
      <alignment horizontal="center"/>
    </xf>
    <xf numFmtId="166" fontId="20" fillId="2" borderId="36" xfId="0" applyNumberFormat="1" applyFont="1" applyFill="1" applyBorder="1" applyAlignment="1" applyProtection="1">
      <alignment horizontal="center"/>
      <protection hidden="1"/>
    </xf>
    <xf numFmtId="166" fontId="20" fillId="0" borderId="44" xfId="0" applyNumberFormat="1" applyFont="1" applyFill="1" applyBorder="1" applyAlignment="1">
      <alignment horizontal="center"/>
    </xf>
    <xf numFmtId="166" fontId="0" fillId="12" borderId="11" xfId="0" applyNumberFormat="1" applyFill="1" applyBorder="1" applyAlignment="1">
      <alignment horizontal="center"/>
    </xf>
    <xf numFmtId="166" fontId="0" fillId="2" borderId="28" xfId="0" applyNumberFormat="1" applyFill="1" applyBorder="1" applyAlignment="1" applyProtection="1">
      <alignment horizontal="center"/>
      <protection hidden="1"/>
    </xf>
    <xf numFmtId="0" fontId="3" fillId="0" borderId="4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20" fillId="0" borderId="38" xfId="0" applyFont="1" applyBorder="1" applyAlignment="1" applyProtection="1">
      <alignment horizontal="center"/>
      <protection hidden="1"/>
    </xf>
    <xf numFmtId="0" fontId="7" fillId="2" borderId="10" xfId="0" applyFont="1" applyFill="1" applyBorder="1" applyAlignment="1">
      <alignment horizontal="left" vertical="center"/>
    </xf>
    <xf numFmtId="0" fontId="0" fillId="2" borderId="12" xfId="0" applyFont="1" applyFill="1" applyBorder="1" applyAlignment="1" applyProtection="1">
      <alignment horizontal="center" vertical="center"/>
      <protection hidden="1"/>
    </xf>
    <xf numFmtId="0" fontId="0" fillId="2" borderId="0" xfId="0" applyFont="1" applyFill="1"/>
    <xf numFmtId="0" fontId="0" fillId="2" borderId="0" xfId="0" applyFill="1"/>
    <xf numFmtId="0" fontId="0" fillId="2" borderId="13" xfId="0" applyFont="1" applyFill="1" applyBorder="1"/>
    <xf numFmtId="0" fontId="3" fillId="2" borderId="5" xfId="0" applyFont="1" applyFill="1" applyBorder="1"/>
    <xf numFmtId="0" fontId="0" fillId="2" borderId="6" xfId="0" applyFont="1" applyFill="1" applyBorder="1"/>
    <xf numFmtId="0" fontId="0" fillId="2" borderId="13" xfId="0" applyFont="1" applyFill="1" applyBorder="1" applyAlignment="1" applyProtection="1">
      <alignment horizontal="center"/>
    </xf>
    <xf numFmtId="0" fontId="3" fillId="2" borderId="17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5" borderId="17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164" fontId="0" fillId="12" borderId="13" xfId="0" applyNumberFormat="1" applyFont="1" applyFill="1" applyBorder="1" applyAlignment="1" applyProtection="1">
      <alignment horizontal="center" vertical="center"/>
    </xf>
    <xf numFmtId="164" fontId="0" fillId="12" borderId="15" xfId="0" applyNumberFormat="1" applyFont="1" applyFill="1" applyBorder="1" applyAlignment="1" applyProtection="1">
      <alignment horizontal="center" vertical="center"/>
    </xf>
    <xf numFmtId="164" fontId="0" fillId="12" borderId="14" xfId="0" applyNumberFormat="1" applyFont="1" applyFill="1" applyBorder="1" applyAlignment="1" applyProtection="1">
      <alignment horizontal="center" vertical="center"/>
    </xf>
    <xf numFmtId="0" fontId="0" fillId="17" borderId="7" xfId="0" applyFont="1" applyFill="1" applyBorder="1" applyAlignment="1" applyProtection="1">
      <alignment horizontal="center" vertical="center"/>
      <protection hidden="1"/>
    </xf>
    <xf numFmtId="0" fontId="0" fillId="17" borderId="12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12" borderId="7" xfId="0" applyFont="1" applyFill="1" applyBorder="1" applyAlignment="1" applyProtection="1">
      <alignment horizontal="center" vertical="center"/>
    </xf>
    <xf numFmtId="0" fontId="0" fillId="12" borderId="12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5" fontId="3" fillId="12" borderId="2" xfId="0" applyNumberFormat="1" applyFont="1" applyFill="1" applyBorder="1" applyAlignment="1" applyProtection="1">
      <alignment horizontal="center"/>
    </xf>
    <xf numFmtId="165" fontId="3" fillId="12" borderId="3" xfId="0" applyNumberFormat="1" applyFont="1" applyFill="1" applyBorder="1" applyAlignment="1" applyProtection="1">
      <alignment horizontal="center"/>
    </xf>
    <xf numFmtId="165" fontId="3" fillId="12" borderId="4" xfId="0" applyNumberFormat="1" applyFont="1" applyFill="1" applyBorder="1" applyAlignment="1" applyProtection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11" borderId="5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center" vertical="top" wrapText="1"/>
    </xf>
    <xf numFmtId="0" fontId="3" fillId="12" borderId="12" xfId="0" applyFont="1" applyFill="1" applyBorder="1" applyAlignment="1">
      <alignment horizontal="center" vertical="top" wrapText="1"/>
    </xf>
    <xf numFmtId="0" fontId="0" fillId="12" borderId="13" xfId="0" applyFont="1" applyFill="1" applyBorder="1" applyAlignment="1" applyProtection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12" borderId="15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12" borderId="5" xfId="0" applyFont="1" applyFill="1" applyBorder="1" applyAlignment="1" applyProtection="1">
      <alignment horizontal="center"/>
    </xf>
    <xf numFmtId="0" fontId="0" fillId="12" borderId="7" xfId="0" applyFont="1" applyFill="1" applyBorder="1" applyAlignment="1" applyProtection="1">
      <alignment horizontal="center"/>
    </xf>
    <xf numFmtId="0" fontId="0" fillId="12" borderId="10" xfId="0" applyFont="1" applyFill="1" applyBorder="1" applyAlignment="1" applyProtection="1">
      <alignment horizontal="center"/>
    </xf>
    <xf numFmtId="0" fontId="0" fillId="12" borderId="12" xfId="0" applyFont="1" applyFill="1" applyBorder="1" applyAlignment="1" applyProtection="1">
      <alignment horizontal="center"/>
    </xf>
    <xf numFmtId="0" fontId="0" fillId="12" borderId="2" xfId="0" applyFont="1" applyFill="1" applyBorder="1" applyAlignment="1" applyProtection="1">
      <alignment horizontal="center"/>
    </xf>
    <xf numFmtId="0" fontId="0" fillId="12" borderId="4" xfId="0" applyFont="1" applyFill="1" applyBorder="1" applyAlignment="1" applyProtection="1">
      <alignment horizontal="center"/>
    </xf>
    <xf numFmtId="0" fontId="3" fillId="0" borderId="5" xfId="0" applyFont="1" applyBorder="1" applyAlignment="1">
      <alignment horizontal="left" vertical="center" wrapText="1"/>
    </xf>
    <xf numFmtId="0" fontId="0" fillId="0" borderId="6" xfId="0" applyBorder="1" applyAlignment="1"/>
    <xf numFmtId="0" fontId="0" fillId="0" borderId="8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5" xfId="0" applyBorder="1" applyAlignment="1"/>
    <xf numFmtId="0" fontId="0" fillId="0" borderId="14" xfId="0" applyBorder="1" applyAlignment="1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3" fillId="0" borderId="46" xfId="0" applyFont="1" applyBorder="1" applyAlignment="1" applyProtection="1">
      <alignment horizontal="center"/>
      <protection locked="0"/>
    </xf>
    <xf numFmtId="0" fontId="3" fillId="0" borderId="47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7" fillId="13" borderId="25" xfId="0" applyFont="1" applyFill="1" applyBorder="1" applyAlignment="1">
      <alignment horizontal="left" vertical="top"/>
    </xf>
    <xf numFmtId="0" fontId="7" fillId="13" borderId="26" xfId="0" applyFont="1" applyFill="1" applyBorder="1" applyAlignment="1">
      <alignment horizontal="left" vertical="top"/>
    </xf>
    <xf numFmtId="0" fontId="7" fillId="13" borderId="27" xfId="0" applyFont="1" applyFill="1" applyBorder="1" applyAlignment="1">
      <alignment horizontal="left" vertical="top"/>
    </xf>
    <xf numFmtId="0" fontId="7" fillId="13" borderId="40" xfId="0" applyFont="1" applyFill="1" applyBorder="1" applyAlignment="1">
      <alignment horizontal="left" vertical="top"/>
    </xf>
    <xf numFmtId="0" fontId="7" fillId="13" borderId="0" xfId="0" applyFont="1" applyFill="1" applyBorder="1" applyAlignment="1">
      <alignment horizontal="left" vertical="top"/>
    </xf>
    <xf numFmtId="0" fontId="7" fillId="13" borderId="34" xfId="0" applyFont="1" applyFill="1" applyBorder="1" applyAlignment="1">
      <alignment horizontal="left" vertical="top"/>
    </xf>
    <xf numFmtId="0" fontId="7" fillId="13" borderId="50" xfId="0" applyFont="1" applyFill="1" applyBorder="1" applyAlignment="1">
      <alignment horizontal="left" vertical="top"/>
    </xf>
    <xf numFmtId="0" fontId="7" fillId="13" borderId="51" xfId="0" applyFont="1" applyFill="1" applyBorder="1" applyAlignment="1">
      <alignment horizontal="left" vertical="top"/>
    </xf>
    <xf numFmtId="0" fontId="7" fillId="13" borderId="52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4">
    <dxf>
      <font>
        <b val="0"/>
        <i val="0"/>
        <color rgb="FF92D05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C4FFA7"/>
      <color rgb="FFB9EDFF"/>
      <color rgb="FFFFCCFF"/>
      <color rgb="FF6DFFFF"/>
      <color rgb="FF99FF66"/>
      <color rgb="FFFFFF99"/>
      <color rgb="FFFF66CC"/>
      <color rgb="FFFF3399"/>
      <color rgb="FFFF00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M$15" lockText="1" noThreeD="1"/>
</file>

<file path=xl/ctrlProps/ctrlProp12.xml><?xml version="1.0" encoding="utf-8"?>
<formControlPr xmlns="http://schemas.microsoft.com/office/spreadsheetml/2009/9/main" objectType="CheckBox" fmlaLink="$M$16" lockText="1" noThreeD="1"/>
</file>

<file path=xl/ctrlProps/ctrlProp13.xml><?xml version="1.0" encoding="utf-8"?>
<formControlPr xmlns="http://schemas.microsoft.com/office/spreadsheetml/2009/9/main" objectType="CheckBox" fmlaLink="$M$17" lockText="1" noThreeD="1"/>
</file>

<file path=xl/ctrlProps/ctrlProp14.xml><?xml version="1.0" encoding="utf-8"?>
<formControlPr xmlns="http://schemas.microsoft.com/office/spreadsheetml/2009/9/main" objectType="CheckBox" fmlaLink="$M$55" lockText="1" noThreeD="1"/>
</file>

<file path=xl/ctrlProps/ctrlProp15.xml><?xml version="1.0" encoding="utf-8"?>
<formControlPr xmlns="http://schemas.microsoft.com/office/spreadsheetml/2009/9/main" objectType="CheckBox" fmlaLink="$M$59" lockText="1" noThreeD="1"/>
</file>

<file path=xl/ctrlProps/ctrlProp16.xml><?xml version="1.0" encoding="utf-8"?>
<formControlPr xmlns="http://schemas.microsoft.com/office/spreadsheetml/2009/9/main" objectType="CheckBox" fmlaLink="$M$60" lockText="1" noThreeD="1"/>
</file>

<file path=xl/ctrlProps/ctrlProp17.xml><?xml version="1.0" encoding="utf-8"?>
<formControlPr xmlns="http://schemas.microsoft.com/office/spreadsheetml/2009/9/main" objectType="CheckBox" fmlaLink="$M$61" lockText="1" noThreeD="1"/>
</file>

<file path=xl/ctrlProps/ctrlProp18.xml><?xml version="1.0" encoding="utf-8"?>
<formControlPr xmlns="http://schemas.microsoft.com/office/spreadsheetml/2009/9/main" objectType="CheckBox" fmlaLink="$M$13" noThreeD="1"/>
</file>

<file path=xl/ctrlProps/ctrlProp19.xml><?xml version="1.0" encoding="utf-8"?>
<formControlPr xmlns="http://schemas.microsoft.com/office/spreadsheetml/2009/9/main" objectType="CheckBox" fmlaLink="$M$14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M$18" lockText="1" noThreeD="1"/>
</file>

<file path=xl/ctrlProps/ctrlProp21.xml><?xml version="1.0" encoding="utf-8"?>
<formControlPr xmlns="http://schemas.microsoft.com/office/spreadsheetml/2009/9/main" objectType="CheckBox" fmlaLink="$M$20" lockText="1" noThreeD="1"/>
</file>

<file path=xl/ctrlProps/ctrlProp22.xml><?xml version="1.0" encoding="utf-8"?>
<formControlPr xmlns="http://schemas.microsoft.com/office/spreadsheetml/2009/9/main" objectType="CheckBox" fmlaLink="$M$21" lockText="1" noThreeD="1"/>
</file>

<file path=xl/ctrlProps/ctrlProp23.xml><?xml version="1.0" encoding="utf-8"?>
<formControlPr xmlns="http://schemas.microsoft.com/office/spreadsheetml/2009/9/main" objectType="CheckBox" fmlaLink="$M$22" lockText="1" noThreeD="1"/>
</file>

<file path=xl/ctrlProps/ctrlProp24.xml><?xml version="1.0" encoding="utf-8"?>
<formControlPr xmlns="http://schemas.microsoft.com/office/spreadsheetml/2009/9/main" objectType="CheckBox" fmlaLink="$M$23" lockText="1" noThreeD="1"/>
</file>

<file path=xl/ctrlProps/ctrlProp25.xml><?xml version="1.0" encoding="utf-8"?>
<formControlPr xmlns="http://schemas.microsoft.com/office/spreadsheetml/2009/9/main" objectType="CheckBox" fmlaLink="$M$39" lockText="1" noThreeD="1"/>
</file>

<file path=xl/ctrlProps/ctrlProp26.xml><?xml version="1.0" encoding="utf-8"?>
<formControlPr xmlns="http://schemas.microsoft.com/office/spreadsheetml/2009/9/main" objectType="CheckBox" fmlaLink="$M$40" lockText="1" noThreeD="1"/>
</file>

<file path=xl/ctrlProps/ctrlProp27.xml><?xml version="1.0" encoding="utf-8"?>
<formControlPr xmlns="http://schemas.microsoft.com/office/spreadsheetml/2009/9/main" objectType="CheckBox" fmlaLink="$M$41" lockText="1" noThreeD="1"/>
</file>

<file path=xl/ctrlProps/ctrlProp28.xml><?xml version="1.0" encoding="utf-8"?>
<formControlPr xmlns="http://schemas.microsoft.com/office/spreadsheetml/2009/9/main" objectType="CheckBox" fmlaLink="$M$52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M$19" lockText="1" noThreeD="1"/>
</file>

<file path=xl/ctrlProps/ctrlProp31.xml><?xml version="1.0" encoding="utf-8"?>
<formControlPr xmlns="http://schemas.microsoft.com/office/spreadsheetml/2009/9/main" objectType="CheckBox" fmlaLink="$M$24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M$71" lockText="1" noThreeD="1"/>
</file>

<file path=xl/ctrlProps/ctrlProp38.xml><?xml version="1.0" encoding="utf-8"?>
<formControlPr xmlns="http://schemas.microsoft.com/office/spreadsheetml/2009/9/main" objectType="CheckBox" fmlaLink="$M$72" lockText="1" noThreeD="1"/>
</file>

<file path=xl/ctrlProps/ctrlProp39.xml><?xml version="1.0" encoding="utf-8"?>
<formControlPr xmlns="http://schemas.microsoft.com/office/spreadsheetml/2009/9/main" objectType="CheckBox" fmlaLink="$M$73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M$62" lockText="1" noThreeD="1"/>
</file>

<file path=xl/ctrlProps/ctrlProp41.xml><?xml version="1.0" encoding="utf-8"?>
<formControlPr xmlns="http://schemas.microsoft.com/office/spreadsheetml/2009/9/main" objectType="CheckBox" fmlaLink="$M$63" lockText="1" noThreeD="1"/>
</file>

<file path=xl/ctrlProps/ctrlProp42.xml><?xml version="1.0" encoding="utf-8"?>
<formControlPr xmlns="http://schemas.microsoft.com/office/spreadsheetml/2009/9/main" objectType="CheckBox" fmlaLink="$M$70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7</xdr:row>
      <xdr:rowOff>73269</xdr:rowOff>
    </xdr:from>
    <xdr:to>
      <xdr:col>9</xdr:col>
      <xdr:colOff>0</xdr:colOff>
      <xdr:row>12</xdr:row>
      <xdr:rowOff>417635</xdr:rowOff>
    </xdr:to>
    <xdr:sp macro="" textlink="">
      <xdr:nvSpPr>
        <xdr:cNvPr id="4" name="TextBox 3"/>
        <xdr:cNvSpPr txBox="1"/>
      </xdr:nvSpPr>
      <xdr:spPr>
        <a:xfrm>
          <a:off x="5282712" y="1575288"/>
          <a:ext cx="1970942" cy="115032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endParaRPr lang="en-US" sz="5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For your convenience, 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MS Excel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: Block A, Block B, Block C and Block E2 has a color coding system to clearly show the type of information you must provide. </a:t>
          </a:r>
        </a:p>
        <a:p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21980</xdr:colOff>
      <xdr:row>13</xdr:row>
      <xdr:rowOff>98912</xdr:rowOff>
    </xdr:from>
    <xdr:to>
      <xdr:col>6</xdr:col>
      <xdr:colOff>7327</xdr:colOff>
      <xdr:row>31</xdr:row>
      <xdr:rowOff>51287</xdr:rowOff>
    </xdr:to>
    <xdr:sp macro="" textlink="">
      <xdr:nvSpPr>
        <xdr:cNvPr id="2" name="TextBox 1"/>
        <xdr:cNvSpPr txBox="1"/>
      </xdr:nvSpPr>
      <xdr:spPr>
        <a:xfrm>
          <a:off x="634893" y="2881869"/>
          <a:ext cx="4226043" cy="293411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Annual Performance Report (APR) is organized into four (4) reporting mediums (files):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Cover Sheet. 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Data Form: Blocks A-C and E2.  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Text Form: Blocks D, E1 and F. 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HEP GPRA 1 Documentation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Form.</a:t>
          </a: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Office of Migrant Education (OME) has divided the APR into these sections due to the two types of content: text and numerical. The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table summarizes the sections (blocks), the type of mediums (files) being used, and how they are being submitted. Ultimately, the entire APR (four separate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files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) will be submitted in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 single (one) email to OME. </a:t>
          </a:r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table also clarifies that </a:t>
          </a:r>
          <a:r>
            <a:rPr lang="en-US" sz="10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Cover Sheet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and </a:t>
          </a:r>
          <a:r>
            <a:rPr lang="en-US" sz="10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HEP GPRA 1 Documentation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are to be submitted as </a:t>
          </a:r>
          <a:r>
            <a:rPr lang="en-US" sz="1000" b="1" i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PDF</a:t>
          </a:r>
          <a:r>
            <a:rPr lang="en-US" sz="1000" b="1" i="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since they both will contain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authorized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signatures on them. 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MS Excel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and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</a:t>
          </a:r>
          <a:r>
            <a:rPr lang="en-US" sz="1000" b="1" u="sng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MS Word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are to be submitted as they are. </a:t>
          </a:r>
        </a:p>
      </xdr:txBody>
    </xdr:sp>
    <xdr:clientData/>
  </xdr:twoCellAnchor>
  <xdr:twoCellAnchor>
    <xdr:from>
      <xdr:col>4</xdr:col>
      <xdr:colOff>489307</xdr:colOff>
      <xdr:row>17</xdr:row>
      <xdr:rowOff>163899</xdr:rowOff>
    </xdr:from>
    <xdr:to>
      <xdr:col>4</xdr:col>
      <xdr:colOff>656577</xdr:colOff>
      <xdr:row>19</xdr:row>
      <xdr:rowOff>6659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394" y="3609464"/>
          <a:ext cx="167270" cy="174065"/>
        </a:xfrm>
        <a:prstGeom prst="rect">
          <a:avLst/>
        </a:prstGeom>
      </xdr:spPr>
    </xdr:pic>
    <xdr:clientData/>
  </xdr:twoCellAnchor>
  <xdr:twoCellAnchor>
    <xdr:from>
      <xdr:col>4</xdr:col>
      <xdr:colOff>481025</xdr:colOff>
      <xdr:row>16</xdr:row>
      <xdr:rowOff>114203</xdr:rowOff>
    </xdr:from>
    <xdr:to>
      <xdr:col>4</xdr:col>
      <xdr:colOff>652938</xdr:colOff>
      <xdr:row>17</xdr:row>
      <xdr:rowOff>123494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8112" y="3394116"/>
          <a:ext cx="171913" cy="174943"/>
        </a:xfrm>
        <a:prstGeom prst="rect">
          <a:avLst/>
        </a:prstGeom>
      </xdr:spPr>
    </xdr:pic>
    <xdr:clientData/>
  </xdr:twoCellAnchor>
  <xdr:twoCellAnchor>
    <xdr:from>
      <xdr:col>7</xdr:col>
      <xdr:colOff>323023</xdr:colOff>
      <xdr:row>13</xdr:row>
      <xdr:rowOff>99386</xdr:rowOff>
    </xdr:from>
    <xdr:to>
      <xdr:col>8</xdr:col>
      <xdr:colOff>530088</xdr:colOff>
      <xdr:row>16</xdr:row>
      <xdr:rowOff>115950</xdr:rowOff>
    </xdr:to>
    <xdr:sp macro="" textlink="">
      <xdr:nvSpPr>
        <xdr:cNvPr id="12" name="TextBox 11"/>
        <xdr:cNvSpPr txBox="1"/>
      </xdr:nvSpPr>
      <xdr:spPr>
        <a:xfrm>
          <a:off x="5690153" y="2882343"/>
          <a:ext cx="1292087" cy="51352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OMB No. 1810-0684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Exp. 03/31/2017</a:t>
          </a:r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xdr:twoCellAnchor>
    <xdr:from>
      <xdr:col>3</xdr:col>
      <xdr:colOff>527219</xdr:colOff>
      <xdr:row>18</xdr:row>
      <xdr:rowOff>82348</xdr:rowOff>
    </xdr:from>
    <xdr:to>
      <xdr:col>3</xdr:col>
      <xdr:colOff>699132</xdr:colOff>
      <xdr:row>19</xdr:row>
      <xdr:rowOff>91638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8067" y="3693565"/>
          <a:ext cx="171913" cy="174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-64434</xdr:rowOff>
        </xdr:from>
        <xdr:to>
          <xdr:col>1</xdr:col>
          <xdr:colOff>76200</xdr:colOff>
          <xdr:row>0</xdr:row>
          <xdr:rowOff>-64434</xdr:rowOff>
        </xdr:to>
        <xdr:grpSp>
          <xdr:nvGrpSpPr>
            <xdr:cNvPr id="2" name="Group 1"/>
            <xdr:cNvGrpSpPr/>
          </xdr:nvGrpSpPr>
          <xdr:grpSpPr>
            <a:xfrm>
              <a:off x="304800" y="-64434"/>
              <a:ext cx="0" cy="0"/>
              <a:chOff x="304800" y="-64434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3</xdr:row>
          <xdr:rowOff>83820</xdr:rowOff>
        </xdr:from>
        <xdr:to>
          <xdr:col>2</xdr:col>
          <xdr:colOff>228600</xdr:colOff>
          <xdr:row>6</xdr:row>
          <xdr:rowOff>114300</xdr:rowOff>
        </xdr:to>
        <xdr:sp macro="" textlink="">
          <xdr:nvSpPr>
            <xdr:cNvPr id="12296" name="Object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0</xdr:row>
          <xdr:rowOff>47625</xdr:rowOff>
        </xdr:from>
        <xdr:to>
          <xdr:col>14</xdr:col>
          <xdr:colOff>47625</xdr:colOff>
          <xdr:row>1</xdr:row>
          <xdr:rowOff>19050</xdr:rowOff>
        </xdr:to>
        <xdr:grpSp>
          <xdr:nvGrpSpPr>
            <xdr:cNvPr id="12298" name="Group 10"/>
            <xdr:cNvGrpSpPr>
              <a:grpSpLocks/>
            </xdr:cNvGrpSpPr>
          </xdr:nvGrpSpPr>
          <xdr:grpSpPr bwMode="auto">
            <a:xfrm>
              <a:off x="6436995" y="47625"/>
              <a:ext cx="1893570" cy="238125"/>
              <a:chOff x="60483" y="762"/>
              <a:chExt cx="18478" cy="1619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0</xdr:row>
          <xdr:rowOff>47625</xdr:rowOff>
        </xdr:from>
        <xdr:to>
          <xdr:col>14</xdr:col>
          <xdr:colOff>47625</xdr:colOff>
          <xdr:row>1</xdr:row>
          <xdr:rowOff>19050</xdr:rowOff>
        </xdr:to>
        <xdr:grpSp>
          <xdr:nvGrpSpPr>
            <xdr:cNvPr id="21" name="Group 20"/>
            <xdr:cNvGrpSpPr/>
          </xdr:nvGrpSpPr>
          <xdr:grpSpPr>
            <a:xfrm>
              <a:off x="6436995" y="47625"/>
              <a:ext cx="1893570" cy="238125"/>
              <a:chOff x="6048369" y="76200"/>
              <a:chExt cx="1847849" cy="161925"/>
            </a:xfrm>
          </xdr:grpSpPr>
          <xdr:sp macro="" textlink="">
            <xdr:nvSpPr>
              <xdr:cNvPr id="12312" name="Check Box 24" hidden="1">
                <a:extLst>
                  <a:ext uri="{63B3BB69-23CF-44E3-9099-C40C66FF867C}">
                    <a14:compatExt spid="_x0000_s12312"/>
                  </a:ext>
                </a:extLst>
              </xdr:cNvPr>
              <xdr:cNvSpPr/>
            </xdr:nvSpPr>
            <xdr:spPr>
              <a:xfrm>
                <a:off x="6048369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Y1</a:t>
                </a:r>
              </a:p>
            </xdr:txBody>
          </xdr:sp>
          <xdr:sp macro="" textlink="">
            <xdr:nvSpPr>
              <xdr:cNvPr id="12313" name="Check Box 25" hidden="1">
                <a:extLst>
                  <a:ext uri="{63B3BB69-23CF-44E3-9099-C40C66FF867C}">
                    <a14:compatExt spid="_x0000_s12313"/>
                  </a:ext>
                </a:extLst>
              </xdr:cNvPr>
              <xdr:cNvSpPr/>
            </xdr:nvSpPr>
            <xdr:spPr>
              <a:xfrm>
                <a:off x="6419850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Y2</a:t>
                </a:r>
              </a:p>
            </xdr:txBody>
          </xdr:sp>
          <xdr:sp macro="" textlink="">
            <xdr:nvSpPr>
              <xdr:cNvPr id="12314" name="Check Box 26" hidden="1">
                <a:extLst>
                  <a:ext uri="{63B3BB69-23CF-44E3-9099-C40C66FF867C}">
                    <a14:compatExt spid="_x0000_s12314"/>
                  </a:ext>
                </a:extLst>
              </xdr:cNvPr>
              <xdr:cNvSpPr/>
            </xdr:nvSpPr>
            <xdr:spPr>
              <a:xfrm>
                <a:off x="6772275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Y3</a:t>
                </a:r>
              </a:p>
            </xdr:txBody>
          </xdr:sp>
          <xdr:sp macro="" textlink="">
            <xdr:nvSpPr>
              <xdr:cNvPr id="12315" name="Check Box 27" hidden="1">
                <a:extLst>
                  <a:ext uri="{63B3BB69-23CF-44E3-9099-C40C66FF867C}">
                    <a14:compatExt spid="_x0000_s12315"/>
                  </a:ext>
                </a:extLst>
              </xdr:cNvPr>
              <xdr:cNvSpPr/>
            </xdr:nvSpPr>
            <xdr:spPr>
              <a:xfrm>
                <a:off x="7134225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Y4</a:t>
                </a:r>
              </a:p>
            </xdr:txBody>
          </xdr:sp>
          <xdr:sp macro="" textlink="">
            <xdr:nvSpPr>
              <xdr:cNvPr id="12316" name="Check Box 28" hidden="1">
                <a:extLst>
                  <a:ext uri="{63B3BB69-23CF-44E3-9099-C40C66FF867C}">
                    <a14:compatExt spid="_x0000_s12316"/>
                  </a:ext>
                </a:extLst>
              </xdr:cNvPr>
              <xdr:cNvSpPr/>
            </xdr:nvSpPr>
            <xdr:spPr>
              <a:xfrm>
                <a:off x="7496168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Y5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487680</xdr:colOff>
          <xdr:row>0</xdr:row>
          <xdr:rowOff>45720</xdr:rowOff>
        </xdr:from>
        <xdr:to>
          <xdr:col>10</xdr:col>
          <xdr:colOff>198120</xdr:colOff>
          <xdr:row>1</xdr:row>
          <xdr:rowOff>22860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449580</xdr:colOff>
          <xdr:row>0</xdr:row>
          <xdr:rowOff>45720</xdr:rowOff>
        </xdr:from>
        <xdr:to>
          <xdr:col>11</xdr:col>
          <xdr:colOff>152400</xdr:colOff>
          <xdr:row>1</xdr:row>
          <xdr:rowOff>7620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388620</xdr:colOff>
          <xdr:row>0</xdr:row>
          <xdr:rowOff>45720</xdr:rowOff>
        </xdr:from>
        <xdr:to>
          <xdr:col>12</xdr:col>
          <xdr:colOff>99060</xdr:colOff>
          <xdr:row>1</xdr:row>
          <xdr:rowOff>22860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289560</xdr:colOff>
          <xdr:row>0</xdr:row>
          <xdr:rowOff>45720</xdr:rowOff>
        </xdr:from>
        <xdr:to>
          <xdr:col>13</xdr:col>
          <xdr:colOff>22860</xdr:colOff>
          <xdr:row>1</xdr:row>
          <xdr:rowOff>30480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0</xdr:row>
          <xdr:rowOff>45720</xdr:rowOff>
        </xdr:from>
        <xdr:to>
          <xdr:col>13</xdr:col>
          <xdr:colOff>464820</xdr:colOff>
          <xdr:row>1</xdr:row>
          <xdr:rowOff>30480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Y5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22860</xdr:rowOff>
        </xdr:from>
        <xdr:to>
          <xdr:col>10</xdr:col>
          <xdr:colOff>693420</xdr:colOff>
          <xdr:row>15</xdr:row>
          <xdr:rowOff>7620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22860</xdr:rowOff>
        </xdr:from>
        <xdr:to>
          <xdr:col>10</xdr:col>
          <xdr:colOff>708660</xdr:colOff>
          <xdr:row>16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Spanish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22860</xdr:rowOff>
        </xdr:from>
        <xdr:to>
          <xdr:col>10</xdr:col>
          <xdr:colOff>693420</xdr:colOff>
          <xdr:row>17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54</xdr:row>
          <xdr:rowOff>0</xdr:rowOff>
        </xdr:from>
        <xdr:to>
          <xdr:col>10</xdr:col>
          <xdr:colOff>693420</xdr:colOff>
          <xdr:row>55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assessment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58</xdr:row>
          <xdr:rowOff>0</xdr:rowOff>
        </xdr:from>
        <xdr:to>
          <xdr:col>10</xdr:col>
          <xdr:colOff>693420</xdr:colOff>
          <xdr:row>59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59</xdr:row>
          <xdr:rowOff>0</xdr:rowOff>
        </xdr:from>
        <xdr:to>
          <xdr:col>10</xdr:col>
          <xdr:colOff>693420</xdr:colOff>
          <xdr:row>60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60</xdr:row>
          <xdr:rowOff>0</xdr:rowOff>
        </xdr:from>
        <xdr:to>
          <xdr:col>10</xdr:col>
          <xdr:colOff>693420</xdr:colOff>
          <xdr:row>61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TABE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22860</xdr:rowOff>
        </xdr:from>
        <xdr:to>
          <xdr:col>10</xdr:col>
          <xdr:colOff>693420</xdr:colOff>
          <xdr:row>13</xdr:row>
          <xdr:rowOff>7620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22860</xdr:rowOff>
        </xdr:from>
        <xdr:to>
          <xdr:col>10</xdr:col>
          <xdr:colOff>693420</xdr:colOff>
          <xdr:row>14</xdr:row>
          <xdr:rowOff>7620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Structured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22860</xdr:rowOff>
        </xdr:from>
        <xdr:to>
          <xdr:col>10</xdr:col>
          <xdr:colOff>708660</xdr:colOff>
          <xdr:row>17</xdr:row>
          <xdr:rowOff>182880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Four Year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22860</xdr:rowOff>
        </xdr:from>
        <xdr:to>
          <xdr:col>10</xdr:col>
          <xdr:colOff>708660</xdr:colOff>
          <xdr:row>19</xdr:row>
          <xdr:rowOff>182880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Non-Profit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22860</xdr:rowOff>
        </xdr:from>
        <xdr:to>
          <xdr:col>10</xdr:col>
          <xdr:colOff>693420</xdr:colOff>
          <xdr:row>21</xdr:row>
          <xdr:rowOff>7620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22860</xdr:rowOff>
        </xdr:from>
        <xdr:to>
          <xdr:col>10</xdr:col>
          <xdr:colOff>693420</xdr:colOff>
          <xdr:row>22</xdr:row>
          <xdr:rowOff>7620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Quarter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22860</xdr:rowOff>
        </xdr:from>
        <xdr:to>
          <xdr:col>10</xdr:col>
          <xdr:colOff>693420</xdr:colOff>
          <xdr:row>23</xdr:row>
          <xdr:rowOff>7620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Trimester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22860</xdr:rowOff>
        </xdr:from>
        <xdr:to>
          <xdr:col>10</xdr:col>
          <xdr:colOff>693420</xdr:colOff>
          <xdr:row>39</xdr:row>
          <xdr:rowOff>7620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Daily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22860</xdr:rowOff>
        </xdr:from>
        <xdr:to>
          <xdr:col>10</xdr:col>
          <xdr:colOff>693420</xdr:colOff>
          <xdr:row>40</xdr:row>
          <xdr:rowOff>7620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Weekly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22860</xdr:rowOff>
        </xdr:from>
        <xdr:to>
          <xdr:col>10</xdr:col>
          <xdr:colOff>693420</xdr:colOff>
          <xdr:row>41</xdr:row>
          <xdr:rowOff>7620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Monthly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51</xdr:row>
          <xdr:rowOff>0</xdr:rowOff>
        </xdr:from>
        <xdr:to>
          <xdr:col>9</xdr:col>
          <xdr:colOff>312420</xdr:colOff>
          <xdr:row>52</xdr:row>
          <xdr:rowOff>7620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52</xdr:row>
          <xdr:rowOff>0</xdr:rowOff>
        </xdr:from>
        <xdr:to>
          <xdr:col>9</xdr:col>
          <xdr:colOff>312420</xdr:colOff>
          <xdr:row>53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22860</xdr:rowOff>
        </xdr:from>
        <xdr:to>
          <xdr:col>10</xdr:col>
          <xdr:colOff>708660</xdr:colOff>
          <xdr:row>18</xdr:row>
          <xdr:rowOff>182880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Two Year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22860</xdr:rowOff>
        </xdr:from>
        <xdr:to>
          <xdr:col>10</xdr:col>
          <xdr:colOff>693420</xdr:colOff>
          <xdr:row>24</xdr:row>
          <xdr:rowOff>7620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0</xdr:row>
          <xdr:rowOff>45720</xdr:rowOff>
        </xdr:from>
        <xdr:to>
          <xdr:col>8</xdr:col>
          <xdr:colOff>327660</xdr:colOff>
          <xdr:row>1</xdr:row>
          <xdr:rowOff>22860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487680</xdr:colOff>
          <xdr:row>0</xdr:row>
          <xdr:rowOff>60960</xdr:rowOff>
        </xdr:from>
        <xdr:to>
          <xdr:col>9</xdr:col>
          <xdr:colOff>83820</xdr:colOff>
          <xdr:row>1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327660</xdr:colOff>
          <xdr:row>0</xdr:row>
          <xdr:rowOff>76200</xdr:rowOff>
        </xdr:from>
        <xdr:to>
          <xdr:col>10</xdr:col>
          <xdr:colOff>38100</xdr:colOff>
          <xdr:row>0</xdr:row>
          <xdr:rowOff>251460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0</xdr:row>
          <xdr:rowOff>45720</xdr:rowOff>
        </xdr:from>
        <xdr:to>
          <xdr:col>10</xdr:col>
          <xdr:colOff>342900</xdr:colOff>
          <xdr:row>1</xdr:row>
          <xdr:rowOff>22860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502920</xdr:colOff>
          <xdr:row>0</xdr:row>
          <xdr:rowOff>45720</xdr:rowOff>
        </xdr:from>
        <xdr:to>
          <xdr:col>10</xdr:col>
          <xdr:colOff>754380</xdr:colOff>
          <xdr:row>1</xdr:row>
          <xdr:rowOff>22860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70</xdr:row>
          <xdr:rowOff>0</xdr:rowOff>
        </xdr:from>
        <xdr:to>
          <xdr:col>10</xdr:col>
          <xdr:colOff>693420</xdr:colOff>
          <xdr:row>71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HiSET®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71</xdr:row>
          <xdr:rowOff>0</xdr:rowOff>
        </xdr:from>
        <xdr:to>
          <xdr:col>10</xdr:col>
          <xdr:colOff>693420</xdr:colOff>
          <xdr:row>72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TASC®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72</xdr:row>
          <xdr:rowOff>0</xdr:rowOff>
        </xdr:from>
        <xdr:to>
          <xdr:col>10</xdr:col>
          <xdr:colOff>693420</xdr:colOff>
          <xdr:row>73</xdr:row>
          <xdr:rowOff>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61</xdr:row>
          <xdr:rowOff>0</xdr:rowOff>
        </xdr:from>
        <xdr:to>
          <xdr:col>10</xdr:col>
          <xdr:colOff>693420</xdr:colOff>
          <xdr:row>62</xdr:row>
          <xdr:rowOff>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Steck-Vaughn OPT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62</xdr:row>
          <xdr:rowOff>0</xdr:rowOff>
        </xdr:from>
        <xdr:to>
          <xdr:col>10</xdr:col>
          <xdr:colOff>693420</xdr:colOff>
          <xdr:row>63</xdr:row>
          <xdr:rowOff>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69</xdr:row>
          <xdr:rowOff>0</xdr:rowOff>
        </xdr:from>
        <xdr:to>
          <xdr:col>10</xdr:col>
          <xdr:colOff>693420</xdr:colOff>
          <xdr:row>70</xdr:row>
          <xdr:rowOff>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GED® 2014 Series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0</xdr:row>
          <xdr:rowOff>45720</xdr:rowOff>
        </xdr:from>
        <xdr:to>
          <xdr:col>8</xdr:col>
          <xdr:colOff>297180</xdr:colOff>
          <xdr:row>1</xdr:row>
          <xdr:rowOff>22860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464820</xdr:colOff>
          <xdr:row>0</xdr:row>
          <xdr:rowOff>45720</xdr:rowOff>
        </xdr:from>
        <xdr:to>
          <xdr:col>8</xdr:col>
          <xdr:colOff>723900</xdr:colOff>
          <xdr:row>1</xdr:row>
          <xdr:rowOff>22860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922020</xdr:colOff>
          <xdr:row>0</xdr:row>
          <xdr:rowOff>45720</xdr:rowOff>
        </xdr:from>
        <xdr:to>
          <xdr:col>8</xdr:col>
          <xdr:colOff>1219200</xdr:colOff>
          <xdr:row>1</xdr:row>
          <xdr:rowOff>22860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1356360</xdr:colOff>
          <xdr:row>0</xdr:row>
          <xdr:rowOff>60960</xdr:rowOff>
        </xdr:from>
        <xdr:to>
          <xdr:col>9</xdr:col>
          <xdr:colOff>30480</xdr:colOff>
          <xdr:row>1</xdr:row>
          <xdr:rowOff>30480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0</xdr:row>
          <xdr:rowOff>45720</xdr:rowOff>
        </xdr:from>
        <xdr:to>
          <xdr:col>9</xdr:col>
          <xdr:colOff>426720</xdr:colOff>
          <xdr:row>1</xdr:row>
          <xdr:rowOff>22860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Y5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57150</xdr:colOff>
      <xdr:row>1</xdr:row>
      <xdr:rowOff>171450</xdr:rowOff>
    </xdr:from>
    <xdr:to>
      <xdr:col>100</xdr:col>
      <xdr:colOff>542925</xdr:colOff>
      <xdr:row>1</xdr:row>
      <xdr:rowOff>476250</xdr:rowOff>
    </xdr:to>
    <xdr:sp macro="" textlink="">
      <xdr:nvSpPr>
        <xdr:cNvPr id="2" name="TextBox 1"/>
        <xdr:cNvSpPr txBox="1"/>
      </xdr:nvSpPr>
      <xdr:spPr>
        <a:xfrm>
          <a:off x="40481250" y="1743075"/>
          <a:ext cx="71913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Carryover fro Previous</a:t>
          </a:r>
          <a:r>
            <a:rPr lang="en-US" sz="1100" b="1" baseline="0"/>
            <a:t> Budget Period</a:t>
          </a:r>
        </a:p>
        <a:p>
          <a:pPr algn="ctr"/>
          <a:endParaRPr lang="en-US" sz="1100" b="1"/>
        </a:p>
      </xdr:txBody>
    </xdr:sp>
    <xdr:clientData/>
  </xdr:twoCellAnchor>
  <xdr:twoCellAnchor>
    <xdr:from>
      <xdr:col>125</xdr:col>
      <xdr:colOff>85725</xdr:colOff>
      <xdr:row>1</xdr:row>
      <xdr:rowOff>200025</xdr:rowOff>
    </xdr:from>
    <xdr:to>
      <xdr:col>136</xdr:col>
      <xdr:colOff>476250</xdr:colOff>
      <xdr:row>1</xdr:row>
      <xdr:rowOff>504825</xdr:rowOff>
    </xdr:to>
    <xdr:sp macro="" textlink="">
      <xdr:nvSpPr>
        <xdr:cNvPr id="3" name="TextBox 2"/>
        <xdr:cNvSpPr txBox="1"/>
      </xdr:nvSpPr>
      <xdr:spPr>
        <a:xfrm>
          <a:off x="47825025" y="1771650"/>
          <a:ext cx="70961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Actual Expenditure A</a:t>
          </a:r>
          <a:r>
            <a:rPr lang="en-US" sz="1100" b="1" baseline="0"/>
            <a:t>mounts</a:t>
          </a:r>
        </a:p>
        <a:p>
          <a:pPr algn="ctr"/>
          <a:endParaRPr lang="en-US" sz="1100" b="1"/>
        </a:p>
      </xdr:txBody>
    </xdr:sp>
    <xdr:clientData/>
  </xdr:twoCellAnchor>
  <xdr:twoCellAnchor>
    <xdr:from>
      <xdr:col>101</xdr:col>
      <xdr:colOff>57150</xdr:colOff>
      <xdr:row>1</xdr:row>
      <xdr:rowOff>171450</xdr:rowOff>
    </xdr:from>
    <xdr:to>
      <xdr:col>112</xdr:col>
      <xdr:colOff>542925</xdr:colOff>
      <xdr:row>1</xdr:row>
      <xdr:rowOff>476250</xdr:rowOff>
    </xdr:to>
    <xdr:sp macro="" textlink="">
      <xdr:nvSpPr>
        <xdr:cNvPr id="4" name="TextBox 3"/>
        <xdr:cNvSpPr txBox="1"/>
      </xdr:nvSpPr>
      <xdr:spPr>
        <a:xfrm>
          <a:off x="57607200" y="1743075"/>
          <a:ext cx="71913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Recommended Amount</a:t>
          </a:r>
        </a:p>
      </xdr:txBody>
    </xdr:sp>
    <xdr:clientData/>
  </xdr:twoCellAnchor>
  <xdr:twoCellAnchor>
    <xdr:from>
      <xdr:col>113</xdr:col>
      <xdr:colOff>57150</xdr:colOff>
      <xdr:row>1</xdr:row>
      <xdr:rowOff>171450</xdr:rowOff>
    </xdr:from>
    <xdr:to>
      <xdr:col>124</xdr:col>
      <xdr:colOff>542925</xdr:colOff>
      <xdr:row>1</xdr:row>
      <xdr:rowOff>476250</xdr:rowOff>
    </xdr:to>
    <xdr:sp macro="" textlink="">
      <xdr:nvSpPr>
        <xdr:cNvPr id="6" name="TextBox 5"/>
        <xdr:cNvSpPr txBox="1"/>
      </xdr:nvSpPr>
      <xdr:spPr>
        <a:xfrm>
          <a:off x="66913125" y="1743075"/>
          <a:ext cx="71913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Total Amount</a:t>
          </a:r>
          <a:r>
            <a:rPr lang="en-US" sz="1100" b="1" baseline="0"/>
            <a:t> </a:t>
          </a:r>
          <a:r>
            <a:rPr lang="en-US" sz="1100" b="1"/>
            <a:t>(Revised Budget Amounts + carryover)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.ed.gov/HEP%20CAMP%20-%20NEW%20MASTER/Annual%20Performance%20Reports/New%20MS%20Excel%20Forms/Hep_Report_version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Block A"/>
      <sheetName val="Block B"/>
      <sheetName val="Block C"/>
      <sheetName val="Block D"/>
      <sheetName val="Block E"/>
      <sheetName val="Block F"/>
      <sheetName val="HEP GPRA 1 Doc. Form"/>
      <sheetName val="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.xml"/><Relationship Id="rId5" Type="http://schemas.openxmlformats.org/officeDocument/2006/relationships/image" Target="../media/image3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18" Type="http://schemas.openxmlformats.org/officeDocument/2006/relationships/ctrlProp" Target="../ctrlProps/ctrlProp25.xml"/><Relationship Id="rId26" Type="http://schemas.openxmlformats.org/officeDocument/2006/relationships/ctrlProp" Target="../ctrlProps/ctrlProp3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28.xml"/><Relationship Id="rId34" Type="http://schemas.openxmlformats.org/officeDocument/2006/relationships/ctrlProp" Target="../ctrlProps/ctrlProp41.x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5" Type="http://schemas.openxmlformats.org/officeDocument/2006/relationships/ctrlProp" Target="../ctrlProps/ctrlProp32.xml"/><Relationship Id="rId33" Type="http://schemas.openxmlformats.org/officeDocument/2006/relationships/ctrlProp" Target="../ctrlProps/ctrlProp4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3.xml"/><Relationship Id="rId20" Type="http://schemas.openxmlformats.org/officeDocument/2006/relationships/ctrlProp" Target="../ctrlProps/ctrlProp27.xml"/><Relationship Id="rId29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24" Type="http://schemas.openxmlformats.org/officeDocument/2006/relationships/ctrlProp" Target="../ctrlProps/ctrlProp31.xml"/><Relationship Id="rId32" Type="http://schemas.openxmlformats.org/officeDocument/2006/relationships/ctrlProp" Target="../ctrlProps/ctrlProp39.xml"/><Relationship Id="rId5" Type="http://schemas.openxmlformats.org/officeDocument/2006/relationships/ctrlProp" Target="../ctrlProps/ctrlProp12.xml"/><Relationship Id="rId15" Type="http://schemas.openxmlformats.org/officeDocument/2006/relationships/ctrlProp" Target="../ctrlProps/ctrlProp22.xml"/><Relationship Id="rId23" Type="http://schemas.openxmlformats.org/officeDocument/2006/relationships/ctrlProp" Target="../ctrlProps/ctrlProp30.xml"/><Relationship Id="rId28" Type="http://schemas.openxmlformats.org/officeDocument/2006/relationships/ctrlProp" Target="../ctrlProps/ctrlProp35.xml"/><Relationship Id="rId10" Type="http://schemas.openxmlformats.org/officeDocument/2006/relationships/ctrlProp" Target="../ctrlProps/ctrlProp17.xml"/><Relationship Id="rId19" Type="http://schemas.openxmlformats.org/officeDocument/2006/relationships/ctrlProp" Target="../ctrlProps/ctrlProp26.xml"/><Relationship Id="rId31" Type="http://schemas.openxmlformats.org/officeDocument/2006/relationships/ctrlProp" Target="../ctrlProps/ctrlProp38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Relationship Id="rId22" Type="http://schemas.openxmlformats.org/officeDocument/2006/relationships/ctrlProp" Target="../ctrlProps/ctrlProp29.xml"/><Relationship Id="rId27" Type="http://schemas.openxmlformats.org/officeDocument/2006/relationships/ctrlProp" Target="../ctrlProps/ctrlProp34.xml"/><Relationship Id="rId30" Type="http://schemas.openxmlformats.org/officeDocument/2006/relationships/ctrlProp" Target="../ctrlProps/ctrlProp37.xml"/><Relationship Id="rId35" Type="http://schemas.openxmlformats.org/officeDocument/2006/relationships/ctrlProp" Target="../ctrlProps/ctrlProp4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zoomScale="115" zoomScaleNormal="115" zoomScaleSheetLayoutView="100" workbookViewId="0">
      <selection activeCell="J25" sqref="J25"/>
    </sheetView>
  </sheetViews>
  <sheetFormatPr defaultColWidth="9.109375" defaultRowHeight="13.2" x14ac:dyDescent="0.25"/>
  <cols>
    <col min="1" max="1" width="9.109375" style="62"/>
    <col min="2" max="2" width="12.109375" style="62" customWidth="1"/>
    <col min="3" max="3" width="13.33203125" style="62" customWidth="1"/>
    <col min="4" max="4" width="13.33203125" style="62" bestFit="1" customWidth="1"/>
    <col min="5" max="5" width="11.44140625" style="62" bestFit="1" customWidth="1"/>
    <col min="6" max="6" width="13.44140625" style="62" customWidth="1"/>
    <col min="7" max="7" width="7.6640625" style="62" customWidth="1"/>
    <col min="8" max="8" width="16.33203125" style="62" bestFit="1" customWidth="1"/>
    <col min="9" max="9" width="13.44140625" style="62" bestFit="1" customWidth="1"/>
    <col min="10" max="10" width="5.5546875" style="62" customWidth="1"/>
    <col min="11" max="16384" width="9.109375" style="62"/>
  </cols>
  <sheetData>
    <row r="3" spans="1:9" ht="31.5" customHeight="1" x14ac:dyDescent="0.25">
      <c r="B3" s="144" t="s">
        <v>182</v>
      </c>
      <c r="C3" s="145"/>
      <c r="D3" s="146"/>
      <c r="E3" s="146"/>
      <c r="F3" s="146"/>
      <c r="H3" s="144" t="s">
        <v>302</v>
      </c>
      <c r="I3" s="145"/>
    </row>
    <row r="4" spans="1:9" ht="23.25" customHeight="1" x14ac:dyDescent="0.25">
      <c r="B4" s="72" t="s">
        <v>183</v>
      </c>
      <c r="C4" s="72" t="s">
        <v>232</v>
      </c>
      <c r="D4" s="72" t="s">
        <v>184</v>
      </c>
      <c r="E4" s="72" t="s">
        <v>283</v>
      </c>
      <c r="F4" s="72" t="s">
        <v>284</v>
      </c>
      <c r="G4" s="73"/>
      <c r="H4" s="72" t="s">
        <v>231</v>
      </c>
      <c r="I4" s="72" t="s">
        <v>226</v>
      </c>
    </row>
    <row r="5" spans="1:9" ht="12.75" customHeight="1" x14ac:dyDescent="0.25">
      <c r="B5" s="117" t="s">
        <v>185</v>
      </c>
      <c r="C5" s="117" t="s">
        <v>261</v>
      </c>
      <c r="D5" s="118" t="s">
        <v>279</v>
      </c>
      <c r="E5" s="118" t="s">
        <v>282</v>
      </c>
      <c r="F5" s="264" t="s">
        <v>285</v>
      </c>
      <c r="H5" s="122" t="s">
        <v>225</v>
      </c>
      <c r="I5" s="122" t="s">
        <v>238</v>
      </c>
    </row>
    <row r="6" spans="1:9" ht="12.75" customHeight="1" x14ac:dyDescent="0.25">
      <c r="B6" s="119" t="s">
        <v>186</v>
      </c>
      <c r="C6" s="120" t="s">
        <v>233</v>
      </c>
      <c r="D6" s="120" t="s">
        <v>278</v>
      </c>
      <c r="E6" s="120" t="s">
        <v>278</v>
      </c>
      <c r="F6" s="265"/>
      <c r="H6" s="123" t="s">
        <v>227</v>
      </c>
      <c r="I6" s="123" t="s">
        <v>229</v>
      </c>
    </row>
    <row r="7" spans="1:9" ht="12.75" customHeight="1" x14ac:dyDescent="0.25">
      <c r="B7" s="119" t="s">
        <v>187</v>
      </c>
      <c r="C7" s="120" t="s">
        <v>233</v>
      </c>
      <c r="D7" s="120" t="s">
        <v>278</v>
      </c>
      <c r="E7" s="120" t="s">
        <v>278</v>
      </c>
      <c r="F7" s="265"/>
      <c r="H7" s="124" t="s">
        <v>228</v>
      </c>
      <c r="I7" s="124" t="s">
        <v>230</v>
      </c>
    </row>
    <row r="8" spans="1:9" ht="12.75" customHeight="1" x14ac:dyDescent="0.25">
      <c r="B8" s="119" t="s">
        <v>188</v>
      </c>
      <c r="C8" s="120" t="s">
        <v>233</v>
      </c>
      <c r="D8" s="120" t="s">
        <v>278</v>
      </c>
      <c r="E8" s="120" t="s">
        <v>278</v>
      </c>
      <c r="F8" s="265"/>
    </row>
    <row r="9" spans="1:9" ht="12.75" customHeight="1" x14ac:dyDescent="0.25">
      <c r="B9" s="121" t="s">
        <v>189</v>
      </c>
      <c r="C9" s="118" t="s">
        <v>234</v>
      </c>
      <c r="D9" s="118" t="s">
        <v>279</v>
      </c>
      <c r="E9" s="118" t="s">
        <v>279</v>
      </c>
      <c r="F9" s="265"/>
    </row>
    <row r="10" spans="1:9" ht="12.75" customHeight="1" x14ac:dyDescent="0.25">
      <c r="B10" s="262" t="s">
        <v>190</v>
      </c>
      <c r="C10" s="118" t="s">
        <v>234</v>
      </c>
      <c r="D10" s="118" t="s">
        <v>280</v>
      </c>
      <c r="E10" s="118" t="s">
        <v>279</v>
      </c>
      <c r="F10" s="265"/>
    </row>
    <row r="11" spans="1:9" ht="12.75" customHeight="1" x14ac:dyDescent="0.25">
      <c r="B11" s="263"/>
      <c r="C11" s="120" t="s">
        <v>233</v>
      </c>
      <c r="D11" s="120" t="s">
        <v>281</v>
      </c>
      <c r="E11" s="120" t="s">
        <v>278</v>
      </c>
      <c r="F11" s="265"/>
    </row>
    <row r="12" spans="1:9" ht="12.75" customHeight="1" x14ac:dyDescent="0.25">
      <c r="B12" s="121" t="s">
        <v>191</v>
      </c>
      <c r="C12" s="118" t="s">
        <v>234</v>
      </c>
      <c r="D12" s="118" t="s">
        <v>279</v>
      </c>
      <c r="E12" s="118" t="s">
        <v>279</v>
      </c>
      <c r="F12" s="265"/>
    </row>
    <row r="13" spans="1:9" ht="33.75" customHeight="1" x14ac:dyDescent="0.25">
      <c r="A13" s="73"/>
      <c r="B13" s="117" t="s">
        <v>336</v>
      </c>
      <c r="C13" s="175" t="s">
        <v>337</v>
      </c>
      <c r="D13" s="176" t="s">
        <v>278</v>
      </c>
      <c r="E13" s="176" t="s">
        <v>282</v>
      </c>
      <c r="F13" s="266"/>
    </row>
  </sheetData>
  <sheetProtection password="CF29" sheet="1" objects="1" scenarios="1"/>
  <mergeCells count="2">
    <mergeCell ref="B10:B11"/>
    <mergeCell ref="F5:F13"/>
  </mergeCells>
  <printOptions horizontalCentered="1"/>
  <pageMargins left="0.25" right="0.25" top="0.75" bottom="0.75" header="0.3" footer="0.3"/>
  <pageSetup scale="86" orientation="portrait" r:id="rId1"/>
  <headerFooter>
    <oddFooter>&amp;L&amp;"-,Italic"&amp;8HEP Performance Report Data Form
OMB No. 1810-0684              Exp. 03/31/2017&amp;R&amp;8Printed on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7"/>
  <sheetViews>
    <sheetView showGridLines="0" tabSelected="1" zoomScaleNormal="100" zoomScaleSheetLayoutView="115" workbookViewId="0"/>
  </sheetViews>
  <sheetFormatPr defaultRowHeight="14.4" x14ac:dyDescent="0.3"/>
  <cols>
    <col min="1" max="1" width="3.33203125" customWidth="1"/>
    <col min="3" max="3" width="10" customWidth="1"/>
    <col min="4" max="4" width="9.44140625" customWidth="1"/>
    <col min="9" max="9" width="8" customWidth="1"/>
    <col min="10" max="14" width="9.109375" bestFit="1" customWidth="1"/>
    <col min="15" max="15" width="0.88671875" customWidth="1"/>
  </cols>
  <sheetData>
    <row r="1" spans="1:15" ht="21" customHeight="1" x14ac:dyDescent="0.3">
      <c r="B1" s="157" t="s">
        <v>303</v>
      </c>
      <c r="C1" s="150" t="s">
        <v>390</v>
      </c>
      <c r="D1" s="151"/>
      <c r="E1" s="152"/>
      <c r="F1" s="156"/>
      <c r="G1" s="156"/>
      <c r="H1" s="156"/>
      <c r="I1" s="156"/>
      <c r="K1" s="157" t="s">
        <v>291</v>
      </c>
      <c r="L1" s="155"/>
      <c r="M1" s="155"/>
      <c r="N1" s="155"/>
      <c r="O1" s="149"/>
    </row>
    <row r="2" spans="1:15" x14ac:dyDescent="0.3">
      <c r="B2" s="157" t="s">
        <v>290</v>
      </c>
      <c r="C2" s="153" t="s">
        <v>390</v>
      </c>
      <c r="D2" s="151"/>
      <c r="E2" s="152"/>
      <c r="F2" s="156"/>
      <c r="G2" s="156"/>
      <c r="H2" s="156"/>
      <c r="I2" s="156"/>
      <c r="K2" s="154" t="s">
        <v>292</v>
      </c>
      <c r="L2" s="153" t="s">
        <v>397</v>
      </c>
      <c r="M2" s="153"/>
      <c r="N2" s="153"/>
    </row>
    <row r="4" spans="1:15" ht="15.6" x14ac:dyDescent="0.3">
      <c r="A4" s="267" t="s">
        <v>0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</row>
    <row r="5" spans="1:15" ht="15.6" x14ac:dyDescent="0.3">
      <c r="A5" s="267" t="s">
        <v>1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</row>
    <row r="6" spans="1:15" ht="15.6" x14ac:dyDescent="0.3">
      <c r="A6" s="267" t="s">
        <v>304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</row>
    <row r="7" spans="1:15" ht="15.6" x14ac:dyDescent="0.3">
      <c r="A7" s="267" t="s">
        <v>305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</row>
    <row r="9" spans="1:15" ht="15.6" x14ac:dyDescent="0.3">
      <c r="A9" s="1" t="s">
        <v>2</v>
      </c>
      <c r="B9" s="2" t="s">
        <v>3</v>
      </c>
    </row>
    <row r="10" spans="1:15" ht="15.6" x14ac:dyDescent="0.3">
      <c r="A10" s="1"/>
      <c r="B10" s="2"/>
    </row>
    <row r="11" spans="1:15" x14ac:dyDescent="0.3">
      <c r="A11" s="3" t="s">
        <v>4</v>
      </c>
    </row>
    <row r="12" spans="1:15" x14ac:dyDescent="0.3">
      <c r="A12" s="45" t="s">
        <v>5</v>
      </c>
      <c r="B12" s="17" t="s">
        <v>6</v>
      </c>
      <c r="C12" s="92"/>
      <c r="D12" s="92"/>
      <c r="E12" s="92"/>
      <c r="F12" s="92"/>
      <c r="G12" s="92"/>
      <c r="H12" s="92"/>
      <c r="I12" s="93"/>
      <c r="J12" s="94" t="s">
        <v>9</v>
      </c>
      <c r="K12" s="94" t="s">
        <v>10</v>
      </c>
      <c r="L12" s="94" t="s">
        <v>11</v>
      </c>
      <c r="M12" s="94" t="s">
        <v>12</v>
      </c>
      <c r="N12" s="94" t="s">
        <v>13</v>
      </c>
    </row>
    <row r="13" spans="1:15" x14ac:dyDescent="0.3">
      <c r="A13" s="95" t="s">
        <v>14</v>
      </c>
      <c r="B13" s="17" t="s">
        <v>286</v>
      </c>
      <c r="C13" s="92"/>
      <c r="D13" s="92"/>
      <c r="E13" s="92"/>
      <c r="F13" s="92"/>
      <c r="G13" s="92"/>
      <c r="H13" s="92"/>
      <c r="I13" s="93"/>
      <c r="J13" s="208"/>
      <c r="K13" s="208"/>
      <c r="L13" s="208"/>
      <c r="M13" s="208"/>
      <c r="N13" s="208"/>
    </row>
    <row r="14" spans="1:15" x14ac:dyDescent="0.3">
      <c r="A14" s="95" t="s">
        <v>15</v>
      </c>
      <c r="B14" s="18" t="s">
        <v>287</v>
      </c>
      <c r="C14" s="96"/>
      <c r="D14" s="96"/>
      <c r="E14" s="96"/>
      <c r="F14" s="96"/>
      <c r="G14" s="96"/>
      <c r="H14" s="96"/>
      <c r="I14" s="97"/>
      <c r="J14" s="208"/>
      <c r="K14" s="208"/>
      <c r="L14" s="208"/>
      <c r="M14" s="208"/>
      <c r="N14" s="208"/>
    </row>
    <row r="15" spans="1:15" x14ac:dyDescent="0.3">
      <c r="A15" s="94">
        <v>1</v>
      </c>
      <c r="B15" s="17" t="s">
        <v>7</v>
      </c>
      <c r="C15" s="92"/>
      <c r="D15" s="92"/>
      <c r="E15" s="92"/>
      <c r="F15" s="92"/>
      <c r="G15" s="92"/>
      <c r="H15" s="92"/>
      <c r="I15" s="93"/>
      <c r="J15" s="98">
        <f>J14-J16</f>
        <v>0</v>
      </c>
      <c r="K15" s="98">
        <f t="shared" ref="K15:N15" si="0">K14-K16</f>
        <v>0</v>
      </c>
      <c r="L15" s="98">
        <f t="shared" si="0"/>
        <v>0</v>
      </c>
      <c r="M15" s="98">
        <f t="shared" si="0"/>
        <v>0</v>
      </c>
      <c r="N15" s="98">
        <f t="shared" si="0"/>
        <v>0</v>
      </c>
    </row>
    <row r="16" spans="1:15" ht="15" x14ac:dyDescent="0.25">
      <c r="A16" s="94">
        <v>2</v>
      </c>
      <c r="B16" s="5" t="s">
        <v>8</v>
      </c>
      <c r="C16" s="92"/>
      <c r="D16" s="92"/>
      <c r="E16" s="92"/>
      <c r="F16" s="92"/>
      <c r="G16" s="92"/>
      <c r="H16" s="92"/>
      <c r="I16" s="93"/>
      <c r="J16" s="208"/>
      <c r="K16" s="209"/>
      <c r="L16" s="209"/>
      <c r="M16" s="209"/>
      <c r="N16" s="209"/>
    </row>
    <row r="17" spans="1:15" ht="14.4" customHeight="1" x14ac:dyDescent="0.2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spans="1:15" x14ac:dyDescent="0.3">
      <c r="A18" s="19" t="s">
        <v>16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x14ac:dyDescent="0.3">
      <c r="A19" s="8" t="s">
        <v>17</v>
      </c>
      <c r="B19" s="8" t="s">
        <v>18</v>
      </c>
      <c r="C19" s="96"/>
      <c r="D19" s="96"/>
      <c r="E19" s="96"/>
      <c r="F19" s="96"/>
      <c r="G19" s="96"/>
      <c r="H19" s="96"/>
      <c r="I19" s="97"/>
      <c r="J19" s="268" t="s">
        <v>9</v>
      </c>
      <c r="K19" s="269" t="s">
        <v>10</v>
      </c>
      <c r="L19" s="269" t="s">
        <v>11</v>
      </c>
      <c r="M19" s="269" t="s">
        <v>12</v>
      </c>
      <c r="N19" s="269" t="s">
        <v>13</v>
      </c>
      <c r="O19" s="101"/>
    </row>
    <row r="20" spans="1:15" x14ac:dyDescent="0.3">
      <c r="A20" s="47"/>
      <c r="B20" s="11" t="s">
        <v>19</v>
      </c>
      <c r="C20" s="102"/>
      <c r="D20" s="102"/>
      <c r="E20" s="102"/>
      <c r="F20" s="102"/>
      <c r="G20" s="102"/>
      <c r="H20" s="102"/>
      <c r="I20" s="103"/>
      <c r="J20" s="268"/>
      <c r="K20" s="269"/>
      <c r="L20" s="269"/>
      <c r="M20" s="269"/>
      <c r="N20" s="269"/>
      <c r="O20" s="101"/>
    </row>
    <row r="21" spans="1:15" x14ac:dyDescent="0.3">
      <c r="A21" s="104" t="s">
        <v>14</v>
      </c>
      <c r="B21" s="8" t="s">
        <v>294</v>
      </c>
      <c r="C21" s="96"/>
      <c r="D21" s="96"/>
      <c r="E21" s="96"/>
      <c r="F21" s="96"/>
      <c r="G21" s="96"/>
      <c r="H21" s="96"/>
      <c r="I21" s="97"/>
      <c r="J21" s="276"/>
      <c r="K21" s="276"/>
      <c r="L21" s="276"/>
      <c r="M21" s="276"/>
      <c r="N21" s="276"/>
      <c r="O21" s="101"/>
    </row>
    <row r="22" spans="1:15" ht="28.5" customHeight="1" x14ac:dyDescent="0.3">
      <c r="A22" s="47"/>
      <c r="B22" s="278" t="s">
        <v>338</v>
      </c>
      <c r="C22" s="279"/>
      <c r="D22" s="279"/>
      <c r="E22" s="279"/>
      <c r="F22" s="279"/>
      <c r="G22" s="279"/>
      <c r="H22" s="279"/>
      <c r="I22" s="280"/>
      <c r="J22" s="277"/>
      <c r="K22" s="277"/>
      <c r="L22" s="277"/>
      <c r="M22" s="277"/>
      <c r="N22" s="277"/>
      <c r="O22" s="101"/>
    </row>
    <row r="23" spans="1:15" s="257" customFormat="1" ht="21" customHeight="1" x14ac:dyDescent="0.25">
      <c r="A23" s="254">
        <v>1</v>
      </c>
      <c r="B23" s="281" t="s">
        <v>392</v>
      </c>
      <c r="C23" s="282"/>
      <c r="D23" s="282"/>
      <c r="E23" s="282"/>
      <c r="F23" s="282"/>
      <c r="G23" s="282"/>
      <c r="H23" s="282"/>
      <c r="I23" s="283"/>
      <c r="J23" s="255"/>
      <c r="K23" s="255"/>
      <c r="L23" s="255"/>
      <c r="M23" s="255"/>
      <c r="N23" s="255"/>
      <c r="O23" s="256"/>
    </row>
    <row r="24" spans="1:15" s="257" customFormat="1" ht="28.5" customHeight="1" x14ac:dyDescent="0.25">
      <c r="A24" s="254">
        <v>2</v>
      </c>
      <c r="B24" s="281" t="s">
        <v>393</v>
      </c>
      <c r="C24" s="282"/>
      <c r="D24" s="282"/>
      <c r="E24" s="282"/>
      <c r="F24" s="282"/>
      <c r="G24" s="282"/>
      <c r="H24" s="282"/>
      <c r="I24" s="283"/>
      <c r="J24" s="255"/>
      <c r="K24" s="255"/>
      <c r="L24" s="255"/>
      <c r="M24" s="255"/>
      <c r="N24" s="255"/>
      <c r="O24" s="256"/>
    </row>
    <row r="25" spans="1:15" s="26" customFormat="1" ht="16.5" customHeight="1" x14ac:dyDescent="0.25">
      <c r="A25" s="177">
        <v>3</v>
      </c>
      <c r="B25" s="270" t="s">
        <v>353</v>
      </c>
      <c r="C25" s="271"/>
      <c r="D25" s="271"/>
      <c r="E25" s="271"/>
      <c r="F25" s="271"/>
      <c r="G25" s="271"/>
      <c r="H25" s="271"/>
      <c r="I25" s="272"/>
      <c r="J25" s="210"/>
      <c r="K25" s="210"/>
      <c r="L25" s="210"/>
      <c r="M25" s="210"/>
      <c r="N25" s="210"/>
    </row>
    <row r="26" spans="1:15" s="26" customFormat="1" ht="18" customHeight="1" x14ac:dyDescent="0.2">
      <c r="A26" s="177">
        <v>4</v>
      </c>
      <c r="B26" s="270" t="s">
        <v>354</v>
      </c>
      <c r="C26" s="271"/>
      <c r="D26" s="271"/>
      <c r="E26" s="271"/>
      <c r="F26" s="271"/>
      <c r="G26" s="271"/>
      <c r="H26" s="271"/>
      <c r="I26" s="272"/>
      <c r="J26" s="211"/>
      <c r="K26" s="211"/>
      <c r="L26" s="211"/>
      <c r="M26" s="211"/>
      <c r="N26" s="211"/>
    </row>
    <row r="27" spans="1:15" s="26" customFormat="1" ht="27.75" customHeight="1" x14ac:dyDescent="0.2">
      <c r="A27" s="177">
        <v>5</v>
      </c>
      <c r="B27" s="270" t="s">
        <v>355</v>
      </c>
      <c r="C27" s="271"/>
      <c r="D27" s="271"/>
      <c r="E27" s="271"/>
      <c r="F27" s="271"/>
      <c r="G27" s="271"/>
      <c r="H27" s="271"/>
      <c r="I27" s="272"/>
      <c r="J27" s="211"/>
      <c r="K27" s="211"/>
      <c r="L27" s="211"/>
      <c r="M27" s="211"/>
      <c r="N27" s="211"/>
    </row>
    <row r="28" spans="1:15" x14ac:dyDescent="0.3">
      <c r="A28" s="95" t="s">
        <v>15</v>
      </c>
      <c r="B28" s="5" t="s">
        <v>295</v>
      </c>
      <c r="C28" s="92"/>
      <c r="D28" s="92"/>
      <c r="E28" s="92"/>
      <c r="F28" s="92"/>
      <c r="G28" s="92"/>
      <c r="H28" s="92"/>
      <c r="I28" s="93"/>
      <c r="J28" s="208"/>
      <c r="K28" s="208"/>
      <c r="L28" s="208"/>
      <c r="M28" s="208"/>
      <c r="N28" s="208"/>
      <c r="O28" s="101"/>
    </row>
    <row r="29" spans="1:15" s="257" customFormat="1" x14ac:dyDescent="0.3">
      <c r="A29" s="258">
        <v>1</v>
      </c>
      <c r="B29" s="259" t="s">
        <v>394</v>
      </c>
      <c r="C29" s="260"/>
      <c r="D29" s="260"/>
      <c r="E29" s="260"/>
      <c r="F29" s="260"/>
      <c r="G29" s="260"/>
      <c r="H29" s="260"/>
      <c r="I29" s="260"/>
      <c r="J29" s="261"/>
      <c r="K29" s="261"/>
      <c r="L29" s="261"/>
      <c r="M29" s="261"/>
      <c r="N29" s="261"/>
      <c r="O29" s="256"/>
    </row>
    <row r="30" spans="1:15" s="257" customFormat="1" x14ac:dyDescent="0.3">
      <c r="A30" s="258">
        <v>2</v>
      </c>
      <c r="B30" s="259" t="s">
        <v>395</v>
      </c>
      <c r="C30" s="260"/>
      <c r="D30" s="260"/>
      <c r="E30" s="260"/>
      <c r="F30" s="260"/>
      <c r="G30" s="260"/>
      <c r="H30" s="260"/>
      <c r="I30" s="260"/>
      <c r="J30" s="261"/>
      <c r="K30" s="261"/>
      <c r="L30" s="261"/>
      <c r="M30" s="261"/>
      <c r="N30" s="261"/>
      <c r="O30" s="256"/>
    </row>
    <row r="31" spans="1:15" x14ac:dyDescent="0.3">
      <c r="A31" s="105" t="s">
        <v>20</v>
      </c>
      <c r="B31" s="8" t="s">
        <v>296</v>
      </c>
      <c r="C31" s="96"/>
      <c r="D31" s="96"/>
      <c r="E31" s="96"/>
      <c r="F31" s="96"/>
      <c r="G31" s="96"/>
      <c r="H31" s="96"/>
      <c r="I31" s="96"/>
      <c r="J31" s="273"/>
      <c r="K31" s="273"/>
      <c r="L31" s="273"/>
      <c r="M31" s="273"/>
      <c r="N31" s="273"/>
      <c r="O31" s="101"/>
    </row>
    <row r="32" spans="1:15" x14ac:dyDescent="0.3">
      <c r="A32" s="106"/>
      <c r="B32" s="11" t="s">
        <v>23</v>
      </c>
      <c r="C32" s="102"/>
      <c r="D32" s="102"/>
      <c r="E32" s="102"/>
      <c r="F32" s="102"/>
      <c r="G32" s="102"/>
      <c r="H32" s="102"/>
      <c r="I32" s="102"/>
      <c r="J32" s="274"/>
      <c r="K32" s="274"/>
      <c r="L32" s="274"/>
      <c r="M32" s="274"/>
      <c r="N32" s="274"/>
      <c r="O32" s="101"/>
    </row>
    <row r="33" spans="1:15" x14ac:dyDescent="0.3">
      <c r="A33" s="106"/>
      <c r="B33" s="11" t="s">
        <v>309</v>
      </c>
      <c r="C33" s="102"/>
      <c r="D33" s="102"/>
      <c r="E33" s="102"/>
      <c r="F33" s="102"/>
      <c r="G33" s="102"/>
      <c r="H33" s="102"/>
      <c r="I33" s="102"/>
      <c r="J33" s="274"/>
      <c r="K33" s="274"/>
      <c r="L33" s="274"/>
      <c r="M33" s="274"/>
      <c r="N33" s="274"/>
      <c r="O33" s="101"/>
    </row>
    <row r="34" spans="1:15" x14ac:dyDescent="0.3">
      <c r="A34" s="107"/>
      <c r="B34" s="14" t="s">
        <v>24</v>
      </c>
      <c r="C34" s="99"/>
      <c r="D34" s="99"/>
      <c r="E34" s="99"/>
      <c r="F34" s="99"/>
      <c r="G34" s="99"/>
      <c r="H34" s="99"/>
      <c r="I34" s="99"/>
      <c r="J34" s="275"/>
      <c r="K34" s="275"/>
      <c r="L34" s="275"/>
      <c r="M34" s="275"/>
      <c r="N34" s="275"/>
      <c r="O34" s="101"/>
    </row>
    <row r="35" spans="1:15" x14ac:dyDescent="0.3">
      <c r="A35" s="108"/>
      <c r="B35" s="291" t="s">
        <v>35</v>
      </c>
      <c r="C35" s="291"/>
      <c r="D35" s="291"/>
      <c r="E35" s="291"/>
      <c r="F35" s="291"/>
      <c r="G35" s="291"/>
      <c r="H35" s="291"/>
      <c r="I35" s="291"/>
      <c r="J35" s="109" t="str">
        <f>IF(SUM(J25:J34)=J14,"Good Job","Pls check")</f>
        <v>Good Job</v>
      </c>
      <c r="K35" s="109" t="str">
        <f>IF(SUM(K25:K34)=K14,"Good Job","Pls check")</f>
        <v>Good Job</v>
      </c>
      <c r="L35" s="109" t="str">
        <f>IF(SUM(L25:L34)=L14,"Good Job","Pls check")</f>
        <v>Good Job</v>
      </c>
      <c r="M35" s="109" t="str">
        <f>IF(SUM(M25:M34)=M14,"Good Job","Pls check")</f>
        <v>Good Job</v>
      </c>
      <c r="N35" s="109" t="str">
        <f>IF(SUM(N25:N34)=N14,"Good Job","Pls check")</f>
        <v>Good Job</v>
      </c>
      <c r="O35" s="101"/>
    </row>
    <row r="36" spans="1:15" x14ac:dyDescent="0.3">
      <c r="A36" s="102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</row>
    <row r="37" spans="1:15" x14ac:dyDescent="0.3">
      <c r="A37" s="19" t="s">
        <v>21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</row>
    <row r="38" spans="1:15" x14ac:dyDescent="0.3">
      <c r="A38" s="48" t="s">
        <v>22</v>
      </c>
      <c r="B38" s="8" t="s">
        <v>263</v>
      </c>
      <c r="C38" s="96"/>
      <c r="D38" s="96"/>
      <c r="E38" s="96"/>
      <c r="F38" s="96"/>
      <c r="G38" s="96"/>
      <c r="H38" s="96"/>
      <c r="I38" s="97"/>
      <c r="J38" s="269" t="s">
        <v>9</v>
      </c>
      <c r="K38" s="269" t="s">
        <v>10</v>
      </c>
      <c r="L38" s="269" t="s">
        <v>11</v>
      </c>
      <c r="M38" s="269" t="s">
        <v>12</v>
      </c>
      <c r="N38" s="269" t="s">
        <v>13</v>
      </c>
      <c r="O38" s="101"/>
    </row>
    <row r="39" spans="1:15" x14ac:dyDescent="0.3">
      <c r="A39" s="107"/>
      <c r="B39" s="14" t="s">
        <v>310</v>
      </c>
      <c r="C39" s="99"/>
      <c r="D39" s="99"/>
      <c r="E39" s="99"/>
      <c r="F39" s="99"/>
      <c r="G39" s="99"/>
      <c r="H39" s="99"/>
      <c r="I39" s="100"/>
      <c r="J39" s="269"/>
      <c r="K39" s="269"/>
      <c r="L39" s="269"/>
      <c r="M39" s="269"/>
      <c r="N39" s="269"/>
      <c r="O39" s="101"/>
    </row>
    <row r="40" spans="1:15" x14ac:dyDescent="0.3">
      <c r="A40" s="105" t="s">
        <v>14</v>
      </c>
      <c r="B40" s="8" t="s">
        <v>300</v>
      </c>
      <c r="C40" s="96"/>
      <c r="D40" s="96"/>
      <c r="E40" s="96"/>
      <c r="F40" s="96"/>
      <c r="G40" s="96"/>
      <c r="H40" s="96"/>
      <c r="I40" s="97"/>
      <c r="J40" s="301">
        <f>IF(SUM(J44:J46)&gt;J21,"Pls Check",SUM(J44:J46))</f>
        <v>0</v>
      </c>
      <c r="K40" s="301">
        <f>IF(SUM(K44:K46)&gt;K21,"Pls Check",SUM(K44:K46))</f>
        <v>0</v>
      </c>
      <c r="L40" s="301">
        <f>IF(SUM(L44:L46)&gt;L21,"Pls Check",SUM(L44:L46))</f>
        <v>0</v>
      </c>
      <c r="M40" s="301">
        <f>IF(SUM(M44:M46)&gt;M21,"Pls Check",SUM(M44:M46))</f>
        <v>0</v>
      </c>
      <c r="N40" s="301">
        <f>IF(SUM(N44:N46)&gt;N21,"Pls Check",SUM(N44:N46))</f>
        <v>0</v>
      </c>
      <c r="O40" s="101"/>
    </row>
    <row r="41" spans="1:15" x14ac:dyDescent="0.3">
      <c r="A41" s="106"/>
      <c r="B41" s="11" t="s">
        <v>25</v>
      </c>
      <c r="C41" s="102"/>
      <c r="D41" s="102"/>
      <c r="E41" s="102"/>
      <c r="F41" s="102"/>
      <c r="G41" s="102"/>
      <c r="H41" s="102"/>
      <c r="I41" s="103"/>
      <c r="J41" s="302"/>
      <c r="K41" s="302"/>
      <c r="L41" s="302"/>
      <c r="M41" s="302"/>
      <c r="N41" s="302"/>
      <c r="O41" s="101"/>
    </row>
    <row r="42" spans="1:15" x14ac:dyDescent="0.3">
      <c r="A42" s="106"/>
      <c r="B42" s="11" t="s">
        <v>26</v>
      </c>
      <c r="C42" s="102"/>
      <c r="D42" s="102"/>
      <c r="E42" s="102"/>
      <c r="F42" s="102"/>
      <c r="G42" s="102"/>
      <c r="H42" s="102"/>
      <c r="I42" s="103"/>
      <c r="J42" s="302"/>
      <c r="K42" s="302"/>
      <c r="L42" s="302"/>
      <c r="M42" s="302"/>
      <c r="N42" s="302"/>
      <c r="O42" s="101"/>
    </row>
    <row r="43" spans="1:15" x14ac:dyDescent="0.3">
      <c r="A43" s="106"/>
      <c r="B43" s="11" t="s">
        <v>32</v>
      </c>
      <c r="C43" s="102"/>
      <c r="D43" s="102"/>
      <c r="E43" s="102"/>
      <c r="F43" s="102"/>
      <c r="G43" s="102"/>
      <c r="H43" s="102"/>
      <c r="I43" s="103"/>
      <c r="J43" s="303"/>
      <c r="K43" s="303"/>
      <c r="L43" s="303"/>
      <c r="M43" s="303"/>
      <c r="N43" s="303"/>
      <c r="O43" s="101"/>
    </row>
    <row r="44" spans="1:15" x14ac:dyDescent="0.3">
      <c r="A44" s="110">
        <v>1</v>
      </c>
      <c r="B44" s="8" t="s">
        <v>297</v>
      </c>
      <c r="C44" s="96"/>
      <c r="D44" s="96"/>
      <c r="E44" s="96"/>
      <c r="F44" s="96"/>
      <c r="G44" s="96"/>
      <c r="H44" s="96"/>
      <c r="I44" s="97"/>
      <c r="J44" s="212"/>
      <c r="K44" s="212"/>
      <c r="L44" s="212"/>
      <c r="M44" s="212"/>
      <c r="N44" s="212"/>
      <c r="O44" s="101"/>
    </row>
    <row r="45" spans="1:15" x14ac:dyDescent="0.3">
      <c r="A45" s="94">
        <v>2</v>
      </c>
      <c r="B45" s="5" t="s">
        <v>298</v>
      </c>
      <c r="C45" s="92"/>
      <c r="D45" s="92"/>
      <c r="E45" s="92"/>
      <c r="F45" s="92"/>
      <c r="G45" s="92"/>
      <c r="H45" s="92"/>
      <c r="I45" s="93"/>
      <c r="J45" s="208"/>
      <c r="K45" s="208"/>
      <c r="L45" s="208"/>
      <c r="M45" s="208"/>
      <c r="N45" s="208"/>
      <c r="O45" s="101"/>
    </row>
    <row r="46" spans="1:15" x14ac:dyDescent="0.3">
      <c r="A46" s="94">
        <v>3</v>
      </c>
      <c r="B46" s="5" t="s">
        <v>299</v>
      </c>
      <c r="C46" s="92"/>
      <c r="D46" s="92"/>
      <c r="E46" s="92"/>
      <c r="F46" s="92"/>
      <c r="G46" s="92"/>
      <c r="H46" s="92"/>
      <c r="I46" s="93"/>
      <c r="J46" s="212"/>
      <c r="K46" s="212"/>
      <c r="L46" s="212"/>
      <c r="M46" s="212"/>
      <c r="N46" s="212"/>
      <c r="O46" s="101"/>
    </row>
    <row r="47" spans="1:15" x14ac:dyDescent="0.3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</row>
    <row r="48" spans="1:15" x14ac:dyDescent="0.3">
      <c r="A48" s="19" t="s">
        <v>29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</row>
    <row r="49" spans="1:15" x14ac:dyDescent="0.3">
      <c r="A49" s="48" t="s">
        <v>27</v>
      </c>
      <c r="B49" s="5" t="s">
        <v>264</v>
      </c>
      <c r="C49" s="92"/>
      <c r="D49" s="92"/>
      <c r="E49" s="92"/>
      <c r="F49" s="92"/>
      <c r="G49" s="92"/>
      <c r="H49" s="92"/>
      <c r="I49" s="93"/>
      <c r="J49" s="94" t="s">
        <v>9</v>
      </c>
      <c r="K49" s="94" t="s">
        <v>10</v>
      </c>
      <c r="L49" s="94" t="s">
        <v>11</v>
      </c>
      <c r="M49" s="94" t="s">
        <v>12</v>
      </c>
      <c r="N49" s="94" t="s">
        <v>13</v>
      </c>
      <c r="O49" s="101"/>
    </row>
    <row r="50" spans="1:15" x14ac:dyDescent="0.3">
      <c r="A50" s="95" t="s">
        <v>14</v>
      </c>
      <c r="B50" s="5" t="s">
        <v>265</v>
      </c>
      <c r="C50" s="92"/>
      <c r="D50" s="92"/>
      <c r="E50" s="92"/>
      <c r="F50" s="92"/>
      <c r="G50" s="92"/>
      <c r="H50" s="92"/>
      <c r="I50" s="93"/>
      <c r="J50" s="212"/>
      <c r="K50" s="212"/>
      <c r="L50" s="212"/>
      <c r="M50" s="212"/>
      <c r="N50" s="212"/>
      <c r="O50" s="101"/>
    </row>
    <row r="51" spans="1:15" x14ac:dyDescent="0.3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  <row r="52" spans="1:15" x14ac:dyDescent="0.3">
      <c r="A52" s="19" t="s">
        <v>30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1:15" x14ac:dyDescent="0.3">
      <c r="A53" s="48" t="s">
        <v>31</v>
      </c>
      <c r="B53" s="8" t="s">
        <v>266</v>
      </c>
      <c r="C53" s="96"/>
      <c r="D53" s="96"/>
      <c r="E53" s="96"/>
      <c r="F53" s="96"/>
      <c r="G53" s="96"/>
      <c r="H53" s="96"/>
      <c r="I53" s="97"/>
      <c r="J53" s="269" t="s">
        <v>9</v>
      </c>
      <c r="K53" s="269" t="s">
        <v>10</v>
      </c>
      <c r="L53" s="269" t="s">
        <v>11</v>
      </c>
      <c r="M53" s="269" t="s">
        <v>12</v>
      </c>
      <c r="N53" s="269" t="s">
        <v>13</v>
      </c>
      <c r="O53" s="101"/>
    </row>
    <row r="54" spans="1:15" x14ac:dyDescent="0.3">
      <c r="A54" s="107"/>
      <c r="B54" s="25" t="s">
        <v>28</v>
      </c>
      <c r="C54" s="99"/>
      <c r="D54" s="99"/>
      <c r="E54" s="99"/>
      <c r="F54" s="99"/>
      <c r="G54" s="99"/>
      <c r="H54" s="99"/>
      <c r="I54" s="100"/>
      <c r="J54" s="269"/>
      <c r="K54" s="269"/>
      <c r="L54" s="269"/>
      <c r="M54" s="269"/>
      <c r="N54" s="269"/>
      <c r="O54" s="101"/>
    </row>
    <row r="55" spans="1:15" x14ac:dyDescent="0.3">
      <c r="A55" s="95" t="s">
        <v>14</v>
      </c>
      <c r="B55" s="8" t="s">
        <v>306</v>
      </c>
      <c r="C55" s="96"/>
      <c r="D55" s="96"/>
      <c r="E55" s="96"/>
      <c r="F55" s="96"/>
      <c r="G55" s="96"/>
      <c r="H55" s="96"/>
      <c r="I55" s="97"/>
      <c r="J55" s="212"/>
      <c r="K55" s="212"/>
      <c r="L55" s="212"/>
      <c r="M55" s="212"/>
      <c r="N55" s="212"/>
      <c r="O55" s="101"/>
    </row>
    <row r="56" spans="1:15" x14ac:dyDescent="0.3">
      <c r="A56" s="111" t="s">
        <v>15</v>
      </c>
      <c r="B56" s="8" t="s">
        <v>307</v>
      </c>
      <c r="C56" s="96"/>
      <c r="D56" s="96"/>
      <c r="E56" s="96"/>
      <c r="F56" s="96"/>
      <c r="G56" s="96"/>
      <c r="H56" s="96"/>
      <c r="I56" s="97"/>
      <c r="J56" s="286"/>
      <c r="K56" s="286"/>
      <c r="L56" s="286"/>
      <c r="M56" s="286"/>
      <c r="N56" s="286"/>
      <c r="O56" s="101"/>
    </row>
    <row r="57" spans="1:15" x14ac:dyDescent="0.3">
      <c r="A57" s="112"/>
      <c r="B57" s="14" t="s">
        <v>301</v>
      </c>
      <c r="C57" s="99"/>
      <c r="D57" s="99"/>
      <c r="E57" s="99"/>
      <c r="F57" s="99"/>
      <c r="G57" s="99"/>
      <c r="H57" s="99"/>
      <c r="I57" s="100"/>
      <c r="J57" s="287"/>
      <c r="K57" s="287"/>
      <c r="L57" s="287"/>
      <c r="M57" s="287"/>
      <c r="N57" s="287"/>
      <c r="O57" s="101"/>
    </row>
    <row r="58" spans="1:15" ht="30" customHeight="1" x14ac:dyDescent="0.3">
      <c r="A58" s="158" t="s">
        <v>20</v>
      </c>
      <c r="B58" s="288" t="s">
        <v>308</v>
      </c>
      <c r="C58" s="289"/>
      <c r="D58" s="289"/>
      <c r="E58" s="289"/>
      <c r="F58" s="289"/>
      <c r="G58" s="289"/>
      <c r="H58" s="289"/>
      <c r="I58" s="290"/>
      <c r="J58" s="212"/>
      <c r="K58" s="212"/>
      <c r="L58" s="212"/>
      <c r="M58" s="212"/>
      <c r="N58" s="212"/>
      <c r="O58" s="101"/>
    </row>
    <row r="59" spans="1:15" x14ac:dyDescent="0.3">
      <c r="A59" s="108"/>
      <c r="B59" s="291" t="s">
        <v>35</v>
      </c>
      <c r="C59" s="291"/>
      <c r="D59" s="291"/>
      <c r="E59" s="291"/>
      <c r="F59" s="291"/>
      <c r="G59" s="291"/>
      <c r="H59" s="291"/>
      <c r="I59" s="291"/>
      <c r="J59" s="109" t="str">
        <f>IF(SUM(J55:J58)=J21,"Good Job","Pls check")</f>
        <v>Good Job</v>
      </c>
      <c r="K59" s="109" t="str">
        <f>IF(SUM(K55:K58)=K21,"Good Job","Pls check")</f>
        <v>Good Job</v>
      </c>
      <c r="L59" s="109" t="str">
        <f>IF(SUM(L55:L58)=L21,"Good Job","Pls check")</f>
        <v>Good Job</v>
      </c>
      <c r="M59" s="109" t="str">
        <f>IF(SUM(M55:M58)=M21,"Good Job","Pls check")</f>
        <v>Good Job</v>
      </c>
      <c r="N59" s="109" t="str">
        <f>IF(SUM(N55:N58)=N21,"Good Job","Pls check")</f>
        <v>Good Job</v>
      </c>
      <c r="O59" s="101"/>
    </row>
    <row r="60" spans="1:15" x14ac:dyDescent="0.3">
      <c r="A60" s="113"/>
      <c r="B60" s="27"/>
      <c r="C60" s="102"/>
      <c r="D60" s="102"/>
      <c r="E60" s="102"/>
      <c r="F60" s="102"/>
      <c r="G60" s="102"/>
      <c r="H60" s="102"/>
      <c r="I60" s="102"/>
      <c r="J60" s="114"/>
      <c r="K60" s="114"/>
      <c r="L60" s="114"/>
      <c r="M60" s="114"/>
      <c r="N60" s="114"/>
      <c r="O60" s="102"/>
    </row>
    <row r="61" spans="1:15" x14ac:dyDescent="0.3">
      <c r="A61" s="197" t="s">
        <v>339</v>
      </c>
      <c r="B61" s="198"/>
      <c r="C61" s="199"/>
      <c r="D61" s="292" t="s">
        <v>259</v>
      </c>
      <c r="E61" s="292"/>
      <c r="F61" s="292"/>
      <c r="G61" s="292"/>
      <c r="H61" s="293"/>
      <c r="I61" s="102"/>
      <c r="J61" s="114"/>
      <c r="K61" s="114"/>
      <c r="L61" s="114"/>
      <c r="M61" s="114"/>
      <c r="N61" s="114"/>
      <c r="O61" s="102"/>
    </row>
    <row r="62" spans="1:15" x14ac:dyDescent="0.3">
      <c r="A62" s="14"/>
      <c r="B62" s="46"/>
      <c r="C62" s="200"/>
      <c r="D62" s="294" t="s">
        <v>398</v>
      </c>
      <c r="E62" s="294"/>
      <c r="F62" s="294"/>
      <c r="G62" s="294"/>
      <c r="H62" s="295"/>
      <c r="I62" s="102"/>
      <c r="J62" s="114"/>
      <c r="K62" s="114"/>
      <c r="L62" s="114"/>
      <c r="M62" s="114"/>
      <c r="N62" s="114"/>
      <c r="O62" s="102"/>
    </row>
    <row r="63" spans="1:15" x14ac:dyDescent="0.3">
      <c r="A63" s="299" t="s">
        <v>260</v>
      </c>
      <c r="B63" s="299"/>
      <c r="C63" s="300"/>
      <c r="D63" s="296"/>
      <c r="E63" s="297"/>
      <c r="F63" s="297"/>
      <c r="G63" s="297"/>
      <c r="H63" s="298"/>
      <c r="I63" s="101"/>
      <c r="J63" s="101"/>
      <c r="K63" s="101"/>
      <c r="L63" s="101"/>
      <c r="M63" s="101"/>
      <c r="N63" s="101"/>
      <c r="O63" s="101"/>
    </row>
    <row r="64" spans="1:15" x14ac:dyDescent="0.3">
      <c r="A64" s="284" t="s">
        <v>33</v>
      </c>
      <c r="B64" s="284"/>
      <c r="C64" s="285"/>
      <c r="D64" s="196">
        <f>IFERROR(J21/(MAX(J13:J14)+(#REF!)-J31),)</f>
        <v>0</v>
      </c>
      <c r="E64" s="196">
        <f>IFERROR(K21/(MAX(K13:K14)+(#REF!)-K31),)</f>
        <v>0</v>
      </c>
      <c r="F64" s="196">
        <f>IFERROR(L21/(MAX(L13:L14)+(#REF!)-L31),)</f>
        <v>0</v>
      </c>
      <c r="G64" s="196">
        <f>IFERROR(M21/(MAX(M13:M14)+(#REF!)-M31),)</f>
        <v>0</v>
      </c>
      <c r="H64" s="196">
        <f>IFERROR(N21/(MAX(N13:N14)+(#REF!)-N31),)</f>
        <v>0</v>
      </c>
      <c r="I64" s="201"/>
      <c r="J64" s="101"/>
      <c r="K64" s="101"/>
      <c r="L64" s="101"/>
      <c r="M64" s="101"/>
      <c r="N64" s="101"/>
      <c r="O64" s="101"/>
    </row>
    <row r="65" spans="1:15" x14ac:dyDescent="0.3">
      <c r="A65" s="284" t="s">
        <v>262</v>
      </c>
      <c r="B65" s="284"/>
      <c r="C65" s="285"/>
      <c r="D65" s="194">
        <f>IFERROR(J40/J21,)</f>
        <v>0</v>
      </c>
      <c r="E65" s="194">
        <f>IFERROR(K40/K21,)</f>
        <v>0</v>
      </c>
      <c r="F65" s="194">
        <f>IFERROR(L40/L21,)</f>
        <v>0</v>
      </c>
      <c r="G65" s="194">
        <f>IFERROR(M40/M21,)</f>
        <v>0</v>
      </c>
      <c r="H65" s="194">
        <f>IFERROR(N40/N21,)</f>
        <v>0</v>
      </c>
      <c r="I65" s="201"/>
      <c r="J65" s="101"/>
      <c r="K65" s="101"/>
      <c r="L65" s="101"/>
      <c r="M65" s="101"/>
      <c r="N65" s="101"/>
      <c r="O65" s="101"/>
    </row>
    <row r="66" spans="1:15" x14ac:dyDescent="0.3">
      <c r="A66" s="284" t="s">
        <v>34</v>
      </c>
      <c r="B66" s="284"/>
      <c r="C66" s="285"/>
      <c r="D66" s="195">
        <f>IFERROR(D63/J21,)</f>
        <v>0</v>
      </c>
      <c r="E66" s="195">
        <f>IFERROR(D63/K21,)</f>
        <v>0</v>
      </c>
      <c r="F66" s="195">
        <f>IFERROR(D63/L21,)</f>
        <v>0</v>
      </c>
      <c r="G66" s="207">
        <f>IFERROR(D63/M21,)</f>
        <v>0</v>
      </c>
      <c r="H66" s="195">
        <f>IFERROR(D63/N21,)</f>
        <v>0</v>
      </c>
      <c r="I66" s="201"/>
      <c r="J66" s="101"/>
      <c r="K66" s="101"/>
      <c r="L66" s="101"/>
      <c r="M66" s="101"/>
      <c r="N66" s="101"/>
      <c r="O66" s="101"/>
    </row>
    <row r="67" spans="1:15" x14ac:dyDescent="0.3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</row>
    <row r="117" ht="15.75" customHeight="1" x14ac:dyDescent="0.3"/>
  </sheetData>
  <protectedRanges>
    <protectedRange password="CB1D" sqref="J13:N14 J28:N34 J44:N46 J50:N50 J55:N58 D63 J16:N16 J21:N27" name="Range1"/>
  </protectedRanges>
  <mergeCells count="55">
    <mergeCell ref="N38:N39"/>
    <mergeCell ref="B35:I35"/>
    <mergeCell ref="J40:J43"/>
    <mergeCell ref="K40:K43"/>
    <mergeCell ref="L40:L43"/>
    <mergeCell ref="M40:M43"/>
    <mergeCell ref="N40:N43"/>
    <mergeCell ref="J38:J39"/>
    <mergeCell ref="K38:K39"/>
    <mergeCell ref="L38:L39"/>
    <mergeCell ref="M38:M39"/>
    <mergeCell ref="L53:L54"/>
    <mergeCell ref="M53:M54"/>
    <mergeCell ref="N53:N54"/>
    <mergeCell ref="A63:C63"/>
    <mergeCell ref="A64:C64"/>
    <mergeCell ref="J53:J54"/>
    <mergeCell ref="K53:K54"/>
    <mergeCell ref="A65:C65"/>
    <mergeCell ref="A66:C66"/>
    <mergeCell ref="N56:N57"/>
    <mergeCell ref="J56:J57"/>
    <mergeCell ref="K56:K57"/>
    <mergeCell ref="L56:L57"/>
    <mergeCell ref="M56:M57"/>
    <mergeCell ref="B58:I58"/>
    <mergeCell ref="B59:I59"/>
    <mergeCell ref="D61:H61"/>
    <mergeCell ref="D62:H62"/>
    <mergeCell ref="D63:H63"/>
    <mergeCell ref="B26:I26"/>
    <mergeCell ref="N31:N34"/>
    <mergeCell ref="J21:J22"/>
    <mergeCell ref="K21:K22"/>
    <mergeCell ref="L21:L22"/>
    <mergeCell ref="M21:M22"/>
    <mergeCell ref="N21:N22"/>
    <mergeCell ref="B27:I27"/>
    <mergeCell ref="B22:I22"/>
    <mergeCell ref="J31:J34"/>
    <mergeCell ref="K31:K34"/>
    <mergeCell ref="L31:L34"/>
    <mergeCell ref="B25:I25"/>
    <mergeCell ref="M31:M34"/>
    <mergeCell ref="B23:I23"/>
    <mergeCell ref="B24:I24"/>
    <mergeCell ref="A4:O4"/>
    <mergeCell ref="A5:O5"/>
    <mergeCell ref="A6:O6"/>
    <mergeCell ref="A7:O7"/>
    <mergeCell ref="J19:J20"/>
    <mergeCell ref="K19:K20"/>
    <mergeCell ref="L19:L20"/>
    <mergeCell ref="M19:M20"/>
    <mergeCell ref="N19:N20"/>
  </mergeCells>
  <conditionalFormatting sqref="J31:J34">
    <cfRule type="cellIs" dxfId="3" priority="4" operator="lessThan">
      <formula>0</formula>
    </cfRule>
  </conditionalFormatting>
  <conditionalFormatting sqref="J60:N62">
    <cfRule type="cellIs" dxfId="2" priority="3" operator="lessThan">
      <formula>0</formula>
    </cfRule>
  </conditionalFormatting>
  <conditionalFormatting sqref="K31:N34">
    <cfRule type="cellIs" dxfId="1" priority="2" operator="lessThan">
      <formula>0</formula>
    </cfRule>
  </conditionalFormatting>
  <conditionalFormatting sqref="J35">
    <cfRule type="expression" dxfId="0" priority="9">
      <formula>IF(SUM(J21:J34)=J14,"")</formula>
    </cfRule>
  </conditionalFormatting>
  <dataValidations count="82">
    <dataValidation type="whole" allowBlank="1" showInputMessage="1" showErrorMessage="1" errorTitle="Pls Check" error="Value can't be less than Zero and greater than N21" sqref="N58">
      <formula1>0</formula1>
      <formula2>N21</formula2>
    </dataValidation>
    <dataValidation type="whole" allowBlank="1" showInputMessage="1" showErrorMessage="1" errorTitle="Pls Check" error="Value can't be less than Zero and greater than M21" sqref="M58">
      <formula1>0</formula1>
      <formula2>M21</formula2>
    </dataValidation>
    <dataValidation type="whole" allowBlank="1" showInputMessage="1" showErrorMessage="1" errorTitle="Pls Check" error="Value can't be less than Zero and greater than L21" sqref="L58">
      <formula1>0</formula1>
      <formula2>L21</formula2>
    </dataValidation>
    <dataValidation type="whole" allowBlank="1" showInputMessage="1" showErrorMessage="1" errorTitle="Pls Check" error="Value can't be less than Zero and greater than K21" sqref="K58">
      <formula1>0</formula1>
      <formula2>K21</formula2>
    </dataValidation>
    <dataValidation type="whole" allowBlank="1" showInputMessage="1" showErrorMessage="1" errorTitle="Pls Check" error="Value can't be less than Zero and greater than J21" sqref="J58">
      <formula1>0</formula1>
      <formula2>J21</formula2>
    </dataValidation>
    <dataValidation type="whole" allowBlank="1" showInputMessage="1" showErrorMessage="1" errorTitle="Pls Check" error="Value can't be less than Zero and  greater than N21" sqref="N56:N57">
      <formula1>0</formula1>
      <formula2>N21</formula2>
    </dataValidation>
    <dataValidation type="whole" allowBlank="1" showInputMessage="1" showErrorMessage="1" errorTitle="Pls Check" error="Value can't be less than Zero and  greater than M21" sqref="M56:M57">
      <formula1>0</formula1>
      <formula2>M21</formula2>
    </dataValidation>
    <dataValidation type="whole" allowBlank="1" showInputMessage="1" showErrorMessage="1" errorTitle="Pls Check" error="Value can't be less than Zero and  greater than L21" sqref="L56:L57">
      <formula1>0</formula1>
      <formula2>L21</formula2>
    </dataValidation>
    <dataValidation type="whole" allowBlank="1" showInputMessage="1" showErrorMessage="1" errorTitle="Pls Check" error="Value can't be less than Zero and  greater than K21" sqref="K56:K57">
      <formula1>0</formula1>
      <formula2>K21</formula2>
    </dataValidation>
    <dataValidation type="whole" allowBlank="1" showInputMessage="1" showErrorMessage="1" errorTitle="Pls check" error="Value can't be less than Zero and greater than N21" sqref="N55">
      <formula1>0</formula1>
      <formula2>N21</formula2>
    </dataValidation>
    <dataValidation type="whole" allowBlank="1" showInputMessage="1" showErrorMessage="1" errorTitle="Pls check" error="Value can't be less than Zero and greater than M21" sqref="M55">
      <formula1>0</formula1>
      <formula2>M21</formula2>
    </dataValidation>
    <dataValidation type="whole" allowBlank="1" showInputMessage="1" showErrorMessage="1" errorTitle="Pls check" error="Value can't be less than Zero and greater than L21" sqref="L55">
      <formula1>0</formula1>
      <formula2>L21</formula2>
    </dataValidation>
    <dataValidation type="whole" allowBlank="1" showInputMessage="1" showErrorMessage="1" errorTitle="Pls check" error="Value can't be less than Zero and greater than K21" sqref="K55">
      <formula1>0</formula1>
      <formula2>K21</formula2>
    </dataValidation>
    <dataValidation type="whole" allowBlank="1" showInputMessage="1" showErrorMessage="1" errorTitle="Pls Check" error="Value can't be less than Zero and  greater than N23" sqref="N50">
      <formula1>0</formula1>
      <formula2>N21</formula2>
    </dataValidation>
    <dataValidation type="whole" allowBlank="1" showInputMessage="1" showErrorMessage="1" errorTitle="Pls Check" error="Value can't be less than Zero and  greater than M23" sqref="M50">
      <formula1>0</formula1>
      <formula2>M21</formula2>
    </dataValidation>
    <dataValidation type="whole" allowBlank="1" showInputMessage="1" showErrorMessage="1" errorTitle="Pls Check" error="Value can't be less than Zero and  greater than L23" sqref="L50">
      <formula1>0</formula1>
      <formula2>L21</formula2>
    </dataValidation>
    <dataValidation type="whole" allowBlank="1" showInputMessage="1" showErrorMessage="1" errorTitle="Pls Check" error="Value can't be less than Zero and  greater than K23" sqref="K50">
      <formula1>0</formula1>
      <formula2>K21</formula2>
    </dataValidation>
    <dataValidation type="whole" allowBlank="1" showErrorMessage="1" errorTitle="Pls Check" error="Value can't be less than Zero and greater than N21" sqref="N46">
      <formula1>0</formula1>
      <formula2>N21</formula2>
    </dataValidation>
    <dataValidation type="whole" allowBlank="1" showErrorMessage="1" errorTitle="Pls Check" error="Value can't be less than Zero and greater than M21" sqref="M46">
      <formula1>0</formula1>
      <formula2>M21</formula2>
    </dataValidation>
    <dataValidation type="whole" allowBlank="1" showErrorMessage="1" errorTitle="Pls Check" error="Value can't be less than Zero and greater than L21" sqref="L46">
      <formula1>0</formula1>
      <formula2>L21</formula2>
    </dataValidation>
    <dataValidation type="whole" allowBlank="1" showErrorMessage="1" errorTitle="Pls Check" error="Value can't be less than Zero and greater than K21" sqref="K46">
      <formula1>0</formula1>
      <formula2>K21</formula2>
    </dataValidation>
    <dataValidation type="whole" allowBlank="1" showInputMessage="1" showErrorMessage="1" errorTitle="Pls Check" error="Value can't be less than Zero and  greater than N21" sqref="N45">
      <formula1>0</formula1>
      <formula2>N21</formula2>
    </dataValidation>
    <dataValidation type="whole" allowBlank="1" showInputMessage="1" showErrorMessage="1" errorTitle="Pls Check" error="Value can't be less than Zero and  greater than M21" sqref="M45">
      <formula1>0</formula1>
      <formula2>M21</formula2>
    </dataValidation>
    <dataValidation type="whole" allowBlank="1" showInputMessage="1" showErrorMessage="1" errorTitle="Pls Check" error="Value can't be less than Zero and  greater than L21" sqref="L45">
      <formula1>0</formula1>
      <formula2>L21</formula2>
    </dataValidation>
    <dataValidation type="whole" allowBlank="1" showInputMessage="1" showErrorMessage="1" errorTitle="Pls Check" error="Value can't be less than Zero and  greater than K21" sqref="K45">
      <formula1>0</formula1>
      <formula2>K21</formula2>
    </dataValidation>
    <dataValidation type="whole" allowBlank="1" showInputMessage="1" showErrorMessage="1" errorTitle="Pls Check" error="Value can't be less than Zero and greater than N21" sqref="N44">
      <formula1>0</formula1>
      <formula2>N21</formula2>
    </dataValidation>
    <dataValidation type="whole" allowBlank="1" showInputMessage="1" showErrorMessage="1" errorTitle="Pls Check" error="Value can't be less than Zero and greater than M21" sqref="M44">
      <formula1>0</formula1>
      <formula2>M21</formula2>
    </dataValidation>
    <dataValidation type="whole" allowBlank="1" showInputMessage="1" showErrorMessage="1" errorTitle="Pls Check" error="Value can't be less than Zero and greater than L21" sqref="L44">
      <formula1>0</formula1>
      <formula2>L21</formula2>
    </dataValidation>
    <dataValidation type="whole" allowBlank="1" showInputMessage="1" showErrorMessage="1" errorTitle="Pls Check" error="Value can't be less than Zero and greater than K21" sqref="K44">
      <formula1>0</formula1>
      <formula2>K21</formula2>
    </dataValidation>
    <dataValidation type="whole" operator="lessThanOrEqual" allowBlank="1" showInputMessage="1" showErrorMessage="1" errorTitle="Pls Check" error="It can't be greater than J14" sqref="J15:N15">
      <formula1>J14</formula1>
    </dataValidation>
    <dataValidation allowBlank="1" showInputMessage="1" showErrorMessage="1" promptTitle="Pls Check" prompt="It can't be negative" sqref="J60:N60"/>
    <dataValidation type="whole" allowBlank="1" showErrorMessage="1" errorTitle="Pls Check" error="Value can't be less than Zero and greater than J21" sqref="J46">
      <formula1>0</formula1>
      <formula2>J21</formula2>
    </dataValidation>
    <dataValidation type="whole" allowBlank="1" showInputMessage="1" showErrorMessage="1" errorTitle="Pls Check" error="Value can't be less than Zero and  greater than J23" sqref="J50">
      <formula1>0</formula1>
      <formula2>J21</formula2>
    </dataValidation>
    <dataValidation type="whole" allowBlank="1" showInputMessage="1" showErrorMessage="1" errorTitle="Pls Check" error="Value can't be less than Zero and  greater than J21" sqref="J45">
      <formula1>0</formula1>
      <formula2>J21</formula2>
    </dataValidation>
    <dataValidation type="whole" allowBlank="1" showInputMessage="1" showErrorMessage="1" errorTitle="Pls Check" error="Value can't be less than Zero and greater than J21" sqref="J44">
      <formula1>0</formula1>
      <formula2>J21</formula2>
    </dataValidation>
    <dataValidation type="whole" allowBlank="1" showInputMessage="1" showErrorMessage="1" errorTitle="Pls Check" error="Value can't be less than Zero and greater than J14_x000a_" sqref="J28:J30">
      <formula1>0</formula1>
      <formula2>J14</formula2>
    </dataValidation>
    <dataValidation type="whole" allowBlank="1" showInputMessage="1" showErrorMessage="1" errorTitle="Pls check" error="Value can't be less than Zero and greater than J21" sqref="J55">
      <formula1>0</formula1>
      <formula2>J21</formula2>
    </dataValidation>
    <dataValidation type="whole" allowBlank="1" showInputMessage="1" showErrorMessage="1" errorTitle="Pls Check" error="Value can't be less than Zero and  greater than J21" sqref="J56:J57">
      <formula1>0</formula1>
      <formula2>J21</formula2>
    </dataValidation>
    <dataValidation type="whole" allowBlank="1" showInputMessage="1" showErrorMessage="1" errorTitle="Pls Check" error="Value can't be less than Zero and greater than J14" sqref="K31:N34">
      <formula1>0</formula1>
      <formula2>K14</formula2>
    </dataValidation>
    <dataValidation type="whole" allowBlank="1" showInputMessage="1" showErrorMessage="1" errorTitle="Pls Check" error="Value can't be less than zero and greater than N23" sqref="N25">
      <formula1>0</formula1>
      <formula2>N21</formula2>
    </dataValidation>
    <dataValidation type="whole" allowBlank="1" showInputMessage="1" showErrorMessage="1" errorTitle="Pls Check" error="Value can't be less than zero and greater than N23" sqref="N26">
      <formula1>0</formula1>
      <formula2>N21</formula2>
    </dataValidation>
    <dataValidation type="whole" allowBlank="1" showInputMessage="1" showErrorMessage="1" errorTitle="Pls Check" error="Value can't be less than zero and greater than N23" sqref="N27">
      <formula1>0</formula1>
      <formula2>N21</formula2>
    </dataValidation>
    <dataValidation type="whole" allowBlank="1" showInputMessage="1" showErrorMessage="1" errorTitle="Pls Check" error="Value can't be less than zero and greater than J23" sqref="J25">
      <formula1>0</formula1>
      <formula2>J21</formula2>
    </dataValidation>
    <dataValidation type="whole" allowBlank="1" showInputMessage="1" showErrorMessage="1" errorTitle="Pls Check" error="Value can't be less than zero and greater than J23" sqref="J26">
      <formula1>0</formula1>
      <formula2>J21</formula2>
    </dataValidation>
    <dataValidation type="whole" allowBlank="1" showInputMessage="1" showErrorMessage="1" errorTitle="Pls Check" error="Value can't be less than zero and greater than J23" sqref="J27">
      <formula1>0</formula1>
      <formula2>J21</formula2>
    </dataValidation>
    <dataValidation type="whole" allowBlank="1" showInputMessage="1" showErrorMessage="1" errorTitle="Pls Check" error="Value can't be less than zero and greater than k23" sqref="K25">
      <formula1>0</formula1>
      <formula2>K21</formula2>
    </dataValidation>
    <dataValidation type="whole" allowBlank="1" showInputMessage="1" showErrorMessage="1" errorTitle="Pls Check" error="Value can't be less than zero and greater than k23" sqref="K26">
      <formula1>0</formula1>
      <formula2>K21</formula2>
    </dataValidation>
    <dataValidation type="whole" allowBlank="1" showInputMessage="1" showErrorMessage="1" errorTitle="Pls Check" error="Value can't be less than zero and greater than K23" sqref="K27">
      <formula1>0</formula1>
      <formula2>K21</formula2>
    </dataValidation>
    <dataValidation type="whole" allowBlank="1" showInputMessage="1" showErrorMessage="1" errorTitle="Pls Check" error="Value can't be less than Zero and greater than k14_x000a_" sqref="K28:K30">
      <formula1>0</formula1>
      <formula2>K14</formula2>
    </dataValidation>
    <dataValidation type="whole" allowBlank="1" showInputMessage="1" showErrorMessage="1" errorTitle="Pls Check" error="Value can't be less than Zero and greater than L14_x000a_" sqref="L28:L30">
      <formula1>0</formula1>
      <formula2>L14</formula2>
    </dataValidation>
    <dataValidation type="whole" allowBlank="1" showInputMessage="1" showErrorMessage="1" errorTitle="Pls Check" error="Value can't be less than Zero and greater than M14_x000a_" sqref="M28:M30">
      <formula1>0</formula1>
      <formula2>M14</formula2>
    </dataValidation>
    <dataValidation type="whole" allowBlank="1" showInputMessage="1" showErrorMessage="1" errorTitle="Pls Check" error="Value can't be less than Zero and greater than N14_x000a_" sqref="N28:N30">
      <formula1>0</formula1>
      <formula2>N14</formula2>
    </dataValidation>
    <dataValidation type="whole" allowBlank="1" showInputMessage="1" showErrorMessage="1" errorTitle="Pls Check" error="Value can't be less than zero and greater than L23" sqref="L27">
      <formula1>0</formula1>
      <formula2>L21</formula2>
    </dataValidation>
    <dataValidation type="whole" allowBlank="1" showInputMessage="1" showErrorMessage="1" errorTitle="Pls Check" error="Value can't be less than zero and greater than L23" sqref="L26">
      <formula1>0</formula1>
      <formula2>L21</formula2>
    </dataValidation>
    <dataValidation type="whole" allowBlank="1" showInputMessage="1" showErrorMessage="1" errorTitle="Pls Check" error="Value can't be less than zero and greater than L23" sqref="L25">
      <formula1>0</formula1>
      <formula2>L21</formula2>
    </dataValidation>
    <dataValidation type="whole" allowBlank="1" showInputMessage="1" showErrorMessage="1" errorTitle="Pls Check" error="Value can't be less than zero and greater than M23" sqref="M25">
      <formula1>0</formula1>
      <formula2>M21</formula2>
    </dataValidation>
    <dataValidation type="whole" allowBlank="1" showInputMessage="1" showErrorMessage="1" errorTitle="Pls Check" error="Value can't be less than zero and greater than M23" sqref="M26">
      <formula1>0</formula1>
      <formula2>M21</formula2>
    </dataValidation>
    <dataValidation type="whole" allowBlank="1" showInputMessage="1" showErrorMessage="1" errorTitle="Pls Check" error="Value can't be less than zero and greater than M23" sqref="M27">
      <formula1>0</formula1>
      <formula2>M21</formula2>
    </dataValidation>
    <dataValidation type="whole" allowBlank="1" showInputMessage="1" showErrorMessage="1" errorTitle="Pls Check" error="Value can't be less than Zero and greater than N23" sqref="N40:N41">
      <formula1>0</formula1>
      <formula2>N21</formula2>
    </dataValidation>
    <dataValidation type="whole" allowBlank="1" showInputMessage="1" showErrorMessage="1" errorTitle="Pls Check" error="Value can't be less than Zero and greater than N23" sqref="N42:N43">
      <formula1>0</formula1>
      <formula2>N25</formula2>
    </dataValidation>
    <dataValidation type="whole" allowBlank="1" showInputMessage="1" showErrorMessage="1" errorTitle="Pls Check" error="Value can't be less than Zero and greater than J23_x000a_" sqref="J40:J41">
      <formula1>0</formula1>
      <formula2>J21</formula2>
    </dataValidation>
    <dataValidation type="whole" allowBlank="1" showInputMessage="1" showErrorMessage="1" errorTitle="Pls Check" error="Value can't be less than Zero and greater than J23_x000a_" sqref="J42:J43">
      <formula1>0</formula1>
      <formula2>J25</formula2>
    </dataValidation>
    <dataValidation type="whole" allowBlank="1" showInputMessage="1" showErrorMessage="1" errorTitle="Pls Check" error="Value can't be less than Zero and greater than K23" sqref="K40:K41">
      <formula1>0</formula1>
      <formula2>K21</formula2>
    </dataValidation>
    <dataValidation type="whole" allowBlank="1" showInputMessage="1" showErrorMessage="1" errorTitle="Pls Check" error="Value can't be less than Zero and greater than K23" sqref="K42:K43">
      <formula1>0</formula1>
      <formula2>K25</formula2>
    </dataValidation>
    <dataValidation type="whole" allowBlank="1" showInputMessage="1" showErrorMessage="1" errorTitle="Pls Check" error="Value can't be less than Zero and greater than L23" sqref="L40:L41">
      <formula1>0</formula1>
      <formula2>L21</formula2>
    </dataValidation>
    <dataValidation type="whole" allowBlank="1" showInputMessage="1" showErrorMessage="1" errorTitle="Pls Check" error="Value can't be less than Zero and greater than L23" sqref="L42:L43">
      <formula1>0</formula1>
      <formula2>L25</formula2>
    </dataValidation>
    <dataValidation type="whole" allowBlank="1" showInputMessage="1" showErrorMessage="1" errorTitle="Pls Check" error="Value can't be less than Zero and greater than M23" sqref="M40:M41">
      <formula1>0</formula1>
      <formula2>M21</formula2>
    </dataValidation>
    <dataValidation type="whole" allowBlank="1" showInputMessage="1" showErrorMessage="1" errorTitle="Pls Check" error="Value can't be less than Zero and greater than M23" sqref="M42:M43">
      <formula1>0</formula1>
      <formula2>M25</formula2>
    </dataValidation>
    <dataValidation type="whole" allowBlank="1" showInputMessage="1" showErrorMessage="1" error="Value can't be less than zero and greater than M14+M23" sqref="M21:M23">
      <formula1>0</formula1>
      <formula2>M14+M21</formula2>
    </dataValidation>
    <dataValidation type="whole" allowBlank="1" showInputMessage="1" showErrorMessage="1" error="Value can't be less than zero and greater than M14+M23" sqref="M24">
      <formula1>0</formula1>
      <formula2>M16+M24</formula2>
    </dataValidation>
    <dataValidation type="whole" allowBlank="1" showInputMessage="1" showErrorMessage="1" error="Value can't be less than zero and greater than J14+J17" sqref="J21:J22">
      <formula1>0</formula1>
      <formula2>J14+#REF!</formula2>
    </dataValidation>
    <dataValidation type="whole" allowBlank="1" showInputMessage="1" showErrorMessage="1" error="Value can't be less than zero and greater than K14+K23" sqref="K21:K22">
      <formula1>0</formula1>
      <formula2>K14+#REF!</formula2>
    </dataValidation>
    <dataValidation type="whole" allowBlank="1" showInputMessage="1" showErrorMessage="1" error="Value can't be less than zero and greater than L14+L23" sqref="L21:L22">
      <formula1>0</formula1>
      <formula2>L14+#REF!</formula2>
    </dataValidation>
    <dataValidation type="whole" allowBlank="1" showInputMessage="1" showErrorMessage="1" error="Value can't be less than zero and greater than N14+N23" sqref="N21:N22">
      <formula1>0</formula1>
      <formula2>N14+#REF!</formula2>
    </dataValidation>
    <dataValidation type="whole" allowBlank="1" showInputMessage="1" showErrorMessage="1" error="Value can't be less than zero and greater than J14+J17" sqref="J23">
      <formula1>0</formula1>
      <formula2>J16+J17</formula2>
    </dataValidation>
    <dataValidation type="whole" allowBlank="1" showInputMessage="1" showErrorMessage="1" error="Value can't be less than zero and greater than J14+J17" sqref="J24">
      <formula1>0</formula1>
      <formula2>J16+J17</formula2>
    </dataValidation>
    <dataValidation type="whole" allowBlank="1" showInputMessage="1" showErrorMessage="1" error="Value can't be less than zero and greater than K14+K23" sqref="K23">
      <formula1>0</formula1>
      <formula2>K16+K17</formula2>
    </dataValidation>
    <dataValidation type="whole" allowBlank="1" showInputMessage="1" showErrorMessage="1" error="Value can't be less than zero and greater than K14+K23" sqref="K24">
      <formula1>0</formula1>
      <formula2>K16+K17</formula2>
    </dataValidation>
    <dataValidation type="whole" allowBlank="1" showInputMessage="1" showErrorMessage="1" error="Value can't be less than zero and greater than L14+L23" sqref="L23">
      <formula1>0</formula1>
      <formula2>L16+L17</formula2>
    </dataValidation>
    <dataValidation type="whole" allowBlank="1" showInputMessage="1" showErrorMessage="1" error="Value can't be less than zero and greater than L14+L23" sqref="L24">
      <formula1>0</formula1>
      <formula2>L16+L17</formula2>
    </dataValidation>
    <dataValidation type="whole" allowBlank="1" showInputMessage="1" showErrorMessage="1" error="Value can't be less than zero and greater than N14+N23" sqref="N23">
      <formula1>0</formula1>
      <formula2>N16+N17</formula2>
    </dataValidation>
    <dataValidation type="whole" allowBlank="1" showInputMessage="1" showErrorMessage="1" error="Value can't be less than zero and greater than N14+N23" sqref="N24">
      <formula1>0</formula1>
      <formula2>N16+N17</formula2>
    </dataValidation>
  </dataValidations>
  <printOptions horizontalCentered="1" verticalCentered="1"/>
  <pageMargins left="0.25" right="0.25" top="0.75" bottom="0.75" header="0.3" footer="0.3"/>
  <pageSetup scale="77" orientation="portrait" r:id="rId1"/>
  <headerFooter>
    <oddFooter>&amp;L&amp;"-,Italic"&amp;8HEP Performance Report Data Form
&amp;"-,Regular"OMB No. 1810-0684              Exp. 03/31/2017&amp;C&amp;8"APR Block A" Page &amp;P of &amp;N&amp;R&amp;8Printed on &amp;D</oddFooter>
  </headerFooter>
  <rowBreaks count="1" manualBreakCount="1">
    <brk id="67" max="14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2296" r:id="rId4">
          <objectPr defaultSize="0" autoPict="0" r:id="rId5">
            <anchor moveWithCells="1" sizeWithCells="1">
              <from>
                <xdr:col>1</xdr:col>
                <xdr:colOff>106680</xdr:colOff>
                <xdr:row>3</xdr:row>
                <xdr:rowOff>83820</xdr:rowOff>
              </from>
              <to>
                <xdr:col>2</xdr:col>
                <xdr:colOff>228600</xdr:colOff>
                <xdr:row>6</xdr:row>
                <xdr:rowOff>114300</xdr:rowOff>
              </to>
            </anchor>
          </objectPr>
        </oleObject>
      </mc:Choice>
      <mc:Fallback>
        <oleObject progId="Word.Picture.8" shapeId="12296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12" r:id="rId6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0</xdr:row>
                    <xdr:rowOff>45720</xdr:rowOff>
                  </from>
                  <to>
                    <xdr:col>11</xdr:col>
                    <xdr:colOff>441960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7" name="Check Box 25">
              <controlPr defaultSize="0" autoFill="0" autoLine="0" autoPict="0">
                <anchor moveWithCells="1">
                  <from>
                    <xdr:col>11</xdr:col>
                    <xdr:colOff>411480</xdr:colOff>
                    <xdr:row>0</xdr:row>
                    <xdr:rowOff>45720</xdr:rowOff>
                  </from>
                  <to>
                    <xdr:col>12</xdr:col>
                    <xdr:colOff>198120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8" name="Check Box 26">
              <controlPr defaultSize="0" autoFill="0" autoLine="0" autoPict="0">
                <anchor moveWithCells="1">
                  <from>
                    <xdr:col>12</xdr:col>
                    <xdr:colOff>144780</xdr:colOff>
                    <xdr:row>0</xdr:row>
                    <xdr:rowOff>45720</xdr:rowOff>
                  </from>
                  <to>
                    <xdr:col>12</xdr:col>
                    <xdr:colOff>556260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9" name="Check Box 27">
              <controlPr defaultSize="0" autoFill="0" autoLine="0" autoPict="0">
                <anchor moveWithCells="1">
                  <from>
                    <xdr:col>12</xdr:col>
                    <xdr:colOff>518160</xdr:colOff>
                    <xdr:row>0</xdr:row>
                    <xdr:rowOff>45720</xdr:rowOff>
                  </from>
                  <to>
                    <xdr:col>13</xdr:col>
                    <xdr:colOff>304800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0" name="Check Box 28">
              <controlPr defaultSize="0" autoFill="0" autoLine="0" autoPict="0">
                <anchor moveWithCells="1">
                  <from>
                    <xdr:col>13</xdr:col>
                    <xdr:colOff>259080</xdr:colOff>
                    <xdr:row>0</xdr:row>
                    <xdr:rowOff>45720</xdr:rowOff>
                  </from>
                  <to>
                    <xdr:col>14</xdr:col>
                    <xdr:colOff>45720</xdr:colOff>
                    <xdr:row>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P47"/>
  <sheetViews>
    <sheetView showGridLines="0" zoomScaleNormal="100" zoomScaleSheetLayoutView="115" workbookViewId="0"/>
  </sheetViews>
  <sheetFormatPr defaultRowHeight="14.4" x14ac:dyDescent="0.3"/>
  <cols>
    <col min="1" max="1" width="4.33203125" customWidth="1"/>
    <col min="8" max="8" width="5.33203125" customWidth="1"/>
    <col min="9" max="9" width="4.109375" hidden="1" customWidth="1"/>
    <col min="10" max="14" width="7.6640625" customWidth="1"/>
    <col min="16" max="16" width="9.109375" hidden="1" customWidth="1"/>
    <col min="17" max="20" width="0" hidden="1" customWidth="1"/>
  </cols>
  <sheetData>
    <row r="1" spans="1:14" ht="21" customHeight="1" x14ac:dyDescent="0.3">
      <c r="B1" s="157" t="s">
        <v>303</v>
      </c>
      <c r="C1" s="215" t="str">
        <f>'Block A'!$C$1</f>
        <v>Write here</v>
      </c>
      <c r="D1" s="216"/>
      <c r="E1" s="217"/>
      <c r="F1" s="156"/>
      <c r="G1" s="156"/>
      <c r="H1" s="156"/>
      <c r="J1" s="157" t="s">
        <v>291</v>
      </c>
      <c r="K1" s="155"/>
      <c r="L1" s="155"/>
      <c r="M1" s="155"/>
      <c r="N1" s="155"/>
    </row>
    <row r="2" spans="1:14" x14ac:dyDescent="0.3">
      <c r="B2" s="157" t="s">
        <v>290</v>
      </c>
      <c r="C2" s="213" t="str">
        <f>'Block A'!$C$2</f>
        <v>Write here</v>
      </c>
      <c r="D2" s="216"/>
      <c r="E2" s="217"/>
      <c r="F2" s="156"/>
      <c r="G2" s="156"/>
      <c r="H2" s="156"/>
      <c r="J2" s="154" t="s">
        <v>292</v>
      </c>
      <c r="K2" s="213" t="str">
        <f>'Block A'!L2</f>
        <v>07/01/2016 - 06/30/2017</v>
      </c>
      <c r="L2" s="213"/>
      <c r="M2" s="213"/>
      <c r="N2" s="214"/>
    </row>
    <row r="6" spans="1:14" x14ac:dyDescent="0.3">
      <c r="A6" s="2" t="s">
        <v>36</v>
      </c>
      <c r="B6" s="2" t="s">
        <v>37</v>
      </c>
    </row>
    <row r="8" spans="1:14" x14ac:dyDescent="0.3">
      <c r="A8" s="19" t="s">
        <v>38</v>
      </c>
    </row>
    <row r="9" spans="1:14" ht="25.5" customHeight="1" x14ac:dyDescent="0.3">
      <c r="A9" s="4" t="s">
        <v>39</v>
      </c>
      <c r="B9" s="304" t="s">
        <v>269</v>
      </c>
      <c r="C9" s="305"/>
      <c r="D9" s="305"/>
      <c r="E9" s="305"/>
      <c r="F9" s="305"/>
      <c r="G9" s="305"/>
      <c r="H9" s="305"/>
      <c r="I9" s="7"/>
      <c r="J9" s="59" t="s">
        <v>9</v>
      </c>
      <c r="K9" s="59" t="s">
        <v>10</v>
      </c>
      <c r="L9" s="59" t="s">
        <v>11</v>
      </c>
      <c r="M9" s="59" t="s">
        <v>12</v>
      </c>
      <c r="N9" s="59" t="s">
        <v>13</v>
      </c>
    </row>
    <row r="10" spans="1:14" x14ac:dyDescent="0.3">
      <c r="A10" s="4" t="s">
        <v>14</v>
      </c>
      <c r="B10" s="5" t="s">
        <v>270</v>
      </c>
      <c r="C10" s="6"/>
      <c r="D10" s="6"/>
      <c r="E10" s="6"/>
      <c r="F10" s="6"/>
      <c r="G10" s="6"/>
      <c r="H10" s="6"/>
      <c r="I10" s="7"/>
      <c r="J10" s="218"/>
      <c r="K10" s="218"/>
      <c r="L10" s="218"/>
      <c r="M10" s="218"/>
      <c r="N10" s="218"/>
    </row>
    <row r="11" spans="1:14" x14ac:dyDescent="0.3">
      <c r="A11" s="21" t="s">
        <v>15</v>
      </c>
      <c r="B11" s="8" t="s">
        <v>267</v>
      </c>
      <c r="C11" s="9"/>
      <c r="D11" s="9"/>
      <c r="E11" s="9"/>
      <c r="F11" s="9"/>
      <c r="G11" s="9"/>
      <c r="H11" s="9"/>
      <c r="I11" s="10"/>
      <c r="J11" s="218"/>
      <c r="K11" s="218"/>
      <c r="L11" s="218"/>
      <c r="M11" s="218"/>
      <c r="N11" s="218"/>
    </row>
    <row r="12" spans="1:14" x14ac:dyDescent="0.3">
      <c r="A12" s="23" t="s">
        <v>20</v>
      </c>
      <c r="B12" s="18" t="s">
        <v>40</v>
      </c>
      <c r="C12" s="9"/>
      <c r="D12" s="9"/>
      <c r="E12" s="9"/>
      <c r="F12" s="9"/>
      <c r="G12" s="9"/>
      <c r="H12" s="9"/>
      <c r="I12" s="10"/>
      <c r="J12" s="50"/>
      <c r="K12" s="51"/>
      <c r="L12" s="51"/>
      <c r="M12" s="51"/>
      <c r="N12" s="51"/>
    </row>
    <row r="13" spans="1:14" x14ac:dyDescent="0.3">
      <c r="A13" s="28" t="s">
        <v>41</v>
      </c>
      <c r="B13" s="12"/>
      <c r="C13" s="12"/>
      <c r="D13" s="12"/>
      <c r="E13" s="12"/>
      <c r="F13" s="12"/>
      <c r="G13" s="12"/>
      <c r="H13" s="12"/>
      <c r="I13" s="13"/>
      <c r="J13" s="52"/>
      <c r="K13" s="53"/>
      <c r="L13" s="53"/>
      <c r="M13" s="53"/>
      <c r="N13" s="53"/>
    </row>
    <row r="14" spans="1:14" x14ac:dyDescent="0.3">
      <c r="A14" s="14" t="s">
        <v>42</v>
      </c>
      <c r="B14" s="15"/>
      <c r="C14" s="15"/>
      <c r="D14" s="15"/>
      <c r="E14" s="15"/>
      <c r="F14" s="15"/>
      <c r="G14" s="15"/>
      <c r="H14" s="15"/>
      <c r="I14" s="16"/>
      <c r="J14" s="54"/>
      <c r="K14" s="55"/>
      <c r="L14" s="55"/>
      <c r="M14" s="55"/>
      <c r="N14" s="55"/>
    </row>
    <row r="15" spans="1:14" x14ac:dyDescent="0.3">
      <c r="A15" s="4">
        <v>1</v>
      </c>
      <c r="B15" s="14" t="s">
        <v>43</v>
      </c>
      <c r="C15" s="15"/>
      <c r="D15" s="15"/>
      <c r="E15" s="15"/>
      <c r="F15" s="15"/>
      <c r="G15" s="15"/>
      <c r="H15" s="15"/>
      <c r="I15" s="16"/>
      <c r="J15" s="218"/>
      <c r="K15" s="218"/>
      <c r="L15" s="218"/>
      <c r="M15" s="218"/>
      <c r="N15" s="218"/>
    </row>
    <row r="16" spans="1:14" x14ac:dyDescent="0.3">
      <c r="A16" s="4">
        <v>2</v>
      </c>
      <c r="B16" s="5" t="s">
        <v>44</v>
      </c>
      <c r="C16" s="6"/>
      <c r="D16" s="6"/>
      <c r="E16" s="6"/>
      <c r="F16" s="6"/>
      <c r="G16" s="6"/>
      <c r="H16" s="6"/>
      <c r="I16" s="7"/>
      <c r="J16" s="218"/>
      <c r="K16" s="218"/>
      <c r="L16" s="218"/>
      <c r="M16" s="218"/>
      <c r="N16" s="218"/>
    </row>
    <row r="17" spans="1:14" x14ac:dyDescent="0.3">
      <c r="A17" s="4">
        <v>3</v>
      </c>
      <c r="B17" s="5" t="s">
        <v>45</v>
      </c>
      <c r="C17" s="6"/>
      <c r="D17" s="6"/>
      <c r="E17" s="6"/>
      <c r="F17" s="6"/>
      <c r="G17" s="6"/>
      <c r="H17" s="6"/>
      <c r="I17" s="7"/>
      <c r="J17" s="218"/>
      <c r="K17" s="218"/>
      <c r="L17" s="218"/>
      <c r="M17" s="218"/>
      <c r="N17" s="218"/>
    </row>
    <row r="18" spans="1:14" x14ac:dyDescent="0.3">
      <c r="A18" s="4">
        <v>4</v>
      </c>
      <c r="B18" s="5" t="s">
        <v>46</v>
      </c>
      <c r="C18" s="6"/>
      <c r="D18" s="6"/>
      <c r="E18" s="6"/>
      <c r="F18" s="6"/>
      <c r="G18" s="6"/>
      <c r="H18" s="6"/>
      <c r="I18" s="7"/>
      <c r="J18" s="218"/>
      <c r="K18" s="218"/>
      <c r="L18" s="218"/>
      <c r="M18" s="218"/>
      <c r="N18" s="218"/>
    </row>
    <row r="19" spans="1:14" x14ac:dyDescent="0.3">
      <c r="A19" s="4">
        <v>5</v>
      </c>
      <c r="B19" s="5" t="s">
        <v>47</v>
      </c>
      <c r="C19" s="6"/>
      <c r="D19" s="6"/>
      <c r="E19" s="6"/>
      <c r="F19" s="6"/>
      <c r="G19" s="6"/>
      <c r="H19" s="6"/>
      <c r="I19" s="7"/>
      <c r="J19" s="218"/>
      <c r="K19" s="218"/>
      <c r="L19" s="218"/>
      <c r="M19" s="218"/>
      <c r="N19" s="218"/>
    </row>
    <row r="20" spans="1:14" x14ac:dyDescent="0.3">
      <c r="A20" s="4">
        <v>6</v>
      </c>
      <c r="B20" s="5" t="s">
        <v>48</v>
      </c>
      <c r="C20" s="6"/>
      <c r="D20" s="6"/>
      <c r="E20" s="6"/>
      <c r="F20" s="6"/>
      <c r="G20" s="6"/>
      <c r="H20" s="6"/>
      <c r="I20" s="7"/>
      <c r="J20" s="218"/>
      <c r="K20" s="218"/>
      <c r="L20" s="218"/>
      <c r="M20" s="218"/>
      <c r="N20" s="218"/>
    </row>
    <row r="21" spans="1:14" x14ac:dyDescent="0.3">
      <c r="A21" s="49">
        <v>7</v>
      </c>
      <c r="B21" s="8" t="s">
        <v>49</v>
      </c>
      <c r="C21" s="9"/>
      <c r="D21" s="9"/>
      <c r="E21" s="9"/>
      <c r="F21" s="9"/>
      <c r="G21" s="9"/>
      <c r="H21" s="9"/>
      <c r="I21" s="10"/>
      <c r="J21" s="218"/>
      <c r="K21" s="218"/>
      <c r="L21" s="218"/>
      <c r="M21" s="218"/>
      <c r="N21" s="218"/>
    </row>
    <row r="22" spans="1:14" x14ac:dyDescent="0.3">
      <c r="A22" s="49">
        <v>8</v>
      </c>
      <c r="B22" s="5" t="s">
        <v>50</v>
      </c>
      <c r="C22" s="6"/>
      <c r="D22" s="6"/>
      <c r="E22" s="6"/>
      <c r="F22" s="6"/>
      <c r="G22" s="6"/>
      <c r="H22" s="6"/>
      <c r="I22" s="7"/>
      <c r="J22" s="218"/>
      <c r="K22" s="218"/>
      <c r="L22" s="218"/>
      <c r="M22" s="218"/>
      <c r="N22" s="218"/>
    </row>
    <row r="23" spans="1:14" x14ac:dyDescent="0.3">
      <c r="A23" s="49">
        <v>9</v>
      </c>
      <c r="B23" s="5" t="s">
        <v>51</v>
      </c>
      <c r="C23" s="6"/>
      <c r="D23" s="6"/>
      <c r="E23" s="6"/>
      <c r="F23" s="6"/>
      <c r="G23" s="6"/>
      <c r="H23" s="6"/>
      <c r="I23" s="7"/>
      <c r="J23" s="218"/>
      <c r="K23" s="218"/>
      <c r="L23" s="218"/>
      <c r="M23" s="218"/>
      <c r="N23" s="218"/>
    </row>
    <row r="24" spans="1:14" x14ac:dyDescent="0.3">
      <c r="A24" s="29"/>
      <c r="B24" s="5" t="s">
        <v>52</v>
      </c>
      <c r="C24" s="6"/>
      <c r="D24" s="6"/>
      <c r="E24" s="6"/>
      <c r="F24" s="6"/>
      <c r="G24" s="6"/>
      <c r="H24" s="6"/>
      <c r="I24" s="7"/>
      <c r="J24" s="218"/>
      <c r="K24" s="218"/>
      <c r="L24" s="218"/>
      <c r="M24" s="218"/>
      <c r="N24" s="218"/>
    </row>
    <row r="25" spans="1:14" ht="15" x14ac:dyDescent="0.25">
      <c r="A25" s="29"/>
      <c r="B25" s="5" t="s">
        <v>53</v>
      </c>
      <c r="C25" s="6"/>
      <c r="D25" s="6"/>
      <c r="E25" s="6"/>
      <c r="F25" s="6"/>
      <c r="G25" s="6"/>
      <c r="H25" s="6"/>
      <c r="I25" s="7"/>
      <c r="J25" s="218"/>
      <c r="K25" s="218"/>
      <c r="L25" s="218"/>
      <c r="M25" s="218"/>
      <c r="N25" s="218"/>
    </row>
    <row r="26" spans="1:14" ht="15" x14ac:dyDescent="0.25">
      <c r="A26" s="29"/>
      <c r="B26" s="5" t="s">
        <v>54</v>
      </c>
      <c r="C26" s="6"/>
      <c r="D26" s="6"/>
      <c r="E26" s="6"/>
      <c r="F26" s="6"/>
      <c r="G26" s="6"/>
      <c r="H26" s="6"/>
      <c r="I26" s="7"/>
      <c r="J26" s="218"/>
      <c r="K26" s="218"/>
      <c r="L26" s="218"/>
      <c r="M26" s="218"/>
      <c r="N26" s="218"/>
    </row>
    <row r="27" spans="1:14" ht="15" x14ac:dyDescent="0.25">
      <c r="A27" s="29"/>
      <c r="B27" s="5" t="s">
        <v>55</v>
      </c>
      <c r="C27" s="6"/>
      <c r="D27" s="6"/>
      <c r="E27" s="6"/>
      <c r="F27" s="6"/>
      <c r="G27" s="6"/>
      <c r="H27" s="6"/>
      <c r="I27" s="7"/>
      <c r="J27" s="218"/>
      <c r="K27" s="218"/>
      <c r="L27" s="218"/>
      <c r="M27" s="218"/>
      <c r="N27" s="218"/>
    </row>
    <row r="28" spans="1:14" ht="15" x14ac:dyDescent="0.25">
      <c r="A28" s="29"/>
      <c r="B28" s="5" t="s">
        <v>56</v>
      </c>
      <c r="C28" s="6"/>
      <c r="D28" s="6"/>
      <c r="E28" s="6"/>
      <c r="F28" s="6"/>
      <c r="G28" s="6"/>
      <c r="H28" s="6"/>
      <c r="I28" s="7"/>
      <c r="J28" s="218"/>
      <c r="K28" s="218"/>
      <c r="L28" s="218"/>
      <c r="M28" s="218"/>
      <c r="N28" s="218"/>
    </row>
    <row r="29" spans="1:14" ht="15" x14ac:dyDescent="0.25">
      <c r="A29" s="49">
        <v>10</v>
      </c>
      <c r="B29" s="5" t="s">
        <v>396</v>
      </c>
      <c r="C29" s="6"/>
      <c r="D29" s="6"/>
      <c r="E29" s="6"/>
      <c r="F29" s="6"/>
      <c r="G29" s="6"/>
      <c r="H29" s="6"/>
      <c r="I29" s="10"/>
      <c r="J29" s="218"/>
      <c r="K29" s="218"/>
      <c r="L29" s="218"/>
      <c r="M29" s="218"/>
      <c r="N29" s="218"/>
    </row>
    <row r="33" spans="1:14" x14ac:dyDescent="0.3">
      <c r="A33" s="19" t="s">
        <v>57</v>
      </c>
    </row>
    <row r="34" spans="1:14" x14ac:dyDescent="0.3">
      <c r="A34" s="21" t="s">
        <v>58</v>
      </c>
      <c r="B34" s="8" t="s">
        <v>268</v>
      </c>
      <c r="C34" s="9"/>
      <c r="D34" s="9"/>
      <c r="E34" s="9"/>
      <c r="F34" s="9"/>
      <c r="G34" s="9"/>
      <c r="H34" s="9"/>
      <c r="I34" s="10"/>
      <c r="J34" s="306" t="s">
        <v>9</v>
      </c>
      <c r="K34" s="306" t="s">
        <v>10</v>
      </c>
      <c r="L34" s="306" t="s">
        <v>11</v>
      </c>
      <c r="M34" s="306" t="s">
        <v>12</v>
      </c>
      <c r="N34" s="306" t="s">
        <v>13</v>
      </c>
    </row>
    <row r="35" spans="1:14" x14ac:dyDescent="0.3">
      <c r="A35" s="22"/>
      <c r="B35" s="11" t="s">
        <v>59</v>
      </c>
      <c r="C35" s="27"/>
      <c r="D35" s="27"/>
      <c r="E35" s="27"/>
      <c r="F35" s="27"/>
      <c r="G35" s="27"/>
      <c r="H35" s="27"/>
      <c r="I35" s="13"/>
      <c r="J35" s="307"/>
      <c r="K35" s="307"/>
      <c r="L35" s="307"/>
      <c r="M35" s="307"/>
      <c r="N35" s="307"/>
    </row>
    <row r="36" spans="1:14" x14ac:dyDescent="0.3">
      <c r="A36" s="20"/>
      <c r="B36" s="14" t="s">
        <v>60</v>
      </c>
      <c r="C36" s="46"/>
      <c r="D36" s="46"/>
      <c r="E36" s="46"/>
      <c r="F36" s="46"/>
      <c r="G36" s="46"/>
      <c r="H36" s="46"/>
      <c r="I36" s="16"/>
      <c r="J36" s="308"/>
      <c r="K36" s="308"/>
      <c r="L36" s="308"/>
      <c r="M36" s="308"/>
      <c r="N36" s="308"/>
    </row>
    <row r="37" spans="1:14" x14ac:dyDescent="0.3">
      <c r="A37" s="4" t="s">
        <v>14</v>
      </c>
      <c r="B37" s="5" t="s">
        <v>61</v>
      </c>
      <c r="C37" s="6"/>
      <c r="D37" s="6"/>
      <c r="E37" s="6"/>
      <c r="F37" s="6"/>
      <c r="G37" s="6"/>
      <c r="H37" s="6"/>
      <c r="I37" s="7"/>
      <c r="J37" s="218"/>
      <c r="K37" s="218"/>
      <c r="L37" s="218"/>
      <c r="M37" s="218"/>
      <c r="N37" s="218"/>
    </row>
    <row r="38" spans="1:14" x14ac:dyDescent="0.3">
      <c r="A38" s="4" t="s">
        <v>15</v>
      </c>
      <c r="B38" s="5" t="s">
        <v>62</v>
      </c>
      <c r="C38" s="6"/>
      <c r="D38" s="6"/>
      <c r="E38" s="6"/>
      <c r="F38" s="6"/>
      <c r="G38" s="6"/>
      <c r="H38" s="6"/>
      <c r="I38" s="7"/>
      <c r="J38" s="143">
        <f>'Block A'!J14-'Block B'!J37</f>
        <v>0</v>
      </c>
      <c r="K38" s="143">
        <f>'Block A'!K14-'Block B'!K37</f>
        <v>0</v>
      </c>
      <c r="L38" s="143">
        <f>'Block A'!L14-'Block B'!L37</f>
        <v>0</v>
      </c>
      <c r="M38" s="143">
        <f>'Block A'!M14-'Block B'!M37</f>
        <v>0</v>
      </c>
      <c r="N38" s="143">
        <f>'Block A'!N14-'Block B'!N37</f>
        <v>0</v>
      </c>
    </row>
    <row r="39" spans="1:14" x14ac:dyDescent="0.3">
      <c r="A39" s="4" t="s">
        <v>20</v>
      </c>
      <c r="B39" s="5" t="s">
        <v>351</v>
      </c>
      <c r="C39" s="6"/>
      <c r="D39" s="6"/>
      <c r="E39" s="6"/>
      <c r="F39" s="6"/>
      <c r="G39" s="6"/>
      <c r="H39" s="6"/>
      <c r="I39" s="7"/>
      <c r="J39" s="218"/>
      <c r="K39" s="218"/>
      <c r="L39" s="218"/>
      <c r="M39" s="218"/>
      <c r="N39" s="218"/>
    </row>
    <row r="40" spans="1:14" x14ac:dyDescent="0.3">
      <c r="A40" s="4" t="s">
        <v>63</v>
      </c>
      <c r="B40" s="5" t="s">
        <v>352</v>
      </c>
      <c r="C40" s="6"/>
      <c r="D40" s="6"/>
      <c r="E40" s="6"/>
      <c r="F40" s="6"/>
      <c r="G40" s="6"/>
      <c r="H40" s="6"/>
      <c r="I40" s="10"/>
      <c r="J40" s="143">
        <f>'Block A'!J14-'Block B'!J39</f>
        <v>0</v>
      </c>
      <c r="K40" s="143">
        <f>'Block A'!K14-'Block B'!K39</f>
        <v>0</v>
      </c>
      <c r="L40" s="143">
        <f>'Block A'!L14-'Block B'!L39</f>
        <v>0</v>
      </c>
      <c r="M40" s="143">
        <f>'Block A'!M14-'Block B'!M39</f>
        <v>0</v>
      </c>
      <c r="N40" s="143">
        <f>'Block A'!N14-'Block B'!N39</f>
        <v>0</v>
      </c>
    </row>
    <row r="43" spans="1:14" x14ac:dyDescent="0.3">
      <c r="A43" s="26" t="s">
        <v>130</v>
      </c>
    </row>
    <row r="44" spans="1:14" x14ac:dyDescent="0.3">
      <c r="A44" s="26" t="s">
        <v>131</v>
      </c>
    </row>
    <row r="45" spans="1:14" x14ac:dyDescent="0.3">
      <c r="A45" s="26" t="s">
        <v>132</v>
      </c>
    </row>
    <row r="46" spans="1:14" x14ac:dyDescent="0.3">
      <c r="A46" s="26" t="s">
        <v>133</v>
      </c>
    </row>
    <row r="47" spans="1:14" x14ac:dyDescent="0.3">
      <c r="A47" s="26" t="s">
        <v>134</v>
      </c>
    </row>
  </sheetData>
  <protectedRanges>
    <protectedRange password="CB1D" sqref="J10:N11 J37:N37 J39:N39 J15:N29" name="Range1"/>
  </protectedRanges>
  <mergeCells count="6">
    <mergeCell ref="B9:H9"/>
    <mergeCell ref="N34:N36"/>
    <mergeCell ref="J34:J36"/>
    <mergeCell ref="K34:K36"/>
    <mergeCell ref="L34:L36"/>
    <mergeCell ref="M34:M36"/>
  </mergeCells>
  <dataValidations count="2">
    <dataValidation type="whole" operator="greaterThan" allowBlank="1" showInputMessage="1" showErrorMessage="1" errorTitle="Pls Check" error="Value can't be less than Zero" sqref="J10 K10:N10">
      <formula1>0</formula1>
    </dataValidation>
    <dataValidation type="whole" allowBlank="1" showInputMessage="1" showErrorMessage="1" errorTitle="Pls Check" error="Value MUST be less than or equal to B1a" sqref="J11:N11">
      <formula1>0</formula1>
      <formula2>J10</formula2>
    </dataValidation>
  </dataValidations>
  <printOptions horizontalCentered="1" verticalCentered="1"/>
  <pageMargins left="0" right="0" top="0" bottom="0" header="0" footer="0"/>
  <pageSetup scale="93" orientation="portrait" r:id="rId1"/>
  <headerFooter>
    <oddFooter>&amp;L&amp;"-,Italic"&amp;7   HEP Performance Report Data Form
   OMB No. 1810-0684              Exp. 03/31/2017&amp;C&amp;8 "APR Block B" Page &amp;P of &amp;N &amp;R&amp;8Printed on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" r:id="rId4" name="Check Box 143">
              <controlPr defaultSize="0" autoFill="0" autoLine="0" autoPict="0">
                <anchor moveWithCells="1">
                  <from>
                    <xdr:col>9</xdr:col>
                    <xdr:colOff>487680</xdr:colOff>
                    <xdr:row>0</xdr:row>
                    <xdr:rowOff>45720</xdr:rowOff>
                  </from>
                  <to>
                    <xdr:col>10</xdr:col>
                    <xdr:colOff>198120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10</xdr:col>
                    <xdr:colOff>449580</xdr:colOff>
                    <xdr:row>0</xdr:row>
                    <xdr:rowOff>45720</xdr:rowOff>
                  </from>
                  <to>
                    <xdr:col>11</xdr:col>
                    <xdr:colOff>152400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11</xdr:col>
                    <xdr:colOff>388620</xdr:colOff>
                    <xdr:row>0</xdr:row>
                    <xdr:rowOff>45720</xdr:rowOff>
                  </from>
                  <to>
                    <xdr:col>12</xdr:col>
                    <xdr:colOff>99060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12</xdr:col>
                    <xdr:colOff>289560</xdr:colOff>
                    <xdr:row>0</xdr:row>
                    <xdr:rowOff>45720</xdr:rowOff>
                  </from>
                  <to>
                    <xdr:col>13</xdr:col>
                    <xdr:colOff>22860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13</xdr:col>
                    <xdr:colOff>175260</xdr:colOff>
                    <xdr:row>0</xdr:row>
                    <xdr:rowOff>45720</xdr:rowOff>
                  </from>
                  <to>
                    <xdr:col>13</xdr:col>
                    <xdr:colOff>464820</xdr:colOff>
                    <xdr:row>1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whole" allowBlank="1" showInputMessage="1" showErrorMessage="1" errorTitle="Pls Check" error="The value can't be less than Zero and more than J14 of sheet Block A">
          <x14:formula1>
            <xm:f>0</xm:f>
          </x14:formula1>
          <x14:formula2>
            <xm:f>'Block A'!$J$14</xm:f>
          </x14:formula2>
          <xm:sqref>J37 J39</xm:sqref>
        </x14:dataValidation>
        <x14:dataValidation type="whole" allowBlank="1" showInputMessage="1" showErrorMessage="1" errorTitle="Pls Check" error="Value can't be less than Zero and greater than J14 in Block A">
          <x14:formula1>
            <xm:f>0</xm:f>
          </x14:formula1>
          <x14:formula2>
            <xm:f>'Block A'!$J$14</xm:f>
          </x14:formula2>
          <xm:sqref>J15:J29</xm:sqref>
        </x14:dataValidation>
        <x14:dataValidation type="whole" allowBlank="1" showInputMessage="1" showErrorMessage="1" errorTitle="Pls Check" error="Value can't be less than Zero and greater than K14 in Block A">
          <x14:formula1>
            <xm:f>0</xm:f>
          </x14:formula1>
          <x14:formula2>
            <xm:f>'Block A'!$K$14</xm:f>
          </x14:formula2>
          <xm:sqref>K15:K29</xm:sqref>
        </x14:dataValidation>
        <x14:dataValidation type="whole" allowBlank="1" showInputMessage="1" showErrorMessage="1" errorTitle="Pls Check" error="Value can't be less than Zero and greater than L14 in Block A">
          <x14:formula1>
            <xm:f>0</xm:f>
          </x14:formula1>
          <x14:formula2>
            <xm:f>'Block A'!$L$14</xm:f>
          </x14:formula2>
          <xm:sqref>L15:L29</xm:sqref>
        </x14:dataValidation>
        <x14:dataValidation type="whole" allowBlank="1" showInputMessage="1" showErrorMessage="1" errorTitle="Pls Check" error="Value can't be less than Zero and greater than M14 in Block A">
          <x14:formula1>
            <xm:f>0</xm:f>
          </x14:formula1>
          <x14:formula2>
            <xm:f>'Block A'!$M$14</xm:f>
          </x14:formula2>
          <xm:sqref>M15:M29</xm:sqref>
        </x14:dataValidation>
        <x14:dataValidation type="whole" allowBlank="1" showInputMessage="1" showErrorMessage="1" errorTitle="Pls Check" error="Value can't be less than Zero and greater than N14 in Block A">
          <x14:formula1>
            <xm:f>0</xm:f>
          </x14:formula1>
          <x14:formula2>
            <xm:f>'Block A'!$N$14</xm:f>
          </x14:formula2>
          <xm:sqref>N15:N29</xm:sqref>
        </x14:dataValidation>
        <x14:dataValidation type="whole" allowBlank="1" showInputMessage="1" showErrorMessage="1" errorTitle="Pls Check" error="The value can't be less than Zero and more than K14 of sheet Block A">
          <x14:formula1>
            <xm:f>0</xm:f>
          </x14:formula1>
          <x14:formula2>
            <xm:f>'Block A'!$K$14</xm:f>
          </x14:formula2>
          <xm:sqref>K39 K37</xm:sqref>
        </x14:dataValidation>
        <x14:dataValidation type="whole" allowBlank="1" showInputMessage="1" showErrorMessage="1" errorTitle="Pls Check" error="The value can't be less than Zero and more than L14 of sheet Block A">
          <x14:formula1>
            <xm:f>0</xm:f>
          </x14:formula1>
          <x14:formula2>
            <xm:f>'Block A'!$L$14</xm:f>
          </x14:formula2>
          <xm:sqref>L39 L37</xm:sqref>
        </x14:dataValidation>
        <x14:dataValidation type="whole" allowBlank="1" showInputMessage="1" showErrorMessage="1" errorTitle="Pls Check" error="The value can't be less than Zero and more than M14 of sheet Block A">
          <x14:formula1>
            <xm:f>0</xm:f>
          </x14:formula1>
          <x14:formula2>
            <xm:f>'Block A'!$M$14</xm:f>
          </x14:formula2>
          <xm:sqref>M39 M37</xm:sqref>
        </x14:dataValidation>
        <x14:dataValidation type="whole" allowBlank="1" showInputMessage="1" showErrorMessage="1" errorTitle="Pls Check" error="The value can't be less than Zero and more than N14 of sheet Block A">
          <x14:formula1>
            <xm:f>0</xm:f>
          </x14:formula1>
          <x14:formula2>
            <xm:f>'Block A'!$N$14</xm:f>
          </x14:formula2>
          <xm:sqref>N39 N37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76"/>
  <sheetViews>
    <sheetView showGridLines="0" zoomScaleNormal="100" workbookViewId="0"/>
  </sheetViews>
  <sheetFormatPr defaultRowHeight="14.4" x14ac:dyDescent="0.3"/>
  <cols>
    <col min="1" max="1" width="3.33203125" customWidth="1"/>
    <col min="10" max="10" width="7.88671875" customWidth="1"/>
    <col min="11" max="11" width="12.88671875" bestFit="1" customWidth="1"/>
    <col min="12" max="12" width="4.88671875" customWidth="1"/>
    <col min="13" max="13" width="9.109375" hidden="1" customWidth="1"/>
  </cols>
  <sheetData>
    <row r="1" spans="1:13" ht="21" customHeight="1" x14ac:dyDescent="0.3">
      <c r="B1" s="157" t="s">
        <v>303</v>
      </c>
      <c r="C1" s="215" t="str">
        <f>'Block A'!$C$1</f>
        <v>Write here</v>
      </c>
      <c r="D1" s="216"/>
      <c r="E1" s="217"/>
      <c r="F1" s="156"/>
      <c r="H1" s="157" t="s">
        <v>291</v>
      </c>
      <c r="I1" s="155"/>
      <c r="J1" s="155"/>
      <c r="K1" s="155"/>
      <c r="L1" s="155"/>
    </row>
    <row r="2" spans="1:13" x14ac:dyDescent="0.3">
      <c r="B2" s="157" t="s">
        <v>290</v>
      </c>
      <c r="C2" s="213" t="str">
        <f>'Block A'!C2</f>
        <v>Write here</v>
      </c>
      <c r="D2" s="213"/>
      <c r="E2" s="213"/>
      <c r="F2" s="156"/>
      <c r="H2" s="154" t="s">
        <v>292</v>
      </c>
      <c r="I2" s="213" t="str">
        <f>'Block A'!$L$2</f>
        <v>07/01/2016 - 06/30/2017</v>
      </c>
      <c r="J2" s="213"/>
      <c r="K2" s="213"/>
      <c r="L2" s="214"/>
    </row>
    <row r="3" spans="1:13" x14ac:dyDescent="0.3">
      <c r="B3" s="157"/>
      <c r="C3" s="157"/>
      <c r="D3" s="157"/>
      <c r="E3" s="157"/>
      <c r="F3" s="156"/>
      <c r="H3" s="154"/>
      <c r="I3" s="154"/>
      <c r="J3" s="154"/>
      <c r="K3" s="154"/>
    </row>
    <row r="5" spans="1:13" x14ac:dyDescent="0.3">
      <c r="A5" s="2" t="s">
        <v>65</v>
      </c>
      <c r="B5" s="2" t="s">
        <v>66</v>
      </c>
    </row>
    <row r="7" spans="1:13" x14ac:dyDescent="0.3">
      <c r="A7" s="19" t="s">
        <v>67</v>
      </c>
    </row>
    <row r="8" spans="1:13" x14ac:dyDescent="0.3">
      <c r="A8" s="31" t="s">
        <v>68</v>
      </c>
      <c r="B8" s="5" t="s">
        <v>69</v>
      </c>
      <c r="C8" s="6"/>
      <c r="D8" s="6"/>
      <c r="E8" s="6"/>
      <c r="F8" s="6"/>
      <c r="G8" s="6"/>
      <c r="H8" s="6"/>
      <c r="I8" s="6"/>
      <c r="J8" s="43"/>
      <c r="K8" s="44"/>
    </row>
    <row r="9" spans="1:13" x14ac:dyDescent="0.3">
      <c r="A9" s="343" t="s">
        <v>14</v>
      </c>
      <c r="B9" s="11" t="s">
        <v>70</v>
      </c>
      <c r="C9" s="12"/>
      <c r="D9" s="12"/>
      <c r="E9" s="12"/>
      <c r="F9" s="12"/>
      <c r="G9" s="12"/>
      <c r="H9" s="12"/>
      <c r="I9" s="12"/>
      <c r="J9" s="345"/>
      <c r="K9" s="346"/>
    </row>
    <row r="10" spans="1:13" x14ac:dyDescent="0.3">
      <c r="A10" s="344"/>
      <c r="B10" s="11" t="s">
        <v>71</v>
      </c>
      <c r="C10" s="12"/>
      <c r="D10" s="12"/>
      <c r="E10" s="12"/>
      <c r="F10" s="12"/>
      <c r="G10" s="12"/>
      <c r="H10" s="12"/>
      <c r="I10" s="12"/>
      <c r="J10" s="347"/>
      <c r="K10" s="348"/>
    </row>
    <row r="11" spans="1:13" x14ac:dyDescent="0.3">
      <c r="A11" s="343" t="s">
        <v>15</v>
      </c>
      <c r="B11" s="8" t="s">
        <v>72</v>
      </c>
      <c r="C11" s="9"/>
      <c r="D11" s="9"/>
      <c r="E11" s="9"/>
      <c r="F11" s="9"/>
      <c r="G11" s="9"/>
      <c r="H11" s="9"/>
      <c r="I11" s="9"/>
      <c r="J11" s="345"/>
      <c r="K11" s="346"/>
    </row>
    <row r="12" spans="1:13" x14ac:dyDescent="0.3">
      <c r="A12" s="344"/>
      <c r="B12" s="14" t="s">
        <v>73</v>
      </c>
      <c r="C12" s="15"/>
      <c r="D12" s="15"/>
      <c r="E12" s="15"/>
      <c r="F12" s="15"/>
      <c r="G12" s="15"/>
      <c r="H12" s="15"/>
      <c r="I12" s="15"/>
      <c r="J12" s="347"/>
      <c r="K12" s="348"/>
    </row>
    <row r="13" spans="1:13" x14ac:dyDescent="0.3">
      <c r="A13" s="312" t="s">
        <v>20</v>
      </c>
      <c r="B13" s="317" t="s">
        <v>74</v>
      </c>
      <c r="C13" s="318"/>
      <c r="D13" s="318"/>
      <c r="E13" s="318"/>
      <c r="F13" s="318"/>
      <c r="G13" s="318"/>
      <c r="H13" s="318"/>
      <c r="I13" s="319"/>
      <c r="J13" s="86"/>
      <c r="K13" s="87"/>
      <c r="M13" s="60" t="b">
        <v>0</v>
      </c>
    </row>
    <row r="14" spans="1:13" ht="15" customHeight="1" x14ac:dyDescent="0.3">
      <c r="A14" s="314"/>
      <c r="B14" s="320"/>
      <c r="C14" s="321"/>
      <c r="D14" s="321"/>
      <c r="E14" s="321"/>
      <c r="F14" s="321"/>
      <c r="G14" s="321"/>
      <c r="H14" s="321"/>
      <c r="I14" s="322"/>
      <c r="J14" s="81"/>
      <c r="K14" s="82"/>
      <c r="M14" s="60" t="b">
        <v>0</v>
      </c>
    </row>
    <row r="15" spans="1:13" x14ac:dyDescent="0.3">
      <c r="A15" s="312" t="s">
        <v>63</v>
      </c>
      <c r="B15" s="351" t="s">
        <v>75</v>
      </c>
      <c r="C15" s="359"/>
      <c r="D15" s="359"/>
      <c r="E15" s="359"/>
      <c r="F15" s="359"/>
      <c r="G15" s="359"/>
      <c r="H15" s="359"/>
      <c r="I15" s="360"/>
      <c r="J15" s="81"/>
      <c r="K15" s="82"/>
      <c r="M15" s="60" t="b">
        <v>0</v>
      </c>
    </row>
    <row r="16" spans="1:13" x14ac:dyDescent="0.3">
      <c r="A16" s="313"/>
      <c r="B16" s="361"/>
      <c r="C16" s="362"/>
      <c r="D16" s="362"/>
      <c r="E16" s="362"/>
      <c r="F16" s="362"/>
      <c r="G16" s="362"/>
      <c r="H16" s="362"/>
      <c r="I16" s="362"/>
      <c r="J16" s="81"/>
      <c r="K16" s="82"/>
      <c r="M16" s="60" t="b">
        <v>0</v>
      </c>
    </row>
    <row r="17" spans="1:13" x14ac:dyDescent="0.3">
      <c r="A17" s="314"/>
      <c r="B17" s="363"/>
      <c r="C17" s="364"/>
      <c r="D17" s="364"/>
      <c r="E17" s="364"/>
      <c r="F17" s="364"/>
      <c r="G17" s="364"/>
      <c r="H17" s="364"/>
      <c r="I17" s="365"/>
      <c r="J17" s="88"/>
      <c r="K17" s="82"/>
      <c r="M17" s="60" t="b">
        <v>0</v>
      </c>
    </row>
    <row r="18" spans="1:13" ht="15" customHeight="1" x14ac:dyDescent="0.3">
      <c r="A18" s="312" t="s">
        <v>64</v>
      </c>
      <c r="B18" s="317" t="s">
        <v>275</v>
      </c>
      <c r="C18" s="318"/>
      <c r="D18" s="318"/>
      <c r="E18" s="318"/>
      <c r="F18" s="318"/>
      <c r="G18" s="318"/>
      <c r="H18" s="318"/>
      <c r="I18" s="319"/>
      <c r="J18" s="81"/>
      <c r="K18" s="82"/>
      <c r="M18" s="142" t="b">
        <v>0</v>
      </c>
    </row>
    <row r="19" spans="1:13" ht="15" customHeight="1" x14ac:dyDescent="0.3">
      <c r="A19" s="313"/>
      <c r="B19" s="325"/>
      <c r="C19" s="326"/>
      <c r="D19" s="326"/>
      <c r="E19" s="326"/>
      <c r="F19" s="326"/>
      <c r="G19" s="326"/>
      <c r="H19" s="326"/>
      <c r="I19" s="327"/>
      <c r="J19" s="81"/>
      <c r="K19" s="82"/>
      <c r="M19" s="142" t="b">
        <v>0</v>
      </c>
    </row>
    <row r="20" spans="1:13" ht="15" customHeight="1" x14ac:dyDescent="0.3">
      <c r="A20" s="313"/>
      <c r="B20" s="320"/>
      <c r="C20" s="321"/>
      <c r="D20" s="321"/>
      <c r="E20" s="321"/>
      <c r="F20" s="321"/>
      <c r="G20" s="321"/>
      <c r="H20" s="321"/>
      <c r="I20" s="322"/>
      <c r="J20" s="81"/>
      <c r="K20" s="82"/>
      <c r="M20" s="142" t="b">
        <v>0</v>
      </c>
    </row>
    <row r="21" spans="1:13" ht="15" customHeight="1" x14ac:dyDescent="0.3">
      <c r="A21" s="312" t="s">
        <v>76</v>
      </c>
      <c r="B21" s="351" t="s">
        <v>77</v>
      </c>
      <c r="C21" s="352"/>
      <c r="D21" s="352"/>
      <c r="E21" s="352"/>
      <c r="F21" s="352"/>
      <c r="G21" s="352"/>
      <c r="H21" s="352"/>
      <c r="I21" s="352"/>
      <c r="J21" s="81"/>
      <c r="K21" s="83"/>
      <c r="M21" s="60" t="b">
        <v>0</v>
      </c>
    </row>
    <row r="22" spans="1:13" x14ac:dyDescent="0.3">
      <c r="A22" s="357"/>
      <c r="B22" s="353"/>
      <c r="C22" s="354"/>
      <c r="D22" s="354"/>
      <c r="E22" s="354"/>
      <c r="F22" s="354"/>
      <c r="G22" s="354"/>
      <c r="H22" s="354"/>
      <c r="I22" s="354"/>
      <c r="J22" s="84"/>
      <c r="K22" s="85"/>
      <c r="M22" s="60" t="b">
        <v>0</v>
      </c>
    </row>
    <row r="23" spans="1:13" ht="15" customHeight="1" x14ac:dyDescent="0.3">
      <c r="A23" s="357"/>
      <c r="B23" s="353"/>
      <c r="C23" s="354"/>
      <c r="D23" s="354"/>
      <c r="E23" s="354"/>
      <c r="F23" s="354"/>
      <c r="G23" s="354"/>
      <c r="H23" s="354"/>
      <c r="I23" s="354"/>
      <c r="J23" s="84"/>
      <c r="K23" s="85"/>
      <c r="M23" s="60" t="b">
        <v>0</v>
      </c>
    </row>
    <row r="24" spans="1:13" x14ac:dyDescent="0.3">
      <c r="A24" s="358"/>
      <c r="B24" s="355"/>
      <c r="C24" s="356"/>
      <c r="D24" s="356"/>
      <c r="E24" s="356"/>
      <c r="F24" s="356"/>
      <c r="G24" s="356"/>
      <c r="H24" s="356"/>
      <c r="I24" s="356"/>
      <c r="J24" s="147"/>
      <c r="K24" s="148"/>
      <c r="M24" s="60" t="b">
        <v>0</v>
      </c>
    </row>
    <row r="25" spans="1:13" ht="15" x14ac:dyDescent="0.25">
      <c r="M25" s="60"/>
    </row>
    <row r="26" spans="1:13" ht="15" x14ac:dyDescent="0.25">
      <c r="M26" s="60"/>
    </row>
    <row r="27" spans="1:13" ht="15" x14ac:dyDescent="0.25">
      <c r="A27" s="19" t="s">
        <v>78</v>
      </c>
      <c r="M27" s="60"/>
    </row>
    <row r="28" spans="1:13" ht="15" x14ac:dyDescent="0.25">
      <c r="A28" s="4" t="s">
        <v>79</v>
      </c>
      <c r="B28" s="340" t="s">
        <v>80</v>
      </c>
      <c r="C28" s="341"/>
      <c r="D28" s="341"/>
      <c r="E28" s="341"/>
      <c r="F28" s="341"/>
      <c r="G28" s="341"/>
      <c r="H28" s="341"/>
      <c r="I28" s="341"/>
      <c r="J28" s="341"/>
      <c r="K28" s="342"/>
      <c r="M28" s="60"/>
    </row>
    <row r="29" spans="1:13" ht="14.4" customHeight="1" x14ac:dyDescent="0.25">
      <c r="A29" s="4" t="s">
        <v>14</v>
      </c>
      <c r="B29" s="5" t="s">
        <v>288</v>
      </c>
      <c r="C29" s="6"/>
      <c r="D29" s="6"/>
      <c r="E29" s="6"/>
      <c r="F29" s="6"/>
      <c r="G29" s="6"/>
      <c r="H29" s="6"/>
      <c r="I29" s="7"/>
      <c r="J29" s="349"/>
      <c r="K29" s="350"/>
      <c r="M29" s="60"/>
    </row>
    <row r="30" spans="1:13" ht="15" x14ac:dyDescent="0.25">
      <c r="A30" s="4" t="s">
        <v>15</v>
      </c>
      <c r="B30" s="8" t="s">
        <v>81</v>
      </c>
      <c r="C30" s="9"/>
      <c r="D30" s="9"/>
      <c r="E30" s="9"/>
      <c r="F30" s="9"/>
      <c r="G30" s="9"/>
      <c r="H30" s="9"/>
      <c r="I30" s="10"/>
      <c r="J30" s="349"/>
      <c r="K30" s="350"/>
      <c r="M30" s="60"/>
    </row>
    <row r="31" spans="1:13" x14ac:dyDescent="0.3">
      <c r="A31" s="23" t="s">
        <v>20</v>
      </c>
      <c r="B31" s="8" t="s">
        <v>82</v>
      </c>
      <c r="C31" s="9"/>
      <c r="D31" s="9"/>
      <c r="E31" s="9"/>
      <c r="F31" s="9"/>
      <c r="G31" s="9"/>
      <c r="H31" s="9"/>
      <c r="I31" s="10"/>
      <c r="J31" s="345"/>
      <c r="K31" s="346"/>
      <c r="M31" s="60"/>
    </row>
    <row r="32" spans="1:13" x14ac:dyDescent="0.3">
      <c r="A32" s="24"/>
      <c r="B32" s="14" t="s">
        <v>271</v>
      </c>
      <c r="C32" s="15"/>
      <c r="D32" s="15"/>
      <c r="E32" s="15"/>
      <c r="F32" s="15"/>
      <c r="G32" s="15"/>
      <c r="H32" s="15"/>
      <c r="I32" s="16"/>
      <c r="J32" s="347"/>
      <c r="K32" s="348"/>
      <c r="M32" s="60"/>
    </row>
    <row r="33" spans="1:13" x14ac:dyDescent="0.3">
      <c r="A33" s="21" t="s">
        <v>63</v>
      </c>
      <c r="B33" s="11" t="s">
        <v>83</v>
      </c>
      <c r="C33" s="12"/>
      <c r="D33" s="12"/>
      <c r="E33" s="12"/>
      <c r="F33" s="12"/>
      <c r="G33" s="12"/>
      <c r="H33" s="12"/>
      <c r="I33" s="13"/>
      <c r="J33" s="345"/>
      <c r="K33" s="346"/>
      <c r="M33" s="60"/>
    </row>
    <row r="34" spans="1:13" x14ac:dyDescent="0.3">
      <c r="A34" s="20"/>
      <c r="B34" s="14" t="s">
        <v>84</v>
      </c>
      <c r="C34" s="15"/>
      <c r="D34" s="15"/>
      <c r="E34" s="15"/>
      <c r="F34" s="15"/>
      <c r="G34" s="15"/>
      <c r="H34" s="15"/>
      <c r="I34" s="16"/>
      <c r="J34" s="347"/>
      <c r="K34" s="348"/>
      <c r="M34" s="60"/>
    </row>
    <row r="35" spans="1:13" x14ac:dyDescent="0.3">
      <c r="M35" s="60"/>
    </row>
    <row r="36" spans="1:13" x14ac:dyDescent="0.3">
      <c r="M36" s="60"/>
    </row>
    <row r="37" spans="1:13" x14ac:dyDescent="0.3">
      <c r="A37" s="19" t="s">
        <v>85</v>
      </c>
      <c r="M37" s="60"/>
    </row>
    <row r="38" spans="1:13" x14ac:dyDescent="0.3">
      <c r="A38" s="4" t="s">
        <v>86</v>
      </c>
      <c r="B38" s="340" t="s">
        <v>272</v>
      </c>
      <c r="C38" s="341"/>
      <c r="D38" s="341"/>
      <c r="E38" s="341"/>
      <c r="F38" s="341"/>
      <c r="G38" s="341"/>
      <c r="H38" s="341"/>
      <c r="I38" s="341"/>
      <c r="J38" s="341"/>
      <c r="K38" s="342"/>
      <c r="M38" s="60"/>
    </row>
    <row r="39" spans="1:13" x14ac:dyDescent="0.3">
      <c r="A39" s="309" t="s">
        <v>14</v>
      </c>
      <c r="B39" s="8" t="s">
        <v>277</v>
      </c>
      <c r="C39" s="34"/>
      <c r="D39" s="34"/>
      <c r="E39" s="34"/>
      <c r="F39" s="34"/>
      <c r="G39" s="34"/>
      <c r="H39" s="34"/>
      <c r="I39" s="35"/>
      <c r="J39" s="81"/>
      <c r="K39" s="83"/>
      <c r="M39" s="60" t="b">
        <v>0</v>
      </c>
    </row>
    <row r="40" spans="1:13" x14ac:dyDescent="0.3">
      <c r="A40" s="310"/>
      <c r="B40" s="11" t="s">
        <v>121</v>
      </c>
      <c r="C40" s="36"/>
      <c r="D40" s="36"/>
      <c r="E40" s="36"/>
      <c r="F40" s="36"/>
      <c r="G40" s="36"/>
      <c r="H40" s="36"/>
      <c r="I40" s="37"/>
      <c r="J40" s="84"/>
      <c r="K40" s="85"/>
      <c r="M40" s="60" t="b">
        <v>0</v>
      </c>
    </row>
    <row r="41" spans="1:13" x14ac:dyDescent="0.3">
      <c r="A41" s="311"/>
      <c r="B41" s="14" t="s">
        <v>122</v>
      </c>
      <c r="C41" s="38"/>
      <c r="D41" s="38"/>
      <c r="E41" s="38"/>
      <c r="F41" s="38"/>
      <c r="G41" s="38"/>
      <c r="H41" s="38"/>
      <c r="I41" s="39"/>
      <c r="J41" s="84"/>
      <c r="K41" s="85"/>
      <c r="M41" s="60" t="b">
        <v>0</v>
      </c>
    </row>
    <row r="42" spans="1:13" x14ac:dyDescent="0.3">
      <c r="A42" s="21" t="s">
        <v>15</v>
      </c>
      <c r="B42" s="42" t="s">
        <v>87</v>
      </c>
      <c r="C42" s="9"/>
      <c r="D42" s="9"/>
      <c r="E42" s="9"/>
      <c r="F42" s="9"/>
      <c r="G42" s="9"/>
      <c r="H42" s="9"/>
      <c r="I42" s="10"/>
      <c r="J42" s="335"/>
      <c r="K42" s="328" t="s">
        <v>129</v>
      </c>
      <c r="M42" s="60"/>
    </row>
    <row r="43" spans="1:13" x14ac:dyDescent="0.3">
      <c r="A43" s="22"/>
      <c r="B43" s="41" t="s">
        <v>88</v>
      </c>
      <c r="C43" s="12"/>
      <c r="D43" s="12"/>
      <c r="E43" s="12"/>
      <c r="F43" s="12"/>
      <c r="G43" s="12"/>
      <c r="H43" s="12"/>
      <c r="I43" s="13"/>
      <c r="J43" s="339"/>
      <c r="K43" s="329"/>
    </row>
    <row r="44" spans="1:13" x14ac:dyDescent="0.3">
      <c r="A44" s="20"/>
      <c r="B44" s="41" t="s">
        <v>89</v>
      </c>
      <c r="C44" s="15"/>
      <c r="D44" s="15"/>
      <c r="E44" s="15"/>
      <c r="F44" s="15"/>
      <c r="G44" s="15"/>
      <c r="H44" s="15"/>
      <c r="I44" s="16"/>
      <c r="J44" s="336"/>
      <c r="K44" s="330"/>
    </row>
    <row r="45" spans="1:13" x14ac:dyDescent="0.3">
      <c r="A45" s="21" t="s">
        <v>20</v>
      </c>
      <c r="B45" s="8" t="s">
        <v>90</v>
      </c>
      <c r="C45" s="9"/>
      <c r="D45" s="9"/>
      <c r="E45" s="9"/>
      <c r="F45" s="9"/>
      <c r="G45" s="9"/>
      <c r="H45" s="9"/>
      <c r="I45" s="10"/>
      <c r="J45" s="335"/>
      <c r="K45" s="337" t="s">
        <v>128</v>
      </c>
      <c r="L45" s="40"/>
    </row>
    <row r="46" spans="1:13" x14ac:dyDescent="0.3">
      <c r="A46" s="20"/>
      <c r="B46" s="14" t="s">
        <v>91</v>
      </c>
      <c r="C46" s="15"/>
      <c r="D46" s="15"/>
      <c r="E46" s="15"/>
      <c r="F46" s="15"/>
      <c r="G46" s="15"/>
      <c r="H46" s="15"/>
      <c r="I46" s="16"/>
      <c r="J46" s="336"/>
      <c r="K46" s="338"/>
      <c r="L46" s="40"/>
    </row>
    <row r="47" spans="1:13" x14ac:dyDescent="0.3">
      <c r="A47" s="12"/>
      <c r="B47" s="27"/>
      <c r="C47" s="12"/>
      <c r="D47" s="12"/>
      <c r="E47" s="12"/>
      <c r="F47" s="12"/>
      <c r="G47" s="12"/>
      <c r="H47" s="12"/>
      <c r="I47" s="12"/>
      <c r="J47" s="57"/>
      <c r="K47" s="58"/>
      <c r="L47" s="40"/>
    </row>
    <row r="48" spans="1:13" x14ac:dyDescent="0.3">
      <c r="A48" s="12"/>
      <c r="B48" s="27"/>
      <c r="C48" s="12"/>
      <c r="D48" s="12"/>
      <c r="E48" s="12"/>
      <c r="F48" s="12"/>
      <c r="G48" s="12"/>
      <c r="H48" s="12"/>
      <c r="I48" s="12"/>
      <c r="J48" s="57"/>
      <c r="K48" s="58"/>
      <c r="L48" s="40"/>
    </row>
    <row r="50" spans="1:13" x14ac:dyDescent="0.3">
      <c r="A50" s="3" t="s">
        <v>92</v>
      </c>
    </row>
    <row r="51" spans="1:13" x14ac:dyDescent="0.3">
      <c r="A51" s="21" t="s">
        <v>93</v>
      </c>
      <c r="B51" s="5" t="s">
        <v>94</v>
      </c>
      <c r="C51" s="6"/>
      <c r="D51" s="6"/>
      <c r="E51" s="6"/>
      <c r="F51" s="6"/>
      <c r="G51" s="6"/>
      <c r="H51" s="6"/>
      <c r="I51" s="6"/>
      <c r="J51" s="7"/>
    </row>
    <row r="52" spans="1:13" x14ac:dyDescent="0.3">
      <c r="A52" s="21" t="s">
        <v>14</v>
      </c>
      <c r="B52" s="8" t="s">
        <v>273</v>
      </c>
      <c r="C52" s="9"/>
      <c r="D52" s="9"/>
      <c r="E52" s="9"/>
      <c r="F52" s="9"/>
      <c r="G52" s="9"/>
      <c r="H52" s="9"/>
      <c r="I52" s="10"/>
      <c r="J52" s="89"/>
      <c r="M52" s="60" t="b">
        <v>0</v>
      </c>
    </row>
    <row r="53" spans="1:13" ht="15" x14ac:dyDescent="0.3">
      <c r="A53" s="22"/>
      <c r="B53" s="11" t="s">
        <v>315</v>
      </c>
      <c r="C53" s="12"/>
      <c r="D53" s="12"/>
      <c r="E53" s="12"/>
      <c r="F53" s="12"/>
      <c r="G53" s="12"/>
      <c r="H53" s="12"/>
      <c r="I53" s="13"/>
      <c r="J53" s="89"/>
    </row>
    <row r="54" spans="1:13" x14ac:dyDescent="0.3">
      <c r="A54" s="20"/>
      <c r="B54" s="14" t="s">
        <v>95</v>
      </c>
      <c r="C54" s="15"/>
      <c r="D54" s="15"/>
      <c r="E54" s="15"/>
      <c r="F54" s="15"/>
      <c r="G54" s="15"/>
      <c r="H54" s="15"/>
      <c r="I54" s="16"/>
      <c r="J54" s="4"/>
    </row>
    <row r="55" spans="1:13" x14ac:dyDescent="0.3">
      <c r="A55" s="21">
        <v>1</v>
      </c>
      <c r="B55" s="8" t="s">
        <v>96</v>
      </c>
      <c r="C55" s="9"/>
      <c r="D55" s="9"/>
      <c r="E55" s="9"/>
      <c r="F55" s="9"/>
      <c r="G55" s="9"/>
      <c r="H55" s="9"/>
      <c r="I55" s="10"/>
      <c r="J55" s="366"/>
      <c r="K55" s="367"/>
      <c r="M55" s="60" t="b">
        <v>0</v>
      </c>
    </row>
    <row r="56" spans="1:13" ht="15" customHeight="1" x14ac:dyDescent="0.3">
      <c r="A56" s="22"/>
      <c r="B56" s="11" t="s">
        <v>274</v>
      </c>
      <c r="C56" s="12"/>
      <c r="D56" s="12"/>
      <c r="E56" s="12"/>
      <c r="F56" s="12"/>
      <c r="G56" s="12"/>
      <c r="H56" s="12"/>
      <c r="I56" s="13"/>
      <c r="J56" s="331" t="s">
        <v>123</v>
      </c>
      <c r="K56" s="332"/>
    </row>
    <row r="57" spans="1:13" x14ac:dyDescent="0.3">
      <c r="A57" s="22"/>
      <c r="B57" s="11" t="s">
        <v>97</v>
      </c>
      <c r="C57" s="12"/>
      <c r="D57" s="12"/>
      <c r="E57" s="12"/>
      <c r="F57" s="12"/>
      <c r="G57" s="12"/>
      <c r="H57" s="12"/>
      <c r="I57" s="13"/>
      <c r="J57" s="333" t="s">
        <v>127</v>
      </c>
      <c r="K57" s="334"/>
    </row>
    <row r="58" spans="1:13" x14ac:dyDescent="0.3">
      <c r="A58" s="20"/>
      <c r="B58" s="11" t="s">
        <v>98</v>
      </c>
      <c r="C58" s="15"/>
      <c r="D58" s="15"/>
      <c r="E58" s="15"/>
      <c r="F58" s="15"/>
      <c r="G58" s="15"/>
      <c r="H58" s="15"/>
      <c r="I58" s="16"/>
      <c r="J58" s="40"/>
      <c r="K58" s="40"/>
      <c r="L58" s="40"/>
      <c r="M58" s="12"/>
    </row>
    <row r="59" spans="1:13" x14ac:dyDescent="0.3">
      <c r="A59" s="21">
        <v>2</v>
      </c>
      <c r="B59" s="8" t="s">
        <v>99</v>
      </c>
      <c r="C59" s="9"/>
      <c r="D59" s="9"/>
      <c r="E59" s="9"/>
      <c r="F59" s="9"/>
      <c r="G59" s="9"/>
      <c r="H59" s="9"/>
      <c r="I59" s="9"/>
      <c r="J59" s="323"/>
      <c r="K59" s="324"/>
      <c r="L59" s="12"/>
      <c r="M59" s="60" t="b">
        <v>0</v>
      </c>
    </row>
    <row r="60" spans="1:13" x14ac:dyDescent="0.3">
      <c r="A60" s="22"/>
      <c r="B60" s="11" t="s">
        <v>100</v>
      </c>
      <c r="C60" s="12"/>
      <c r="D60" s="12"/>
      <c r="E60" s="12"/>
      <c r="F60" s="12"/>
      <c r="G60" s="12"/>
      <c r="H60" s="12"/>
      <c r="I60" s="12"/>
      <c r="J60" s="315"/>
      <c r="K60" s="316"/>
      <c r="L60" s="12"/>
      <c r="M60" s="60" t="b">
        <v>0</v>
      </c>
    </row>
    <row r="61" spans="1:13" x14ac:dyDescent="0.3">
      <c r="A61" s="22"/>
      <c r="B61" s="11" t="s">
        <v>101</v>
      </c>
      <c r="C61" s="12"/>
      <c r="D61" s="12"/>
      <c r="E61" s="12"/>
      <c r="F61" s="12"/>
      <c r="G61" s="12"/>
      <c r="H61" s="12"/>
      <c r="I61" s="12"/>
      <c r="J61" s="315"/>
      <c r="K61" s="316"/>
      <c r="L61" s="12"/>
      <c r="M61" s="60" t="b">
        <v>0</v>
      </c>
    </row>
    <row r="62" spans="1:13" x14ac:dyDescent="0.3">
      <c r="A62" s="22"/>
      <c r="B62" s="11"/>
      <c r="C62" s="12"/>
      <c r="D62" s="12"/>
      <c r="E62" s="12"/>
      <c r="F62" s="12"/>
      <c r="G62" s="12"/>
      <c r="H62" s="12"/>
      <c r="I62" s="12"/>
      <c r="J62" s="167"/>
      <c r="K62" s="168"/>
      <c r="L62" s="12"/>
      <c r="M62" s="60" t="b">
        <v>0</v>
      </c>
    </row>
    <row r="63" spans="1:13" x14ac:dyDescent="0.3">
      <c r="A63" s="22"/>
      <c r="B63" s="11"/>
      <c r="C63" s="12"/>
      <c r="D63" s="12"/>
      <c r="E63" s="12"/>
      <c r="F63" s="12"/>
      <c r="G63" s="12"/>
      <c r="H63" s="12"/>
      <c r="I63" s="12"/>
      <c r="J63" s="167"/>
      <c r="K63" s="168"/>
      <c r="L63" s="12"/>
      <c r="M63" s="60" t="b">
        <v>0</v>
      </c>
    </row>
    <row r="64" spans="1:13" x14ac:dyDescent="0.3">
      <c r="A64" s="20"/>
      <c r="B64" s="30"/>
      <c r="C64" s="12"/>
      <c r="D64" s="12"/>
      <c r="E64" s="12"/>
      <c r="F64" s="12"/>
      <c r="G64" s="12"/>
      <c r="H64" s="12"/>
      <c r="I64" s="12"/>
      <c r="J64" s="90" t="s">
        <v>103</v>
      </c>
      <c r="K64" s="91"/>
      <c r="L64" s="12"/>
    </row>
    <row r="65" spans="1:13" x14ac:dyDescent="0.3">
      <c r="A65" s="21">
        <v>3</v>
      </c>
      <c r="B65" s="8" t="s">
        <v>104</v>
      </c>
      <c r="C65" s="9"/>
      <c r="D65" s="9"/>
      <c r="E65" s="9"/>
      <c r="F65" s="9"/>
      <c r="G65" s="9"/>
      <c r="H65" s="9"/>
      <c r="I65" s="10"/>
      <c r="J65" s="115"/>
      <c r="K65" s="170" t="s">
        <v>105</v>
      </c>
      <c r="L65" s="12"/>
    </row>
    <row r="66" spans="1:13" x14ac:dyDescent="0.3">
      <c r="A66" s="20"/>
      <c r="B66" s="14" t="s">
        <v>108</v>
      </c>
      <c r="C66" s="15"/>
      <c r="D66" s="15"/>
      <c r="E66" s="15"/>
      <c r="F66" s="15"/>
      <c r="G66" s="15"/>
      <c r="H66" s="15"/>
      <c r="I66" s="16"/>
      <c r="J66" s="116"/>
      <c r="K66" s="172" t="s">
        <v>106</v>
      </c>
      <c r="L66" s="12"/>
    </row>
    <row r="67" spans="1:13" x14ac:dyDescent="0.3">
      <c r="A67" s="30">
        <v>4</v>
      </c>
      <c r="B67" s="11" t="s">
        <v>107</v>
      </c>
      <c r="C67" s="12"/>
      <c r="D67" s="12"/>
      <c r="E67" s="12"/>
      <c r="F67" s="12"/>
      <c r="G67" s="12"/>
      <c r="H67" s="12"/>
      <c r="I67" s="13"/>
      <c r="J67" s="116"/>
      <c r="K67" s="169" t="s">
        <v>105</v>
      </c>
      <c r="L67" s="12"/>
    </row>
    <row r="68" spans="1:13" x14ac:dyDescent="0.3">
      <c r="A68" s="24"/>
      <c r="B68" s="14" t="s">
        <v>108</v>
      </c>
      <c r="C68" s="15"/>
      <c r="D68" s="15"/>
      <c r="E68" s="15"/>
      <c r="F68" s="15"/>
      <c r="G68" s="15"/>
      <c r="H68" s="15"/>
      <c r="I68" s="16"/>
      <c r="J68" s="116"/>
      <c r="K68" s="172" t="s">
        <v>106</v>
      </c>
      <c r="L68" s="12"/>
    </row>
    <row r="69" spans="1:13" x14ac:dyDescent="0.3">
      <c r="A69" s="21" t="s">
        <v>15</v>
      </c>
      <c r="B69" s="8" t="s">
        <v>314</v>
      </c>
      <c r="C69" s="9"/>
      <c r="D69" s="9"/>
      <c r="E69" s="9"/>
      <c r="F69" s="9"/>
      <c r="G69" s="9"/>
      <c r="H69" s="9"/>
      <c r="I69" s="9"/>
      <c r="J69" s="323"/>
      <c r="K69" s="324"/>
      <c r="L69" s="12"/>
      <c r="M69" s="60" t="b">
        <v>0</v>
      </c>
    </row>
    <row r="70" spans="1:13" x14ac:dyDescent="0.3">
      <c r="A70" s="22"/>
      <c r="B70" s="11"/>
      <c r="C70" s="12"/>
      <c r="D70" s="12"/>
      <c r="E70" s="12"/>
      <c r="F70" s="12"/>
      <c r="G70" s="12"/>
      <c r="H70" s="12"/>
      <c r="I70" s="12"/>
      <c r="J70" s="173"/>
      <c r="K70" s="174"/>
      <c r="L70" s="12"/>
      <c r="M70" s="60" t="b">
        <v>0</v>
      </c>
    </row>
    <row r="71" spans="1:13" x14ac:dyDescent="0.3">
      <c r="A71" s="22"/>
      <c r="B71" s="11"/>
      <c r="C71" s="12"/>
      <c r="D71" s="12"/>
      <c r="E71" s="12"/>
      <c r="F71" s="12"/>
      <c r="G71" s="12"/>
      <c r="H71" s="12"/>
      <c r="I71" s="12"/>
      <c r="J71" s="315"/>
      <c r="K71" s="316"/>
      <c r="L71" s="12"/>
      <c r="M71" s="60" t="b">
        <v>0</v>
      </c>
    </row>
    <row r="72" spans="1:13" x14ac:dyDescent="0.3">
      <c r="A72" s="22"/>
      <c r="B72" s="11"/>
      <c r="C72" s="12"/>
      <c r="D72" s="12"/>
      <c r="E72" s="12"/>
      <c r="F72" s="12"/>
      <c r="G72" s="12"/>
      <c r="H72" s="12"/>
      <c r="I72" s="12"/>
      <c r="J72" s="315"/>
      <c r="K72" s="316"/>
      <c r="L72" s="12"/>
      <c r="M72" s="60" t="b">
        <v>0</v>
      </c>
    </row>
    <row r="73" spans="1:13" x14ac:dyDescent="0.3">
      <c r="A73" s="22"/>
      <c r="B73" s="11"/>
      <c r="C73" s="12"/>
      <c r="D73" s="12"/>
      <c r="E73" s="12"/>
      <c r="F73" s="12"/>
      <c r="G73" s="12"/>
      <c r="H73" s="12"/>
      <c r="I73" s="12"/>
      <c r="J73" s="167"/>
      <c r="K73" s="168"/>
      <c r="L73" s="12"/>
      <c r="M73" s="60" t="b">
        <v>0</v>
      </c>
    </row>
    <row r="74" spans="1:13" x14ac:dyDescent="0.3">
      <c r="A74" s="20"/>
      <c r="B74" s="24"/>
      <c r="C74" s="15"/>
      <c r="D74" s="15"/>
      <c r="E74" s="15"/>
      <c r="F74" s="15"/>
      <c r="G74" s="15"/>
      <c r="H74" s="15"/>
      <c r="I74" s="15"/>
      <c r="J74" s="90" t="s">
        <v>103</v>
      </c>
      <c r="K74" s="91"/>
    </row>
    <row r="75" spans="1:13" x14ac:dyDescent="0.3">
      <c r="A75" s="32" t="s">
        <v>109</v>
      </c>
      <c r="B75" s="26" t="s">
        <v>276</v>
      </c>
    </row>
    <row r="76" spans="1:13" x14ac:dyDescent="0.3">
      <c r="B76" s="26" t="s">
        <v>110</v>
      </c>
    </row>
  </sheetData>
  <sheetProtection password="CF01" sheet="1" objects="1" scenarios="1"/>
  <protectedRanges>
    <protectedRange password="CB1D" sqref="J9:K23 J29:K34 J39:J46 J65:J68 J59:K64 J55:K57 J52:J53 J69:K74" name="Range1"/>
  </protectedRanges>
  <mergeCells count="32">
    <mergeCell ref="J69:K69"/>
    <mergeCell ref="J71:K71"/>
    <mergeCell ref="J72:K72"/>
    <mergeCell ref="A9:A10"/>
    <mergeCell ref="A11:A12"/>
    <mergeCell ref="J33:K34"/>
    <mergeCell ref="J31:K32"/>
    <mergeCell ref="J30:K30"/>
    <mergeCell ref="J29:K29"/>
    <mergeCell ref="J9:K10"/>
    <mergeCell ref="B21:I24"/>
    <mergeCell ref="A21:A24"/>
    <mergeCell ref="A15:A17"/>
    <mergeCell ref="B15:I17"/>
    <mergeCell ref="J11:K12"/>
    <mergeCell ref="J55:K55"/>
    <mergeCell ref="A39:A41"/>
    <mergeCell ref="A18:A20"/>
    <mergeCell ref="A13:A14"/>
    <mergeCell ref="J61:K61"/>
    <mergeCell ref="J60:K60"/>
    <mergeCell ref="B13:I14"/>
    <mergeCell ref="J59:K59"/>
    <mergeCell ref="B18:I20"/>
    <mergeCell ref="K42:K44"/>
    <mergeCell ref="J56:K56"/>
    <mergeCell ref="J57:K57"/>
    <mergeCell ref="J45:J46"/>
    <mergeCell ref="K45:K46"/>
    <mergeCell ref="J42:J44"/>
    <mergeCell ref="B38:K38"/>
    <mergeCell ref="B28:K28"/>
  </mergeCells>
  <dataValidations xWindow="632" yWindow="693" count="2">
    <dataValidation type="decimal" operator="greaterThanOrEqual" allowBlank="1" showInputMessage="1" showErrorMessage="1" errorTitle="Please Check" error="Enter NUMERICAL   (0 or positive number only)" sqref="J57:K57 J65:J68">
      <formula1>0</formula1>
    </dataValidation>
    <dataValidation operator="greaterThanOrEqual" allowBlank="1" showInputMessage="1" showErrorMessage="1" errorTitle="Please Check" error="Enter NUMERICAL   (0 or positive number only)" sqref="J9:K12 J29:K34 J42:J46"/>
  </dataValidations>
  <printOptions horizontalCentered="1" verticalCentered="1"/>
  <pageMargins left="0.25" right="0.25" top="0.75" bottom="0.75" header="0.3" footer="0.3"/>
  <pageSetup scale="98" orientation="portrait" r:id="rId1"/>
  <headerFooter>
    <oddFooter xml:space="preserve">&amp;L&amp;"-,Italic"&amp;8HEP Performance Report Data Form
OMB No. 1810-0684              Exp. 03/31/2017&amp;C&amp;8"APR Block C" Page &amp;P of &amp;N&amp;R&amp;8Printed on &amp;D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22860</xdr:rowOff>
                  </from>
                  <to>
                    <xdr:col>10</xdr:col>
                    <xdr:colOff>693420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22860</xdr:rowOff>
                  </from>
                  <to>
                    <xdr:col>10</xdr:col>
                    <xdr:colOff>708660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22860</xdr:rowOff>
                  </from>
                  <to>
                    <xdr:col>10</xdr:col>
                    <xdr:colOff>693420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7" name="Check Box 21">
              <controlPr defaultSize="0" autoFill="0" autoLine="0" autoPict="0">
                <anchor moveWithCells="1">
                  <from>
                    <xdr:col>9</xdr:col>
                    <xdr:colOff>7620</xdr:colOff>
                    <xdr:row>54</xdr:row>
                    <xdr:rowOff>0</xdr:rowOff>
                  </from>
                  <to>
                    <xdr:col>10</xdr:col>
                    <xdr:colOff>693420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8" name="Check Box 22">
              <controlPr defaultSize="0" autoFill="0" autoLine="0" autoPict="0">
                <anchor moveWithCells="1">
                  <from>
                    <xdr:col>9</xdr:col>
                    <xdr:colOff>7620</xdr:colOff>
                    <xdr:row>58</xdr:row>
                    <xdr:rowOff>0</xdr:rowOff>
                  </from>
                  <to>
                    <xdr:col>10</xdr:col>
                    <xdr:colOff>693420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9" name="Check Box 23">
              <controlPr defaultSize="0" autoFill="0" autoLine="0" autoPict="0">
                <anchor moveWithCells="1">
                  <from>
                    <xdr:col>9</xdr:col>
                    <xdr:colOff>7620</xdr:colOff>
                    <xdr:row>59</xdr:row>
                    <xdr:rowOff>0</xdr:rowOff>
                  </from>
                  <to>
                    <xdr:col>10</xdr:col>
                    <xdr:colOff>693420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0" name="Check Box 24">
              <controlPr defaultSize="0" autoFill="0" autoLine="0" autoPict="0">
                <anchor moveWithCells="1">
                  <from>
                    <xdr:col>9</xdr:col>
                    <xdr:colOff>7620</xdr:colOff>
                    <xdr:row>60</xdr:row>
                    <xdr:rowOff>0</xdr:rowOff>
                  </from>
                  <to>
                    <xdr:col>10</xdr:col>
                    <xdr:colOff>693420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1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22860</xdr:rowOff>
                  </from>
                  <to>
                    <xdr:col>10</xdr:col>
                    <xdr:colOff>693420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2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22860</xdr:rowOff>
                  </from>
                  <to>
                    <xdr:col>10</xdr:col>
                    <xdr:colOff>693420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3" name="Check Box 29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22860</xdr:rowOff>
                  </from>
                  <to>
                    <xdr:col>10</xdr:col>
                    <xdr:colOff>708660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4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22860</xdr:rowOff>
                  </from>
                  <to>
                    <xdr:col>10</xdr:col>
                    <xdr:colOff>708660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5" name="Check Box 32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22860</xdr:rowOff>
                  </from>
                  <to>
                    <xdr:col>10</xdr:col>
                    <xdr:colOff>693420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6" name="Check Box 33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22860</xdr:rowOff>
                  </from>
                  <to>
                    <xdr:col>10</xdr:col>
                    <xdr:colOff>693420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7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22860</xdr:rowOff>
                  </from>
                  <to>
                    <xdr:col>10</xdr:col>
                    <xdr:colOff>693420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8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22860</xdr:rowOff>
                  </from>
                  <to>
                    <xdr:col>10</xdr:col>
                    <xdr:colOff>693420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9" name="Check Box 36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22860</xdr:rowOff>
                  </from>
                  <to>
                    <xdr:col>10</xdr:col>
                    <xdr:colOff>693420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20" name="Check Box 37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22860</xdr:rowOff>
                  </from>
                  <to>
                    <xdr:col>10</xdr:col>
                    <xdr:colOff>693420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21" name="Check Box 38">
              <controlPr defaultSize="0" autoFill="0" autoLine="0" autoPict="0">
                <anchor moveWithCells="1">
                  <from>
                    <xdr:col>9</xdr:col>
                    <xdr:colOff>7620</xdr:colOff>
                    <xdr:row>51</xdr:row>
                    <xdr:rowOff>0</xdr:rowOff>
                  </from>
                  <to>
                    <xdr:col>9</xdr:col>
                    <xdr:colOff>312420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22" name="Check Box 39">
              <controlPr defaultSize="0" autoFill="0" autoLine="0" autoPict="0">
                <anchor moveWithCells="1">
                  <from>
                    <xdr:col>9</xdr:col>
                    <xdr:colOff>7620</xdr:colOff>
                    <xdr:row>52</xdr:row>
                    <xdr:rowOff>0</xdr:rowOff>
                  </from>
                  <to>
                    <xdr:col>9</xdr:col>
                    <xdr:colOff>312420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23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22860</xdr:rowOff>
                  </from>
                  <to>
                    <xdr:col>10</xdr:col>
                    <xdr:colOff>708660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24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22860</xdr:rowOff>
                  </from>
                  <to>
                    <xdr:col>10</xdr:col>
                    <xdr:colOff>693420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25" name="Check Box 46">
              <controlPr defaultSize="0" autoFill="0" autoLine="0" autoPict="0">
                <anchor moveWithCells="1">
                  <from>
                    <xdr:col>8</xdr:col>
                    <xdr:colOff>30480</xdr:colOff>
                    <xdr:row>0</xdr:row>
                    <xdr:rowOff>45720</xdr:rowOff>
                  </from>
                  <to>
                    <xdr:col>8</xdr:col>
                    <xdr:colOff>327660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26" name="Check Box 47">
              <controlPr defaultSize="0" autoFill="0" autoLine="0" autoPict="0">
                <anchor moveWithCells="1">
                  <from>
                    <xdr:col>8</xdr:col>
                    <xdr:colOff>487680</xdr:colOff>
                    <xdr:row>0</xdr:row>
                    <xdr:rowOff>60960</xdr:rowOff>
                  </from>
                  <to>
                    <xdr:col>9</xdr:col>
                    <xdr:colOff>83820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27" name="Check Box 48">
              <controlPr defaultSize="0" autoFill="0" autoLine="0" autoPict="0">
                <anchor moveWithCells="1">
                  <from>
                    <xdr:col>9</xdr:col>
                    <xdr:colOff>327660</xdr:colOff>
                    <xdr:row>0</xdr:row>
                    <xdr:rowOff>76200</xdr:rowOff>
                  </from>
                  <to>
                    <xdr:col>10</xdr:col>
                    <xdr:colOff>38100</xdr:colOff>
                    <xdr:row>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28" name="Check Box 49">
              <controlPr defaultSize="0" autoFill="0" autoLine="0" autoPict="0">
                <anchor moveWithCells="1">
                  <from>
                    <xdr:col>10</xdr:col>
                    <xdr:colOff>106680</xdr:colOff>
                    <xdr:row>0</xdr:row>
                    <xdr:rowOff>45720</xdr:rowOff>
                  </from>
                  <to>
                    <xdr:col>10</xdr:col>
                    <xdr:colOff>342900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29" name="Check Box 50">
              <controlPr defaultSize="0" autoFill="0" autoLine="0" autoPict="0">
                <anchor moveWithCells="1">
                  <from>
                    <xdr:col>10</xdr:col>
                    <xdr:colOff>502920</xdr:colOff>
                    <xdr:row>0</xdr:row>
                    <xdr:rowOff>45720</xdr:rowOff>
                  </from>
                  <to>
                    <xdr:col>10</xdr:col>
                    <xdr:colOff>754380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30" name="Check Box 52">
              <controlPr defaultSize="0" autoFill="0" autoLine="0" autoPict="0">
                <anchor moveWithCells="1">
                  <from>
                    <xdr:col>9</xdr:col>
                    <xdr:colOff>7620</xdr:colOff>
                    <xdr:row>70</xdr:row>
                    <xdr:rowOff>0</xdr:rowOff>
                  </from>
                  <to>
                    <xdr:col>10</xdr:col>
                    <xdr:colOff>693420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31" name="Check Box 53">
              <controlPr defaultSize="0" autoFill="0" autoLine="0" autoPict="0">
                <anchor moveWithCells="1">
                  <from>
                    <xdr:col>9</xdr:col>
                    <xdr:colOff>7620</xdr:colOff>
                    <xdr:row>71</xdr:row>
                    <xdr:rowOff>0</xdr:rowOff>
                  </from>
                  <to>
                    <xdr:col>10</xdr:col>
                    <xdr:colOff>693420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32" name="Check Box 54">
              <controlPr defaultSize="0" autoFill="0" autoLine="0" autoPict="0">
                <anchor moveWithCells="1">
                  <from>
                    <xdr:col>9</xdr:col>
                    <xdr:colOff>7620</xdr:colOff>
                    <xdr:row>72</xdr:row>
                    <xdr:rowOff>0</xdr:rowOff>
                  </from>
                  <to>
                    <xdr:col>10</xdr:col>
                    <xdr:colOff>693420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33" name="Check Box 55">
              <controlPr defaultSize="0" autoFill="0" autoLine="0" autoPict="0">
                <anchor moveWithCells="1">
                  <from>
                    <xdr:col>9</xdr:col>
                    <xdr:colOff>7620</xdr:colOff>
                    <xdr:row>61</xdr:row>
                    <xdr:rowOff>0</xdr:rowOff>
                  </from>
                  <to>
                    <xdr:col>10</xdr:col>
                    <xdr:colOff>693420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34" name="Check Box 56">
              <controlPr defaultSize="0" autoFill="0" autoLine="0" autoPict="0">
                <anchor moveWithCells="1">
                  <from>
                    <xdr:col>9</xdr:col>
                    <xdr:colOff>7620</xdr:colOff>
                    <xdr:row>62</xdr:row>
                    <xdr:rowOff>0</xdr:rowOff>
                  </from>
                  <to>
                    <xdr:col>10</xdr:col>
                    <xdr:colOff>693420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35" name="Check Box 57">
              <controlPr defaultSize="0" autoFill="0" autoLine="0" autoPict="0">
                <anchor moveWithCells="1">
                  <from>
                    <xdr:col>9</xdr:col>
                    <xdr:colOff>7620</xdr:colOff>
                    <xdr:row>69</xdr:row>
                    <xdr:rowOff>0</xdr:rowOff>
                  </from>
                  <to>
                    <xdr:col>10</xdr:col>
                    <xdr:colOff>693420</xdr:colOff>
                    <xdr:row>70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82"/>
  <sheetViews>
    <sheetView showGridLines="0" zoomScaleNormal="100" zoomScaleSheetLayoutView="100" workbookViewId="0">
      <selection activeCell="G36" sqref="G36"/>
    </sheetView>
  </sheetViews>
  <sheetFormatPr defaultColWidth="9.109375" defaultRowHeight="14.4" x14ac:dyDescent="0.3"/>
  <cols>
    <col min="1" max="1" width="4.109375" style="61" customWidth="1"/>
    <col min="2" max="2" width="10.88671875" style="61" bestFit="1" customWidth="1"/>
    <col min="3" max="5" width="9.109375" style="61"/>
    <col min="6" max="6" width="20.6640625" style="61" customWidth="1"/>
    <col min="7" max="8" width="16" style="61" customWidth="1"/>
    <col min="9" max="9" width="23.6640625" style="61" bestFit="1" customWidth="1"/>
    <col min="10" max="16384" width="9.109375" style="61"/>
  </cols>
  <sheetData>
    <row r="1" spans="1:11" customFormat="1" ht="21" customHeight="1" x14ac:dyDescent="0.3">
      <c r="B1" s="157" t="s">
        <v>303</v>
      </c>
      <c r="C1" s="150" t="str">
        <f>'Block A'!$C$1</f>
        <v>Write here</v>
      </c>
      <c r="D1" s="151"/>
      <c r="E1" s="152"/>
      <c r="F1" s="156"/>
      <c r="G1" s="157" t="s">
        <v>291</v>
      </c>
      <c r="H1" s="157"/>
      <c r="I1" s="155"/>
      <c r="J1" s="155"/>
      <c r="K1" s="149"/>
    </row>
    <row r="2" spans="1:11" customFormat="1" x14ac:dyDescent="0.3">
      <c r="B2" s="157" t="s">
        <v>290</v>
      </c>
      <c r="C2" s="153" t="str">
        <f>'Block A'!$C$2</f>
        <v>Write here</v>
      </c>
      <c r="D2" s="151"/>
      <c r="E2" s="152"/>
      <c r="F2" s="156"/>
      <c r="G2" s="154" t="s">
        <v>292</v>
      </c>
      <c r="H2" s="154"/>
      <c r="I2" s="153" t="str">
        <f>'Block A'!$L$2</f>
        <v>07/01/2016 - 06/30/2017</v>
      </c>
      <c r="J2" s="153"/>
    </row>
    <row r="5" spans="1:11" x14ac:dyDescent="0.3">
      <c r="A5" s="125" t="s">
        <v>124</v>
      </c>
      <c r="B5" s="126" t="s">
        <v>125</v>
      </c>
      <c r="C5" s="60"/>
      <c r="D5" s="60"/>
      <c r="E5" s="60"/>
      <c r="F5" s="60"/>
      <c r="G5" s="60"/>
      <c r="H5" s="60"/>
      <c r="I5" s="60"/>
      <c r="J5" s="60"/>
    </row>
    <row r="6" spans="1:1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1" x14ac:dyDescent="0.3">
      <c r="A7" s="127" t="s">
        <v>192</v>
      </c>
      <c r="B7" s="128" t="s">
        <v>193</v>
      </c>
      <c r="C7" s="60"/>
      <c r="D7" s="60"/>
      <c r="E7" s="60"/>
      <c r="F7" s="60"/>
      <c r="G7" s="60"/>
      <c r="H7" s="60"/>
      <c r="I7" s="60"/>
      <c r="J7" s="60"/>
    </row>
    <row r="8" spans="1:11" x14ac:dyDescent="0.3">
      <c r="A8" s="60"/>
      <c r="B8" s="129"/>
      <c r="C8" s="60"/>
      <c r="D8" s="60"/>
      <c r="E8" s="60"/>
      <c r="F8" s="60"/>
      <c r="G8" s="60"/>
      <c r="H8" s="60"/>
      <c r="I8" s="60"/>
      <c r="J8" s="60"/>
    </row>
    <row r="9" spans="1:11" x14ac:dyDescent="0.3">
      <c r="A9" s="127" t="s">
        <v>194</v>
      </c>
      <c r="B9" s="128" t="s">
        <v>195</v>
      </c>
      <c r="C9" s="130"/>
      <c r="D9" s="130"/>
      <c r="E9" s="130"/>
      <c r="F9" s="130"/>
      <c r="G9" s="130"/>
      <c r="H9" s="130"/>
      <c r="I9" s="130"/>
      <c r="J9" s="130"/>
    </row>
    <row r="10" spans="1:11" x14ac:dyDescent="0.3">
      <c r="A10" s="60"/>
      <c r="B10" s="131"/>
      <c r="C10" s="130"/>
      <c r="D10" s="130"/>
      <c r="E10" s="130"/>
      <c r="F10" s="130"/>
      <c r="G10" s="130"/>
      <c r="H10" s="130"/>
      <c r="I10" s="130"/>
      <c r="J10" s="130"/>
    </row>
    <row r="11" spans="1:11" x14ac:dyDescent="0.3">
      <c r="A11" s="127">
        <v>2</v>
      </c>
      <c r="B11" s="132" t="s">
        <v>345</v>
      </c>
      <c r="C11" s="180"/>
      <c r="D11" s="180"/>
      <c r="E11" s="180"/>
      <c r="F11" s="180"/>
      <c r="G11" s="180"/>
      <c r="H11" s="180"/>
      <c r="I11" s="180"/>
      <c r="J11" s="60"/>
    </row>
    <row r="12" spans="1:11" x14ac:dyDescent="0.3">
      <c r="A12" s="60"/>
      <c r="B12" s="132" t="s">
        <v>349</v>
      </c>
      <c r="C12" s="180"/>
      <c r="D12" s="180"/>
      <c r="E12" s="180"/>
      <c r="F12" s="180"/>
      <c r="G12" s="180"/>
      <c r="H12" s="180"/>
      <c r="I12" s="180"/>
      <c r="J12" s="60"/>
    </row>
    <row r="13" spans="1:11" x14ac:dyDescent="0.3">
      <c r="A13" s="60"/>
      <c r="B13" s="171" t="s">
        <v>347</v>
      </c>
      <c r="C13" s="180"/>
      <c r="D13" s="180"/>
      <c r="E13" s="180"/>
      <c r="F13" s="180"/>
      <c r="G13" s="180"/>
      <c r="H13" s="180"/>
      <c r="I13" s="180"/>
      <c r="J13" s="60"/>
    </row>
    <row r="14" spans="1:11" x14ac:dyDescent="0.3">
      <c r="A14" s="60"/>
      <c r="B14" s="171" t="s">
        <v>348</v>
      </c>
      <c r="C14" s="180"/>
      <c r="D14" s="180"/>
      <c r="E14" s="180"/>
      <c r="F14" s="180"/>
      <c r="G14" s="180"/>
      <c r="H14" s="180"/>
      <c r="I14" s="180"/>
      <c r="J14" s="60"/>
    </row>
    <row r="15" spans="1:11" x14ac:dyDescent="0.3">
      <c r="A15" s="60"/>
      <c r="B15" s="171" t="s">
        <v>350</v>
      </c>
      <c r="C15" s="180"/>
      <c r="D15" s="180"/>
      <c r="E15" s="180"/>
      <c r="F15" s="180"/>
      <c r="G15" s="180"/>
      <c r="H15" s="180"/>
      <c r="I15" s="180"/>
      <c r="J15" s="60"/>
    </row>
    <row r="16" spans="1:11" x14ac:dyDescent="0.3">
      <c r="A16" s="60"/>
      <c r="B16" s="132"/>
      <c r="C16" s="60"/>
      <c r="D16" s="60"/>
      <c r="E16" s="60"/>
      <c r="F16" s="60"/>
      <c r="G16" s="60"/>
      <c r="H16" s="60"/>
      <c r="I16" s="60"/>
      <c r="J16" s="60"/>
    </row>
    <row r="17" spans="1:10" ht="15" thickBot="1" x14ac:dyDescent="0.35">
      <c r="A17" s="60"/>
      <c r="B17" s="164"/>
      <c r="C17" s="164"/>
      <c r="D17" s="164"/>
      <c r="E17" s="164"/>
      <c r="F17" s="60"/>
      <c r="G17" s="60"/>
      <c r="H17" s="60"/>
      <c r="I17" s="60"/>
      <c r="J17" s="60"/>
    </row>
    <row r="18" spans="1:10" x14ac:dyDescent="0.3">
      <c r="A18" s="60"/>
      <c r="B18" s="368" t="s">
        <v>111</v>
      </c>
      <c r="C18" s="369"/>
      <c r="D18" s="369"/>
      <c r="E18" s="369"/>
      <c r="F18" s="375" t="s">
        <v>343</v>
      </c>
      <c r="G18" s="376"/>
      <c r="H18" s="377"/>
      <c r="I18" s="381" t="s">
        <v>344</v>
      </c>
    </row>
    <row r="19" spans="1:10" ht="5.25" customHeight="1" x14ac:dyDescent="0.3">
      <c r="A19" s="60"/>
      <c r="B19" s="370"/>
      <c r="C19" s="371"/>
      <c r="D19" s="371"/>
      <c r="E19" s="371"/>
      <c r="F19" s="378"/>
      <c r="G19" s="379"/>
      <c r="H19" s="380"/>
      <c r="I19" s="382"/>
    </row>
    <row r="20" spans="1:10" ht="42.75" customHeight="1" x14ac:dyDescent="0.3">
      <c r="A20" s="60"/>
      <c r="B20" s="372"/>
      <c r="C20" s="373"/>
      <c r="D20" s="373"/>
      <c r="E20" s="374"/>
      <c r="F20" s="251" t="s">
        <v>340</v>
      </c>
      <c r="G20" s="179" t="s">
        <v>341</v>
      </c>
      <c r="H20" s="178" t="s">
        <v>346</v>
      </c>
      <c r="I20" s="252" t="s">
        <v>342</v>
      </c>
    </row>
    <row r="21" spans="1:10" x14ac:dyDescent="0.3">
      <c r="A21" s="60"/>
      <c r="B21" s="133">
        <v>1</v>
      </c>
      <c r="C21" s="134" t="s">
        <v>293</v>
      </c>
      <c r="D21" s="135"/>
      <c r="E21" s="166"/>
      <c r="F21" s="231"/>
      <c r="G21" s="249"/>
      <c r="H21" s="250">
        <f>G21+F21</f>
        <v>0</v>
      </c>
      <c r="I21" s="231"/>
    </row>
    <row r="22" spans="1:10" x14ac:dyDescent="0.3">
      <c r="A22" s="60"/>
      <c r="B22" s="133">
        <v>2</v>
      </c>
      <c r="C22" s="134" t="s">
        <v>112</v>
      </c>
      <c r="D22" s="135"/>
      <c r="E22" s="166"/>
      <c r="F22" s="163"/>
      <c r="G22" s="227"/>
      <c r="H22" s="232">
        <f t="shared" ref="H22:H28" si="0">G22+F22</f>
        <v>0</v>
      </c>
      <c r="I22" s="163"/>
    </row>
    <row r="23" spans="1:10" x14ac:dyDescent="0.3">
      <c r="A23" s="60"/>
      <c r="B23" s="133">
        <v>3</v>
      </c>
      <c r="C23" s="134" t="s">
        <v>113</v>
      </c>
      <c r="D23" s="135"/>
      <c r="E23" s="166"/>
      <c r="F23" s="163"/>
      <c r="G23" s="227"/>
      <c r="H23" s="232">
        <f t="shared" si="0"/>
        <v>0</v>
      </c>
      <c r="I23" s="163"/>
    </row>
    <row r="24" spans="1:10" x14ac:dyDescent="0.3">
      <c r="A24" s="60"/>
      <c r="B24" s="133">
        <v>4</v>
      </c>
      <c r="C24" s="134" t="s">
        <v>114</v>
      </c>
      <c r="D24" s="135"/>
      <c r="E24" s="166"/>
      <c r="F24" s="163"/>
      <c r="G24" s="227"/>
      <c r="H24" s="232">
        <f t="shared" si="0"/>
        <v>0</v>
      </c>
      <c r="I24" s="163"/>
    </row>
    <row r="25" spans="1:10" ht="15" x14ac:dyDescent="0.25">
      <c r="A25" s="60"/>
      <c r="B25" s="133">
        <v>5</v>
      </c>
      <c r="C25" s="134" t="s">
        <v>115</v>
      </c>
      <c r="D25" s="135"/>
      <c r="E25" s="166"/>
      <c r="F25" s="163"/>
      <c r="G25" s="227"/>
      <c r="H25" s="232">
        <f t="shared" si="0"/>
        <v>0</v>
      </c>
      <c r="I25" s="163"/>
    </row>
    <row r="26" spans="1:10" ht="15" x14ac:dyDescent="0.25">
      <c r="A26" s="60"/>
      <c r="B26" s="133">
        <v>6</v>
      </c>
      <c r="C26" s="134" t="s">
        <v>116</v>
      </c>
      <c r="D26" s="135"/>
      <c r="E26" s="166"/>
      <c r="F26" s="163"/>
      <c r="G26" s="227"/>
      <c r="H26" s="232">
        <f t="shared" si="0"/>
        <v>0</v>
      </c>
      <c r="I26" s="163"/>
    </row>
    <row r="27" spans="1:10" ht="15" x14ac:dyDescent="0.25">
      <c r="A27" s="60"/>
      <c r="B27" s="133">
        <v>7</v>
      </c>
      <c r="C27" s="134" t="s">
        <v>117</v>
      </c>
      <c r="D27" s="135"/>
      <c r="E27" s="166"/>
      <c r="F27" s="163"/>
      <c r="G27" s="227"/>
      <c r="H27" s="232">
        <f t="shared" si="0"/>
        <v>0</v>
      </c>
      <c r="I27" s="163"/>
    </row>
    <row r="28" spans="1:10" ht="15.75" thickBot="1" x14ac:dyDescent="0.3">
      <c r="A28" s="60"/>
      <c r="B28" s="133">
        <v>8</v>
      </c>
      <c r="C28" s="134" t="s">
        <v>102</v>
      </c>
      <c r="D28" s="135"/>
      <c r="E28" s="166"/>
      <c r="F28" s="228"/>
      <c r="G28" s="227"/>
      <c r="H28" s="232">
        <f t="shared" si="0"/>
        <v>0</v>
      </c>
      <c r="I28" s="163"/>
    </row>
    <row r="29" spans="1:10" ht="15.75" thickBot="1" x14ac:dyDescent="0.3">
      <c r="A29" s="60"/>
      <c r="B29" s="136">
        <v>9</v>
      </c>
      <c r="C29" s="204" t="s">
        <v>118</v>
      </c>
      <c r="D29" s="205"/>
      <c r="E29" s="206"/>
      <c r="F29" s="234">
        <f>SUM(F21:F28)</f>
        <v>0</v>
      </c>
      <c r="G29" s="230">
        <f>SUM(G21:G28)</f>
        <v>0</v>
      </c>
      <c r="H29" s="230">
        <f>SUM(H21:H28)</f>
        <v>0</v>
      </c>
      <c r="I29" s="236">
        <f>SUM(I21:I28)</f>
        <v>0</v>
      </c>
    </row>
    <row r="30" spans="1:10" ht="16.5" thickTop="1" thickBot="1" x14ac:dyDescent="0.3">
      <c r="A30" s="60"/>
      <c r="B30" s="235"/>
      <c r="C30" s="237" t="s">
        <v>35</v>
      </c>
      <c r="D30" s="238"/>
      <c r="E30" s="239"/>
      <c r="F30" s="240"/>
      <c r="G30" s="240"/>
      <c r="H30" s="240"/>
      <c r="I30" s="233" t="str">
        <f>IF(SUM(I21:I28)&gt;H29,"Pls Check","Good Job")</f>
        <v>Good Job</v>
      </c>
    </row>
    <row r="31" spans="1:10" ht="15.6" thickTop="1" thickBot="1" x14ac:dyDescent="0.35">
      <c r="A31" s="60"/>
      <c r="B31" s="165">
        <v>10</v>
      </c>
      <c r="C31" s="219" t="s">
        <v>311</v>
      </c>
      <c r="D31" s="220"/>
      <c r="E31" s="221"/>
      <c r="F31" s="241"/>
      <c r="G31" s="242"/>
      <c r="H31" s="243">
        <f t="shared" ref="H31" si="1">G31+F31</f>
        <v>0</v>
      </c>
      <c r="I31" s="242"/>
    </row>
    <row r="32" spans="1:10" ht="15" thickBot="1" x14ac:dyDescent="0.35">
      <c r="A32" s="60"/>
      <c r="B32" s="245"/>
      <c r="C32" s="237" t="s">
        <v>35</v>
      </c>
      <c r="D32" s="238"/>
      <c r="E32" s="239"/>
      <c r="F32" s="246"/>
      <c r="G32" s="246"/>
      <c r="H32" s="246"/>
      <c r="I32" s="247" t="str">
        <f>IF(I31&gt;H31,"Pls Check","Good Job")</f>
        <v>Good Job</v>
      </c>
    </row>
    <row r="33" spans="1:9" ht="15" thickBot="1" x14ac:dyDescent="0.35">
      <c r="A33" s="60"/>
      <c r="B33" s="133">
        <v>11</v>
      </c>
      <c r="C33" s="222" t="s">
        <v>119</v>
      </c>
      <c r="D33" s="223"/>
      <c r="E33" s="224"/>
      <c r="F33" s="229"/>
      <c r="G33" s="244"/>
      <c r="H33" s="243">
        <f t="shared" ref="H33" si="2">G33+F33</f>
        <v>0</v>
      </c>
      <c r="I33" s="231"/>
    </row>
    <row r="34" spans="1:9" ht="15" thickBot="1" x14ac:dyDescent="0.35">
      <c r="A34" s="60"/>
      <c r="B34" s="203">
        <v>12</v>
      </c>
      <c r="C34" s="204" t="s">
        <v>120</v>
      </c>
      <c r="D34" s="205"/>
      <c r="E34" s="206"/>
      <c r="F34" s="225">
        <f>SUM(F29:F33)</f>
        <v>0</v>
      </c>
      <c r="G34" s="226">
        <f>SUM(G29:G33)</f>
        <v>0</v>
      </c>
      <c r="H34" s="230">
        <f>SUM(H29:H33)</f>
        <v>0</v>
      </c>
      <c r="I34" s="230">
        <f>SUM(I29:I33)</f>
        <v>0</v>
      </c>
    </row>
    <row r="35" spans="1:9" ht="15" thickBot="1" x14ac:dyDescent="0.35">
      <c r="A35" s="60"/>
      <c r="B35" s="383" t="s">
        <v>35</v>
      </c>
      <c r="C35" s="384"/>
      <c r="D35" s="384"/>
      <c r="E35" s="384"/>
      <c r="F35" s="385"/>
      <c r="G35" s="253" t="str">
        <f>IF(SUM(G29:G33)&lt;&gt;'Block A'!D63,"Pls Check","Good Job")</f>
        <v>Good Job</v>
      </c>
      <c r="H35" s="248"/>
      <c r="I35" s="233" t="str">
        <f>IF(SUM(I29:I33)&gt;H34,"Pls Check","Good Job")</f>
        <v>Good Job</v>
      </c>
    </row>
    <row r="36" spans="1:9" customFormat="1" x14ac:dyDescent="0.3">
      <c r="B36" s="137" t="s">
        <v>235</v>
      </c>
    </row>
    <row r="37" spans="1:9" customFormat="1" x14ac:dyDescent="0.3">
      <c r="B37" s="137" t="s">
        <v>236</v>
      </c>
    </row>
    <row r="38" spans="1:9" customFormat="1" x14ac:dyDescent="0.3">
      <c r="B38" s="137" t="s">
        <v>237</v>
      </c>
    </row>
    <row r="39" spans="1:9" customFormat="1" x14ac:dyDescent="0.3">
      <c r="B39" s="137"/>
    </row>
    <row r="40" spans="1:9" customFormat="1" x14ac:dyDescent="0.3">
      <c r="A40" s="138"/>
      <c r="B40" s="137"/>
    </row>
    <row r="41" spans="1:9" customFormat="1" x14ac:dyDescent="0.3">
      <c r="A41" s="138"/>
      <c r="B41" s="19"/>
    </row>
    <row r="42" spans="1:9" customFormat="1" x14ac:dyDescent="0.3">
      <c r="B42" s="19"/>
    </row>
    <row r="43" spans="1:9" customFormat="1" x14ac:dyDescent="0.3">
      <c r="A43" s="139"/>
      <c r="B43" s="138"/>
    </row>
    <row r="44" spans="1:9" customFormat="1" x14ac:dyDescent="0.3">
      <c r="A44" s="139"/>
      <c r="B44" s="140"/>
      <c r="C44" s="140"/>
    </row>
    <row r="45" spans="1:9" customFormat="1" x14ac:dyDescent="0.3">
      <c r="A45" s="139"/>
      <c r="B45" s="140"/>
      <c r="C45" s="140"/>
    </row>
    <row r="46" spans="1:9" customFormat="1" x14ac:dyDescent="0.3">
      <c r="A46" s="139"/>
      <c r="B46" s="140"/>
      <c r="C46" s="140"/>
    </row>
    <row r="47" spans="1:9" customFormat="1" x14ac:dyDescent="0.3">
      <c r="A47" s="138"/>
      <c r="B47" s="137"/>
    </row>
    <row r="48" spans="1:9" customFormat="1" x14ac:dyDescent="0.3">
      <c r="A48" s="138"/>
      <c r="B48" s="137"/>
    </row>
    <row r="49" spans="1:11" customFormat="1" x14ac:dyDescent="0.3">
      <c r="A49" s="138"/>
      <c r="B49" s="19"/>
    </row>
    <row r="50" spans="1:11" customFormat="1" x14ac:dyDescent="0.3">
      <c r="A50" s="138"/>
      <c r="B50" s="19"/>
    </row>
    <row r="51" spans="1:11" customForma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41"/>
    </row>
    <row r="52" spans="1:11" customFormat="1" x14ac:dyDescent="0.3">
      <c r="A52" s="139" t="s">
        <v>126</v>
      </c>
      <c r="B52" s="138" t="s">
        <v>313</v>
      </c>
      <c r="C52" s="19"/>
      <c r="D52" s="19"/>
      <c r="E52" s="19"/>
      <c r="F52" s="19"/>
      <c r="G52" s="19"/>
      <c r="H52" s="19"/>
      <c r="I52" s="19"/>
      <c r="J52" s="19"/>
      <c r="K52" s="141"/>
    </row>
    <row r="53" spans="1:11" customFormat="1" x14ac:dyDescent="0.3">
      <c r="A53" s="139"/>
      <c r="B53" s="138" t="s">
        <v>312</v>
      </c>
    </row>
    <row r="54" spans="1:11" customFormat="1" x14ac:dyDescent="0.3">
      <c r="A54" s="139"/>
      <c r="B54" s="61"/>
      <c r="C54" s="139"/>
      <c r="D54" s="139"/>
      <c r="E54" s="139"/>
      <c r="F54" s="139"/>
      <c r="G54" s="139"/>
      <c r="H54" s="139"/>
      <c r="I54" s="139"/>
      <c r="J54" s="139"/>
    </row>
    <row r="55" spans="1:11" customFormat="1" ht="15" thickBot="1" x14ac:dyDescent="0.35">
      <c r="A55" s="139"/>
      <c r="B55" s="139" t="s">
        <v>391</v>
      </c>
      <c r="C55" s="139"/>
      <c r="D55" s="139"/>
      <c r="E55" s="139"/>
      <c r="F55" s="139"/>
      <c r="G55" s="139"/>
      <c r="H55" s="139"/>
      <c r="I55" s="139"/>
      <c r="J55" s="139"/>
    </row>
    <row r="56" spans="1:11" customFormat="1" x14ac:dyDescent="0.3">
      <c r="A56" s="139"/>
      <c r="B56" s="386"/>
      <c r="C56" s="387"/>
      <c r="D56" s="387"/>
      <c r="E56" s="387"/>
      <c r="F56" s="387"/>
      <c r="G56" s="387"/>
      <c r="H56" s="387"/>
      <c r="I56" s="388"/>
      <c r="J56" s="139"/>
    </row>
    <row r="57" spans="1:11" customFormat="1" x14ac:dyDescent="0.3">
      <c r="A57" s="139"/>
      <c r="B57" s="389"/>
      <c r="C57" s="390"/>
      <c r="D57" s="390"/>
      <c r="E57" s="390"/>
      <c r="F57" s="390"/>
      <c r="G57" s="390"/>
      <c r="H57" s="390"/>
      <c r="I57" s="391"/>
      <c r="J57" s="139"/>
    </row>
    <row r="58" spans="1:11" customFormat="1" x14ac:dyDescent="0.3">
      <c r="A58" s="139"/>
      <c r="B58" s="389"/>
      <c r="C58" s="390"/>
      <c r="D58" s="390"/>
      <c r="E58" s="390"/>
      <c r="F58" s="390"/>
      <c r="G58" s="390"/>
      <c r="H58" s="390"/>
      <c r="I58" s="391"/>
      <c r="J58" s="139"/>
    </row>
    <row r="59" spans="1:11" customFormat="1" x14ac:dyDescent="0.3">
      <c r="A59" s="19"/>
      <c r="B59" s="389"/>
      <c r="C59" s="390"/>
      <c r="D59" s="390"/>
      <c r="E59" s="390"/>
      <c r="F59" s="390"/>
      <c r="G59" s="390"/>
      <c r="H59" s="390"/>
      <c r="I59" s="391"/>
      <c r="J59" s="19"/>
    </row>
    <row r="60" spans="1:11" customFormat="1" x14ac:dyDescent="0.3">
      <c r="A60" s="19"/>
      <c r="B60" s="389"/>
      <c r="C60" s="390"/>
      <c r="D60" s="390"/>
      <c r="E60" s="390"/>
      <c r="F60" s="390"/>
      <c r="G60" s="390"/>
      <c r="H60" s="390"/>
      <c r="I60" s="391"/>
    </row>
    <row r="61" spans="1:11" customFormat="1" x14ac:dyDescent="0.3">
      <c r="B61" s="389"/>
      <c r="C61" s="390"/>
      <c r="D61" s="390"/>
      <c r="E61" s="390"/>
      <c r="F61" s="390"/>
      <c r="G61" s="390"/>
      <c r="H61" s="390"/>
      <c r="I61" s="391"/>
    </row>
    <row r="62" spans="1:11" customFormat="1" x14ac:dyDescent="0.3">
      <c r="B62" s="389"/>
      <c r="C62" s="390"/>
      <c r="D62" s="390"/>
      <c r="E62" s="390"/>
      <c r="F62" s="390"/>
      <c r="G62" s="390"/>
      <c r="H62" s="390"/>
      <c r="I62" s="391"/>
    </row>
    <row r="63" spans="1:11" customFormat="1" x14ac:dyDescent="0.3">
      <c r="B63" s="389"/>
      <c r="C63" s="390"/>
      <c r="D63" s="390"/>
      <c r="E63" s="390"/>
      <c r="F63" s="390"/>
      <c r="G63" s="390"/>
      <c r="H63" s="390"/>
      <c r="I63" s="391"/>
    </row>
    <row r="64" spans="1:11" customFormat="1" x14ac:dyDescent="0.3">
      <c r="B64" s="389"/>
      <c r="C64" s="390"/>
      <c r="D64" s="390"/>
      <c r="E64" s="390"/>
      <c r="F64" s="390"/>
      <c r="G64" s="390"/>
      <c r="H64" s="390"/>
      <c r="I64" s="391"/>
    </row>
    <row r="65" spans="2:9" customFormat="1" x14ac:dyDescent="0.3">
      <c r="B65" s="389"/>
      <c r="C65" s="390"/>
      <c r="D65" s="390"/>
      <c r="E65" s="390"/>
      <c r="F65" s="390"/>
      <c r="G65" s="390"/>
      <c r="H65" s="390"/>
      <c r="I65" s="391"/>
    </row>
    <row r="66" spans="2:9" customFormat="1" x14ac:dyDescent="0.3">
      <c r="B66" s="389"/>
      <c r="C66" s="390"/>
      <c r="D66" s="390"/>
      <c r="E66" s="390"/>
      <c r="F66" s="390"/>
      <c r="G66" s="390"/>
      <c r="H66" s="390"/>
      <c r="I66" s="391"/>
    </row>
    <row r="67" spans="2:9" customFormat="1" x14ac:dyDescent="0.3">
      <c r="B67" s="389"/>
      <c r="C67" s="390"/>
      <c r="D67" s="390"/>
      <c r="E67" s="390"/>
      <c r="F67" s="390"/>
      <c r="G67" s="390"/>
      <c r="H67" s="390"/>
      <c r="I67" s="391"/>
    </row>
    <row r="68" spans="2:9" customFormat="1" x14ac:dyDescent="0.3">
      <c r="B68" s="389"/>
      <c r="C68" s="390"/>
      <c r="D68" s="390"/>
      <c r="E68" s="390"/>
      <c r="F68" s="390"/>
      <c r="G68" s="390"/>
      <c r="H68" s="390"/>
      <c r="I68" s="391"/>
    </row>
    <row r="69" spans="2:9" customFormat="1" x14ac:dyDescent="0.3">
      <c r="B69" s="389"/>
      <c r="C69" s="390"/>
      <c r="D69" s="390"/>
      <c r="E69" s="390"/>
      <c r="F69" s="390"/>
      <c r="G69" s="390"/>
      <c r="H69" s="390"/>
      <c r="I69" s="391"/>
    </row>
    <row r="70" spans="2:9" customFormat="1" x14ac:dyDescent="0.3">
      <c r="B70" s="389"/>
      <c r="C70" s="390"/>
      <c r="D70" s="390"/>
      <c r="E70" s="390"/>
      <c r="F70" s="390"/>
      <c r="G70" s="390"/>
      <c r="H70" s="390"/>
      <c r="I70" s="391"/>
    </row>
    <row r="71" spans="2:9" customFormat="1" x14ac:dyDescent="0.3">
      <c r="B71" s="389"/>
      <c r="C71" s="390"/>
      <c r="D71" s="390"/>
      <c r="E71" s="390"/>
      <c r="F71" s="390"/>
      <c r="G71" s="390"/>
      <c r="H71" s="390"/>
      <c r="I71" s="391"/>
    </row>
    <row r="72" spans="2:9" customFormat="1" x14ac:dyDescent="0.3">
      <c r="B72" s="389"/>
      <c r="C72" s="390"/>
      <c r="D72" s="390"/>
      <c r="E72" s="390"/>
      <c r="F72" s="390"/>
      <c r="G72" s="390"/>
      <c r="H72" s="390"/>
      <c r="I72" s="391"/>
    </row>
    <row r="73" spans="2:9" customFormat="1" x14ac:dyDescent="0.3">
      <c r="B73" s="389"/>
      <c r="C73" s="390"/>
      <c r="D73" s="390"/>
      <c r="E73" s="390"/>
      <c r="F73" s="390"/>
      <c r="G73" s="390"/>
      <c r="H73" s="390"/>
      <c r="I73" s="391"/>
    </row>
    <row r="74" spans="2:9" customFormat="1" x14ac:dyDescent="0.3">
      <c r="B74" s="389"/>
      <c r="C74" s="390"/>
      <c r="D74" s="390"/>
      <c r="E74" s="390"/>
      <c r="F74" s="390"/>
      <c r="G74" s="390"/>
      <c r="H74" s="390"/>
      <c r="I74" s="391"/>
    </row>
    <row r="75" spans="2:9" customFormat="1" x14ac:dyDescent="0.3">
      <c r="B75" s="389"/>
      <c r="C75" s="390"/>
      <c r="D75" s="390"/>
      <c r="E75" s="390"/>
      <c r="F75" s="390"/>
      <c r="G75" s="390"/>
      <c r="H75" s="390"/>
      <c r="I75" s="391"/>
    </row>
    <row r="76" spans="2:9" customFormat="1" x14ac:dyDescent="0.3">
      <c r="B76" s="389"/>
      <c r="C76" s="390"/>
      <c r="D76" s="390"/>
      <c r="E76" s="390"/>
      <c r="F76" s="390"/>
      <c r="G76" s="390"/>
      <c r="H76" s="390"/>
      <c r="I76" s="391"/>
    </row>
    <row r="77" spans="2:9" customFormat="1" x14ac:dyDescent="0.3">
      <c r="B77" s="389"/>
      <c r="C77" s="390"/>
      <c r="D77" s="390"/>
      <c r="E77" s="390"/>
      <c r="F77" s="390"/>
      <c r="G77" s="390"/>
      <c r="H77" s="390"/>
      <c r="I77" s="391"/>
    </row>
    <row r="78" spans="2:9" customFormat="1" x14ac:dyDescent="0.3">
      <c r="B78" s="389"/>
      <c r="C78" s="390"/>
      <c r="D78" s="390"/>
      <c r="E78" s="390"/>
      <c r="F78" s="390"/>
      <c r="G78" s="390"/>
      <c r="H78" s="390"/>
      <c r="I78" s="391"/>
    </row>
    <row r="79" spans="2:9" customFormat="1" x14ac:dyDescent="0.3">
      <c r="B79" s="389"/>
      <c r="C79" s="390"/>
      <c r="D79" s="390"/>
      <c r="E79" s="390"/>
      <c r="F79" s="390"/>
      <c r="G79" s="390"/>
      <c r="H79" s="390"/>
      <c r="I79" s="391"/>
    </row>
    <row r="80" spans="2:9" customFormat="1" x14ac:dyDescent="0.3">
      <c r="B80" s="389"/>
      <c r="C80" s="390"/>
      <c r="D80" s="390"/>
      <c r="E80" s="390"/>
      <c r="F80" s="390"/>
      <c r="G80" s="390"/>
      <c r="H80" s="390"/>
      <c r="I80" s="391"/>
    </row>
    <row r="81" spans="2:9" customFormat="1" ht="15" thickBot="1" x14ac:dyDescent="0.35">
      <c r="B81" s="392"/>
      <c r="C81" s="393"/>
      <c r="D81" s="393"/>
      <c r="E81" s="393"/>
      <c r="F81" s="393"/>
      <c r="G81" s="393"/>
      <c r="H81" s="393"/>
      <c r="I81" s="394"/>
    </row>
    <row r="82" spans="2:9" customFormat="1" x14ac:dyDescent="0.3"/>
  </sheetData>
  <protectedRanges>
    <protectedRange password="CB1D" sqref="B56 F21:G28 I21:I28 F31:G31 I31 F33:G33 I33" name="Range1"/>
  </protectedRanges>
  <mergeCells count="5">
    <mergeCell ref="B18:E20"/>
    <mergeCell ref="F18:H19"/>
    <mergeCell ref="I18:I19"/>
    <mergeCell ref="B35:F35"/>
    <mergeCell ref="B56:I81"/>
  </mergeCells>
  <dataValidations count="9">
    <dataValidation allowBlank="1" showInputMessage="1" showErrorMessage="1" errorTitle="Please Check" error="This Must Add Up To Line 9-11" sqref="I35"/>
    <dataValidation type="decimal" operator="equal" allowBlank="1" showInputMessage="1" showErrorMessage="1" errorTitle="Please Check" error="This Must Add Up To Line 1-8" sqref="F30">
      <formula1>SUM(F22:G29)</formula1>
    </dataValidation>
    <dataValidation type="decimal" operator="equal" allowBlank="1" showInputMessage="1" showErrorMessage="1" errorTitle="Please Check" error="This Must Add Up To Line 1-8" sqref="H29:I30">
      <formula1>SUM(H21:H28)</formula1>
    </dataValidation>
    <dataValidation operator="equal" allowBlank="1" showInputMessage="1" showErrorMessage="1" errorTitle="Please Check" error="This Must Add Up To Line 1-8" sqref="G29:G30"/>
    <dataValidation type="decimal" operator="equal" allowBlank="1" showInputMessage="1" showErrorMessage="1" errorTitle="Please Check" error="This Must Add Up To Line 9-11" sqref="H34:I34">
      <formula1>SUM(H29:J33)</formula1>
    </dataValidation>
    <dataValidation type="decimal" operator="equal" allowBlank="1" showInputMessage="1" showErrorMessage="1" errorTitle="Please Check" error="This Must Add Up To Line 9-11" sqref="H35">
      <formula1>SUM(H31:J34)</formula1>
    </dataValidation>
    <dataValidation type="decimal" operator="equal" allowBlank="1" showInputMessage="1" showErrorMessage="1" errorTitle="Please Check" error="This Must Add Up To Line 1-8" sqref="F29">
      <formula1>SUM(F21:G28)</formula1>
    </dataValidation>
    <dataValidation type="decimal" operator="equal" allowBlank="1" showInputMessage="1" showErrorMessage="1" error="This Must Add Up To Line 9,10 and 11" sqref="F34">
      <formula1>SUM(F29:F33)</formula1>
    </dataValidation>
    <dataValidation type="decimal" operator="equal" allowBlank="1" showInputMessage="1" showErrorMessage="1" error="This Must Add Up To Line 9-11" sqref="G34">
      <formula1>SUM(G29:G33)</formula1>
    </dataValidation>
  </dataValidations>
  <printOptions horizontalCentered="1" verticalCentered="1"/>
  <pageMargins left="0.25" right="0.25" top="0.75" bottom="0.75" header="0.3" footer="0.3"/>
  <pageSetup scale="85" orientation="portrait" r:id="rId1"/>
  <headerFooter>
    <oddFooter>&amp;L&amp;"-,Italic"&amp;8HEP Performance Report Data Form
OMB No. 1810-0684              Exp. 03/31/2017&amp;C&amp;8"APR Block E2" Page &amp;P of &amp;N&amp;R&amp;8Printed on &amp;D</oddFooter>
  </headerFooter>
  <rowBreaks count="1" manualBreakCount="1">
    <brk id="49" max="10" man="1"/>
  </rowBreaks>
  <colBreaks count="1" manualBreakCount="1">
    <brk id="9" max="80" man="1"/>
  </colBreaks>
  <ignoredErrors>
    <ignoredError sqref="C1:C2 I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Check Box 6">
              <controlPr defaultSize="0" autoFill="0" autoLine="0" autoPict="0">
                <anchor moveWithCells="1">
                  <from>
                    <xdr:col>8</xdr:col>
                    <xdr:colOff>30480</xdr:colOff>
                    <xdr:row>0</xdr:row>
                    <xdr:rowOff>45720</xdr:rowOff>
                  </from>
                  <to>
                    <xdr:col>8</xdr:col>
                    <xdr:colOff>297180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8</xdr:col>
                    <xdr:colOff>464820</xdr:colOff>
                    <xdr:row>0</xdr:row>
                    <xdr:rowOff>45720</xdr:rowOff>
                  </from>
                  <to>
                    <xdr:col>8</xdr:col>
                    <xdr:colOff>723900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6" name="Check Box 8">
              <controlPr defaultSize="0" autoFill="0" autoLine="0" autoPict="0">
                <anchor moveWithCells="1">
                  <from>
                    <xdr:col>8</xdr:col>
                    <xdr:colOff>922020</xdr:colOff>
                    <xdr:row>0</xdr:row>
                    <xdr:rowOff>45720</xdr:rowOff>
                  </from>
                  <to>
                    <xdr:col>8</xdr:col>
                    <xdr:colOff>1219200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7" name="Check Box 9">
              <controlPr defaultSize="0" autoFill="0" autoLine="0" autoPict="0">
                <anchor moveWithCells="1">
                  <from>
                    <xdr:col>8</xdr:col>
                    <xdr:colOff>1356360</xdr:colOff>
                    <xdr:row>0</xdr:row>
                    <xdr:rowOff>60960</xdr:rowOff>
                  </from>
                  <to>
                    <xdr:col>9</xdr:col>
                    <xdr:colOff>30480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8" name="Check Box 10">
              <controlPr defaultSize="0" autoFill="0" autoLine="0" autoPict="0">
                <anchor moveWithCells="1">
                  <from>
                    <xdr:col>9</xdr:col>
                    <xdr:colOff>182880</xdr:colOff>
                    <xdr:row>0</xdr:row>
                    <xdr:rowOff>45720</xdr:rowOff>
                  </from>
                  <to>
                    <xdr:col>9</xdr:col>
                    <xdr:colOff>426720</xdr:colOff>
                    <xdr:row>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13"/>
  <sheetViews>
    <sheetView workbookViewId="0">
      <selection activeCell="D19" sqref="D19"/>
    </sheetView>
  </sheetViews>
  <sheetFormatPr defaultRowHeight="14.4" x14ac:dyDescent="0.3"/>
  <cols>
    <col min="3" max="3" width="13.6640625" bestFit="1" customWidth="1"/>
    <col min="4" max="4" width="14.109375" customWidth="1"/>
    <col min="5" max="8" width="13" customWidth="1"/>
    <col min="9" max="9" width="20.6640625" customWidth="1"/>
    <col min="23" max="23" width="9.109375" customWidth="1"/>
    <col min="24" max="24" width="9.5546875" customWidth="1"/>
    <col min="25" max="28" width="9.109375" customWidth="1"/>
    <col min="53" max="53" width="10.33203125" bestFit="1" customWidth="1"/>
    <col min="54" max="54" width="10.33203125" customWidth="1"/>
    <col min="60" max="60" width="10.33203125" customWidth="1"/>
    <col min="76" max="76" width="13.33203125" bestFit="1" customWidth="1"/>
    <col min="77" max="78" width="13.33203125" customWidth="1"/>
    <col min="79" max="79" width="17.44140625" bestFit="1" customWidth="1"/>
    <col min="80" max="80" width="13.33203125" customWidth="1"/>
    <col min="85" max="86" width="16.109375" bestFit="1" customWidth="1"/>
  </cols>
  <sheetData>
    <row r="1" spans="1:137" ht="123.75" customHeight="1" x14ac:dyDescent="0.3">
      <c r="E1" s="68" t="str">
        <f>'Block A'!B13</f>
        <v>Number funded to be served</v>
      </c>
      <c r="F1" s="68" t="str">
        <f>'Block A'!B14</f>
        <v>Number served in HEP HSE instruction (note: A1b1 + A1b2 should sum to equal A1b)</v>
      </c>
      <c r="G1" s="68" t="str">
        <f>'Block A'!B15</f>
        <v>Number served who were new participants (first year in HEP) (subset of A1b)</v>
      </c>
      <c r="H1" s="68" t="str">
        <f>'Block A'!B16</f>
        <v>Number served who were returning participants  (subset of A1b)</v>
      </c>
      <c r="I1" s="185" t="s">
        <v>357</v>
      </c>
      <c r="J1" s="68" t="str">
        <f>'Block A'!B21</f>
        <v>Number of HSE attainers. (Obj. 1 National Target: 69%) (GPRA 1)</v>
      </c>
      <c r="K1" s="185" t="s">
        <v>361</v>
      </c>
      <c r="L1" s="185" t="s">
        <v>362</v>
      </c>
      <c r="M1" s="185" t="s">
        <v>363</v>
      </c>
      <c r="N1" s="68" t="str">
        <f>'Block A'!B28</f>
        <v>Number of withdrawals</v>
      </c>
      <c r="O1" s="68" t="str">
        <f>'Block A'!B31</f>
        <v>Number of persisters (came back to continue in the subsequent budget period; persisters</v>
      </c>
      <c r="P1" s="68" t="str">
        <f>'Block A'!B40</f>
        <v>Unduplicated number of HSE attainers who entered postsecondary education or training</v>
      </c>
      <c r="Q1" s="68" t="str">
        <f>'Block A'!B44</f>
        <v>Number of HSE attainers who entered postsecondary education or training programs</v>
      </c>
      <c r="R1" s="68" t="str">
        <f>'Block A'!B45</f>
        <v>Number of HSE attainers who obtained upgraded employment</v>
      </c>
      <c r="S1" s="68" t="str">
        <f>'Block A'!B46</f>
        <v>Number of HSE attainers who entered the military</v>
      </c>
      <c r="T1" s="68" t="str">
        <f>'Block A'!B50</f>
        <v>Number of HSE attainers you were able to track for follow-up data</v>
      </c>
      <c r="U1" s="68" t="str">
        <f>'Block A'!B55</f>
        <v>Number of HSE attainers who got their HSE within one reporting period of your project</v>
      </c>
      <c r="V1" s="68" t="str">
        <f>'Block A'!B56</f>
        <v>Number of HSE attainers who got their HSE after more than one, but within two reporting</v>
      </c>
      <c r="W1" s="68" t="str">
        <f>'Block A'!B58</f>
        <v>Number of HSE attainers who got their HSE after more than two reporting periods                               of your project</v>
      </c>
      <c r="X1" s="68" t="str">
        <f>'Block A'!A63</f>
        <v>Annual Award Amount</v>
      </c>
      <c r="Y1" s="68" t="str">
        <f>'Block A'!A64</f>
        <v>GPRA Measure 1</v>
      </c>
      <c r="Z1" s="68" t="str">
        <f>'Block A'!A65</f>
        <v>GPRA Measure 2</v>
      </c>
      <c r="AA1" s="68" t="str">
        <f>'Block A'!A66</f>
        <v>Success efficiency ratio</v>
      </c>
      <c r="AB1" s="185" t="s">
        <v>388</v>
      </c>
      <c r="AC1" s="77" t="str">
        <f>'Block B'!B10</f>
        <v>Total HSE instruction hours received by all HEP HSE enrolled students.₁</v>
      </c>
      <c r="AD1" s="77" t="str">
        <f>'Block B'!B11</f>
        <v>Total HSE instruction hours received by HSE attainers.</v>
      </c>
      <c r="AE1" s="77" t="str">
        <f>'Block B'!B15</f>
        <v xml:space="preserve">Tutoring </v>
      </c>
      <c r="AF1" s="77" t="str">
        <f>'Block B'!B16</f>
        <v xml:space="preserve">Mentoring or coaching </v>
      </c>
      <c r="AG1" s="77" t="str">
        <f>'Block B'!B17</f>
        <v>College transition services</v>
      </c>
      <c r="AH1" s="77" t="str">
        <f>'Block B'!B18</f>
        <v>Work training services</v>
      </c>
      <c r="AI1" s="77" t="str">
        <f>'Block B'!B19</f>
        <v>Job placement services</v>
      </c>
      <c r="AJ1" s="77" t="str">
        <f>'Block B'!B20</f>
        <v xml:space="preserve">Counseling or guidance services </v>
      </c>
      <c r="AK1" s="77" t="str">
        <f>'Block B'!B21</f>
        <v>Transportation services/ financial support for transportation</v>
      </c>
      <c r="AL1" s="77" t="str">
        <f>'Block B'!B22</f>
        <v>Child care</v>
      </c>
      <c r="AM1" s="77" t="str">
        <f>'Block B'!B23</f>
        <v xml:space="preserve">Financial support </v>
      </c>
      <c r="AN1" s="77" t="str">
        <f>'Block B'!B24</f>
        <v>a. Tuition</v>
      </c>
      <c r="AO1" s="77" t="str">
        <f>'Block B'!B25</f>
        <v>b. Books and materials</v>
      </c>
      <c r="AP1" s="77" t="str">
        <f>'Block B'!B26</f>
        <v>c. Room and board</v>
      </c>
      <c r="AQ1" s="77" t="str">
        <f>'Block B'!B27</f>
        <v>d. Stipends</v>
      </c>
      <c r="AR1" s="77" t="str">
        <f>'Block B'!B28</f>
        <v>e. Other financial support</v>
      </c>
      <c r="AS1" s="77" t="str">
        <f>'Block B'!B29</f>
        <v>Other support services: ______________________</v>
      </c>
      <c r="AT1" s="77" t="e">
        <f>'Block B'!#REF!</f>
        <v>#REF!</v>
      </c>
      <c r="AU1" s="77" t="str">
        <f>'Block B'!B37</f>
        <v>Number of students who are male</v>
      </c>
      <c r="AV1" s="77" t="str">
        <f>'Block B'!B38</f>
        <v>Number of students who are female</v>
      </c>
      <c r="AW1" s="77" t="str">
        <f>'Block B'!B39</f>
        <v>Number of students who are 21 years old or younger</v>
      </c>
      <c r="AX1" s="77" t="str">
        <f>'Block B'!B40</f>
        <v>Number of students who are over 21 years old</v>
      </c>
      <c r="AY1" s="79" t="str">
        <f>'Block C'!B9</f>
        <v xml:space="preserve">Report the number of commuter students. (A commuter student is a student </v>
      </c>
      <c r="AZ1" s="79" t="str">
        <f>'Block C'!B11</f>
        <v>Report the number of residential students. (A residential student is a student</v>
      </c>
      <c r="BA1" s="79" t="str">
        <f>'Block C'!B13</f>
        <v xml:space="preserve">Does this project provide open enrollment or structured enrollment? </v>
      </c>
      <c r="BB1" s="79"/>
      <c r="BC1" s="79" t="str">
        <f>'Block C'!B15</f>
        <v>In what languages are project services provided? (Check all that apply.)</v>
      </c>
      <c r="BD1" s="79"/>
      <c r="BE1" s="79"/>
      <c r="BF1" s="79" t="str">
        <f>'Block C'!B18</f>
        <v>Is this project in a four-year or two-year educational institution, or in a non-profit organization?</v>
      </c>
      <c r="BG1" s="79"/>
      <c r="BH1" s="79"/>
      <c r="BI1" s="79" t="str">
        <f>'Block C'!B21</f>
        <v>Is the project in an institution that uses a semester, quarter, or trimester academic calendar?</v>
      </c>
      <c r="BJ1" s="79"/>
      <c r="BK1" s="79"/>
      <c r="BL1" s="79"/>
      <c r="BM1" s="79" t="str">
        <f>'Block C'!B29</f>
        <v>Number of FTE teaching staff funded by the HEP grant to provide HSE instruction</v>
      </c>
      <c r="BN1" s="79" t="str">
        <f>'Block C'!B30</f>
        <v>Number of FTE teaching staff contributing to the project, not funded by the HEP grant</v>
      </c>
      <c r="BO1" s="79" t="str">
        <f>'Block C'!B31</f>
        <v>Number of FTE instructional support staff (tutors, coaches, mentors) funded by the HEP grant</v>
      </c>
      <c r="BP1" s="79" t="str">
        <f>'Block C'!B33</f>
        <v>Number of FTE instructional support staff contributing to the project, not funded by the</v>
      </c>
      <c r="BQ1" s="79" t="str">
        <f>'Block C'!B39</f>
        <v>How frequently are HSE instructional services provided? Check the option that best describes</v>
      </c>
      <c r="BR1" s="79"/>
      <c r="BS1" s="79"/>
      <c r="BT1" s="79" t="str">
        <f>'Block C'!B42</f>
        <v xml:space="preserve">Average length of instructional service per individual instructional session, in </v>
      </c>
      <c r="BU1" s="79" t="str">
        <f>'Block C'!B45</f>
        <v>Average length of instructional service per semester, in days.  (Provide the average length</v>
      </c>
      <c r="BV1" s="79" t="str">
        <f>'Block C'!B52</f>
        <v>Does your project screen students prior to enrollment in HEP HSE instructional services</v>
      </c>
      <c r="BW1" s="79" t="str">
        <f>'Block C'!B55</f>
        <v xml:space="preserve">If your project uses a screening or intake assessment to establish a proficiency threshold, </v>
      </c>
      <c r="BX1" s="79" t="str">
        <f>'Block C'!B59</f>
        <v>What kind of screening or intake assessment is used?  (If not a published assessment,</v>
      </c>
      <c r="BY1" s="79"/>
      <c r="BZ1" s="79"/>
      <c r="CA1" s="79"/>
      <c r="CB1" s="79"/>
      <c r="CC1" s="79" t="str">
        <f>'Block C'!B65</f>
        <v>What was the average screening or intake MATH scale/standard score for this reporting</v>
      </c>
      <c r="CD1" s="79"/>
      <c r="CE1" s="79" t="str">
        <f>'Block C'!B67</f>
        <v xml:space="preserve">What was the average screening or intake READING scale/standard score for this reporting </v>
      </c>
      <c r="CF1" s="79"/>
      <c r="CG1" s="79"/>
      <c r="CH1" s="79"/>
      <c r="CI1" s="79"/>
      <c r="CJ1" s="79"/>
      <c r="CK1" s="79"/>
      <c r="CL1" s="187" t="s">
        <v>324</v>
      </c>
      <c r="CM1" s="187" t="s">
        <v>325</v>
      </c>
      <c r="CN1" s="187" t="s">
        <v>326</v>
      </c>
      <c r="CO1" s="187" t="s">
        <v>327</v>
      </c>
      <c r="CP1" s="187" t="s">
        <v>328</v>
      </c>
      <c r="CQ1" s="187" t="s">
        <v>329</v>
      </c>
      <c r="CR1" s="187" t="s">
        <v>330</v>
      </c>
      <c r="CS1" s="187" t="s">
        <v>331</v>
      </c>
      <c r="CT1" s="188" t="s">
        <v>332</v>
      </c>
      <c r="CU1" s="187" t="s">
        <v>333</v>
      </c>
      <c r="CV1" s="187" t="s">
        <v>334</v>
      </c>
      <c r="CW1" s="188" t="s">
        <v>335</v>
      </c>
      <c r="CX1" s="187" t="s">
        <v>293</v>
      </c>
      <c r="CY1" s="187" t="s">
        <v>112</v>
      </c>
      <c r="CZ1" s="187" t="s">
        <v>113</v>
      </c>
      <c r="DA1" s="187" t="s">
        <v>114</v>
      </c>
      <c r="DB1" s="187" t="s">
        <v>115</v>
      </c>
      <c r="DC1" s="187" t="s">
        <v>116</v>
      </c>
      <c r="DD1" s="187" t="s">
        <v>117</v>
      </c>
      <c r="DE1" s="187" t="s">
        <v>102</v>
      </c>
      <c r="DF1" s="188" t="s">
        <v>118</v>
      </c>
      <c r="DG1" s="187" t="s">
        <v>311</v>
      </c>
      <c r="DH1" s="187" t="s">
        <v>119</v>
      </c>
      <c r="DI1" s="188" t="s">
        <v>120</v>
      </c>
      <c r="DJ1" s="187" t="s">
        <v>293</v>
      </c>
      <c r="DK1" s="187" t="s">
        <v>112</v>
      </c>
      <c r="DL1" s="187" t="s">
        <v>113</v>
      </c>
      <c r="DM1" s="187" t="s">
        <v>114</v>
      </c>
      <c r="DN1" s="187" t="s">
        <v>115</v>
      </c>
      <c r="DO1" s="187" t="s">
        <v>116</v>
      </c>
      <c r="DP1" s="187" t="s">
        <v>117</v>
      </c>
      <c r="DQ1" s="187" t="s">
        <v>102</v>
      </c>
      <c r="DR1" s="188" t="s">
        <v>118</v>
      </c>
      <c r="DS1" s="187" t="s">
        <v>311</v>
      </c>
      <c r="DT1" s="187" t="s">
        <v>119</v>
      </c>
      <c r="DU1" s="188" t="s">
        <v>120</v>
      </c>
      <c r="DV1" s="187" t="s">
        <v>293</v>
      </c>
      <c r="DW1" s="187" t="s">
        <v>112</v>
      </c>
      <c r="DX1" s="187" t="s">
        <v>113</v>
      </c>
      <c r="DY1" s="187" t="s">
        <v>114</v>
      </c>
      <c r="DZ1" s="187" t="s">
        <v>115</v>
      </c>
      <c r="EA1" s="187" t="s">
        <v>116</v>
      </c>
      <c r="EB1" s="187" t="s">
        <v>117</v>
      </c>
      <c r="EC1" s="187" t="s">
        <v>102</v>
      </c>
      <c r="ED1" s="188" t="s">
        <v>118</v>
      </c>
      <c r="EE1" s="187" t="s">
        <v>311</v>
      </c>
      <c r="EF1" s="187" t="s">
        <v>119</v>
      </c>
      <c r="EG1" s="188" t="s">
        <v>120</v>
      </c>
    </row>
    <row r="2" spans="1:137" ht="67.5" customHeight="1" x14ac:dyDescent="0.35">
      <c r="B2" s="80" t="s">
        <v>196</v>
      </c>
      <c r="C2" s="162" t="str">
        <f>'Block A'!B1</f>
        <v>Grantee Name:</v>
      </c>
      <c r="D2" s="162" t="str">
        <f>'Block A'!B2</f>
        <v>PR Number:</v>
      </c>
      <c r="E2" s="63" t="s">
        <v>135</v>
      </c>
      <c r="F2" s="63" t="s">
        <v>136</v>
      </c>
      <c r="G2" s="63" t="s">
        <v>137</v>
      </c>
      <c r="H2" s="63" t="s">
        <v>138</v>
      </c>
      <c r="I2" s="181" t="s">
        <v>356</v>
      </c>
      <c r="J2" s="63" t="s">
        <v>139</v>
      </c>
      <c r="K2" s="181" t="s">
        <v>358</v>
      </c>
      <c r="L2" s="181" t="s">
        <v>359</v>
      </c>
      <c r="M2" s="181" t="s">
        <v>360</v>
      </c>
      <c r="N2" s="63" t="s">
        <v>140</v>
      </c>
      <c r="O2" s="63" t="s">
        <v>141</v>
      </c>
      <c r="P2" s="63" t="s">
        <v>142</v>
      </c>
      <c r="Q2" s="63" t="s">
        <v>143</v>
      </c>
      <c r="R2" s="63" t="s">
        <v>144</v>
      </c>
      <c r="S2" s="63" t="s">
        <v>145</v>
      </c>
      <c r="T2" s="63" t="s">
        <v>146</v>
      </c>
      <c r="U2" s="63" t="s">
        <v>147</v>
      </c>
      <c r="V2" s="63" t="s">
        <v>148</v>
      </c>
      <c r="W2" s="63" t="s">
        <v>149</v>
      </c>
      <c r="X2" s="69" t="s">
        <v>221</v>
      </c>
      <c r="Y2" s="69" t="s">
        <v>222</v>
      </c>
      <c r="Z2" s="69" t="s">
        <v>223</v>
      </c>
      <c r="AA2" s="69" t="s">
        <v>389</v>
      </c>
      <c r="AB2" s="202" t="s">
        <v>224</v>
      </c>
      <c r="AC2" s="65" t="s">
        <v>150</v>
      </c>
      <c r="AD2" s="65" t="s">
        <v>151</v>
      </c>
      <c r="AE2" s="65" t="s">
        <v>152</v>
      </c>
      <c r="AF2" s="65" t="s">
        <v>153</v>
      </c>
      <c r="AG2" s="65" t="s">
        <v>154</v>
      </c>
      <c r="AH2" s="65" t="s">
        <v>155</v>
      </c>
      <c r="AI2" s="65" t="s">
        <v>156</v>
      </c>
      <c r="AJ2" s="65" t="s">
        <v>157</v>
      </c>
      <c r="AK2" s="65" t="s">
        <v>158</v>
      </c>
      <c r="AL2" s="65" t="s">
        <v>159</v>
      </c>
      <c r="AM2" s="65" t="s">
        <v>160</v>
      </c>
      <c r="AN2" s="65" t="s">
        <v>161</v>
      </c>
      <c r="AO2" s="65" t="s">
        <v>162</v>
      </c>
      <c r="AP2" s="65" t="s">
        <v>163</v>
      </c>
      <c r="AQ2" s="65" t="s">
        <v>164</v>
      </c>
      <c r="AR2" s="65" t="s">
        <v>165</v>
      </c>
      <c r="AS2" s="65" t="s">
        <v>166</v>
      </c>
      <c r="AT2" s="65" t="s">
        <v>167</v>
      </c>
      <c r="AU2" s="65" t="s">
        <v>168</v>
      </c>
      <c r="AV2" s="65" t="s">
        <v>169</v>
      </c>
      <c r="AW2" s="65" t="s">
        <v>170</v>
      </c>
      <c r="AX2" s="65" t="s">
        <v>171</v>
      </c>
      <c r="AY2" s="74" t="s">
        <v>172</v>
      </c>
      <c r="AZ2" s="74" t="s">
        <v>173</v>
      </c>
      <c r="BA2" s="75" t="s">
        <v>240</v>
      </c>
      <c r="BB2" s="75" t="s">
        <v>239</v>
      </c>
      <c r="BC2" s="75" t="s">
        <v>241</v>
      </c>
      <c r="BD2" s="75" t="s">
        <v>242</v>
      </c>
      <c r="BE2" s="75" t="s">
        <v>243</v>
      </c>
      <c r="BF2" s="75" t="s">
        <v>256</v>
      </c>
      <c r="BG2" s="75" t="s">
        <v>257</v>
      </c>
      <c r="BH2" s="75" t="s">
        <v>258</v>
      </c>
      <c r="BI2" s="75" t="s">
        <v>246</v>
      </c>
      <c r="BJ2" s="75" t="s">
        <v>244</v>
      </c>
      <c r="BK2" s="75" t="s">
        <v>245</v>
      </c>
      <c r="BL2" s="75" t="s">
        <v>289</v>
      </c>
      <c r="BM2" s="74" t="s">
        <v>174</v>
      </c>
      <c r="BN2" s="74" t="s">
        <v>175</v>
      </c>
      <c r="BO2" s="74" t="s">
        <v>176</v>
      </c>
      <c r="BP2" s="74" t="s">
        <v>177</v>
      </c>
      <c r="BQ2" s="75" t="s">
        <v>248</v>
      </c>
      <c r="BR2" s="75" t="s">
        <v>247</v>
      </c>
      <c r="BS2" s="75" t="s">
        <v>249</v>
      </c>
      <c r="BT2" s="74" t="s">
        <v>178</v>
      </c>
      <c r="BU2" s="74" t="s">
        <v>179</v>
      </c>
      <c r="BV2" s="74" t="s">
        <v>180</v>
      </c>
      <c r="BW2" s="75" t="s">
        <v>181</v>
      </c>
      <c r="BX2" s="75" t="s">
        <v>316</v>
      </c>
      <c r="BY2" s="75" t="s">
        <v>317</v>
      </c>
      <c r="BZ2" s="75" t="s">
        <v>251</v>
      </c>
      <c r="CA2" s="75" t="s">
        <v>318</v>
      </c>
      <c r="CB2" s="75" t="s">
        <v>250</v>
      </c>
      <c r="CC2" s="75" t="s">
        <v>252</v>
      </c>
      <c r="CD2" s="75" t="s">
        <v>253</v>
      </c>
      <c r="CE2" s="75" t="s">
        <v>255</v>
      </c>
      <c r="CF2" s="75" t="s">
        <v>254</v>
      </c>
      <c r="CG2" s="75" t="s">
        <v>319</v>
      </c>
      <c r="CH2" s="75" t="s">
        <v>320</v>
      </c>
      <c r="CI2" s="75" t="s">
        <v>321</v>
      </c>
      <c r="CJ2" s="75" t="s">
        <v>322</v>
      </c>
      <c r="CK2" s="75" t="s">
        <v>323</v>
      </c>
      <c r="CL2" s="189" t="s">
        <v>197</v>
      </c>
      <c r="CM2" s="189" t="s">
        <v>198</v>
      </c>
      <c r="CN2" s="189" t="s">
        <v>201</v>
      </c>
      <c r="CO2" s="189" t="s">
        <v>202</v>
      </c>
      <c r="CP2" s="189" t="s">
        <v>203</v>
      </c>
      <c r="CQ2" s="189" t="s">
        <v>204</v>
      </c>
      <c r="CR2" s="189" t="s">
        <v>205</v>
      </c>
      <c r="CS2" s="189" t="s">
        <v>206</v>
      </c>
      <c r="CT2" s="190" t="s">
        <v>207</v>
      </c>
      <c r="CU2" s="189" t="s">
        <v>208</v>
      </c>
      <c r="CV2" s="189" t="s">
        <v>209</v>
      </c>
      <c r="CW2" s="190" t="s">
        <v>210</v>
      </c>
      <c r="CX2" s="189" t="s">
        <v>200</v>
      </c>
      <c r="CY2" s="189" t="s">
        <v>199</v>
      </c>
      <c r="CZ2" s="189" t="s">
        <v>211</v>
      </c>
      <c r="DA2" s="189" t="s">
        <v>212</v>
      </c>
      <c r="DB2" s="189" t="s">
        <v>213</v>
      </c>
      <c r="DC2" s="189" t="s">
        <v>214</v>
      </c>
      <c r="DD2" s="189" t="s">
        <v>215</v>
      </c>
      <c r="DE2" s="189" t="s">
        <v>216</v>
      </c>
      <c r="DF2" s="190" t="s">
        <v>217</v>
      </c>
      <c r="DG2" s="189" t="s">
        <v>218</v>
      </c>
      <c r="DH2" s="189" t="s">
        <v>219</v>
      </c>
      <c r="DI2" s="190" t="s">
        <v>220</v>
      </c>
      <c r="DJ2" s="189" t="s">
        <v>364</v>
      </c>
      <c r="DK2" s="189" t="s">
        <v>365</v>
      </c>
      <c r="DL2" s="189" t="s">
        <v>366</v>
      </c>
      <c r="DM2" s="189" t="s">
        <v>367</v>
      </c>
      <c r="DN2" s="189" t="s">
        <v>368</v>
      </c>
      <c r="DO2" s="189" t="s">
        <v>369</v>
      </c>
      <c r="DP2" s="189" t="s">
        <v>370</v>
      </c>
      <c r="DQ2" s="189" t="s">
        <v>371</v>
      </c>
      <c r="DR2" s="190" t="s">
        <v>372</v>
      </c>
      <c r="DS2" s="189" t="s">
        <v>373</v>
      </c>
      <c r="DT2" s="189" t="s">
        <v>374</v>
      </c>
      <c r="DU2" s="190" t="s">
        <v>375</v>
      </c>
      <c r="DV2" s="189" t="s">
        <v>376</v>
      </c>
      <c r="DW2" s="189" t="s">
        <v>377</v>
      </c>
      <c r="DX2" s="189" t="s">
        <v>378</v>
      </c>
      <c r="DY2" s="189" t="s">
        <v>379</v>
      </c>
      <c r="DZ2" s="189" t="s">
        <v>380</v>
      </c>
      <c r="EA2" s="189" t="s">
        <v>381</v>
      </c>
      <c r="EB2" s="189" t="s">
        <v>382</v>
      </c>
      <c r="EC2" s="189" t="s">
        <v>383</v>
      </c>
      <c r="ED2" s="190" t="s">
        <v>384</v>
      </c>
      <c r="EE2" s="189" t="s">
        <v>385</v>
      </c>
      <c r="EF2" s="189" t="s">
        <v>386</v>
      </c>
      <c r="EG2" s="190" t="s">
        <v>387</v>
      </c>
    </row>
    <row r="3" spans="1:137" x14ac:dyDescent="0.3">
      <c r="B3" s="80" t="str">
        <f>'Block A'!J12</f>
        <v>Y1</v>
      </c>
      <c r="C3" s="159" t="str">
        <f>'Block A'!C1</f>
        <v>Write here</v>
      </c>
      <c r="D3" s="159" t="str">
        <f>'Block A'!C2</f>
        <v>Write here</v>
      </c>
      <c r="E3" s="64">
        <f>'Block A'!J13</f>
        <v>0</v>
      </c>
      <c r="F3" s="64">
        <f>'Block A'!J14</f>
        <v>0</v>
      </c>
      <c r="G3" s="64">
        <f>'Block A'!J15</f>
        <v>0</v>
      </c>
      <c r="H3" s="64">
        <f>'Block A'!J16</f>
        <v>0</v>
      </c>
      <c r="I3" s="182" t="e">
        <f>'Block A'!#REF!</f>
        <v>#REF!</v>
      </c>
      <c r="J3" s="64">
        <f>'Block A'!J21</f>
        <v>0</v>
      </c>
      <c r="K3" s="64"/>
      <c r="L3" s="64"/>
      <c r="M3" s="64"/>
      <c r="N3" s="64">
        <f>'Block A'!J28</f>
        <v>0</v>
      </c>
      <c r="O3" s="64">
        <f>'Block A'!J31</f>
        <v>0</v>
      </c>
      <c r="P3" s="64">
        <f>'Block A'!J40</f>
        <v>0</v>
      </c>
      <c r="Q3" s="64">
        <f>'Block A'!J44</f>
        <v>0</v>
      </c>
      <c r="R3" s="64">
        <f>'Block A'!J45</f>
        <v>0</v>
      </c>
      <c r="S3" s="64">
        <f>'Block A'!J46</f>
        <v>0</v>
      </c>
      <c r="T3" s="64">
        <f>'Block A'!J50</f>
        <v>0</v>
      </c>
      <c r="U3" s="64">
        <f>'Block A'!J55</f>
        <v>0</v>
      </c>
      <c r="V3" s="64">
        <f>'Block A'!J56</f>
        <v>0</v>
      </c>
      <c r="W3" s="64">
        <f>'Block A'!J58</f>
        <v>0</v>
      </c>
      <c r="X3" s="70">
        <f>'Block A'!D63</f>
        <v>0</v>
      </c>
      <c r="Y3" s="71">
        <f>'Block A'!D64</f>
        <v>0</v>
      </c>
      <c r="Z3" s="71">
        <f>'Block A'!D65</f>
        <v>0</v>
      </c>
      <c r="AA3" s="64">
        <f>'Block A'!D66</f>
        <v>0</v>
      </c>
      <c r="AB3" s="64" t="e">
        <f>X3/P3</f>
        <v>#DIV/0!</v>
      </c>
      <c r="AC3" s="66">
        <f>'Block B'!J10</f>
        <v>0</v>
      </c>
      <c r="AD3" s="66">
        <f>'Block B'!J11</f>
        <v>0</v>
      </c>
      <c r="AE3" s="66">
        <f>'Block B'!J15</f>
        <v>0</v>
      </c>
      <c r="AF3" s="66">
        <f>'Block B'!J16</f>
        <v>0</v>
      </c>
      <c r="AG3" s="66">
        <f>'Block B'!J17</f>
        <v>0</v>
      </c>
      <c r="AH3" s="66">
        <f>'Block B'!J18</f>
        <v>0</v>
      </c>
      <c r="AI3" s="66">
        <f>'Block B'!J19</f>
        <v>0</v>
      </c>
      <c r="AJ3" s="66">
        <f>'Block B'!J20</f>
        <v>0</v>
      </c>
      <c r="AK3" s="66">
        <f>'Block B'!J21</f>
        <v>0</v>
      </c>
      <c r="AL3" s="66">
        <f>'Block B'!J22</f>
        <v>0</v>
      </c>
      <c r="AM3" s="66">
        <f>'Block B'!J23</f>
        <v>0</v>
      </c>
      <c r="AN3" s="66">
        <f>'Block B'!J24</f>
        <v>0</v>
      </c>
      <c r="AO3" s="66">
        <f>'Block B'!J25</f>
        <v>0</v>
      </c>
      <c r="AP3" s="66">
        <f>'Block B'!J26</f>
        <v>0</v>
      </c>
      <c r="AQ3" s="66">
        <f>'Block B'!J27</f>
        <v>0</v>
      </c>
      <c r="AR3" s="66">
        <f>'Block B'!J28</f>
        <v>0</v>
      </c>
      <c r="AS3" s="66">
        <f>'Block B'!J29</f>
        <v>0</v>
      </c>
      <c r="AT3" s="67" t="e">
        <f>'Block B'!#REF!</f>
        <v>#REF!</v>
      </c>
      <c r="AU3" s="186">
        <f>'Block B'!J37</f>
        <v>0</v>
      </c>
      <c r="AV3" s="66">
        <f>'Block B'!J38</f>
        <v>0</v>
      </c>
      <c r="AW3" s="66">
        <f>'Block B'!J39</f>
        <v>0</v>
      </c>
      <c r="AX3" s="66">
        <f>'Block B'!J40</f>
        <v>0</v>
      </c>
      <c r="AY3" s="76">
        <f>'Block C'!J9</f>
        <v>0</v>
      </c>
      <c r="AZ3" s="76">
        <f>'Block C'!J11</f>
        <v>0</v>
      </c>
      <c r="BA3" s="76" t="str">
        <f>IF('Block C'!M13=TRUE,"Open","")</f>
        <v/>
      </c>
      <c r="BB3" s="76" t="str">
        <f>IF('Block C'!M14=TRUE,"Structured","")</f>
        <v/>
      </c>
      <c r="BC3" s="76" t="str">
        <f>IF('Block C'!M15=TRUE,"English","")</f>
        <v/>
      </c>
      <c r="BD3" s="76" t="str">
        <f>IF('Block C'!M16=TRUE,"Spanish","")</f>
        <v/>
      </c>
      <c r="BE3" s="76" t="str">
        <f>IF('Block C'!M17=TRUE,"Other","")</f>
        <v/>
      </c>
      <c r="BF3" s="76" t="str">
        <f>IF('Block C'!M18=TRUE,"Four Year","")</f>
        <v/>
      </c>
      <c r="BG3" s="76" t="str">
        <f>IF('Block C'!M19=TRUE,"Two Year","")</f>
        <v/>
      </c>
      <c r="BH3" s="76" t="str">
        <f>IF('Block C'!M20=TRUE,"Non-Profit","")</f>
        <v/>
      </c>
      <c r="BI3" s="76" t="str">
        <f>IF('Block C'!M21=TRUE,"Semester","")</f>
        <v/>
      </c>
      <c r="BJ3" s="76" t="str">
        <f>IF('Block C'!M22=TRUE,"Quarter","")</f>
        <v/>
      </c>
      <c r="BK3" s="76" t="str">
        <f>IF('Block C'!M23=TRUE,"Trimester","")</f>
        <v/>
      </c>
      <c r="BL3" s="76" t="str">
        <f>IF('Block C'!M24=TRUE,"N/A","")</f>
        <v/>
      </c>
      <c r="BM3" s="76">
        <f>'Block C'!J29</f>
        <v>0</v>
      </c>
      <c r="BN3" s="76">
        <f>'Block C'!J30</f>
        <v>0</v>
      </c>
      <c r="BO3" s="76">
        <f>'Block C'!J31</f>
        <v>0</v>
      </c>
      <c r="BP3" s="76">
        <f>'Block C'!J33</f>
        <v>0</v>
      </c>
      <c r="BQ3" s="76" t="str">
        <f>IF('Block C'!M39=TRUE,"Daily","")</f>
        <v/>
      </c>
      <c r="BR3" s="76" t="str">
        <f>IF('Block C'!M40=TRUE,"Weekly","")</f>
        <v/>
      </c>
      <c r="BS3" s="76" t="str">
        <f>IF('Block C'!M41=TRUE,"Monthly","")</f>
        <v/>
      </c>
      <c r="BT3" s="76">
        <f>'Block C'!J42</f>
        <v>0</v>
      </c>
      <c r="BU3" s="76">
        <f>'Block C'!J45</f>
        <v>0</v>
      </c>
      <c r="BV3" s="76" t="str">
        <f>IF('Block C'!M52=FALSE,"No","Yes")</f>
        <v>No</v>
      </c>
      <c r="BW3" s="76" t="str">
        <f>IF('Block C'!M55=TRUE,"No Assm't","")</f>
        <v/>
      </c>
      <c r="BX3" s="76" t="str">
        <f>IF('Block C'!M59=TRUE,"CASAS","")</f>
        <v/>
      </c>
      <c r="BY3" s="76" t="str">
        <f>IF('Block C'!M60=TRUE,"GAIN","")</f>
        <v/>
      </c>
      <c r="BZ3" s="76" t="str">
        <f>IF('Block C'!M61=TRUE,"TABE","")</f>
        <v/>
      </c>
      <c r="CA3" s="76" t="str">
        <f>IF('Block C'!M62=TRUE,"Steck-Vaughn OPT","")</f>
        <v/>
      </c>
      <c r="CB3" s="76" t="str">
        <f>IF('Block C'!M63=TRUE,"Other","")</f>
        <v/>
      </c>
      <c r="CC3" s="76">
        <f>'Block C'!J65</f>
        <v>0</v>
      </c>
      <c r="CD3" s="76">
        <f>'Block C'!J66</f>
        <v>0</v>
      </c>
      <c r="CE3" s="76">
        <f>'Block C'!J67</f>
        <v>0</v>
      </c>
      <c r="CF3" s="76">
        <f>'Block C'!J68</f>
        <v>0</v>
      </c>
      <c r="CG3" s="76" t="str">
        <f>IF('Block C'!M69=TRUE,"GED® 2002 Series","")</f>
        <v/>
      </c>
      <c r="CH3" s="76" t="str">
        <f>IF('Block C'!M70=TRUE,"GED® 2014 Series","")</f>
        <v/>
      </c>
      <c r="CI3" s="76" t="str">
        <f>IF('Block C'!M71=TRUE,"HiSET®","")</f>
        <v/>
      </c>
      <c r="CJ3" s="76" t="str">
        <f>IF('Block C'!M72=TRUE,"TASC®","")</f>
        <v/>
      </c>
      <c r="CK3" s="76" t="str">
        <f>IF('Block C'!M73=TRUE," Other®","")</f>
        <v/>
      </c>
      <c r="CL3" s="191">
        <f>'Block E2'!F21</f>
        <v>0</v>
      </c>
      <c r="CM3" s="191">
        <f>'Block E2'!F22</f>
        <v>0</v>
      </c>
      <c r="CN3" s="191">
        <f>'Block E2'!F23</f>
        <v>0</v>
      </c>
      <c r="CO3" s="191">
        <f>'Block E2'!F24</f>
        <v>0</v>
      </c>
      <c r="CP3" s="191">
        <f>'Block E2'!F25</f>
        <v>0</v>
      </c>
      <c r="CQ3" s="191">
        <f>'Block E2'!F26</f>
        <v>0</v>
      </c>
      <c r="CR3" s="191">
        <f>'Block E2'!F27</f>
        <v>0</v>
      </c>
      <c r="CS3" s="191">
        <f>'Block E2'!F28</f>
        <v>0</v>
      </c>
      <c r="CT3" s="192">
        <f>'Block E2'!F29</f>
        <v>0</v>
      </c>
      <c r="CU3" s="191">
        <f>'Block E2'!F31</f>
        <v>0</v>
      </c>
      <c r="CV3" s="191">
        <f>'Block E2'!F33</f>
        <v>0</v>
      </c>
      <c r="CW3" s="192">
        <f>'Block E2'!F34</f>
        <v>0</v>
      </c>
      <c r="CX3" s="191">
        <f>'Block E2'!G21</f>
        <v>0</v>
      </c>
      <c r="CY3" s="191">
        <f>'Block E2'!G22</f>
        <v>0</v>
      </c>
      <c r="CZ3" s="191">
        <f>'Block E2'!G23</f>
        <v>0</v>
      </c>
      <c r="DA3" s="191">
        <f>'Block E2'!G24</f>
        <v>0</v>
      </c>
      <c r="DB3" s="191">
        <f>'Block E2'!G25</f>
        <v>0</v>
      </c>
      <c r="DC3" s="191">
        <f>'Block E2'!G26</f>
        <v>0</v>
      </c>
      <c r="DD3" s="191">
        <f>'Block E2'!G27</f>
        <v>0</v>
      </c>
      <c r="DE3" s="191">
        <f>'Block E2'!G28</f>
        <v>0</v>
      </c>
      <c r="DF3" s="192">
        <f>'Block E2'!G29</f>
        <v>0</v>
      </c>
      <c r="DG3" s="191">
        <f>'Block E2'!G31</f>
        <v>0</v>
      </c>
      <c r="DH3" s="191">
        <f>'Block E2'!G33</f>
        <v>0</v>
      </c>
      <c r="DI3" s="192">
        <f>'Block E2'!G34</f>
        <v>0</v>
      </c>
      <c r="DJ3" s="191">
        <f>'Block E2'!H21</f>
        <v>0</v>
      </c>
      <c r="DK3" s="191">
        <f>'Block E2'!H22</f>
        <v>0</v>
      </c>
      <c r="DL3" s="191">
        <f>'Block E2'!H23</f>
        <v>0</v>
      </c>
      <c r="DM3" s="191">
        <f>'Block E2'!H24</f>
        <v>0</v>
      </c>
      <c r="DN3" s="191">
        <f>'Block E2'!H25</f>
        <v>0</v>
      </c>
      <c r="DO3" s="191">
        <f>'Block E2'!H26</f>
        <v>0</v>
      </c>
      <c r="DP3" s="191">
        <f>'Block E2'!H27</f>
        <v>0</v>
      </c>
      <c r="DQ3" s="191">
        <f>'Block E2'!H28</f>
        <v>0</v>
      </c>
      <c r="DR3" s="192">
        <f>'Block E2'!H29</f>
        <v>0</v>
      </c>
      <c r="DS3" s="191">
        <f>'Block E2'!H31</f>
        <v>0</v>
      </c>
      <c r="DT3" s="191">
        <f>'Block E2'!H33</f>
        <v>0</v>
      </c>
      <c r="DU3" s="192">
        <f>'Block E2'!H34</f>
        <v>0</v>
      </c>
      <c r="DV3" s="191">
        <f>'Block E2'!I21</f>
        <v>0</v>
      </c>
      <c r="DW3" s="191">
        <f>'Block E2'!I22</f>
        <v>0</v>
      </c>
      <c r="DX3" s="191">
        <f>'Block E2'!I23</f>
        <v>0</v>
      </c>
      <c r="DY3" s="191">
        <f>'Block E2'!I24</f>
        <v>0</v>
      </c>
      <c r="DZ3" s="191">
        <f>'Block E2'!I25</f>
        <v>0</v>
      </c>
      <c r="EA3" s="191">
        <f>'Block E2'!I26</f>
        <v>0</v>
      </c>
      <c r="EB3" s="191">
        <f>'Block E2'!I27</f>
        <v>0</v>
      </c>
      <c r="EC3" s="191">
        <f>'Block E2'!I28</f>
        <v>0</v>
      </c>
      <c r="ED3" s="192">
        <f>'Block E2'!I29</f>
        <v>0</v>
      </c>
      <c r="EE3" s="191">
        <f>'Block E2'!I31</f>
        <v>0</v>
      </c>
      <c r="EF3" s="191">
        <f>'Block E2'!I33</f>
        <v>0</v>
      </c>
      <c r="EG3" s="192">
        <f>'Block E2'!I34</f>
        <v>0</v>
      </c>
    </row>
    <row r="4" spans="1:137" x14ac:dyDescent="0.3">
      <c r="A4" s="56"/>
      <c r="B4" s="78"/>
      <c r="C4" s="160"/>
      <c r="D4" s="160"/>
      <c r="E4" s="56"/>
      <c r="F4" s="56"/>
      <c r="G4" s="56"/>
      <c r="H4" s="56"/>
      <c r="I4" s="183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>
        <f>F3</f>
        <v>0</v>
      </c>
      <c r="AZ4" s="56">
        <f>SUM(AY3:AZ3)</f>
        <v>0</v>
      </c>
      <c r="BD4" s="56"/>
      <c r="BE4" s="56"/>
      <c r="BF4" s="56"/>
      <c r="BG4" s="56"/>
      <c r="BH4" s="56"/>
      <c r="BJ4" s="56"/>
      <c r="BK4" s="56"/>
      <c r="BL4" s="56"/>
      <c r="BM4" s="56"/>
      <c r="BN4" s="56"/>
      <c r="BO4" s="56"/>
      <c r="BP4" s="56"/>
      <c r="BR4" s="56"/>
      <c r="BS4" s="56"/>
      <c r="BT4" s="56"/>
      <c r="BU4" s="56"/>
      <c r="BV4" s="56"/>
      <c r="BW4" s="56"/>
      <c r="CA4" s="56"/>
      <c r="CL4" s="184"/>
      <c r="CM4" s="184"/>
      <c r="CN4" s="184"/>
      <c r="CO4" s="184"/>
      <c r="CP4" s="184"/>
      <c r="CQ4" s="184"/>
      <c r="CR4" s="184"/>
      <c r="CS4" s="184"/>
      <c r="CT4" s="184">
        <f>SUM(CL3:CS3)</f>
        <v>0</v>
      </c>
      <c r="CU4" s="184"/>
      <c r="CV4" s="184"/>
      <c r="CW4" s="184">
        <f>SUM(CT3:CV3)</f>
        <v>0</v>
      </c>
      <c r="CX4" s="184"/>
      <c r="CY4" s="184"/>
      <c r="CZ4" s="184"/>
      <c r="DA4" s="184"/>
      <c r="DB4" s="184"/>
      <c r="DC4" s="184"/>
      <c r="DD4" s="184"/>
      <c r="DE4" s="184"/>
      <c r="DF4" s="184">
        <f>SUM(CX3:DE3)</f>
        <v>0</v>
      </c>
      <c r="DG4" s="184"/>
      <c r="DH4" s="184"/>
      <c r="DI4" s="184">
        <f>SUM(DF3:DH3)</f>
        <v>0</v>
      </c>
      <c r="DJ4" s="193"/>
      <c r="DK4" s="193"/>
      <c r="DL4" s="193"/>
      <c r="DM4" s="193"/>
      <c r="DN4" s="193"/>
      <c r="DO4" s="193"/>
      <c r="DP4" s="193"/>
      <c r="DQ4" s="193"/>
      <c r="DR4" s="184">
        <f>SUM(DJ3:DQ3)</f>
        <v>0</v>
      </c>
      <c r="DS4" s="193"/>
      <c r="DT4" s="193"/>
      <c r="DU4" s="184">
        <f>SUM(DR3:DT3)</f>
        <v>0</v>
      </c>
      <c r="DV4" s="184"/>
      <c r="DW4" s="184"/>
      <c r="DX4" s="184"/>
      <c r="DY4" s="184"/>
      <c r="DZ4" s="184"/>
      <c r="EA4" s="184"/>
      <c r="EB4" s="184"/>
      <c r="EC4" s="184"/>
      <c r="ED4" s="184">
        <f>SUM(DV3:EC3)</f>
        <v>0</v>
      </c>
      <c r="EE4" s="184"/>
      <c r="EF4" s="184"/>
      <c r="EG4" s="184">
        <f>SUM(ED3:EF3)</f>
        <v>0</v>
      </c>
    </row>
    <row r="5" spans="1:137" x14ac:dyDescent="0.3">
      <c r="B5" s="80" t="str">
        <f>'Block A'!K12</f>
        <v>Y2</v>
      </c>
      <c r="C5" s="159" t="str">
        <f>'Block A'!C1</f>
        <v>Write here</v>
      </c>
      <c r="D5" s="159" t="str">
        <f>'Block A'!C2</f>
        <v>Write here</v>
      </c>
      <c r="E5" s="64">
        <f>'Block A'!K13</f>
        <v>0</v>
      </c>
      <c r="F5" s="64">
        <f>'Block A'!K14</f>
        <v>0</v>
      </c>
      <c r="G5" s="64">
        <f>'Block A'!K15</f>
        <v>0</v>
      </c>
      <c r="H5" s="64">
        <f>'Block A'!K16</f>
        <v>0</v>
      </c>
      <c r="I5" s="182" t="e">
        <f>'Block A'!#REF!</f>
        <v>#REF!</v>
      </c>
      <c r="J5" s="64">
        <f>'Block A'!K21</f>
        <v>0</v>
      </c>
      <c r="K5" s="64"/>
      <c r="L5" s="64"/>
      <c r="M5" s="64"/>
      <c r="N5" s="64">
        <f>'Block A'!K28</f>
        <v>0</v>
      </c>
      <c r="O5" s="64">
        <f>'Block A'!K31</f>
        <v>0</v>
      </c>
      <c r="P5" s="64">
        <f>'Block A'!K40</f>
        <v>0</v>
      </c>
      <c r="Q5" s="64">
        <f>'Block A'!K44</f>
        <v>0</v>
      </c>
      <c r="R5" s="64">
        <f>'Block A'!K45</f>
        <v>0</v>
      </c>
      <c r="S5" s="64">
        <f>'Block A'!K46</f>
        <v>0</v>
      </c>
      <c r="T5" s="64">
        <f>'Block A'!K50</f>
        <v>0</v>
      </c>
      <c r="U5" s="64">
        <f>'Block A'!K55</f>
        <v>0</v>
      </c>
      <c r="V5" s="64">
        <f>'Block A'!K56</f>
        <v>0</v>
      </c>
      <c r="W5" s="64">
        <f>'Block A'!K58</f>
        <v>0</v>
      </c>
      <c r="X5" s="70">
        <f>'Block A'!D63</f>
        <v>0</v>
      </c>
      <c r="Y5" s="71">
        <f>'Block A'!E64</f>
        <v>0</v>
      </c>
      <c r="Z5" s="71">
        <f>'Block A'!E65</f>
        <v>0</v>
      </c>
      <c r="AA5" s="64">
        <f>'Block A'!E66</f>
        <v>0</v>
      </c>
      <c r="AB5" s="64" t="e">
        <f>X5/P5</f>
        <v>#DIV/0!</v>
      </c>
      <c r="AC5" s="66">
        <f>'Block B'!K10</f>
        <v>0</v>
      </c>
      <c r="AD5" s="66">
        <f>'Block B'!K11</f>
        <v>0</v>
      </c>
      <c r="AE5" s="66">
        <f>'Block B'!K15</f>
        <v>0</v>
      </c>
      <c r="AF5" s="66">
        <f>'Block B'!K16</f>
        <v>0</v>
      </c>
      <c r="AG5" s="66">
        <f>'Block B'!K17</f>
        <v>0</v>
      </c>
      <c r="AH5" s="66">
        <f>'Block B'!K18</f>
        <v>0</v>
      </c>
      <c r="AI5" s="66">
        <f>'Block B'!K19</f>
        <v>0</v>
      </c>
      <c r="AJ5" s="66">
        <f>'Block B'!K20</f>
        <v>0</v>
      </c>
      <c r="AK5" s="66">
        <f>'Block B'!K21</f>
        <v>0</v>
      </c>
      <c r="AL5" s="66">
        <f>'Block B'!K22</f>
        <v>0</v>
      </c>
      <c r="AM5" s="66">
        <f>'Block B'!K23</f>
        <v>0</v>
      </c>
      <c r="AN5" s="66">
        <f>'Block B'!K24</f>
        <v>0</v>
      </c>
      <c r="AO5" s="66">
        <f>'Block B'!K25</f>
        <v>0</v>
      </c>
      <c r="AP5" s="66">
        <f>'Block B'!K26</f>
        <v>0</v>
      </c>
      <c r="AQ5" s="66">
        <f>'Block B'!K27</f>
        <v>0</v>
      </c>
      <c r="AR5" s="66">
        <f>'Block B'!K28</f>
        <v>0</v>
      </c>
      <c r="AS5" s="66">
        <f>'Block B'!K29</f>
        <v>0</v>
      </c>
      <c r="AT5" s="67" t="e">
        <f>'Block B'!#REF!</f>
        <v>#REF!</v>
      </c>
      <c r="AU5" s="66">
        <f>'Block B'!K37</f>
        <v>0</v>
      </c>
      <c r="AV5" s="66">
        <f>'Block B'!K38</f>
        <v>0</v>
      </c>
      <c r="AW5" s="66">
        <f>'Block B'!K39</f>
        <v>0</v>
      </c>
      <c r="AX5" s="66">
        <f>'Block B'!K40</f>
        <v>0</v>
      </c>
      <c r="AY5" s="76">
        <f>'Block C'!J9</f>
        <v>0</v>
      </c>
      <c r="AZ5" s="76">
        <f>'Block C'!J11</f>
        <v>0</v>
      </c>
      <c r="BA5" s="76" t="str">
        <f>IF('Block C'!M13=TRUE,"Open","")</f>
        <v/>
      </c>
      <c r="BB5" s="76" t="str">
        <f>IF('Block C'!M14=TRUE,"Structured","")</f>
        <v/>
      </c>
      <c r="BC5" s="76" t="str">
        <f>IF('Block C'!M15=TRUE,"English","")</f>
        <v/>
      </c>
      <c r="BD5" s="76" t="str">
        <f>IF('Block C'!M16=TRUE,"Spanish","")</f>
        <v/>
      </c>
      <c r="BE5" s="76" t="str">
        <f>IF('Block C'!M17=TRUE,"Other","")</f>
        <v/>
      </c>
      <c r="BF5" s="76" t="str">
        <f>IF('Block C'!M18=TRUE,"Four Year","")</f>
        <v/>
      </c>
      <c r="BG5" s="76" t="str">
        <f>IF('Block C'!M19=TRUE,"Two Year","")</f>
        <v/>
      </c>
      <c r="BH5" s="76" t="str">
        <f>IF('Block C'!M20=TRUE,"Non-Profit","")</f>
        <v/>
      </c>
      <c r="BI5" s="76" t="str">
        <f>IF('Block C'!M21=TRUE,"Semester","")</f>
        <v/>
      </c>
      <c r="BJ5" s="76" t="str">
        <f>IF('Block C'!M22=TRUE,"Quarter","")</f>
        <v/>
      </c>
      <c r="BK5" s="76" t="str">
        <f>IF('Block C'!M23=TRUE,"Trimester","")</f>
        <v/>
      </c>
      <c r="BL5" s="76" t="str">
        <f>IF('Block C'!M24=TRUE,"N/A","")</f>
        <v/>
      </c>
      <c r="BM5" s="76">
        <f>'Block C'!J29</f>
        <v>0</v>
      </c>
      <c r="BN5" s="76">
        <f>'Block C'!J30</f>
        <v>0</v>
      </c>
      <c r="BO5" s="76">
        <f>'Block C'!J31</f>
        <v>0</v>
      </c>
      <c r="BP5" s="76">
        <f>'Block C'!J33</f>
        <v>0</v>
      </c>
      <c r="BQ5" s="76" t="str">
        <f>IF('Block C'!M39=TRUE,"Daily","")</f>
        <v/>
      </c>
      <c r="BR5" s="76" t="str">
        <f>IF('Block C'!M40=TRUE,"Weekly","")</f>
        <v/>
      </c>
      <c r="BS5" s="76" t="str">
        <f>IF('Block C'!M41=TRUE,"Monthly","")</f>
        <v/>
      </c>
      <c r="BT5" s="76">
        <f>'Block C'!J42</f>
        <v>0</v>
      </c>
      <c r="BU5" s="76">
        <f>'Block C'!J45</f>
        <v>0</v>
      </c>
      <c r="BV5" s="76" t="str">
        <f>IF('Block C'!M52=FALSE,"No","Yes")</f>
        <v>No</v>
      </c>
      <c r="BW5" s="76" t="str">
        <f>IF('Block C'!M55=TRUE,"No Assm't","")</f>
        <v/>
      </c>
      <c r="BX5" s="76" t="str">
        <f>IF('Block C'!M59=TRUE,"CASAS","")</f>
        <v/>
      </c>
      <c r="BY5" s="76" t="str">
        <f>IF('Block C'!M60=TRUE,"GAIN","")</f>
        <v/>
      </c>
      <c r="BZ5" s="76" t="str">
        <f>IF('Block C'!M61=TRUE,"TABE","")</f>
        <v/>
      </c>
      <c r="CA5" s="76" t="str">
        <f>IF('Block C'!M62=TRUE,"Steck-Vaughn OPT","")</f>
        <v/>
      </c>
      <c r="CB5" s="76" t="str">
        <f>IF('Block C'!M63=TRUE,"Other","")</f>
        <v/>
      </c>
      <c r="CC5" s="76">
        <f>'Block C'!J65</f>
        <v>0</v>
      </c>
      <c r="CD5" s="76">
        <f>'Block C'!J66</f>
        <v>0</v>
      </c>
      <c r="CE5" s="76">
        <f>'Block C'!J67</f>
        <v>0</v>
      </c>
      <c r="CF5" s="76">
        <f>'Block C'!J68</f>
        <v>0</v>
      </c>
      <c r="CG5" s="76" t="str">
        <f>IF('Block C'!M69=TRUE,"GED® 2002 Series","")</f>
        <v/>
      </c>
      <c r="CH5" s="76" t="str">
        <f>IF('Block C'!M70=TRUE,"GED® 2014 Series","")</f>
        <v/>
      </c>
      <c r="CI5" s="76" t="str">
        <f>IF('Block C'!M71=TRUE,"HiSET®","")</f>
        <v/>
      </c>
      <c r="CJ5" s="76" t="str">
        <f>IF('Block C'!M72=TRUE,"TASC®","")</f>
        <v/>
      </c>
      <c r="CK5" s="76" t="str">
        <f>IF('Block C'!M73=TRUE," Other®","")</f>
        <v/>
      </c>
      <c r="CL5" s="191">
        <f>'Block E2'!F21</f>
        <v>0</v>
      </c>
      <c r="CM5" s="191">
        <f>'Block E2'!F22</f>
        <v>0</v>
      </c>
      <c r="CN5" s="191">
        <f>'Block E2'!F23</f>
        <v>0</v>
      </c>
      <c r="CO5" s="191">
        <f>'Block E2'!F24</f>
        <v>0</v>
      </c>
      <c r="CP5" s="191">
        <f>'Block E2'!F25</f>
        <v>0</v>
      </c>
      <c r="CQ5" s="191">
        <f>'Block E2'!F26</f>
        <v>0</v>
      </c>
      <c r="CR5" s="191">
        <f>'Block E2'!F27</f>
        <v>0</v>
      </c>
      <c r="CS5" s="191">
        <f>'Block E2'!F28</f>
        <v>0</v>
      </c>
      <c r="CT5" s="192">
        <f>'Block E2'!F29</f>
        <v>0</v>
      </c>
      <c r="CU5" s="191">
        <f>'Block E2'!F31</f>
        <v>0</v>
      </c>
      <c r="CV5" s="191">
        <f>'Block E2'!F33</f>
        <v>0</v>
      </c>
      <c r="CW5" s="192">
        <f>'Block E2'!F34</f>
        <v>0</v>
      </c>
      <c r="CX5" s="191">
        <f>'Block E2'!G21</f>
        <v>0</v>
      </c>
      <c r="CY5" s="191">
        <f>'Block E2'!G22</f>
        <v>0</v>
      </c>
      <c r="CZ5" s="191">
        <f>'Block E2'!G23</f>
        <v>0</v>
      </c>
      <c r="DA5" s="191">
        <f>'Block E2'!G24</f>
        <v>0</v>
      </c>
      <c r="DB5" s="191">
        <f>'Block E2'!G25</f>
        <v>0</v>
      </c>
      <c r="DC5" s="191">
        <f>'Block E2'!G26</f>
        <v>0</v>
      </c>
      <c r="DD5" s="191">
        <f>'Block E2'!G27</f>
        <v>0</v>
      </c>
      <c r="DE5" s="191">
        <f>'Block E2'!G28</f>
        <v>0</v>
      </c>
      <c r="DF5" s="192">
        <f>'Block E2'!G29</f>
        <v>0</v>
      </c>
      <c r="DG5" s="191">
        <f>'Block E2'!G31</f>
        <v>0</v>
      </c>
      <c r="DH5" s="191">
        <f>'Block E2'!G33</f>
        <v>0</v>
      </c>
      <c r="DI5" s="192">
        <f>'Block E2'!G34</f>
        <v>0</v>
      </c>
      <c r="DJ5" s="191">
        <f>'Block E2'!H21</f>
        <v>0</v>
      </c>
      <c r="DK5" s="191">
        <f>'Block E2'!H22</f>
        <v>0</v>
      </c>
      <c r="DL5" s="191">
        <f>'Block E2'!H23</f>
        <v>0</v>
      </c>
      <c r="DM5" s="191">
        <f>'Block E2'!H24</f>
        <v>0</v>
      </c>
      <c r="DN5" s="191">
        <f>'Block E2'!H25</f>
        <v>0</v>
      </c>
      <c r="DO5" s="191">
        <f>'Block E2'!H26</f>
        <v>0</v>
      </c>
      <c r="DP5" s="191">
        <f>'Block E2'!H27</f>
        <v>0</v>
      </c>
      <c r="DQ5" s="191">
        <f>'Block E2'!H28</f>
        <v>0</v>
      </c>
      <c r="DR5" s="192">
        <f>'Block E2'!H29</f>
        <v>0</v>
      </c>
      <c r="DS5" s="191">
        <f>'Block E2'!H31</f>
        <v>0</v>
      </c>
      <c r="DT5" s="191">
        <f>'Block E2'!H33</f>
        <v>0</v>
      </c>
      <c r="DU5" s="192">
        <f>'Block E2'!H34</f>
        <v>0</v>
      </c>
      <c r="DV5" s="191">
        <f>'Block E2'!I21</f>
        <v>0</v>
      </c>
      <c r="DW5" s="191">
        <f>'Block E2'!I22</f>
        <v>0</v>
      </c>
      <c r="DX5" s="191">
        <f>'Block E2'!I23</f>
        <v>0</v>
      </c>
      <c r="DY5" s="191">
        <f>'Block E2'!I24</f>
        <v>0</v>
      </c>
      <c r="DZ5" s="191">
        <f>'Block E2'!I25</f>
        <v>0</v>
      </c>
      <c r="EA5" s="191">
        <f>'Block E2'!I26</f>
        <v>0</v>
      </c>
      <c r="EB5" s="191">
        <f>'Block E2'!I27</f>
        <v>0</v>
      </c>
      <c r="EC5" s="191">
        <f>'Block E2'!I28</f>
        <v>0</v>
      </c>
      <c r="ED5" s="192">
        <f>'Block E2'!I29</f>
        <v>0</v>
      </c>
      <c r="EE5" s="191">
        <f>'Block E2'!I31</f>
        <v>0</v>
      </c>
      <c r="EF5" s="191">
        <f>'Block E2'!I33</f>
        <v>0</v>
      </c>
      <c r="EG5" s="192">
        <f>'Block E2'!I34</f>
        <v>0</v>
      </c>
    </row>
    <row r="6" spans="1:137" x14ac:dyDescent="0.3">
      <c r="B6" s="33"/>
      <c r="C6" s="161"/>
      <c r="D6" s="161"/>
      <c r="I6" s="184"/>
      <c r="AY6" s="56">
        <f>F5</f>
        <v>0</v>
      </c>
      <c r="AZ6" s="56">
        <f>SUM(AY5:AZ5)</f>
        <v>0</v>
      </c>
      <c r="BD6" s="56"/>
      <c r="BE6" s="56"/>
      <c r="BF6" s="56"/>
      <c r="BG6" s="56"/>
      <c r="BH6" s="56"/>
      <c r="BJ6" s="56"/>
      <c r="BK6" s="56"/>
      <c r="BL6" s="56"/>
      <c r="BM6" s="56"/>
      <c r="BN6" s="56"/>
      <c r="BO6" s="56"/>
      <c r="BP6" s="56"/>
      <c r="BR6" s="56"/>
      <c r="BS6" s="56"/>
      <c r="BT6" s="56"/>
      <c r="BU6" s="56"/>
      <c r="BV6" s="56"/>
      <c r="BW6" s="56"/>
      <c r="CA6" s="56"/>
      <c r="CL6" s="184"/>
      <c r="CM6" s="184"/>
      <c r="CN6" s="184"/>
      <c r="CO6" s="184"/>
      <c r="CP6" s="184"/>
      <c r="CQ6" s="184"/>
      <c r="CR6" s="184"/>
      <c r="CS6" s="184"/>
      <c r="CT6" s="184">
        <f>SUM(CL5:CS5)</f>
        <v>0</v>
      </c>
      <c r="CU6" s="184"/>
      <c r="CV6" s="184"/>
      <c r="CW6" s="184">
        <f>SUM(CT5:CV5)</f>
        <v>0</v>
      </c>
      <c r="CX6" s="184"/>
      <c r="CY6" s="184"/>
      <c r="CZ6" s="184"/>
      <c r="DA6" s="184"/>
      <c r="DB6" s="184"/>
      <c r="DC6" s="184"/>
      <c r="DD6" s="184"/>
      <c r="DE6" s="184"/>
      <c r="DF6" s="184">
        <f>SUM(CX5:DE5)</f>
        <v>0</v>
      </c>
      <c r="DG6" s="184"/>
      <c r="DH6" s="184"/>
      <c r="DI6" s="184">
        <f>SUM(DF5:DH5)</f>
        <v>0</v>
      </c>
      <c r="DJ6" s="193"/>
      <c r="DK6" s="193"/>
      <c r="DL6" s="193"/>
      <c r="DM6" s="193"/>
      <c r="DN6" s="193"/>
      <c r="DO6" s="193"/>
      <c r="DP6" s="193"/>
      <c r="DQ6" s="193"/>
      <c r="DR6" s="184">
        <f>SUM(DJ5:DQ5)</f>
        <v>0</v>
      </c>
      <c r="DS6" s="193"/>
      <c r="DT6" s="193"/>
      <c r="DU6" s="184">
        <f>SUM(DR5:DT5)</f>
        <v>0</v>
      </c>
      <c r="DV6" s="184"/>
      <c r="DW6" s="184"/>
      <c r="DX6" s="184"/>
      <c r="DY6" s="184"/>
      <c r="DZ6" s="184"/>
      <c r="EA6" s="184"/>
      <c r="EB6" s="184"/>
      <c r="EC6" s="184"/>
      <c r="ED6" s="184">
        <f>SUM(DV5:EC5)</f>
        <v>0</v>
      </c>
      <c r="EE6" s="184"/>
      <c r="EF6" s="184"/>
      <c r="EG6" s="184">
        <f>SUM(ED5:EF5)</f>
        <v>0</v>
      </c>
    </row>
    <row r="7" spans="1:137" x14ac:dyDescent="0.3">
      <c r="B7" s="80" t="str">
        <f>'Block A'!L12</f>
        <v>Y3</v>
      </c>
      <c r="C7" s="159" t="str">
        <f>'Block A'!C1</f>
        <v>Write here</v>
      </c>
      <c r="D7" s="159" t="str">
        <f>'Block A'!C2</f>
        <v>Write here</v>
      </c>
      <c r="E7" s="64">
        <f>'Block A'!L13</f>
        <v>0</v>
      </c>
      <c r="F7" s="64">
        <f>'Block A'!L14</f>
        <v>0</v>
      </c>
      <c r="G7" s="64">
        <f>'Block A'!L15</f>
        <v>0</v>
      </c>
      <c r="H7" s="64">
        <f>'Block A'!L16</f>
        <v>0</v>
      </c>
      <c r="I7" s="182" t="e">
        <f>'Block A'!#REF!</f>
        <v>#REF!</v>
      </c>
      <c r="J7" s="64">
        <f>'Block A'!L21</f>
        <v>0</v>
      </c>
      <c r="K7" s="64"/>
      <c r="L7" s="64"/>
      <c r="M7" s="64"/>
      <c r="N7" s="64">
        <f>'Block A'!L28</f>
        <v>0</v>
      </c>
      <c r="O7" s="64">
        <f>'Block A'!L31</f>
        <v>0</v>
      </c>
      <c r="P7" s="64">
        <f>'Block A'!L40</f>
        <v>0</v>
      </c>
      <c r="Q7" s="64">
        <f>'Block A'!L44</f>
        <v>0</v>
      </c>
      <c r="R7" s="64">
        <f>'Block A'!L45</f>
        <v>0</v>
      </c>
      <c r="S7" s="64">
        <f>'Block A'!L46</f>
        <v>0</v>
      </c>
      <c r="T7" s="64">
        <f>'Block A'!L50</f>
        <v>0</v>
      </c>
      <c r="U7" s="64">
        <f>'Block A'!L55</f>
        <v>0</v>
      </c>
      <c r="V7" s="64">
        <f>'Block A'!L56</f>
        <v>0</v>
      </c>
      <c r="W7" s="64">
        <f>'Block A'!L58</f>
        <v>0</v>
      </c>
      <c r="X7" s="70">
        <f>'Block A'!D63</f>
        <v>0</v>
      </c>
      <c r="Y7" s="71">
        <f>'Block A'!F64</f>
        <v>0</v>
      </c>
      <c r="Z7" s="71">
        <f>'Block A'!F65</f>
        <v>0</v>
      </c>
      <c r="AA7" s="64">
        <f>'Block A'!F66</f>
        <v>0</v>
      </c>
      <c r="AB7" s="64" t="e">
        <f>X7/P7</f>
        <v>#DIV/0!</v>
      </c>
      <c r="AC7" s="66">
        <f>'Block B'!L10</f>
        <v>0</v>
      </c>
      <c r="AD7" s="66">
        <f>'Block B'!L11</f>
        <v>0</v>
      </c>
      <c r="AE7" s="66">
        <f>'Block B'!L15</f>
        <v>0</v>
      </c>
      <c r="AF7" s="66">
        <f>'Block B'!L16</f>
        <v>0</v>
      </c>
      <c r="AG7" s="66">
        <f>'Block B'!L17</f>
        <v>0</v>
      </c>
      <c r="AH7" s="66">
        <f>'Block B'!L18</f>
        <v>0</v>
      </c>
      <c r="AI7" s="66">
        <f>'Block B'!L19</f>
        <v>0</v>
      </c>
      <c r="AJ7" s="66">
        <f>'Block B'!L20</f>
        <v>0</v>
      </c>
      <c r="AK7" s="66">
        <f>'Block B'!L21</f>
        <v>0</v>
      </c>
      <c r="AL7" s="66">
        <f>'Block B'!L22</f>
        <v>0</v>
      </c>
      <c r="AM7" s="66">
        <f>'Block B'!L23</f>
        <v>0</v>
      </c>
      <c r="AN7" s="66">
        <f>'Block B'!L24</f>
        <v>0</v>
      </c>
      <c r="AO7" s="66">
        <f>'Block B'!L25</f>
        <v>0</v>
      </c>
      <c r="AP7" s="66">
        <f>'Block B'!L26</f>
        <v>0</v>
      </c>
      <c r="AQ7" s="66">
        <f>'Block B'!L27</f>
        <v>0</v>
      </c>
      <c r="AR7" s="66">
        <f>'Block B'!L28</f>
        <v>0</v>
      </c>
      <c r="AS7" s="66">
        <f>'Block B'!L29</f>
        <v>0</v>
      </c>
      <c r="AT7" s="67" t="e">
        <f>'Block B'!#REF!</f>
        <v>#REF!</v>
      </c>
      <c r="AU7" s="66">
        <f>'Block B'!L37</f>
        <v>0</v>
      </c>
      <c r="AV7" s="66">
        <f>'Block B'!L38</f>
        <v>0</v>
      </c>
      <c r="AW7" s="66">
        <f>'Block B'!L39</f>
        <v>0</v>
      </c>
      <c r="AX7" s="66">
        <f>'Block B'!L40</f>
        <v>0</v>
      </c>
      <c r="AY7" s="76">
        <f>'Block C'!J9</f>
        <v>0</v>
      </c>
      <c r="AZ7" s="76">
        <f>'Block C'!J11</f>
        <v>0</v>
      </c>
      <c r="BA7" s="76" t="str">
        <f>IF('Block C'!M13=TRUE,"Open","")</f>
        <v/>
      </c>
      <c r="BB7" s="76" t="str">
        <f>IF('Block C'!M14=TRUE,"Structured","")</f>
        <v/>
      </c>
      <c r="BC7" s="76" t="str">
        <f>IF('Block C'!M15=TRUE,"English","")</f>
        <v/>
      </c>
      <c r="BD7" s="76" t="str">
        <f>IF('Block C'!M16=TRUE,"Spanish","")</f>
        <v/>
      </c>
      <c r="BE7" s="76" t="str">
        <f>IF('Block C'!M17=TRUE,"Other","")</f>
        <v/>
      </c>
      <c r="BF7" s="76" t="str">
        <f>IF('Block C'!M18=TRUE,"Four Year","")</f>
        <v/>
      </c>
      <c r="BG7" s="76" t="str">
        <f>IF('Block C'!M19=TRUE,"Two Year","")</f>
        <v/>
      </c>
      <c r="BH7" s="76" t="str">
        <f>IF('Block C'!M20=TRUE,"Non-Profit","")</f>
        <v/>
      </c>
      <c r="BI7" s="76" t="str">
        <f>IF('Block C'!M21=TRUE,"Semester","")</f>
        <v/>
      </c>
      <c r="BJ7" s="76" t="str">
        <f>IF('Block C'!M22=TRUE,"Quarter","")</f>
        <v/>
      </c>
      <c r="BK7" s="76" t="str">
        <f>IF('Block C'!M23=TRUE,"Trimester","")</f>
        <v/>
      </c>
      <c r="BL7" s="76" t="str">
        <f>IF('Block C'!M24=TRUE,"N/A","")</f>
        <v/>
      </c>
      <c r="BM7" s="76">
        <f>'Block C'!J29</f>
        <v>0</v>
      </c>
      <c r="BN7" s="76">
        <f>'Block C'!J30</f>
        <v>0</v>
      </c>
      <c r="BO7" s="76">
        <f>'Block C'!J31</f>
        <v>0</v>
      </c>
      <c r="BP7" s="76">
        <f>'Block C'!J33</f>
        <v>0</v>
      </c>
      <c r="BQ7" s="76" t="str">
        <f>IF('Block C'!M39=TRUE,"Daily","")</f>
        <v/>
      </c>
      <c r="BR7" s="76" t="str">
        <f>IF('Block C'!M40=TRUE,"Weekly","")</f>
        <v/>
      </c>
      <c r="BS7" s="76" t="str">
        <f>IF('Block C'!M41=TRUE,"Monthly","")</f>
        <v/>
      </c>
      <c r="BT7" s="76">
        <f>'Block C'!J42</f>
        <v>0</v>
      </c>
      <c r="BU7" s="76">
        <f>'Block C'!J45</f>
        <v>0</v>
      </c>
      <c r="BV7" s="76" t="str">
        <f>IF('Block C'!M52=FALSE,"No","Yes")</f>
        <v>No</v>
      </c>
      <c r="BW7" s="76" t="str">
        <f>IF('Block C'!M55=TRUE,"No Assm't","")</f>
        <v/>
      </c>
      <c r="BX7" s="76" t="str">
        <f>IF('Block C'!M59=TRUE,"CASAS","")</f>
        <v/>
      </c>
      <c r="BY7" s="76" t="str">
        <f>IF('Block C'!M60=TRUE,"GAIN","")</f>
        <v/>
      </c>
      <c r="BZ7" s="76" t="str">
        <f>IF('Block C'!M61=TRUE,"TABE","")</f>
        <v/>
      </c>
      <c r="CA7" s="76" t="str">
        <f>IF('Block C'!M62=TRUE,"Steck-Vaughn OPT","")</f>
        <v/>
      </c>
      <c r="CB7" s="76" t="str">
        <f>IF('Block C'!M63=TRUE,"Other","")</f>
        <v/>
      </c>
      <c r="CC7" s="76">
        <f>'Block C'!J65</f>
        <v>0</v>
      </c>
      <c r="CD7" s="76">
        <f>'Block C'!J66</f>
        <v>0</v>
      </c>
      <c r="CE7" s="76">
        <f>'Block C'!J67</f>
        <v>0</v>
      </c>
      <c r="CF7" s="76">
        <f>'Block C'!J68</f>
        <v>0</v>
      </c>
      <c r="CG7" s="76" t="str">
        <f>IF('Block C'!M69=TRUE,"GED® 2002 Series","")</f>
        <v/>
      </c>
      <c r="CH7" s="76" t="str">
        <f>IF('Block C'!M70=TRUE,"GED® 2014 Series","")</f>
        <v/>
      </c>
      <c r="CI7" s="76" t="str">
        <f>IF('Block C'!M71=TRUE,"HiSET®","")</f>
        <v/>
      </c>
      <c r="CJ7" s="76" t="str">
        <f>IF('Block C'!M72=TRUE,"TASC®","")</f>
        <v/>
      </c>
      <c r="CK7" s="76" t="str">
        <f>IF('Block C'!M73=TRUE," Other®","")</f>
        <v/>
      </c>
      <c r="CL7" s="191">
        <f>'Block E2'!F21</f>
        <v>0</v>
      </c>
      <c r="CM7" s="191">
        <f>'Block E2'!F22</f>
        <v>0</v>
      </c>
      <c r="CN7" s="191">
        <f>'Block E2'!F23</f>
        <v>0</v>
      </c>
      <c r="CO7" s="191">
        <f>'Block E2'!F24</f>
        <v>0</v>
      </c>
      <c r="CP7" s="191">
        <f>'Block E2'!F25</f>
        <v>0</v>
      </c>
      <c r="CQ7" s="191">
        <f>'Block E2'!F26</f>
        <v>0</v>
      </c>
      <c r="CR7" s="191">
        <f>'Block E2'!F27</f>
        <v>0</v>
      </c>
      <c r="CS7" s="191">
        <f>'Block E2'!F28</f>
        <v>0</v>
      </c>
      <c r="CT7" s="192">
        <f>'Block E2'!F29</f>
        <v>0</v>
      </c>
      <c r="CU7" s="191">
        <f>'Block E2'!F31</f>
        <v>0</v>
      </c>
      <c r="CV7" s="191">
        <f>'Block E2'!F33</f>
        <v>0</v>
      </c>
      <c r="CW7" s="192">
        <f>'Block E2'!F34</f>
        <v>0</v>
      </c>
      <c r="CX7" s="191">
        <f>'Block E2'!G21</f>
        <v>0</v>
      </c>
      <c r="CY7" s="191">
        <f>'Block E2'!G22</f>
        <v>0</v>
      </c>
      <c r="CZ7" s="191">
        <f>'Block E2'!G23</f>
        <v>0</v>
      </c>
      <c r="DA7" s="191">
        <f>'Block E2'!G24</f>
        <v>0</v>
      </c>
      <c r="DB7" s="191">
        <f>'Block E2'!G25</f>
        <v>0</v>
      </c>
      <c r="DC7" s="191">
        <f>'Block E2'!G26</f>
        <v>0</v>
      </c>
      <c r="DD7" s="191">
        <f>'Block E2'!G27</f>
        <v>0</v>
      </c>
      <c r="DE7" s="191">
        <f>'Block E2'!G28</f>
        <v>0</v>
      </c>
      <c r="DF7" s="192">
        <f>'Block E2'!G29</f>
        <v>0</v>
      </c>
      <c r="DG7" s="191">
        <f>'Block E2'!G31</f>
        <v>0</v>
      </c>
      <c r="DH7" s="191">
        <f>'Block E2'!G33</f>
        <v>0</v>
      </c>
      <c r="DI7" s="192">
        <f>'Block E2'!G34</f>
        <v>0</v>
      </c>
      <c r="DJ7" s="191">
        <f>'Block E2'!H21</f>
        <v>0</v>
      </c>
      <c r="DK7" s="191">
        <f>'Block E2'!H22</f>
        <v>0</v>
      </c>
      <c r="DL7" s="191">
        <f>'Block E2'!H23</f>
        <v>0</v>
      </c>
      <c r="DM7" s="191">
        <f>'Block E2'!H24</f>
        <v>0</v>
      </c>
      <c r="DN7" s="191">
        <f>'Block E2'!H25</f>
        <v>0</v>
      </c>
      <c r="DO7" s="191">
        <f>'Block E2'!H26</f>
        <v>0</v>
      </c>
      <c r="DP7" s="191">
        <f>'Block E2'!H27</f>
        <v>0</v>
      </c>
      <c r="DQ7" s="191">
        <f>'Block E2'!H28</f>
        <v>0</v>
      </c>
      <c r="DR7" s="192">
        <f>'Block E2'!H29</f>
        <v>0</v>
      </c>
      <c r="DS7" s="191">
        <f>'Block E2'!H31</f>
        <v>0</v>
      </c>
      <c r="DT7" s="191">
        <f>'Block E2'!H33</f>
        <v>0</v>
      </c>
      <c r="DU7" s="192">
        <f>'Block E2'!H34</f>
        <v>0</v>
      </c>
      <c r="DV7" s="191">
        <f>'Block E2'!I21</f>
        <v>0</v>
      </c>
      <c r="DW7" s="191">
        <f>'Block E2'!I22</f>
        <v>0</v>
      </c>
      <c r="DX7" s="191">
        <f>'Block E2'!I23</f>
        <v>0</v>
      </c>
      <c r="DY7" s="191">
        <f>'Block E2'!I24</f>
        <v>0</v>
      </c>
      <c r="DZ7" s="191">
        <f>'Block E2'!I25</f>
        <v>0</v>
      </c>
      <c r="EA7" s="191">
        <f>'Block E2'!I26</f>
        <v>0</v>
      </c>
      <c r="EB7" s="191">
        <f>'Block E2'!I27</f>
        <v>0</v>
      </c>
      <c r="EC7" s="191">
        <f>'Block E2'!I28</f>
        <v>0</v>
      </c>
      <c r="ED7" s="192">
        <f>'Block E2'!I29</f>
        <v>0</v>
      </c>
      <c r="EE7" s="191">
        <f>'Block E2'!I31</f>
        <v>0</v>
      </c>
      <c r="EF7" s="191">
        <f>'Block E2'!I33</f>
        <v>0</v>
      </c>
      <c r="EG7" s="192">
        <f>'Block E2'!I34</f>
        <v>0</v>
      </c>
    </row>
    <row r="8" spans="1:137" x14ac:dyDescent="0.3">
      <c r="A8" s="56"/>
      <c r="B8" s="78"/>
      <c r="C8" s="160"/>
      <c r="D8" s="160"/>
      <c r="E8" s="56"/>
      <c r="F8" s="56"/>
      <c r="G8" s="56"/>
      <c r="H8" s="56"/>
      <c r="I8" s="183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>
        <f>F7</f>
        <v>0</v>
      </c>
      <c r="AZ8" s="56">
        <f>SUM(AY7:AZ7)</f>
        <v>0</v>
      </c>
      <c r="BD8" s="56"/>
      <c r="BE8" s="56"/>
      <c r="BF8" s="56"/>
      <c r="BG8" s="56"/>
      <c r="BH8" s="56"/>
      <c r="BJ8" s="56"/>
      <c r="BK8" s="56"/>
      <c r="BL8" s="56"/>
      <c r="BM8" s="56"/>
      <c r="BN8" s="56"/>
      <c r="BO8" s="56"/>
      <c r="BP8" s="56"/>
      <c r="BR8" s="56"/>
      <c r="BS8" s="56"/>
      <c r="BT8" s="56"/>
      <c r="BU8" s="56"/>
      <c r="BV8" s="56"/>
      <c r="BW8" s="56"/>
      <c r="CA8" s="56"/>
      <c r="CB8" s="56"/>
      <c r="CL8" s="184"/>
      <c r="CM8" s="184"/>
      <c r="CN8" s="184"/>
      <c r="CO8" s="184"/>
      <c r="CP8" s="184"/>
      <c r="CQ8" s="184"/>
      <c r="CR8" s="184"/>
      <c r="CS8" s="184"/>
      <c r="CT8" s="184">
        <f>SUM(CL7:CS7)</f>
        <v>0</v>
      </c>
      <c r="CU8" s="184"/>
      <c r="CV8" s="184"/>
      <c r="CW8" s="184">
        <f>SUM(CT7:CV7)</f>
        <v>0</v>
      </c>
      <c r="CX8" s="184"/>
      <c r="CY8" s="184"/>
      <c r="CZ8" s="184"/>
      <c r="DA8" s="184"/>
      <c r="DB8" s="184"/>
      <c r="DC8" s="184"/>
      <c r="DD8" s="184"/>
      <c r="DE8" s="184"/>
      <c r="DF8" s="184">
        <f>SUM(CX7:DE7)</f>
        <v>0</v>
      </c>
      <c r="DG8" s="184"/>
      <c r="DH8" s="184"/>
      <c r="DI8" s="184">
        <f>SUM(DF7:DH7)</f>
        <v>0</v>
      </c>
      <c r="DJ8" s="193"/>
      <c r="DK8" s="193"/>
      <c r="DL8" s="193"/>
      <c r="DM8" s="193"/>
      <c r="DN8" s="193"/>
      <c r="DO8" s="193"/>
      <c r="DP8" s="193"/>
      <c r="DQ8" s="193"/>
      <c r="DR8" s="184">
        <f>SUM(DJ7:DQ7)</f>
        <v>0</v>
      </c>
      <c r="DS8" s="193"/>
      <c r="DT8" s="193"/>
      <c r="DU8" s="184">
        <f>SUM(DR7:DT7)</f>
        <v>0</v>
      </c>
      <c r="DV8" s="184"/>
      <c r="DW8" s="184"/>
      <c r="DX8" s="184"/>
      <c r="DY8" s="184"/>
      <c r="DZ8" s="184"/>
      <c r="EA8" s="184"/>
      <c r="EB8" s="184"/>
      <c r="EC8" s="184"/>
      <c r="ED8" s="184">
        <f>SUM(DV7:EC7)</f>
        <v>0</v>
      </c>
      <c r="EE8" s="184"/>
      <c r="EF8" s="184"/>
      <c r="EG8" s="184">
        <f>SUM(ED7:EF7)</f>
        <v>0</v>
      </c>
    </row>
    <row r="9" spans="1:137" x14ac:dyDescent="0.3">
      <c r="B9" s="80" t="str">
        <f>'Block A'!M12</f>
        <v>Y4</v>
      </c>
      <c r="C9" s="159" t="str">
        <f>'Block A'!C1</f>
        <v>Write here</v>
      </c>
      <c r="D9" s="159" t="str">
        <f>'Block A'!C2</f>
        <v>Write here</v>
      </c>
      <c r="E9" s="64">
        <f>'Block A'!M13</f>
        <v>0</v>
      </c>
      <c r="F9" s="64">
        <f>'Block A'!M14</f>
        <v>0</v>
      </c>
      <c r="G9" s="64">
        <f>'Block A'!M15</f>
        <v>0</v>
      </c>
      <c r="H9" s="64">
        <f>'Block A'!M16</f>
        <v>0</v>
      </c>
      <c r="I9" s="182" t="e">
        <f>'Block A'!#REF!</f>
        <v>#REF!</v>
      </c>
      <c r="J9" s="64">
        <f>'Block A'!M21</f>
        <v>0</v>
      </c>
      <c r="K9" s="64"/>
      <c r="L9" s="64"/>
      <c r="M9" s="64"/>
      <c r="N9" s="64">
        <f>'Block A'!M28</f>
        <v>0</v>
      </c>
      <c r="O9" s="64">
        <f>'Block A'!M31</f>
        <v>0</v>
      </c>
      <c r="P9" s="64">
        <f>'Block A'!M40</f>
        <v>0</v>
      </c>
      <c r="Q9" s="64">
        <f>'Block A'!M44</f>
        <v>0</v>
      </c>
      <c r="R9" s="64">
        <f>'Block A'!M45</f>
        <v>0</v>
      </c>
      <c r="S9" s="64">
        <f>'Block A'!M46</f>
        <v>0</v>
      </c>
      <c r="T9" s="64">
        <f>'Block A'!M50</f>
        <v>0</v>
      </c>
      <c r="U9" s="64">
        <f>'Block A'!M55</f>
        <v>0</v>
      </c>
      <c r="V9" s="64">
        <f>'Block A'!M56</f>
        <v>0</v>
      </c>
      <c r="W9" s="64">
        <f>'Block A'!M58</f>
        <v>0</v>
      </c>
      <c r="X9" s="70">
        <f>'Block A'!D63</f>
        <v>0</v>
      </c>
      <c r="Y9" s="71">
        <f>'Block A'!G64</f>
        <v>0</v>
      </c>
      <c r="Z9" s="71">
        <f>'Block A'!G65</f>
        <v>0</v>
      </c>
      <c r="AA9" s="64">
        <f>'Block A'!G66</f>
        <v>0</v>
      </c>
      <c r="AB9" s="64" t="e">
        <f>X9/P9</f>
        <v>#DIV/0!</v>
      </c>
      <c r="AC9" s="66">
        <f>'Block B'!M10</f>
        <v>0</v>
      </c>
      <c r="AD9" s="66">
        <f>'Block B'!M11</f>
        <v>0</v>
      </c>
      <c r="AE9" s="66">
        <f>'Block B'!M15</f>
        <v>0</v>
      </c>
      <c r="AF9" s="66">
        <f>'Block B'!M16</f>
        <v>0</v>
      </c>
      <c r="AG9" s="66">
        <f>'Block B'!M17</f>
        <v>0</v>
      </c>
      <c r="AH9" s="66">
        <f>'Block B'!M18</f>
        <v>0</v>
      </c>
      <c r="AI9" s="66">
        <f>'Block B'!M19</f>
        <v>0</v>
      </c>
      <c r="AJ9" s="66">
        <f>'Block B'!M20</f>
        <v>0</v>
      </c>
      <c r="AK9" s="66">
        <f>'Block B'!M21</f>
        <v>0</v>
      </c>
      <c r="AL9" s="66">
        <f>'Block B'!M22</f>
        <v>0</v>
      </c>
      <c r="AM9" s="66">
        <f>'Block B'!M23</f>
        <v>0</v>
      </c>
      <c r="AN9" s="66">
        <f>'Block B'!M24</f>
        <v>0</v>
      </c>
      <c r="AO9" s="66">
        <f>'Block B'!M25</f>
        <v>0</v>
      </c>
      <c r="AP9" s="66">
        <f>'Block B'!M26</f>
        <v>0</v>
      </c>
      <c r="AQ9" s="66">
        <f>'Block B'!M27</f>
        <v>0</v>
      </c>
      <c r="AR9" s="66">
        <f>'Block B'!M28</f>
        <v>0</v>
      </c>
      <c r="AS9" s="66">
        <f>'Block B'!M29</f>
        <v>0</v>
      </c>
      <c r="AT9" s="67" t="e">
        <f>'Block B'!#REF!</f>
        <v>#REF!</v>
      </c>
      <c r="AU9" s="66">
        <f>'Block B'!M37</f>
        <v>0</v>
      </c>
      <c r="AV9" s="66">
        <f>'Block B'!M38</f>
        <v>0</v>
      </c>
      <c r="AW9" s="66">
        <f>'Block B'!M39</f>
        <v>0</v>
      </c>
      <c r="AX9" s="66">
        <f>'Block B'!M40</f>
        <v>0</v>
      </c>
      <c r="AY9" s="76">
        <f>'Block C'!J9</f>
        <v>0</v>
      </c>
      <c r="AZ9" s="76">
        <f>'Block C'!J11</f>
        <v>0</v>
      </c>
      <c r="BA9" s="76" t="str">
        <f>IF('Block C'!M13=TRUE,"Open","")</f>
        <v/>
      </c>
      <c r="BB9" s="76" t="str">
        <f>IF('Block C'!M14=TRUE,"Structured","")</f>
        <v/>
      </c>
      <c r="BC9" s="76" t="str">
        <f>IF('Block C'!M15=TRUE,"English","")</f>
        <v/>
      </c>
      <c r="BD9" s="76" t="str">
        <f>IF('Block C'!M16=TRUE,"Spanish","")</f>
        <v/>
      </c>
      <c r="BE9" s="76" t="str">
        <f>IF('Block C'!M17=TRUE,"Other","")</f>
        <v/>
      </c>
      <c r="BF9" s="76" t="str">
        <f>IF('Block C'!M18=TRUE,"Four Year","")</f>
        <v/>
      </c>
      <c r="BG9" s="76" t="str">
        <f>IF('Block C'!M19=TRUE,"Two Year","")</f>
        <v/>
      </c>
      <c r="BH9" s="76" t="str">
        <f>IF('Block C'!M20=TRUE,"Non-Profit","")</f>
        <v/>
      </c>
      <c r="BI9" s="76" t="str">
        <f>IF('Block C'!M21=TRUE,"Semester","")</f>
        <v/>
      </c>
      <c r="BJ9" s="76" t="str">
        <f>IF('Block C'!M22=TRUE,"Quarter","")</f>
        <v/>
      </c>
      <c r="BK9" s="76" t="str">
        <f>IF('Block C'!M23=TRUE,"Trimester","")</f>
        <v/>
      </c>
      <c r="BL9" s="76" t="str">
        <f>IF('Block C'!M24=TRUE,"N/A","")</f>
        <v/>
      </c>
      <c r="BM9" s="76">
        <f>'Block C'!J29</f>
        <v>0</v>
      </c>
      <c r="BN9" s="76">
        <f>'Block C'!J30</f>
        <v>0</v>
      </c>
      <c r="BO9" s="76">
        <f>'Block C'!J31</f>
        <v>0</v>
      </c>
      <c r="BP9" s="76">
        <f>'Block C'!J33</f>
        <v>0</v>
      </c>
      <c r="BQ9" s="76" t="str">
        <f>IF('Block C'!M39=TRUE,"Daily","")</f>
        <v/>
      </c>
      <c r="BR9" s="76" t="str">
        <f>IF('Block C'!M40=TRUE,"Weekly","")</f>
        <v/>
      </c>
      <c r="BS9" s="76" t="str">
        <f>IF('Block C'!M41=TRUE,"Monthly","")</f>
        <v/>
      </c>
      <c r="BT9" s="76">
        <f>'Block C'!J42</f>
        <v>0</v>
      </c>
      <c r="BU9" s="76">
        <f>'Block C'!J45</f>
        <v>0</v>
      </c>
      <c r="BV9" s="76" t="str">
        <f>IF('Block C'!M52=FALSE,"No","Yes")</f>
        <v>No</v>
      </c>
      <c r="BW9" s="76" t="str">
        <f>IF('Block C'!M55=TRUE,"No Assm't","")</f>
        <v/>
      </c>
      <c r="BX9" s="76" t="str">
        <f>IF('Block C'!M59=TRUE,"CASAS","")</f>
        <v/>
      </c>
      <c r="BY9" s="76" t="str">
        <f>IF('Block C'!M60=TRUE,"GAIN","")</f>
        <v/>
      </c>
      <c r="BZ9" s="76" t="str">
        <f>IF('Block C'!M61=TRUE,"TABE","")</f>
        <v/>
      </c>
      <c r="CA9" s="76" t="str">
        <f>IF('Block C'!M62=TRUE,"Steck-Vaughn OPT","")</f>
        <v/>
      </c>
      <c r="CB9" s="76" t="str">
        <f>IF('Block C'!M63=TRUE,"Other","")</f>
        <v/>
      </c>
      <c r="CC9" s="76">
        <f>'Block C'!J65</f>
        <v>0</v>
      </c>
      <c r="CD9" s="76">
        <f>'Block C'!J66</f>
        <v>0</v>
      </c>
      <c r="CE9" s="76">
        <f>'Block C'!J67</f>
        <v>0</v>
      </c>
      <c r="CF9" s="76">
        <f>'Block C'!J68</f>
        <v>0</v>
      </c>
      <c r="CG9" s="76" t="str">
        <f>IF('Block C'!M69=TRUE,"GED® 2002 Series","")</f>
        <v/>
      </c>
      <c r="CH9" s="76" t="str">
        <f>IF('Block C'!M70=TRUE,"GED® 2014 Series","")</f>
        <v/>
      </c>
      <c r="CI9" s="76" t="str">
        <f>IF('Block C'!M71=TRUE,"HiSET®","")</f>
        <v/>
      </c>
      <c r="CJ9" s="76" t="str">
        <f>IF('Block C'!M72=TRUE,"TASC®","")</f>
        <v/>
      </c>
      <c r="CK9" s="76" t="str">
        <f>IF('Block C'!M73=TRUE," Other®","")</f>
        <v/>
      </c>
      <c r="CL9" s="191">
        <f>'Block E2'!F21</f>
        <v>0</v>
      </c>
      <c r="CM9" s="191">
        <f>'Block E2'!F22</f>
        <v>0</v>
      </c>
      <c r="CN9" s="191">
        <f>'Block E2'!F23</f>
        <v>0</v>
      </c>
      <c r="CO9" s="191">
        <f>'Block E2'!F24</f>
        <v>0</v>
      </c>
      <c r="CP9" s="191">
        <f>'Block E2'!F25</f>
        <v>0</v>
      </c>
      <c r="CQ9" s="191">
        <f>'Block E2'!F26</f>
        <v>0</v>
      </c>
      <c r="CR9" s="191">
        <f>'Block E2'!F27</f>
        <v>0</v>
      </c>
      <c r="CS9" s="191">
        <f>'Block E2'!F28</f>
        <v>0</v>
      </c>
      <c r="CT9" s="192">
        <f>'Block E2'!F29</f>
        <v>0</v>
      </c>
      <c r="CU9" s="191">
        <f>'Block E2'!F31</f>
        <v>0</v>
      </c>
      <c r="CV9" s="191">
        <f>'Block E2'!F33</f>
        <v>0</v>
      </c>
      <c r="CW9" s="192">
        <f>'Block E2'!F34</f>
        <v>0</v>
      </c>
      <c r="CX9" s="191">
        <f>'Block E2'!G21</f>
        <v>0</v>
      </c>
      <c r="CY9" s="191">
        <f>'Block E2'!G22</f>
        <v>0</v>
      </c>
      <c r="CZ9" s="191">
        <f>'Block E2'!G23</f>
        <v>0</v>
      </c>
      <c r="DA9" s="191">
        <f>'Block E2'!G24</f>
        <v>0</v>
      </c>
      <c r="DB9" s="191">
        <f>'Block E2'!G25</f>
        <v>0</v>
      </c>
      <c r="DC9" s="191">
        <f>'Block E2'!G26</f>
        <v>0</v>
      </c>
      <c r="DD9" s="191">
        <f>'Block E2'!G27</f>
        <v>0</v>
      </c>
      <c r="DE9" s="191">
        <f>'Block E2'!G28</f>
        <v>0</v>
      </c>
      <c r="DF9" s="192">
        <f>'Block E2'!G29</f>
        <v>0</v>
      </c>
      <c r="DG9" s="191">
        <f>'Block E2'!G31</f>
        <v>0</v>
      </c>
      <c r="DH9" s="191">
        <f>'Block E2'!G33</f>
        <v>0</v>
      </c>
      <c r="DI9" s="192">
        <f>'Block E2'!G34</f>
        <v>0</v>
      </c>
      <c r="DJ9" s="191">
        <f>'Block E2'!H21</f>
        <v>0</v>
      </c>
      <c r="DK9" s="191">
        <f>'Block E2'!H22</f>
        <v>0</v>
      </c>
      <c r="DL9" s="191">
        <f>'Block E2'!H23</f>
        <v>0</v>
      </c>
      <c r="DM9" s="191">
        <f>'Block E2'!H24</f>
        <v>0</v>
      </c>
      <c r="DN9" s="191">
        <f>'Block E2'!H25</f>
        <v>0</v>
      </c>
      <c r="DO9" s="191">
        <f>'Block E2'!H26</f>
        <v>0</v>
      </c>
      <c r="DP9" s="191">
        <f>'Block E2'!H27</f>
        <v>0</v>
      </c>
      <c r="DQ9" s="191">
        <f>'Block E2'!H28</f>
        <v>0</v>
      </c>
      <c r="DR9" s="192">
        <f>'Block E2'!H29</f>
        <v>0</v>
      </c>
      <c r="DS9" s="191">
        <f>'Block E2'!H31</f>
        <v>0</v>
      </c>
      <c r="DT9" s="191">
        <f>'Block E2'!H33</f>
        <v>0</v>
      </c>
      <c r="DU9" s="192">
        <f>'Block E2'!H34</f>
        <v>0</v>
      </c>
      <c r="DV9" s="191">
        <f>'Block E2'!I21</f>
        <v>0</v>
      </c>
      <c r="DW9" s="191">
        <f>'Block E2'!I22</f>
        <v>0</v>
      </c>
      <c r="DX9" s="191">
        <f>'Block E2'!I23</f>
        <v>0</v>
      </c>
      <c r="DY9" s="191">
        <f>'Block E2'!I24</f>
        <v>0</v>
      </c>
      <c r="DZ9" s="191">
        <f>'Block E2'!I25</f>
        <v>0</v>
      </c>
      <c r="EA9" s="191">
        <f>'Block E2'!I26</f>
        <v>0</v>
      </c>
      <c r="EB9" s="191">
        <f>'Block E2'!I27</f>
        <v>0</v>
      </c>
      <c r="EC9" s="191">
        <f>'Block E2'!I28</f>
        <v>0</v>
      </c>
      <c r="ED9" s="192">
        <f>'Block E2'!I29</f>
        <v>0</v>
      </c>
      <c r="EE9" s="191">
        <f>'Block E2'!I31</f>
        <v>0</v>
      </c>
      <c r="EF9" s="191">
        <f>'Block E2'!I33</f>
        <v>0</v>
      </c>
      <c r="EG9" s="192">
        <f>'Block E2'!I34</f>
        <v>0</v>
      </c>
    </row>
    <row r="10" spans="1:137" x14ac:dyDescent="0.3">
      <c r="B10" s="33"/>
      <c r="C10" s="161"/>
      <c r="D10" s="161"/>
      <c r="I10" s="184"/>
      <c r="AY10" s="56">
        <f>F9</f>
        <v>0</v>
      </c>
      <c r="AZ10" s="56">
        <f>SUM(AY9:AZ9)</f>
        <v>0</v>
      </c>
      <c r="BD10" s="56"/>
      <c r="BE10" s="56"/>
      <c r="BF10" s="56"/>
      <c r="BG10" s="56"/>
      <c r="BH10" s="56"/>
      <c r="BJ10" s="56"/>
      <c r="BK10" s="56"/>
      <c r="BL10" s="56"/>
      <c r="BM10" s="56"/>
      <c r="BN10" s="56"/>
      <c r="BO10" s="56"/>
      <c r="BP10" s="56"/>
      <c r="BR10" s="56"/>
      <c r="BS10" s="56"/>
      <c r="BT10" s="56"/>
      <c r="BU10" s="56"/>
      <c r="BV10" s="56"/>
      <c r="BW10" s="56"/>
      <c r="CA10" s="56"/>
      <c r="CB10" s="56"/>
      <c r="CL10" s="184"/>
      <c r="CM10" s="184"/>
      <c r="CN10" s="184"/>
      <c r="CO10" s="184"/>
      <c r="CP10" s="184"/>
      <c r="CQ10" s="184"/>
      <c r="CR10" s="184"/>
      <c r="CS10" s="184"/>
      <c r="CT10" s="184">
        <f>SUM(CL9:CS9)</f>
        <v>0</v>
      </c>
      <c r="CU10" s="184"/>
      <c r="CV10" s="184"/>
      <c r="CW10" s="184">
        <f>SUM(CT9:CV9)</f>
        <v>0</v>
      </c>
      <c r="CX10" s="184"/>
      <c r="CY10" s="184"/>
      <c r="CZ10" s="184"/>
      <c r="DA10" s="184"/>
      <c r="DB10" s="184"/>
      <c r="DC10" s="184"/>
      <c r="DD10" s="184"/>
      <c r="DE10" s="184"/>
      <c r="DF10" s="184">
        <f>SUM(CX9:DE9)</f>
        <v>0</v>
      </c>
      <c r="DG10" s="184"/>
      <c r="DH10" s="184"/>
      <c r="DI10" s="184">
        <f>SUM(DF9:DH9)</f>
        <v>0</v>
      </c>
      <c r="DJ10" s="193"/>
      <c r="DK10" s="193"/>
      <c r="DL10" s="193"/>
      <c r="DM10" s="193"/>
      <c r="DN10" s="193"/>
      <c r="DO10" s="193"/>
      <c r="DP10" s="193"/>
      <c r="DQ10" s="193"/>
      <c r="DR10" s="184">
        <f>SUM(DJ9:DQ9)</f>
        <v>0</v>
      </c>
      <c r="DS10" s="193"/>
      <c r="DT10" s="193"/>
      <c r="DU10" s="184">
        <f>SUM(DR9:DT9)</f>
        <v>0</v>
      </c>
      <c r="DV10" s="184"/>
      <c r="DW10" s="184"/>
      <c r="DX10" s="184"/>
      <c r="DY10" s="184"/>
      <c r="DZ10" s="184"/>
      <c r="EA10" s="184"/>
      <c r="EB10" s="184"/>
      <c r="EC10" s="184"/>
      <c r="ED10" s="184">
        <f>SUM(DV9:EC9)</f>
        <v>0</v>
      </c>
      <c r="EE10" s="184"/>
      <c r="EF10" s="184"/>
      <c r="EG10" s="184">
        <f>SUM(ED9:EF9)</f>
        <v>0</v>
      </c>
    </row>
    <row r="11" spans="1:137" x14ac:dyDescent="0.3">
      <c r="B11" s="80" t="str">
        <f>'Block A'!N12</f>
        <v>Y5</v>
      </c>
      <c r="C11" s="159" t="str">
        <f>'Block A'!C1</f>
        <v>Write here</v>
      </c>
      <c r="D11" s="159" t="str">
        <f>'Block A'!C2</f>
        <v>Write here</v>
      </c>
      <c r="E11" s="64">
        <f>'Block A'!N13</f>
        <v>0</v>
      </c>
      <c r="F11" s="64">
        <f>'Block A'!N14</f>
        <v>0</v>
      </c>
      <c r="G11" s="64">
        <f>'Block A'!N15</f>
        <v>0</v>
      </c>
      <c r="H11" s="64">
        <f>'Block A'!N16</f>
        <v>0</v>
      </c>
      <c r="I11" s="182" t="e">
        <f>'Block A'!#REF!</f>
        <v>#REF!</v>
      </c>
      <c r="J11" s="64">
        <f>'Block A'!N21</f>
        <v>0</v>
      </c>
      <c r="K11" s="64"/>
      <c r="L11" s="64"/>
      <c r="M11" s="64"/>
      <c r="N11" s="64">
        <f>'Block A'!N28</f>
        <v>0</v>
      </c>
      <c r="O11" s="64">
        <f>'Block A'!N31</f>
        <v>0</v>
      </c>
      <c r="P11" s="64">
        <f>'Block A'!N40</f>
        <v>0</v>
      </c>
      <c r="Q11" s="64">
        <f>'Block A'!N44</f>
        <v>0</v>
      </c>
      <c r="R11" s="64">
        <f>'Block A'!N45</f>
        <v>0</v>
      </c>
      <c r="S11" s="64">
        <f>'Block A'!N46</f>
        <v>0</v>
      </c>
      <c r="T11" s="64">
        <f>'Block A'!N50</f>
        <v>0</v>
      </c>
      <c r="U11" s="64">
        <f>'Block A'!N55</f>
        <v>0</v>
      </c>
      <c r="V11" s="64">
        <f>'Block A'!N56</f>
        <v>0</v>
      </c>
      <c r="W11" s="64">
        <f>'Block A'!N58</f>
        <v>0</v>
      </c>
      <c r="X11" s="70">
        <f>'Block A'!D63</f>
        <v>0</v>
      </c>
      <c r="Y11" s="71">
        <f>'Block A'!H64</f>
        <v>0</v>
      </c>
      <c r="Z11" s="71">
        <f>'Block A'!H65</f>
        <v>0</v>
      </c>
      <c r="AA11" s="64">
        <f>'Block A'!H66</f>
        <v>0</v>
      </c>
      <c r="AB11" s="64" t="e">
        <f>X11/P11</f>
        <v>#DIV/0!</v>
      </c>
      <c r="AC11" s="66">
        <f>'Block B'!N10</f>
        <v>0</v>
      </c>
      <c r="AD11" s="66">
        <f>'Block B'!N11</f>
        <v>0</v>
      </c>
      <c r="AE11" s="66">
        <f>'Block B'!N15</f>
        <v>0</v>
      </c>
      <c r="AF11" s="66">
        <f>'Block B'!N16</f>
        <v>0</v>
      </c>
      <c r="AG11" s="66">
        <f>'Block B'!N17</f>
        <v>0</v>
      </c>
      <c r="AH11" s="66">
        <f>'Block B'!N18</f>
        <v>0</v>
      </c>
      <c r="AI11" s="66">
        <f>'Block B'!N19</f>
        <v>0</v>
      </c>
      <c r="AJ11" s="66">
        <f>'Block B'!N20</f>
        <v>0</v>
      </c>
      <c r="AK11" s="66">
        <f>'Block B'!N21</f>
        <v>0</v>
      </c>
      <c r="AL11" s="66">
        <f>'Block B'!N22</f>
        <v>0</v>
      </c>
      <c r="AM11" s="66">
        <f>'Block B'!N23</f>
        <v>0</v>
      </c>
      <c r="AN11" s="66">
        <f>'Block B'!N24</f>
        <v>0</v>
      </c>
      <c r="AO11" s="66">
        <f>'Block B'!N25</f>
        <v>0</v>
      </c>
      <c r="AP11" s="66">
        <f>'Block B'!N26</f>
        <v>0</v>
      </c>
      <c r="AQ11" s="66">
        <f>'Block B'!N27</f>
        <v>0</v>
      </c>
      <c r="AR11" s="66">
        <f>'Block B'!N28</f>
        <v>0</v>
      </c>
      <c r="AS11" s="66">
        <f>'Block B'!N29</f>
        <v>0</v>
      </c>
      <c r="AT11" s="67" t="e">
        <f>'Block B'!#REF!</f>
        <v>#REF!</v>
      </c>
      <c r="AU11" s="66">
        <f>'Block B'!N37</f>
        <v>0</v>
      </c>
      <c r="AV11" s="66">
        <f>'Block B'!N38</f>
        <v>0</v>
      </c>
      <c r="AW11" s="66">
        <f>'Block B'!N39</f>
        <v>0</v>
      </c>
      <c r="AX11" s="66">
        <f>'Block B'!N40</f>
        <v>0</v>
      </c>
      <c r="AY11" s="76">
        <f>'Block C'!J9</f>
        <v>0</v>
      </c>
      <c r="AZ11" s="76">
        <f>'Block C'!J11</f>
        <v>0</v>
      </c>
      <c r="BA11" s="76" t="str">
        <f>IF('Block C'!M13=TRUE,"Open","")</f>
        <v/>
      </c>
      <c r="BB11" s="76" t="str">
        <f>IF('Block C'!M14=TRUE,"Structured","")</f>
        <v/>
      </c>
      <c r="BC11" s="76" t="str">
        <f>IF('Block C'!M15=TRUE,"English","")</f>
        <v/>
      </c>
      <c r="BD11" s="76" t="str">
        <f>IF('Block C'!M16=TRUE,"Spanish","")</f>
        <v/>
      </c>
      <c r="BE11" s="76" t="str">
        <f>IF('Block C'!M17=TRUE,"Other","")</f>
        <v/>
      </c>
      <c r="BF11" s="76" t="str">
        <f>IF('Block C'!M18=TRUE,"Four Year","")</f>
        <v/>
      </c>
      <c r="BG11" s="76" t="str">
        <f>IF('Block C'!M19=TRUE,"Two Year","")</f>
        <v/>
      </c>
      <c r="BH11" s="76" t="str">
        <f>IF('Block C'!M20=TRUE,"Non-Profit","")</f>
        <v/>
      </c>
      <c r="BI11" s="76" t="str">
        <f>IF('Block C'!M21=TRUE,"Semester","")</f>
        <v/>
      </c>
      <c r="BJ11" s="76" t="str">
        <f>IF('Block C'!M22=TRUE,"Quarter","")</f>
        <v/>
      </c>
      <c r="BK11" s="76" t="str">
        <f>IF('Block C'!M23=TRUE,"Trimester","")</f>
        <v/>
      </c>
      <c r="BL11" s="76" t="str">
        <f>IF('Block C'!M24=TRUE,"N/A","")</f>
        <v/>
      </c>
      <c r="BM11" s="76">
        <f>'Block C'!J29</f>
        <v>0</v>
      </c>
      <c r="BN11" s="76">
        <f>'Block C'!J30</f>
        <v>0</v>
      </c>
      <c r="BO11" s="76">
        <f>'Block C'!J31</f>
        <v>0</v>
      </c>
      <c r="BP11" s="76">
        <f>'Block C'!J33</f>
        <v>0</v>
      </c>
      <c r="BQ11" s="76" t="str">
        <f>IF('Block C'!M39=TRUE,"Daily","")</f>
        <v/>
      </c>
      <c r="BR11" s="76" t="str">
        <f>IF('Block C'!M40=TRUE,"Weekly","")</f>
        <v/>
      </c>
      <c r="BS11" s="76" t="str">
        <f>IF('Block C'!M41=TRUE,"Monthly","")</f>
        <v/>
      </c>
      <c r="BT11" s="76">
        <f>'Block C'!J42</f>
        <v>0</v>
      </c>
      <c r="BU11" s="76">
        <f>'Block C'!J45</f>
        <v>0</v>
      </c>
      <c r="BV11" s="76" t="str">
        <f>IF('Block C'!M52=FALSE,"No","Yes")</f>
        <v>No</v>
      </c>
      <c r="BW11" s="76" t="str">
        <f>IF('Block C'!M55=TRUE,"No Assm't","")</f>
        <v/>
      </c>
      <c r="BX11" s="76" t="str">
        <f>IF('Block C'!M59=TRUE,"CASAS","")</f>
        <v/>
      </c>
      <c r="BY11" s="76" t="str">
        <f>IF('Block C'!M60=TRUE,"GAIN","")</f>
        <v/>
      </c>
      <c r="BZ11" s="76" t="str">
        <f>IF('Block C'!M61=TRUE,"TABE","")</f>
        <v/>
      </c>
      <c r="CA11" s="76" t="str">
        <f>IF('Block C'!M62=TRUE,"Steck-Vaughn OPT","")</f>
        <v/>
      </c>
      <c r="CB11" s="76" t="str">
        <f>IF('Block C'!M63=TRUE,"Other","")</f>
        <v/>
      </c>
      <c r="CC11" s="76">
        <f>'Block C'!J65</f>
        <v>0</v>
      </c>
      <c r="CD11" s="76">
        <f>'Block C'!J66</f>
        <v>0</v>
      </c>
      <c r="CE11" s="76">
        <f>'Block C'!J67</f>
        <v>0</v>
      </c>
      <c r="CF11" s="76">
        <f>'Block C'!J68</f>
        <v>0</v>
      </c>
      <c r="CG11" s="76" t="str">
        <f>IF('Block C'!M69=TRUE,"GED® 2002 Series","")</f>
        <v/>
      </c>
      <c r="CH11" s="76" t="str">
        <f>IF('Block C'!M70=TRUE,"GED® 2014 Series","")</f>
        <v/>
      </c>
      <c r="CI11" s="76" t="str">
        <f>IF('Block C'!M71=TRUE,"HiSET®","")</f>
        <v/>
      </c>
      <c r="CJ11" s="76" t="str">
        <f>IF('Block C'!M72=TRUE,"TASC®","")</f>
        <v/>
      </c>
      <c r="CK11" s="76" t="str">
        <f>IF('Block C'!M73=TRUE," Other®","")</f>
        <v/>
      </c>
      <c r="CL11" s="191">
        <f>'Block E2'!F21</f>
        <v>0</v>
      </c>
      <c r="CM11" s="191">
        <f>'Block E2'!F22</f>
        <v>0</v>
      </c>
      <c r="CN11" s="191">
        <f>'Block E2'!F23</f>
        <v>0</v>
      </c>
      <c r="CO11" s="191">
        <f>'Block E2'!F24</f>
        <v>0</v>
      </c>
      <c r="CP11" s="191">
        <f>'Block E2'!F25</f>
        <v>0</v>
      </c>
      <c r="CQ11" s="191">
        <f>'Block E2'!F26</f>
        <v>0</v>
      </c>
      <c r="CR11" s="191">
        <f>'Block E2'!F27</f>
        <v>0</v>
      </c>
      <c r="CS11" s="191">
        <f>'Block E2'!F28</f>
        <v>0</v>
      </c>
      <c r="CT11" s="192">
        <f>'Block E2'!F29</f>
        <v>0</v>
      </c>
      <c r="CU11" s="191">
        <f>'Block E2'!F31</f>
        <v>0</v>
      </c>
      <c r="CV11" s="191">
        <f>'Block E2'!F33</f>
        <v>0</v>
      </c>
      <c r="CW11" s="192">
        <f>'Block E2'!F34</f>
        <v>0</v>
      </c>
      <c r="CX11" s="191">
        <f>'Block E2'!G21</f>
        <v>0</v>
      </c>
      <c r="CY11" s="191">
        <f>'Block E2'!G22</f>
        <v>0</v>
      </c>
      <c r="CZ11" s="191">
        <f>'Block E2'!G23</f>
        <v>0</v>
      </c>
      <c r="DA11" s="191">
        <f>'Block E2'!G24</f>
        <v>0</v>
      </c>
      <c r="DB11" s="191">
        <f>'Block E2'!G25</f>
        <v>0</v>
      </c>
      <c r="DC11" s="191">
        <f>'Block E2'!G26</f>
        <v>0</v>
      </c>
      <c r="DD11" s="191">
        <f>'Block E2'!G27</f>
        <v>0</v>
      </c>
      <c r="DE11" s="191">
        <f>'Block E2'!G28</f>
        <v>0</v>
      </c>
      <c r="DF11" s="192">
        <f>'Block E2'!G29</f>
        <v>0</v>
      </c>
      <c r="DG11" s="191">
        <f>'Block E2'!G31</f>
        <v>0</v>
      </c>
      <c r="DH11" s="191">
        <f>'Block E2'!G33</f>
        <v>0</v>
      </c>
      <c r="DI11" s="192">
        <f>'Block E2'!G34</f>
        <v>0</v>
      </c>
      <c r="DJ11" s="191">
        <f>'Block E2'!H21</f>
        <v>0</v>
      </c>
      <c r="DK11" s="191">
        <f>'Block E2'!H22</f>
        <v>0</v>
      </c>
      <c r="DL11" s="191">
        <f>'Block E2'!H23</f>
        <v>0</v>
      </c>
      <c r="DM11" s="191">
        <f>'Block E2'!H24</f>
        <v>0</v>
      </c>
      <c r="DN11" s="191">
        <f>'Block E2'!H25</f>
        <v>0</v>
      </c>
      <c r="DO11" s="191">
        <f>'Block E2'!H26</f>
        <v>0</v>
      </c>
      <c r="DP11" s="191">
        <f>'Block E2'!H27</f>
        <v>0</v>
      </c>
      <c r="DQ11" s="191">
        <f>'Block E2'!H28</f>
        <v>0</v>
      </c>
      <c r="DR11" s="192">
        <f>'Block E2'!H29</f>
        <v>0</v>
      </c>
      <c r="DS11" s="191">
        <f>'Block E2'!H31</f>
        <v>0</v>
      </c>
      <c r="DT11" s="191">
        <f>'Block E2'!H33</f>
        <v>0</v>
      </c>
      <c r="DU11" s="192">
        <f>'Block E2'!H34</f>
        <v>0</v>
      </c>
      <c r="DV11" s="191">
        <f>'Block E2'!I21</f>
        <v>0</v>
      </c>
      <c r="DW11" s="191">
        <f>'Block E2'!I22</f>
        <v>0</v>
      </c>
      <c r="DX11" s="191">
        <f>'Block E2'!I23</f>
        <v>0</v>
      </c>
      <c r="DY11" s="191">
        <f>'Block E2'!I24</f>
        <v>0</v>
      </c>
      <c r="DZ11" s="191">
        <f>'Block E2'!I25</f>
        <v>0</v>
      </c>
      <c r="EA11" s="191">
        <f>'Block E2'!I26</f>
        <v>0</v>
      </c>
      <c r="EB11" s="191">
        <f>'Block E2'!I27</f>
        <v>0</v>
      </c>
      <c r="EC11" s="191">
        <f>'Block E2'!I28</f>
        <v>0</v>
      </c>
      <c r="ED11" s="192">
        <f>'Block E2'!I29</f>
        <v>0</v>
      </c>
      <c r="EE11" s="191">
        <f>'Block E2'!I31</f>
        <v>0</v>
      </c>
      <c r="EF11" s="191">
        <f>'Block E2'!I33</f>
        <v>0</v>
      </c>
      <c r="EG11" s="192">
        <f>'Block E2'!I34</f>
        <v>0</v>
      </c>
    </row>
    <row r="12" spans="1:137" x14ac:dyDescent="0.3"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>
        <f>F11</f>
        <v>0</v>
      </c>
      <c r="AZ12" s="56">
        <f>SUM(AY11:AZ11)</f>
        <v>0</v>
      </c>
      <c r="BD12" s="56"/>
      <c r="BE12" s="56"/>
      <c r="BF12" s="56"/>
      <c r="BG12" s="56"/>
      <c r="BH12" s="56"/>
      <c r="BJ12" s="56"/>
      <c r="BK12" s="56"/>
      <c r="BL12" s="56"/>
      <c r="BM12" s="56"/>
      <c r="BN12" s="56"/>
      <c r="BO12" s="56"/>
      <c r="BP12" s="56"/>
      <c r="BR12" s="56"/>
      <c r="BS12" s="56"/>
      <c r="BT12" s="56"/>
      <c r="BU12" s="56"/>
      <c r="BV12" s="56"/>
      <c r="BW12" s="56"/>
      <c r="CA12" s="56"/>
      <c r="CB12" s="56"/>
      <c r="CT12">
        <f>SUM(CL11:CS11)</f>
        <v>0</v>
      </c>
      <c r="CW12">
        <f>SUM(CT11:CV11)</f>
        <v>0</v>
      </c>
      <c r="DF12">
        <f>SUM(CX11:DE11)</f>
        <v>0</v>
      </c>
      <c r="DI12">
        <f>SUM(DF11:DH11)</f>
        <v>0</v>
      </c>
      <c r="DR12">
        <f>SUM(DJ11:DQ11)</f>
        <v>0</v>
      </c>
      <c r="DU12">
        <f>SUM(DR11:DT11)</f>
        <v>0</v>
      </c>
      <c r="ED12">
        <f>SUM(DV11:EC11)</f>
        <v>0</v>
      </c>
      <c r="EG12">
        <f>SUM(ED11:EF11)</f>
        <v>0</v>
      </c>
    </row>
    <row r="13" spans="1:137" x14ac:dyDescent="0.3"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D13" s="56"/>
      <c r="BE13" s="56"/>
      <c r="BF13" s="56"/>
      <c r="BG13" s="56"/>
      <c r="BH13" s="56"/>
      <c r="BJ13" s="56"/>
      <c r="BK13" s="56"/>
      <c r="BL13" s="56"/>
      <c r="BM13" s="56"/>
      <c r="BN13" s="56"/>
      <c r="BO13" s="56"/>
      <c r="BP13" s="56"/>
      <c r="BR13" s="56"/>
      <c r="BS13" s="56"/>
      <c r="BT13" s="56"/>
      <c r="BU13" s="56"/>
      <c r="BV13" s="56"/>
      <c r="BW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</row>
  </sheetData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lection_x0020_Year xmlns="4311c452-7b25-44d5-ae47-000ad44ac37f">2017</Collection_x0020_Year>
    <Budget_x0020_Year xmlns="4311c452-7b25-44d5-ae47-000ad44ac37f">2016-2017</Budget_x0020_Year>
    <Program xmlns="4311c452-7b25-44d5-ae47-000ad44ac37f">HEP</Progra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C16A1277CDD448AD5F7D754C7BCF7" ma:contentTypeVersion="4" ma:contentTypeDescription="Create a new document." ma:contentTypeScope="" ma:versionID="fafca334435c7836c26cb19e6e58aa3f">
  <xsd:schema xmlns:xsd="http://www.w3.org/2001/XMLSchema" xmlns:xs="http://www.w3.org/2001/XMLSchema" xmlns:p="http://schemas.microsoft.com/office/2006/metadata/properties" xmlns:ns2="4311c452-7b25-44d5-ae47-000ad44ac37f" targetNamespace="http://schemas.microsoft.com/office/2006/metadata/properties" ma:root="true" ma:fieldsID="68c201a095e429ae8e3eb720cbe4167c" ns2:_="">
    <xsd:import namespace="4311c452-7b25-44d5-ae47-000ad44ac37f"/>
    <xsd:element name="properties">
      <xsd:complexType>
        <xsd:sequence>
          <xsd:element name="documentManagement">
            <xsd:complexType>
              <xsd:all>
                <xsd:element ref="ns2:Budget_x0020_Year" minOccurs="0"/>
                <xsd:element ref="ns2:Collection_x0020_Year" minOccurs="0"/>
                <xsd:element ref="ns2:Progr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c452-7b25-44d5-ae47-000ad44ac37f" elementFormDefault="qualified">
    <xsd:import namespace="http://schemas.microsoft.com/office/2006/documentManagement/types"/>
    <xsd:import namespace="http://schemas.microsoft.com/office/infopath/2007/PartnerControls"/>
    <xsd:element name="Budget_x0020_Year" ma:index="8" nillable="true" ma:displayName="Budget Year" ma:description="This is the budget year for the project or document; i.e. 2014-2015. It is assumed to be from July 1 to June 30." ma:internalName="Budget_x0020_Year" ma:readOnly="false">
      <xsd:simpleType>
        <xsd:restriction base="dms:Text">
          <xsd:maxLength value="10"/>
        </xsd:restriction>
      </xsd:simpleType>
    </xsd:element>
    <xsd:element name="Collection_x0020_Year" ma:index="9" nillable="true" ma:displayName="Collection Year" ma:description="This is the Year (usually in the Fall) that the APR is collected." ma:internalName="Collection_x0020_Year" ma:readOnly="false">
      <xsd:simpleType>
        <xsd:restriction base="dms:Text">
          <xsd:maxLength value="10"/>
        </xsd:restriction>
      </xsd:simpleType>
    </xsd:element>
    <xsd:element name="Program" ma:index="10" nillable="true" ma:displayName="Program" ma:default="HEP" ma:description="Which ESEA or HEOA program is this related to." ma:format="Dropdown" ma:internalName="Program" ma:readOnly="false">
      <xsd:simpleType>
        <xsd:restriction base="dms:Choice">
          <xsd:enumeration value="HEP"/>
          <xsd:enumeration value="CAMP"/>
          <xsd:enumeration value="BOTH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00E9B-B85E-4BAB-B7B9-52C4418B2A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F238E-F346-4899-A78F-11506AF46476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4311c452-7b25-44d5-ae47-000ad44ac37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0F2615-B9E4-42DD-B4F1-D980017461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c452-7b25-44d5-ae47-000ad44ac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Note</vt:lpstr>
      <vt:lpstr>Block A</vt:lpstr>
      <vt:lpstr>Block B</vt:lpstr>
      <vt:lpstr>Block C</vt:lpstr>
      <vt:lpstr>Block E2</vt:lpstr>
      <vt:lpstr>Data</vt:lpstr>
      <vt:lpstr>'Block A'!Print_Area</vt:lpstr>
      <vt:lpstr>'Block B'!Print_Area</vt:lpstr>
      <vt:lpstr>'Block E2'!Print_Area</vt:lpstr>
      <vt:lpstr>'Block A'!Time_to_comp_GED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HEP Data Form</dc:title>
  <dc:creator>U.S. Department of Education</dc:creator>
  <cp:lastModifiedBy>Washington, Tomakie</cp:lastModifiedBy>
  <cp:lastPrinted>2014-09-03T16:44:13Z</cp:lastPrinted>
  <dcterms:created xsi:type="dcterms:W3CDTF">2013-04-11T19:45:55Z</dcterms:created>
  <dcterms:modified xsi:type="dcterms:W3CDTF">2017-01-04T16:19:03Z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0x010100502C16A1277CDD448AD5F7D754C7BCF7</vt:lpwstr>
  </property>
</Properties>
</file>