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bookViews>
    <workbookView xWindow="0" yWindow="0" windowWidth="23040" windowHeight="9396"/>
  </bookViews>
  <sheets>
    <sheet name="Sheet1" sheetId="1" r:id="rId1"/>
  </sheets>
  <calcPr calcId="152511"/>
  <customWorkbookViews>
    <customWorkbookView name="Brown, Kimble - RD, Washington, DC - Personal View" guid="{EB59D0A9-44D2-480B-B393-A34F50D15B92}" mergeInterval="0" personalView="1" maximized="1" xWindow="-9" yWindow="-9" windowWidth="1938" windowHeight="1050" activeSheetId="1"/>
    <customWorkbookView name="Peiffer, Karla - RD, Des Moines, IA - Personal View" guid="{FD8A28F0-072A-488F-B2D1-C0800051A918}" mergeInterval="0" personalView="1" maximized="1" xWindow="-9" yWindow="-9" windowWidth="1384" windowHeight="7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H57" i="1"/>
  <c r="F57" i="1"/>
  <c r="F34" i="1"/>
  <c r="H34" i="1" s="1"/>
  <c r="J34" i="1" s="1"/>
  <c r="F59" i="1" l="1"/>
  <c r="H59" i="1" s="1"/>
  <c r="J59" i="1" s="1"/>
  <c r="F58" i="1"/>
  <c r="H58" i="1" s="1"/>
  <c r="J58" i="1" s="1"/>
  <c r="F56" i="1"/>
  <c r="H56" i="1" s="1"/>
  <c r="J56" i="1" s="1"/>
  <c r="F55" i="1"/>
  <c r="H55" i="1" s="1"/>
  <c r="J55" i="1" s="1"/>
  <c r="F54" i="1"/>
  <c r="H54" i="1" s="1"/>
  <c r="J54" i="1" s="1"/>
  <c r="F53" i="1"/>
  <c r="H11" i="1"/>
  <c r="J11" i="1" s="1"/>
  <c r="F24" i="1"/>
  <c r="H24" i="1" s="1"/>
  <c r="J24" i="1" s="1"/>
  <c r="F20" i="1"/>
  <c r="H20" i="1" s="1"/>
  <c r="J20" i="1" s="1"/>
  <c r="F19" i="1"/>
  <c r="H19" i="1" s="1"/>
  <c r="J19" i="1" s="1"/>
  <c r="F18" i="1"/>
  <c r="H18" i="1" s="1"/>
  <c r="J18" i="1" s="1"/>
  <c r="F17" i="1"/>
  <c r="H17" i="1" s="1"/>
  <c r="J17" i="1" s="1"/>
  <c r="F14" i="1"/>
  <c r="H14" i="1" s="1"/>
  <c r="J14" i="1" s="1"/>
  <c r="F16" i="1"/>
  <c r="H16" i="1" s="1"/>
  <c r="J16" i="1" s="1"/>
  <c r="F15" i="1"/>
  <c r="H15" i="1" s="1"/>
  <c r="J15" i="1" s="1"/>
  <c r="F13" i="1"/>
  <c r="H13" i="1" s="1"/>
  <c r="J13" i="1" s="1"/>
  <c r="F23" i="1"/>
  <c r="H23" i="1" s="1"/>
  <c r="J23" i="1" s="1"/>
  <c r="F22" i="1"/>
  <c r="H22" i="1" s="1"/>
  <c r="J22" i="1" s="1"/>
  <c r="F21" i="1"/>
  <c r="H21" i="1" s="1"/>
  <c r="J21" i="1" s="1"/>
  <c r="F12" i="1"/>
  <c r="H12" i="1" s="1"/>
  <c r="J12" i="1" s="1"/>
  <c r="F40" i="1"/>
  <c r="H40" i="1" s="1"/>
  <c r="J40" i="1" s="1"/>
  <c r="F39" i="1"/>
  <c r="H39" i="1" s="1"/>
  <c r="J39" i="1" s="1"/>
  <c r="F38" i="1"/>
  <c r="H38" i="1" s="1"/>
  <c r="J38" i="1" s="1"/>
  <c r="F37" i="1"/>
  <c r="H37" i="1" s="1"/>
  <c r="J37" i="1" s="1"/>
  <c r="F36" i="1"/>
  <c r="H36" i="1" s="1"/>
  <c r="J36" i="1" s="1"/>
  <c r="F35" i="1"/>
  <c r="H35" i="1" s="1"/>
  <c r="J35" i="1" s="1"/>
  <c r="F31" i="1"/>
  <c r="H31" i="1" s="1"/>
  <c r="J31" i="1" s="1"/>
  <c r="F33" i="1"/>
  <c r="H33" i="1" s="1"/>
  <c r="J33" i="1" s="1"/>
  <c r="F32" i="1"/>
  <c r="H32" i="1" s="1"/>
  <c r="J32" i="1" s="1"/>
  <c r="F60" i="1" l="1"/>
  <c r="H53" i="1"/>
  <c r="F26" i="1"/>
  <c r="H26" i="1" s="1"/>
  <c r="J26" i="1" s="1"/>
  <c r="F25" i="1"/>
  <c r="H25" i="1" s="1"/>
  <c r="J25" i="1" s="1"/>
  <c r="H60" i="1" l="1"/>
  <c r="J53" i="1"/>
  <c r="J60" i="1" s="1"/>
  <c r="F41" i="1"/>
  <c r="F61" i="1" s="1"/>
  <c r="J41" i="1" l="1"/>
  <c r="J61" i="1" s="1"/>
  <c r="H41" i="1"/>
  <c r="H61" i="1" s="1"/>
</calcChain>
</file>

<file path=xl/sharedStrings.xml><?xml version="1.0" encoding="utf-8"?>
<sst xmlns="http://schemas.openxmlformats.org/spreadsheetml/2006/main" count="132" uniqueCount="110">
  <si>
    <t>2016 Community Facility Loans  - 7 CFR 1942, subpart A</t>
  </si>
  <si>
    <t>OMB No 0575-NEW</t>
  </si>
  <si>
    <t>Reports</t>
  </si>
  <si>
    <t>Total Annual</t>
  </si>
  <si>
    <t>Est. No. of</t>
  </si>
  <si>
    <t>Est. Total</t>
  </si>
  <si>
    <t>Total</t>
  </si>
  <si>
    <t>Form No.</t>
  </si>
  <si>
    <t>Filed</t>
  </si>
  <si>
    <t>Responses</t>
  </si>
  <si>
    <t xml:space="preserve"> Man hours</t>
  </si>
  <si>
    <t>Man-hours</t>
  </si>
  <si>
    <t>Wage</t>
  </si>
  <si>
    <t>Cost</t>
  </si>
  <si>
    <t>Reference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</si>
  <si>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</si>
  <si>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</si>
  <si>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</si>
  <si>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</si>
  <si>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</si>
  <si>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</si>
  <si>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</si>
  <si>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</si>
  <si>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</si>
  <si>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Comments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</si>
  <si>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</si>
  <si>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</si>
  <si>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</si>
  <si>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</si>
  <si>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</si>
  <si>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</si>
  <si>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</si>
  <si>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</si>
  <si>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</si>
  <si>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</si>
  <si>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1942.30(a)</t>
  </si>
  <si>
    <t>Documentation of re-lender eligibility</t>
  </si>
  <si>
    <t>Written</t>
  </si>
  <si>
    <t>Re-lender's Agreement</t>
  </si>
  <si>
    <t>Promissory Note</t>
  </si>
  <si>
    <t>Loan Origination and Servicing - applicant eligibility</t>
  </si>
  <si>
    <t>Loan Origination and Servicing - reporting</t>
  </si>
  <si>
    <t>Form Burden Approved Under Other OMB No.</t>
  </si>
  <si>
    <t>SF-424A (4040-0006)</t>
  </si>
  <si>
    <t>SF-424B (4040-0007)</t>
  </si>
  <si>
    <t>Budget Information-  Non Construction Programs</t>
  </si>
  <si>
    <t>Assurances - Non Construction Programs</t>
  </si>
  <si>
    <t>442-7</t>
  </si>
  <si>
    <t>Operating Budget</t>
  </si>
  <si>
    <t>400-1</t>
  </si>
  <si>
    <t>Equal Opportunity Agreement</t>
  </si>
  <si>
    <t>400-4</t>
  </si>
  <si>
    <t>Assurance Agreement</t>
  </si>
  <si>
    <t>AD 1047</t>
  </si>
  <si>
    <t>Certification Regarding Debarment, Suspension &amp; Other Responsibility Matters-Primary Covered Transactions</t>
  </si>
  <si>
    <t>Assurances Regarding Felony Convictions and Tax Deliquincy Status for Corporate Applicants</t>
  </si>
  <si>
    <t>SF-424    (4040-0004)</t>
  </si>
  <si>
    <t>AD 3030 (0505-0025)</t>
  </si>
  <si>
    <t>AD3031 (0505-0025)</t>
  </si>
  <si>
    <t>Certfication of Non-Lobbying Activities or Disclosure of Lobbying Activities</t>
  </si>
  <si>
    <t>SF-LLL        (4040-0013)</t>
  </si>
  <si>
    <t>1942-46</t>
  </si>
  <si>
    <t>Letter of Intent to Meet Conditions</t>
  </si>
  <si>
    <t>SF-3881   (1510-0056)</t>
  </si>
  <si>
    <t>ACH Vendor/Miscellaneous Payment Enrollment Form</t>
  </si>
  <si>
    <t>440-24</t>
  </si>
  <si>
    <t>Position Fidelity Schedule Bond Declarations of Other Evidence of Coverage</t>
  </si>
  <si>
    <t>Documentation of Legal Powers</t>
  </si>
  <si>
    <t>Certification of Compliance with Federal, State, and Local Requirements</t>
  </si>
  <si>
    <t>Multi-tier Action Environmental Compliance Agreement</t>
  </si>
  <si>
    <t>Written/RD Ins. 1970-A, Exhibit H</t>
  </si>
  <si>
    <t>Documentation of Assitance Provided to RD Employees</t>
  </si>
  <si>
    <t>Documentation of each evaluation factor</t>
  </si>
  <si>
    <t>Documentation of Serving Persistent Poverty County(ies) or High Poverty Areas</t>
  </si>
  <si>
    <t>Documentation Regulated and Supervised by a Federal or State Banking Regulatory Agency, Subject to Credit Examination, Not on a Watch List, and No Regulatory Actions Outstanding</t>
  </si>
  <si>
    <t>Documentation of Legal, Non-governmental Status (except for Tribal governments)</t>
  </si>
  <si>
    <t>Documentation of Membership in a National Organization that provides training, technical assistance and credit evaluation or certified by a Government agency as having a primary mission of promoting development in low-income target markets and performs training and technical assistance as part of that mission.</t>
  </si>
  <si>
    <t>Certification to loan a majority of funds to applicants whose projects are located in or serve Persistent Poverty County(ies) or High Poverty Area(s)</t>
  </si>
  <si>
    <t>Workers Compensation Insurance</t>
  </si>
  <si>
    <t>440-11</t>
  </si>
  <si>
    <t>Estimate of Funds needed for 30-day Period Commencing</t>
  </si>
  <si>
    <t>Documentation of providing funds to Persistent Poverty County(ies) and High Poverty Area(s)</t>
  </si>
  <si>
    <t>SUBTOTAL</t>
  </si>
  <si>
    <t>Quarterly Financial Statements</t>
  </si>
  <si>
    <t>Annual Audits</t>
  </si>
  <si>
    <t>Financial Strength and Performance Rating</t>
  </si>
  <si>
    <t>Civil Rights Data</t>
  </si>
  <si>
    <t>GRAND TOTAL</t>
  </si>
  <si>
    <t>Reporting Requirements Non-Forms</t>
  </si>
  <si>
    <t>Reporting Requirements Forms</t>
  </si>
  <si>
    <t>Recordkeeping Requirements</t>
  </si>
  <si>
    <t>Irrevocable Letter of Credit</t>
  </si>
  <si>
    <t xml:space="preserve">Written </t>
  </si>
  <si>
    <t>Adequate Collateral (Loan Resolution Security Agreement)</t>
  </si>
  <si>
    <t>Documentation of strong Financial Strength and Performance rating</t>
  </si>
  <si>
    <t>Documentation of being a financially sound institution for Agency assessment</t>
  </si>
  <si>
    <t>Representations Regarding Felony Convictions and Tax Deliquincy Status for Corporate Applicants</t>
  </si>
  <si>
    <t>Quarterly Report of Re-rent Loans</t>
  </si>
  <si>
    <t>Certification of 7CFR 3575.42 &amp; 3575.43</t>
  </si>
  <si>
    <t>Application for Federal Assistance</t>
  </si>
  <si>
    <t>Documentation ("Letter of Intent") from a Financial Institution that an Irrevocable Letter of Credit or similar Performance Guarantee will be issued if re-lender is approved for funding</t>
  </si>
  <si>
    <t>1942.30(b)</t>
  </si>
  <si>
    <t>1942.30(e)(1)</t>
  </si>
  <si>
    <t>1942.30(e)(2)</t>
  </si>
  <si>
    <t>1942.30(e)(3)</t>
  </si>
  <si>
    <t>1942.30(e)(4)</t>
  </si>
  <si>
    <t>1942.30(f)</t>
  </si>
  <si>
    <t>1942-55</t>
  </si>
  <si>
    <t>1942-56</t>
  </si>
  <si>
    <t>1942-57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</si>
</sst>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164" fontId="3" fillId="0" borderId="4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center" vertical="top"/>
    </xf>
    <xf numFmtId="164" fontId="3" fillId="0" borderId="6" xfId="0" applyNumberFormat="1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center" vertical="top"/>
    </xf>
    <xf numFmtId="164" fontId="3" fillId="0" borderId="7" xfId="0" applyNumberFormat="1" applyFont="1" applyFill="1" applyBorder="1" applyAlignment="1">
      <alignment horizontal="left" vertical="top" wrapText="1"/>
    </xf>
    <xf numFmtId="3" fontId="3" fillId="0" borderId="7" xfId="0" applyNumberFormat="1" applyFont="1" applyFill="1" applyBorder="1" applyAlignment="1">
      <alignment horizontal="center" vertical="top"/>
    </xf>
    <xf numFmtId="4" fontId="3" fillId="0" borderId="7" xfId="0" applyNumberFormat="1" applyFont="1" applyFill="1" applyBorder="1" applyAlignment="1">
      <alignment horizontal="center" vertical="top"/>
    </xf>
    <xf numFmtId="164" fontId="3" fillId="0" borderId="8" xfId="0" applyNumberFormat="1" applyFont="1" applyFill="1" applyBorder="1" applyAlignment="1">
      <alignment horizontal="center" vertical="top"/>
    </xf>
    <xf numFmtId="164" fontId="3" fillId="0" borderId="7" xfId="0" applyNumberFormat="1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NumberFormat="1" applyBorder="1" applyAlignment="1">
      <alignment vertical="top" wrapText="1"/>
    </xf>
    <xf numFmtId="0" fontId="3" fillId="0" borderId="7" xfId="0" applyNumberFormat="1" applyFont="1" applyBorder="1" applyAlignment="1">
      <alignment vertical="top" wrapText="1"/>
    </xf>
    <xf numFmtId="1" fontId="0" fillId="0" borderId="7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 wrapText="1"/>
    </xf>
    <xf numFmtId="0" fontId="0" fillId="0" borderId="7" xfId="0" applyFont="1" applyBorder="1" applyAlignment="1">
      <alignment wrapText="1"/>
    </xf>
    <xf numFmtId="0" fontId="0" fillId="0" borderId="7" xfId="0" applyBorder="1" applyAlignment="1">
      <alignment vertical="top" wrapText="1"/>
    </xf>
    <xf numFmtId="0" fontId="0" fillId="0" borderId="10" xfId="0" applyFont="1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 vertical="top"/>
    </xf>
    <xf numFmtId="164" fontId="3" fillId="0" borderId="10" xfId="0" applyNumberFormat="1" applyFont="1" applyFill="1" applyBorder="1" applyAlignment="1">
      <alignment horizontal="left" vertical="top" wrapText="1"/>
    </xf>
    <xf numFmtId="3" fontId="3" fillId="0" borderId="10" xfId="0" applyNumberFormat="1" applyFont="1" applyFill="1" applyBorder="1" applyAlignment="1">
      <alignment horizontal="center" vertical="top"/>
    </xf>
    <xf numFmtId="4" fontId="3" fillId="0" borderId="10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horizontal="center" vertical="top"/>
    </xf>
    <xf numFmtId="164" fontId="3" fillId="0" borderId="10" xfId="0" applyNumberFormat="1" applyFont="1" applyFill="1" applyBorder="1" applyAlignment="1">
      <alignment horizontal="center" vertical="top" wrapText="1"/>
    </xf>
    <xf numFmtId="164" fontId="2" fillId="0" borderId="11" xfId="0" applyNumberFormat="1" applyFont="1" applyFill="1" applyBorder="1" applyAlignment="1">
      <alignment horizontal="center" vertical="top" wrapText="1"/>
    </xf>
    <xf numFmtId="164" fontId="2" fillId="0" borderId="11" xfId="0" applyNumberFormat="1" applyFont="1" applyFill="1" applyBorder="1" applyAlignment="1">
      <alignment vertical="top" wrapText="1"/>
    </xf>
    <xf numFmtId="3" fontId="4" fillId="0" borderId="11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3" xfId="0" applyBorder="1"/>
    <xf numFmtId="1" fontId="0" fillId="0" borderId="13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1" xfId="0" applyFont="1" applyBorder="1" applyAlignment="1">
      <alignment wrapText="1"/>
    </xf>
    <xf numFmtId="0" fontId="0" fillId="0" borderId="11" xfId="0" applyBorder="1"/>
    <xf numFmtId="1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0" xfId="0" applyBorder="1" applyAlignment="1">
      <alignment vertical="top" wrapText="1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14" xfId="0" applyBorder="1"/>
    <xf numFmtId="1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5" fillId="0" borderId="13" xfId="0" applyFont="1" applyBorder="1" applyAlignment="1">
      <alignment wrapText="1"/>
    </xf>
    <xf numFmtId="0" fontId="5" fillId="0" borderId="10" xfId="0" applyFont="1" applyBorder="1" applyAlignment="1">
      <alignment horizontal="right"/>
    </xf>
    <xf numFmtId="0" fontId="0" fillId="0" borderId="15" xfId="0" applyBorder="1" applyAlignment="1">
      <alignment horizontal="center"/>
    </xf>
    <xf numFmtId="0" fontId="2" fillId="0" borderId="15" xfId="0" applyFont="1" applyBorder="1"/>
    <xf numFmtId="0" fontId="0" fillId="0" borderId="15" xfId="0" applyBorder="1"/>
    <xf numFmtId="0" fontId="3" fillId="0" borderId="9" xfId="0" applyFont="1" applyBorder="1"/>
    <xf numFmtId="0" fontId="0" fillId="0" borderId="9" xfId="0" applyBorder="1"/>
    <xf numFmtId="0" fontId="3" fillId="0" borderId="9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65" fontId="3" fillId="0" borderId="8" xfId="0" applyNumberFormat="1" applyFont="1" applyFill="1" applyBorder="1" applyAlignment="1">
      <alignment horizontal="center" vertical="top"/>
    </xf>
    <xf numFmtId="165" fontId="0" fillId="0" borderId="7" xfId="0" applyNumberForma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" fontId="3" fillId="0" borderId="9" xfId="1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0" fontId="5" fillId="0" borderId="15" xfId="0" applyFont="1" applyBorder="1"/>
    <xf numFmtId="164" fontId="5" fillId="0" borderId="15" xfId="0" applyNumberFormat="1" applyFont="1" applyBorder="1" applyAlignment="1">
      <alignment horizontal="center"/>
    </xf>
    <xf numFmtId="0" fontId="5" fillId="0" borderId="10" xfId="0" applyFont="1" applyBorder="1"/>
    <xf numFmtId="1" fontId="5" fillId="0" borderId="10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left" vertical="top" wrapText="1"/>
    </xf>
    <xf numFmtId="0" fontId="5" fillId="0" borderId="7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28C765D-B778-46E4-B8F3-5A61CBE8DA7B}" diskRevisions="1" revisionId="112">
  <header guid="{B28C765D-B778-46E4-B8F3-5A61CBE8DA7B}" dateTime="2016-06-27T13:25:16" maxSheetId="2" userName="Brown, Kimble - RD, Washington, DC" r:id="rId8" minRId="110" maxRId="112">
    <sheetIdMap count="1">
      <sheetId val="1"/>
    </sheetIdMap>
  </header>
</header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" sId="1">
    <oc r="C32" t="inlineStr">
      <is>
        <t>1942-XX</t>
      </is>
    </oc>
    <nc r="C32" t="inlineStr">
      <is>
        <t>1942-55</t>
      </is>
    </nc>
  </rcc>
  <rcc rId="111" sId="1">
    <oc r="C33" t="inlineStr">
      <is>
        <t>1942-XX</t>
      </is>
    </oc>
    <nc r="C33" t="inlineStr">
      <is>
        <t>1942-56</t>
      </is>
    </nc>
  </rcc>
  <rcc rId="112" sId="1">
    <oc r="C34" t="inlineStr">
      <is>
        <t>1942-XX</t>
      </is>
    </oc>
    <nc r="C34" t="inlineStr">
      <is>
        <t>1942-57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zoomScale="90" zoomScaleNormal="90" workbookViewId="0">
      <selection activeCell="C34" sqref="C34"/>
    </sheetView>
  </sheetViews>
  <sheetFormatPr defaultRowHeight="14.4" x14ac:dyDescent="0.3"/>
  <cols>
    <col min="1" max="1" width="20.109375" customWidth="1"/>
    <col min="2" max="2" width="42.77734375" bestFit="1" customWidth="1"/>
    <col min="3" max="3" width="12" customWidth="1"/>
    <col min="4" max="4" width="14.5546875" customWidth="1"/>
    <col min="5" max="5" width="9.88671875" customWidth="1"/>
    <col min="6" max="6" width="14.33203125" customWidth="1"/>
    <col min="7" max="7" width="12.6640625" customWidth="1"/>
    <col min="8" max="8" width="12.109375" customWidth="1"/>
    <col min="9" max="9" width="10.88671875" customWidth="1"/>
    <col min="10" max="10" width="13.33203125" customWidth="1"/>
    <col min="11" max="11" width="20.6640625" customWidth="1"/>
  </cols>
  <sheetData>
    <row r="1" spans="1:11" x14ac:dyDescent="0.3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1" ht="15" thickBot="1" x14ac:dyDescent="0.3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3"/>
    </row>
    <row r="3" spans="1:11" x14ac:dyDescent="0.3">
      <c r="A3" s="1"/>
      <c r="B3" s="1"/>
      <c r="C3" s="2"/>
      <c r="D3" s="1"/>
      <c r="E3" s="1" t="s">
        <v>2</v>
      </c>
      <c r="F3" s="1" t="s">
        <v>3</v>
      </c>
      <c r="G3" s="1" t="s">
        <v>4</v>
      </c>
      <c r="H3" s="1" t="s">
        <v>5</v>
      </c>
      <c r="I3" s="1"/>
      <c r="J3" s="1" t="s">
        <v>6</v>
      </c>
      <c r="K3" s="1"/>
    </row>
    <row r="4" spans="1:11" x14ac:dyDescent="0.3">
      <c r="A4" s="3"/>
      <c r="B4" s="3"/>
      <c r="C4" s="4" t="s">
        <v>7</v>
      </c>
      <c r="D4" s="3" t="s">
        <v>4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/>
    </row>
    <row r="5" spans="1:11" x14ac:dyDescent="0.3">
      <c r="A5" s="3" t="s">
        <v>14</v>
      </c>
      <c r="B5" s="3" t="s">
        <v>15</v>
      </c>
      <c r="C5" s="4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</row>
    <row r="6" spans="1:11" x14ac:dyDescent="0.3">
      <c r="A6" s="3"/>
      <c r="B6" s="3"/>
      <c r="C6" s="4"/>
      <c r="D6" s="3"/>
      <c r="E6" s="3"/>
      <c r="F6" s="3"/>
      <c r="G6" s="3"/>
      <c r="H6" s="3"/>
      <c r="I6" s="3"/>
      <c r="J6" s="3"/>
      <c r="K6" s="3"/>
    </row>
    <row r="7" spans="1:11" ht="15" thickBot="1" x14ac:dyDescent="0.35">
      <c r="A7" s="5" t="s">
        <v>25</v>
      </c>
      <c r="B7" s="5" t="s">
        <v>26</v>
      </c>
      <c r="C7" s="6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 t="s">
        <v>33</v>
      </c>
      <c r="J7" s="5" t="s">
        <v>34</v>
      </c>
      <c r="K7" s="5"/>
    </row>
    <row r="8" spans="1:11" ht="15" thickBot="1" x14ac:dyDescent="0.35">
      <c r="A8" s="25"/>
      <c r="B8" s="25"/>
      <c r="C8" s="26"/>
      <c r="D8" s="25"/>
      <c r="E8" s="25"/>
      <c r="F8" s="25"/>
      <c r="G8" s="25"/>
      <c r="H8" s="25"/>
      <c r="I8" s="25"/>
      <c r="J8" s="25"/>
      <c r="K8" s="25"/>
    </row>
    <row r="9" spans="1:11" ht="15" thickBot="1" x14ac:dyDescent="0.35">
      <c r="A9" s="41"/>
      <c r="B9" s="42" t="s">
        <v>88</v>
      </c>
      <c r="C9" s="42"/>
      <c r="D9" s="43"/>
      <c r="E9" s="42"/>
      <c r="F9" s="42"/>
      <c r="G9" s="42"/>
      <c r="H9" s="42"/>
      <c r="I9" s="42"/>
      <c r="J9" s="42"/>
      <c r="K9" s="42"/>
    </row>
    <row r="10" spans="1:11" x14ac:dyDescent="0.3">
      <c r="A10" s="35" t="s">
        <v>35</v>
      </c>
      <c r="B10" s="86" t="s">
        <v>36</v>
      </c>
      <c r="C10" s="36"/>
      <c r="D10" s="37"/>
      <c r="E10" s="37"/>
      <c r="F10" s="37"/>
      <c r="G10" s="38"/>
      <c r="H10" s="37"/>
      <c r="I10" s="35"/>
      <c r="J10" s="39"/>
      <c r="K10" s="40"/>
    </row>
    <row r="11" spans="1:11" x14ac:dyDescent="0.3">
      <c r="A11" s="13"/>
      <c r="B11" s="14" t="s">
        <v>67</v>
      </c>
      <c r="C11" s="14" t="s">
        <v>37</v>
      </c>
      <c r="D11" s="9">
        <v>20</v>
      </c>
      <c r="E11" s="9">
        <v>1</v>
      </c>
      <c r="F11" s="9">
        <v>20</v>
      </c>
      <c r="G11" s="10">
        <v>0.5</v>
      </c>
      <c r="H11" s="9">
        <f t="shared" ref="H11:H24" si="0">F11*G11</f>
        <v>10</v>
      </c>
      <c r="I11" s="7">
        <v>83</v>
      </c>
      <c r="J11" s="11">
        <f t="shared" ref="J11:J24" si="1">H11*I11</f>
        <v>830</v>
      </c>
      <c r="K11" s="14"/>
    </row>
    <row r="12" spans="1:11" ht="28.8" x14ac:dyDescent="0.3">
      <c r="A12" s="13"/>
      <c r="B12" s="15" t="s">
        <v>68</v>
      </c>
      <c r="C12" s="15" t="s">
        <v>37</v>
      </c>
      <c r="D12" s="9">
        <v>20</v>
      </c>
      <c r="E12" s="9">
        <v>1</v>
      </c>
      <c r="F12" s="9">
        <f t="shared" ref="F12:F24" si="2">D12*E12</f>
        <v>20</v>
      </c>
      <c r="G12" s="10">
        <v>1</v>
      </c>
      <c r="H12" s="9">
        <f t="shared" si="0"/>
        <v>20</v>
      </c>
      <c r="I12" s="7">
        <v>83</v>
      </c>
      <c r="J12" s="11">
        <f t="shared" si="1"/>
        <v>1660</v>
      </c>
      <c r="K12" s="14"/>
    </row>
    <row r="13" spans="1:11" ht="28.8" x14ac:dyDescent="0.3">
      <c r="A13" s="13"/>
      <c r="B13" s="15" t="s">
        <v>73</v>
      </c>
      <c r="C13" s="15" t="s">
        <v>37</v>
      </c>
      <c r="D13" s="9">
        <v>20</v>
      </c>
      <c r="E13" s="9">
        <v>1</v>
      </c>
      <c r="F13" s="9">
        <f t="shared" ref="F13:F20" si="3">D13*E13</f>
        <v>20</v>
      </c>
      <c r="G13" s="10">
        <v>1</v>
      </c>
      <c r="H13" s="9">
        <f t="shared" ref="H13:H20" si="4">F13*G13</f>
        <v>20</v>
      </c>
      <c r="I13" s="7">
        <v>83</v>
      </c>
      <c r="J13" s="11">
        <f t="shared" ref="J13:J20" si="5">H13*I13</f>
        <v>1660</v>
      </c>
      <c r="K13" s="14"/>
    </row>
    <row r="14" spans="1:11" ht="57.6" x14ac:dyDescent="0.3">
      <c r="A14" s="13"/>
      <c r="B14" s="15" t="s">
        <v>100</v>
      </c>
      <c r="C14" s="15" t="s">
        <v>37</v>
      </c>
      <c r="D14" s="9">
        <v>20</v>
      </c>
      <c r="E14" s="9">
        <v>1</v>
      </c>
      <c r="F14" s="9">
        <f t="shared" si="3"/>
        <v>20</v>
      </c>
      <c r="G14" s="10">
        <v>5</v>
      </c>
      <c r="H14" s="9">
        <f t="shared" si="4"/>
        <v>100</v>
      </c>
      <c r="I14" s="7">
        <v>83</v>
      </c>
      <c r="J14" s="11">
        <f t="shared" si="5"/>
        <v>8300</v>
      </c>
      <c r="K14" s="14"/>
    </row>
    <row r="15" spans="1:11" ht="57.6" x14ac:dyDescent="0.3">
      <c r="A15" s="13"/>
      <c r="B15" s="15" t="s">
        <v>74</v>
      </c>
      <c r="C15" s="15" t="s">
        <v>37</v>
      </c>
      <c r="D15" s="9">
        <v>9</v>
      </c>
      <c r="E15" s="9">
        <v>1</v>
      </c>
      <c r="F15" s="9">
        <f t="shared" si="3"/>
        <v>9</v>
      </c>
      <c r="G15" s="10">
        <v>2</v>
      </c>
      <c r="H15" s="9">
        <f t="shared" si="4"/>
        <v>18</v>
      </c>
      <c r="I15" s="7">
        <v>83</v>
      </c>
      <c r="J15" s="11">
        <f t="shared" si="5"/>
        <v>1494</v>
      </c>
      <c r="K15" s="14"/>
    </row>
    <row r="16" spans="1:11" ht="28.8" x14ac:dyDescent="0.3">
      <c r="A16" s="13"/>
      <c r="B16" s="15" t="s">
        <v>94</v>
      </c>
      <c r="C16" s="15" t="s">
        <v>37</v>
      </c>
      <c r="D16" s="9">
        <v>4</v>
      </c>
      <c r="E16" s="9">
        <v>1</v>
      </c>
      <c r="F16" s="9">
        <f t="shared" si="3"/>
        <v>4</v>
      </c>
      <c r="G16" s="10">
        <v>5</v>
      </c>
      <c r="H16" s="9">
        <f t="shared" si="4"/>
        <v>20</v>
      </c>
      <c r="I16" s="7">
        <v>83</v>
      </c>
      <c r="J16" s="11">
        <f t="shared" si="5"/>
        <v>1660</v>
      </c>
      <c r="K16" s="14"/>
    </row>
    <row r="17" spans="1:11" ht="28.8" x14ac:dyDescent="0.3">
      <c r="A17" s="13"/>
      <c r="B17" s="15" t="s">
        <v>95</v>
      </c>
      <c r="C17" s="15" t="s">
        <v>37</v>
      </c>
      <c r="D17" s="9">
        <v>7</v>
      </c>
      <c r="E17" s="9">
        <v>1</v>
      </c>
      <c r="F17" s="9">
        <f t="shared" si="3"/>
        <v>7</v>
      </c>
      <c r="G17" s="10">
        <v>64</v>
      </c>
      <c r="H17" s="9">
        <f t="shared" si="4"/>
        <v>448</v>
      </c>
      <c r="I17" s="7">
        <v>83</v>
      </c>
      <c r="J17" s="11">
        <f t="shared" si="5"/>
        <v>37184</v>
      </c>
      <c r="K17" s="14"/>
    </row>
    <row r="18" spans="1:11" ht="28.8" x14ac:dyDescent="0.3">
      <c r="A18" s="13"/>
      <c r="B18" s="15" t="s">
        <v>75</v>
      </c>
      <c r="C18" s="15" t="s">
        <v>37</v>
      </c>
      <c r="D18" s="9">
        <v>20</v>
      </c>
      <c r="E18" s="9">
        <v>1</v>
      </c>
      <c r="F18" s="9">
        <f t="shared" si="3"/>
        <v>20</v>
      </c>
      <c r="G18" s="10">
        <v>0.5</v>
      </c>
      <c r="H18" s="9">
        <f t="shared" si="4"/>
        <v>10</v>
      </c>
      <c r="I18" s="7">
        <v>83</v>
      </c>
      <c r="J18" s="11">
        <f t="shared" si="5"/>
        <v>830</v>
      </c>
      <c r="K18" s="14"/>
    </row>
    <row r="19" spans="1:11" ht="100.8" x14ac:dyDescent="0.3">
      <c r="A19" s="13"/>
      <c r="B19" s="15" t="s">
        <v>76</v>
      </c>
      <c r="C19" s="15" t="s">
        <v>37</v>
      </c>
      <c r="D19" s="9">
        <v>20</v>
      </c>
      <c r="E19" s="9">
        <v>1</v>
      </c>
      <c r="F19" s="9">
        <f t="shared" si="3"/>
        <v>20</v>
      </c>
      <c r="G19" s="10">
        <v>2</v>
      </c>
      <c r="H19" s="9">
        <f t="shared" si="4"/>
        <v>40</v>
      </c>
      <c r="I19" s="7">
        <v>83</v>
      </c>
      <c r="J19" s="11">
        <f t="shared" si="5"/>
        <v>3320</v>
      </c>
      <c r="K19" s="14"/>
    </row>
    <row r="20" spans="1:11" ht="57.6" x14ac:dyDescent="0.3">
      <c r="A20" s="13"/>
      <c r="B20" s="15" t="s">
        <v>77</v>
      </c>
      <c r="C20" s="15" t="s">
        <v>37</v>
      </c>
      <c r="D20" s="9">
        <v>20</v>
      </c>
      <c r="E20" s="9">
        <v>1</v>
      </c>
      <c r="F20" s="9">
        <f t="shared" si="3"/>
        <v>20</v>
      </c>
      <c r="G20" s="10">
        <v>0.16700000000000001</v>
      </c>
      <c r="H20" s="9">
        <f t="shared" si="4"/>
        <v>3.3400000000000003</v>
      </c>
      <c r="I20" s="7">
        <v>83</v>
      </c>
      <c r="J20" s="72">
        <f t="shared" si="5"/>
        <v>277.22000000000003</v>
      </c>
      <c r="K20" s="14"/>
    </row>
    <row r="21" spans="1:11" ht="43.2" x14ac:dyDescent="0.3">
      <c r="A21" s="13"/>
      <c r="B21" s="15" t="s">
        <v>69</v>
      </c>
      <c r="C21" s="15" t="s">
        <v>70</v>
      </c>
      <c r="D21" s="9">
        <v>20</v>
      </c>
      <c r="E21" s="9">
        <v>1</v>
      </c>
      <c r="F21" s="9">
        <f t="shared" si="2"/>
        <v>20</v>
      </c>
      <c r="G21" s="10">
        <v>0.08</v>
      </c>
      <c r="H21" s="9">
        <f t="shared" si="0"/>
        <v>1.6</v>
      </c>
      <c r="I21" s="7">
        <v>83</v>
      </c>
      <c r="J21" s="72">
        <f t="shared" si="1"/>
        <v>132.80000000000001</v>
      </c>
      <c r="K21" s="14"/>
    </row>
    <row r="22" spans="1:11" ht="28.8" x14ac:dyDescent="0.3">
      <c r="A22" s="13"/>
      <c r="B22" s="15" t="s">
        <v>71</v>
      </c>
      <c r="C22" s="15" t="s">
        <v>37</v>
      </c>
      <c r="D22" s="9">
        <v>20</v>
      </c>
      <c r="E22" s="9">
        <v>1</v>
      </c>
      <c r="F22" s="9">
        <f t="shared" si="2"/>
        <v>20</v>
      </c>
      <c r="G22" s="10">
        <v>0.16700000000000001</v>
      </c>
      <c r="H22" s="9">
        <f t="shared" si="0"/>
        <v>3.3400000000000003</v>
      </c>
      <c r="I22" s="7">
        <v>83</v>
      </c>
      <c r="J22" s="72">
        <f t="shared" si="1"/>
        <v>277.22000000000003</v>
      </c>
      <c r="K22" s="14"/>
    </row>
    <row r="23" spans="1:11" x14ac:dyDescent="0.3">
      <c r="A23" s="13"/>
      <c r="B23" s="15" t="s">
        <v>72</v>
      </c>
      <c r="C23" s="15" t="s">
        <v>37</v>
      </c>
      <c r="D23" s="9">
        <v>20</v>
      </c>
      <c r="E23" s="9">
        <v>1</v>
      </c>
      <c r="F23" s="9">
        <f t="shared" si="2"/>
        <v>20</v>
      </c>
      <c r="G23" s="10">
        <v>2</v>
      </c>
      <c r="H23" s="9">
        <f t="shared" si="0"/>
        <v>40</v>
      </c>
      <c r="I23" s="7">
        <v>83</v>
      </c>
      <c r="J23" s="11">
        <f t="shared" si="1"/>
        <v>3320</v>
      </c>
      <c r="K23" s="14"/>
    </row>
    <row r="24" spans="1:11" x14ac:dyDescent="0.3">
      <c r="A24" s="13"/>
      <c r="B24" s="15" t="s">
        <v>78</v>
      </c>
      <c r="C24" s="15" t="s">
        <v>37</v>
      </c>
      <c r="D24" s="9">
        <v>10</v>
      </c>
      <c r="E24" s="9">
        <v>1</v>
      </c>
      <c r="F24" s="9">
        <f t="shared" si="2"/>
        <v>10</v>
      </c>
      <c r="G24" s="10">
        <v>0.16700000000000001</v>
      </c>
      <c r="H24" s="9">
        <f t="shared" si="0"/>
        <v>1.6700000000000002</v>
      </c>
      <c r="I24" s="7">
        <v>83</v>
      </c>
      <c r="J24" s="72">
        <f t="shared" si="1"/>
        <v>138.61000000000001</v>
      </c>
      <c r="K24" s="14"/>
    </row>
    <row r="25" spans="1:11" x14ac:dyDescent="0.3">
      <c r="A25" s="13" t="s">
        <v>104</v>
      </c>
      <c r="B25" s="16" t="s">
        <v>91</v>
      </c>
      <c r="C25" s="16" t="s">
        <v>92</v>
      </c>
      <c r="D25" s="17">
        <v>50</v>
      </c>
      <c r="E25" s="17">
        <v>1</v>
      </c>
      <c r="F25" s="17">
        <f t="shared" ref="F25" si="6">(D25)*(E25)</f>
        <v>50</v>
      </c>
      <c r="G25" s="18">
        <v>1</v>
      </c>
      <c r="H25" s="19">
        <f t="shared" ref="H25" si="7">(F25)*(G25)</f>
        <v>50</v>
      </c>
      <c r="I25" s="20">
        <v>83</v>
      </c>
      <c r="J25" s="20">
        <f t="shared" ref="J25" si="8">(H25)*(I25)</f>
        <v>4150</v>
      </c>
      <c r="K25" s="14"/>
    </row>
    <row r="26" spans="1:11" ht="26.4" x14ac:dyDescent="0.3">
      <c r="A26" s="7" t="s">
        <v>101</v>
      </c>
      <c r="B26" s="8" t="s">
        <v>40</v>
      </c>
      <c r="C26" s="8" t="s">
        <v>37</v>
      </c>
      <c r="D26" s="9">
        <v>50</v>
      </c>
      <c r="E26" s="9">
        <v>1</v>
      </c>
      <c r="F26" s="9">
        <f>(D26)*(E26)</f>
        <v>50</v>
      </c>
      <c r="G26" s="10">
        <v>1.5</v>
      </c>
      <c r="H26" s="9">
        <f>(F26)*(G26)</f>
        <v>75</v>
      </c>
      <c r="I26" s="7">
        <v>83</v>
      </c>
      <c r="J26" s="11">
        <f>(H26)*(I26)</f>
        <v>6225</v>
      </c>
      <c r="K26" s="12"/>
    </row>
    <row r="27" spans="1:11" x14ac:dyDescent="0.3">
      <c r="A27" s="13" t="s">
        <v>106</v>
      </c>
      <c r="B27" s="87" t="s">
        <v>41</v>
      </c>
      <c r="C27" s="14"/>
      <c r="D27" s="22"/>
      <c r="E27" s="22"/>
      <c r="F27" s="22"/>
      <c r="G27" s="23"/>
      <c r="H27" s="22"/>
      <c r="I27" s="24"/>
      <c r="J27" s="24"/>
      <c r="K27" s="14"/>
    </row>
    <row r="28" spans="1:11" x14ac:dyDescent="0.3">
      <c r="A28" s="44"/>
      <c r="C28" s="14"/>
      <c r="D28" s="47"/>
      <c r="E28" s="47"/>
      <c r="F28" s="47"/>
      <c r="G28" s="48"/>
      <c r="H28" s="47"/>
      <c r="I28" s="49"/>
      <c r="J28" s="49"/>
      <c r="K28" s="46"/>
    </row>
    <row r="29" spans="1:11" ht="15" thickBot="1" x14ac:dyDescent="0.35">
      <c r="A29" s="44"/>
      <c r="B29" s="45"/>
      <c r="C29" s="46"/>
      <c r="D29" s="47"/>
      <c r="E29" s="47"/>
      <c r="F29" s="47"/>
      <c r="G29" s="48"/>
      <c r="H29" s="47"/>
      <c r="I29" s="49"/>
      <c r="J29" s="49"/>
      <c r="K29" s="46"/>
    </row>
    <row r="30" spans="1:11" ht="15" thickBot="1" x14ac:dyDescent="0.35">
      <c r="A30" s="50"/>
      <c r="B30" s="51" t="s">
        <v>89</v>
      </c>
      <c r="C30" s="52"/>
      <c r="D30" s="53"/>
      <c r="E30" s="53"/>
      <c r="F30" s="53"/>
      <c r="G30" s="54"/>
      <c r="H30" s="53"/>
      <c r="I30" s="55"/>
      <c r="J30" s="55"/>
      <c r="K30" s="52"/>
    </row>
    <row r="31" spans="1:11" x14ac:dyDescent="0.3">
      <c r="A31" s="30"/>
      <c r="B31" s="29" t="s">
        <v>62</v>
      </c>
      <c r="C31" s="31" t="s">
        <v>61</v>
      </c>
      <c r="D31" s="32">
        <v>10</v>
      </c>
      <c r="E31" s="32">
        <v>1</v>
      </c>
      <c r="F31" s="32">
        <f>D31*E31</f>
        <v>10</v>
      </c>
      <c r="G31" s="33">
        <v>1</v>
      </c>
      <c r="H31" s="32">
        <f>F31*G31</f>
        <v>10</v>
      </c>
      <c r="I31" s="34">
        <v>83</v>
      </c>
      <c r="J31" s="24">
        <f t="shared" ref="J31:J34" si="9">(H31)*(I31)</f>
        <v>830</v>
      </c>
      <c r="K31" s="31"/>
    </row>
    <row r="32" spans="1:11" x14ac:dyDescent="0.3">
      <c r="A32" s="13" t="s">
        <v>102</v>
      </c>
      <c r="B32" s="27" t="s">
        <v>38</v>
      </c>
      <c r="C32" s="14" t="s">
        <v>107</v>
      </c>
      <c r="D32" s="22">
        <v>50</v>
      </c>
      <c r="E32" s="22">
        <v>1</v>
      </c>
      <c r="F32" s="22">
        <f t="shared" ref="F32:F34" si="10">(D32)*(E32)</f>
        <v>50</v>
      </c>
      <c r="G32" s="23">
        <v>1.5</v>
      </c>
      <c r="H32" s="22">
        <f t="shared" ref="H32:H34" si="11">(F32)*(G32)</f>
        <v>75</v>
      </c>
      <c r="I32" s="24">
        <v>83</v>
      </c>
      <c r="J32" s="24">
        <f t="shared" si="9"/>
        <v>6225</v>
      </c>
      <c r="K32" s="14"/>
    </row>
    <row r="33" spans="1:11" x14ac:dyDescent="0.3">
      <c r="A33" s="13" t="s">
        <v>103</v>
      </c>
      <c r="B33" s="27" t="s">
        <v>39</v>
      </c>
      <c r="C33" s="14" t="s">
        <v>108</v>
      </c>
      <c r="D33" s="22">
        <v>50</v>
      </c>
      <c r="E33" s="22">
        <v>1</v>
      </c>
      <c r="F33" s="22">
        <f t="shared" si="10"/>
        <v>50</v>
      </c>
      <c r="G33" s="23">
        <v>1</v>
      </c>
      <c r="H33" s="22">
        <f t="shared" si="11"/>
        <v>50</v>
      </c>
      <c r="I33" s="24">
        <v>83</v>
      </c>
      <c r="J33" s="24">
        <f t="shared" si="9"/>
        <v>4150</v>
      </c>
      <c r="K33" s="14"/>
    </row>
    <row r="34" spans="1:11" ht="28.8" x14ac:dyDescent="0.3">
      <c r="A34" s="13" t="s">
        <v>105</v>
      </c>
      <c r="B34" s="27" t="s">
        <v>93</v>
      </c>
      <c r="C34" s="14" t="s">
        <v>109</v>
      </c>
      <c r="D34" s="22">
        <v>50</v>
      </c>
      <c r="E34" s="22">
        <v>1</v>
      </c>
      <c r="F34" s="22">
        <f t="shared" si="10"/>
        <v>50</v>
      </c>
      <c r="G34" s="23">
        <v>0.5</v>
      </c>
      <c r="H34" s="22">
        <f t="shared" si="11"/>
        <v>25</v>
      </c>
      <c r="I34" s="24">
        <v>83</v>
      </c>
      <c r="J34" s="24">
        <f t="shared" si="9"/>
        <v>2075</v>
      </c>
      <c r="K34" s="14"/>
    </row>
    <row r="35" spans="1:11" ht="28.8" x14ac:dyDescent="0.3">
      <c r="A35" s="13"/>
      <c r="B35" s="27" t="s">
        <v>80</v>
      </c>
      <c r="C35" s="14" t="s">
        <v>79</v>
      </c>
      <c r="D35" s="22">
        <v>50</v>
      </c>
      <c r="E35" s="22">
        <v>1</v>
      </c>
      <c r="F35" s="22">
        <f t="shared" ref="F35:F40" si="12">D35*E35</f>
        <v>50</v>
      </c>
      <c r="G35" s="23">
        <v>1</v>
      </c>
      <c r="H35" s="22">
        <f t="shared" ref="H35:H40" si="13">F35*G35</f>
        <v>50</v>
      </c>
      <c r="I35" s="24">
        <v>83</v>
      </c>
      <c r="J35" s="24">
        <f t="shared" ref="J35:J40" si="14">H35*I35</f>
        <v>4150</v>
      </c>
      <c r="K35" s="14"/>
    </row>
    <row r="36" spans="1:11" ht="28.8" x14ac:dyDescent="0.3">
      <c r="A36" s="13"/>
      <c r="B36" s="27" t="s">
        <v>66</v>
      </c>
      <c r="C36" s="14" t="s">
        <v>65</v>
      </c>
      <c r="D36" s="22">
        <v>50</v>
      </c>
      <c r="E36" s="22">
        <v>1</v>
      </c>
      <c r="F36" s="22">
        <f t="shared" si="12"/>
        <v>50</v>
      </c>
      <c r="G36" s="23">
        <v>0.5</v>
      </c>
      <c r="H36" s="22">
        <f t="shared" si="13"/>
        <v>25</v>
      </c>
      <c r="I36" s="24">
        <v>83</v>
      </c>
      <c r="J36" s="24">
        <f t="shared" si="14"/>
        <v>2075</v>
      </c>
      <c r="K36" s="14"/>
    </row>
    <row r="37" spans="1:11" x14ac:dyDescent="0.3">
      <c r="A37" s="13"/>
      <c r="B37" s="21" t="s">
        <v>48</v>
      </c>
      <c r="C37" s="14" t="s">
        <v>47</v>
      </c>
      <c r="D37" s="22">
        <v>20</v>
      </c>
      <c r="E37" s="22">
        <v>1</v>
      </c>
      <c r="F37" s="22">
        <f t="shared" si="12"/>
        <v>20</v>
      </c>
      <c r="G37" s="23">
        <v>5</v>
      </c>
      <c r="H37" s="22">
        <f t="shared" si="13"/>
        <v>100</v>
      </c>
      <c r="I37" s="24">
        <v>83</v>
      </c>
      <c r="J37" s="24">
        <f t="shared" si="14"/>
        <v>8300</v>
      </c>
      <c r="K37" s="14"/>
    </row>
    <row r="38" spans="1:11" x14ac:dyDescent="0.3">
      <c r="A38" s="13"/>
      <c r="B38" s="21" t="s">
        <v>50</v>
      </c>
      <c r="C38" s="14" t="s">
        <v>49</v>
      </c>
      <c r="D38" s="22">
        <v>20</v>
      </c>
      <c r="E38" s="22">
        <v>1</v>
      </c>
      <c r="F38" s="22">
        <f t="shared" si="12"/>
        <v>20</v>
      </c>
      <c r="G38" s="23">
        <v>0.16700000000000001</v>
      </c>
      <c r="H38" s="22">
        <f t="shared" si="13"/>
        <v>3.3400000000000003</v>
      </c>
      <c r="I38" s="24">
        <v>83</v>
      </c>
      <c r="J38" s="73">
        <f t="shared" si="14"/>
        <v>277.22000000000003</v>
      </c>
      <c r="K38" s="14"/>
    </row>
    <row r="39" spans="1:11" x14ac:dyDescent="0.3">
      <c r="A39" s="13"/>
      <c r="B39" s="21" t="s">
        <v>52</v>
      </c>
      <c r="C39" s="14" t="s">
        <v>51</v>
      </c>
      <c r="D39" s="22">
        <v>20</v>
      </c>
      <c r="E39" s="22">
        <v>1</v>
      </c>
      <c r="F39" s="22">
        <f t="shared" si="12"/>
        <v>20</v>
      </c>
      <c r="G39" s="23">
        <v>0.25</v>
      </c>
      <c r="H39" s="22">
        <f t="shared" si="13"/>
        <v>5</v>
      </c>
      <c r="I39" s="24">
        <v>83</v>
      </c>
      <c r="J39" s="73">
        <f t="shared" si="14"/>
        <v>415</v>
      </c>
      <c r="K39" s="14"/>
    </row>
    <row r="40" spans="1:11" ht="43.8" thickBot="1" x14ac:dyDescent="0.35">
      <c r="A40" s="13"/>
      <c r="B40" s="21" t="s">
        <v>54</v>
      </c>
      <c r="C40" s="14" t="s">
        <v>53</v>
      </c>
      <c r="D40" s="22">
        <v>20</v>
      </c>
      <c r="E40" s="22">
        <v>1</v>
      </c>
      <c r="F40" s="22">
        <f t="shared" si="12"/>
        <v>20</v>
      </c>
      <c r="G40" s="23">
        <v>0.25</v>
      </c>
      <c r="H40" s="22">
        <f t="shared" si="13"/>
        <v>5</v>
      </c>
      <c r="I40" s="24">
        <v>83</v>
      </c>
      <c r="J40" s="24">
        <f t="shared" si="14"/>
        <v>415</v>
      </c>
      <c r="K40" s="14"/>
    </row>
    <row r="41" spans="1:11" ht="15" thickBot="1" x14ac:dyDescent="0.35">
      <c r="A41" s="50"/>
      <c r="B41" s="51" t="s">
        <v>82</v>
      </c>
      <c r="C41" s="52"/>
      <c r="D41" s="53"/>
      <c r="E41" s="53"/>
      <c r="F41" s="74">
        <f>F10+F11+F12+F21+F22+F23+F13+F15+F16+F14+F17+F18+F19+F20+F24+F25+F26+F27+F31+F32+F33+F35+F36+F37+F38+F39+F40</f>
        <v>620</v>
      </c>
      <c r="G41" s="75"/>
      <c r="H41" s="74">
        <f>SUM(H10:H40)</f>
        <v>1209.29</v>
      </c>
      <c r="I41" s="76"/>
      <c r="J41" s="76">
        <f>SUM(J10:J40)</f>
        <v>100371.07</v>
      </c>
      <c r="K41" s="52"/>
    </row>
    <row r="42" spans="1:11" ht="15" thickBot="1" x14ac:dyDescent="0.35">
      <c r="A42" s="57"/>
      <c r="B42" s="58"/>
      <c r="C42" s="59"/>
      <c r="D42" s="60"/>
      <c r="E42" s="60"/>
      <c r="F42" s="60"/>
      <c r="G42" s="61"/>
      <c r="H42" s="60"/>
      <c r="I42" s="62"/>
      <c r="J42" s="62"/>
      <c r="K42" s="59"/>
    </row>
    <row r="43" spans="1:11" ht="15" thickBot="1" x14ac:dyDescent="0.35">
      <c r="A43" s="50"/>
      <c r="B43" s="51" t="s">
        <v>42</v>
      </c>
      <c r="C43" s="52"/>
      <c r="D43" s="53"/>
      <c r="E43" s="53"/>
      <c r="F43" s="53"/>
      <c r="G43" s="54"/>
      <c r="H43" s="53"/>
      <c r="I43" s="55"/>
      <c r="J43" s="55"/>
      <c r="K43" s="52"/>
    </row>
    <row r="44" spans="1:11" ht="28.8" x14ac:dyDescent="0.3">
      <c r="A44" s="30"/>
      <c r="B44" s="29" t="s">
        <v>99</v>
      </c>
      <c r="C44" s="56" t="s">
        <v>56</v>
      </c>
      <c r="D44" s="32">
        <v>20</v>
      </c>
      <c r="E44" s="32"/>
      <c r="F44" s="32"/>
      <c r="G44" s="33"/>
      <c r="H44" s="32"/>
      <c r="I44" s="34"/>
      <c r="J44" s="34"/>
      <c r="K44" s="31"/>
    </row>
    <row r="45" spans="1:11" ht="28.8" x14ac:dyDescent="0.3">
      <c r="A45" s="13"/>
      <c r="B45" s="27" t="s">
        <v>45</v>
      </c>
      <c r="C45" s="28" t="s">
        <v>43</v>
      </c>
      <c r="D45" s="22">
        <v>20</v>
      </c>
      <c r="E45" s="22"/>
      <c r="F45" s="22"/>
      <c r="G45" s="23"/>
      <c r="H45" s="22"/>
      <c r="I45" s="24"/>
      <c r="J45" s="24"/>
      <c r="K45" s="14"/>
    </row>
    <row r="46" spans="1:11" ht="28.8" x14ac:dyDescent="0.3">
      <c r="A46" s="13"/>
      <c r="B46" s="27" t="s">
        <v>46</v>
      </c>
      <c r="C46" s="21" t="s">
        <v>44</v>
      </c>
      <c r="D46" s="22">
        <v>20</v>
      </c>
      <c r="E46" s="22"/>
      <c r="F46" s="22"/>
      <c r="G46" s="23"/>
      <c r="H46" s="22"/>
      <c r="I46" s="24"/>
      <c r="J46" s="24"/>
      <c r="K46" s="14"/>
    </row>
    <row r="47" spans="1:11" ht="28.8" x14ac:dyDescent="0.3">
      <c r="A47" s="13"/>
      <c r="B47" s="21" t="s">
        <v>96</v>
      </c>
      <c r="C47" s="21" t="s">
        <v>57</v>
      </c>
      <c r="D47" s="22">
        <v>20</v>
      </c>
      <c r="E47" s="22"/>
      <c r="F47" s="22"/>
      <c r="G47" s="23"/>
      <c r="H47" s="22"/>
      <c r="I47" s="24"/>
      <c r="J47" s="24"/>
      <c r="K47" s="14"/>
    </row>
    <row r="48" spans="1:11" ht="28.8" x14ac:dyDescent="0.3">
      <c r="A48" s="13"/>
      <c r="B48" s="27" t="s">
        <v>55</v>
      </c>
      <c r="C48" s="21" t="s">
        <v>58</v>
      </c>
      <c r="D48" s="22">
        <v>20</v>
      </c>
      <c r="E48" s="22"/>
      <c r="F48" s="22"/>
      <c r="G48" s="23"/>
      <c r="H48" s="22"/>
      <c r="I48" s="24"/>
      <c r="J48" s="24"/>
      <c r="K48" s="14"/>
    </row>
    <row r="49" spans="1:11" ht="28.8" x14ac:dyDescent="0.3">
      <c r="A49" s="13"/>
      <c r="B49" s="27" t="s">
        <v>59</v>
      </c>
      <c r="C49" s="21" t="s">
        <v>60</v>
      </c>
      <c r="D49" s="22">
        <v>20</v>
      </c>
      <c r="E49" s="22"/>
      <c r="F49" s="22"/>
      <c r="G49" s="23"/>
      <c r="H49" s="22"/>
      <c r="I49" s="24"/>
      <c r="J49" s="24"/>
      <c r="K49" s="14"/>
    </row>
    <row r="50" spans="1:11" ht="28.8" x14ac:dyDescent="0.3">
      <c r="A50" s="13"/>
      <c r="B50" s="27" t="s">
        <v>64</v>
      </c>
      <c r="C50" s="21" t="s">
        <v>63</v>
      </c>
      <c r="D50" s="22">
        <v>10</v>
      </c>
      <c r="E50" s="22"/>
      <c r="F50" s="22"/>
      <c r="G50" s="23"/>
      <c r="H50" s="22"/>
      <c r="I50" s="24"/>
      <c r="J50" s="24"/>
      <c r="K50" s="14"/>
    </row>
    <row r="51" spans="1:11" ht="15" thickBot="1" x14ac:dyDescent="0.35">
      <c r="A51" s="44"/>
      <c r="B51" s="63"/>
      <c r="C51" s="46"/>
      <c r="D51" s="47"/>
      <c r="E51" s="47"/>
      <c r="F51" s="47"/>
      <c r="G51" s="48"/>
      <c r="H51" s="47"/>
      <c r="I51" s="49"/>
      <c r="J51" s="49"/>
      <c r="K51" s="46"/>
    </row>
    <row r="52" spans="1:11" ht="15" thickBot="1" x14ac:dyDescent="0.35">
      <c r="A52" s="50"/>
      <c r="B52" s="51" t="s">
        <v>90</v>
      </c>
      <c r="C52" s="52"/>
      <c r="D52" s="53"/>
      <c r="E52" s="53"/>
      <c r="F52" s="53"/>
      <c r="G52" s="54"/>
      <c r="H52" s="53"/>
      <c r="I52" s="55"/>
      <c r="J52" s="55"/>
      <c r="K52" s="52"/>
    </row>
    <row r="53" spans="1:11" x14ac:dyDescent="0.3">
      <c r="A53" s="30"/>
      <c r="B53" s="29" t="s">
        <v>83</v>
      </c>
      <c r="C53" s="31" t="s">
        <v>37</v>
      </c>
      <c r="D53" s="32">
        <v>10</v>
      </c>
      <c r="E53" s="32">
        <v>4</v>
      </c>
      <c r="F53" s="32">
        <f t="shared" ref="F53:F59" si="15">D53*E53</f>
        <v>40</v>
      </c>
      <c r="G53" s="33">
        <v>2</v>
      </c>
      <c r="H53" s="32">
        <f t="shared" ref="H53:H59" si="16">F53*G53</f>
        <v>80</v>
      </c>
      <c r="I53" s="34">
        <v>83</v>
      </c>
      <c r="J53" s="34">
        <f t="shared" ref="J53:J59" si="17">H53*I53</f>
        <v>6640</v>
      </c>
      <c r="K53" s="31"/>
    </row>
    <row r="54" spans="1:11" x14ac:dyDescent="0.3">
      <c r="A54" s="13"/>
      <c r="B54" s="27" t="s">
        <v>97</v>
      </c>
      <c r="C54" s="14" t="s">
        <v>37</v>
      </c>
      <c r="D54" s="22">
        <v>10</v>
      </c>
      <c r="E54" s="22">
        <v>4</v>
      </c>
      <c r="F54" s="22">
        <f t="shared" si="15"/>
        <v>40</v>
      </c>
      <c r="G54" s="23">
        <v>1</v>
      </c>
      <c r="H54" s="22">
        <f t="shared" si="16"/>
        <v>40</v>
      </c>
      <c r="I54" s="24">
        <v>83</v>
      </c>
      <c r="J54" s="24">
        <f t="shared" si="17"/>
        <v>3320</v>
      </c>
      <c r="K54" s="14"/>
    </row>
    <row r="55" spans="1:11" x14ac:dyDescent="0.3">
      <c r="A55" s="13"/>
      <c r="B55" s="27" t="s">
        <v>84</v>
      </c>
      <c r="C55" s="14" t="s">
        <v>37</v>
      </c>
      <c r="D55" s="22">
        <v>10</v>
      </c>
      <c r="E55" s="22">
        <v>1</v>
      </c>
      <c r="F55" s="22">
        <f t="shared" si="15"/>
        <v>10</v>
      </c>
      <c r="G55" s="23">
        <v>5</v>
      </c>
      <c r="H55" s="22">
        <f t="shared" si="16"/>
        <v>50</v>
      </c>
      <c r="I55" s="24">
        <v>83</v>
      </c>
      <c r="J55" s="24">
        <f t="shared" si="17"/>
        <v>4150</v>
      </c>
      <c r="K55" s="14"/>
    </row>
    <row r="56" spans="1:11" x14ac:dyDescent="0.3">
      <c r="A56" s="13"/>
      <c r="B56" s="27" t="s">
        <v>85</v>
      </c>
      <c r="C56" s="14" t="s">
        <v>37</v>
      </c>
      <c r="D56" s="22">
        <v>10</v>
      </c>
      <c r="E56" s="22">
        <v>1</v>
      </c>
      <c r="F56" s="22">
        <f t="shared" si="15"/>
        <v>10</v>
      </c>
      <c r="G56" s="23">
        <v>5</v>
      </c>
      <c r="H56" s="22">
        <f t="shared" si="16"/>
        <v>50</v>
      </c>
      <c r="I56" s="24">
        <v>83</v>
      </c>
      <c r="J56" s="24">
        <f t="shared" si="17"/>
        <v>4150</v>
      </c>
      <c r="K56" s="14"/>
    </row>
    <row r="57" spans="1:11" x14ac:dyDescent="0.3">
      <c r="A57" s="44"/>
      <c r="B57" s="88" t="s">
        <v>98</v>
      </c>
      <c r="C57" s="14" t="s">
        <v>37</v>
      </c>
      <c r="D57" s="22">
        <v>50</v>
      </c>
      <c r="E57" s="22">
        <v>1</v>
      </c>
      <c r="F57" s="22">
        <f t="shared" si="15"/>
        <v>50</v>
      </c>
      <c r="G57" s="23">
        <v>0.25</v>
      </c>
      <c r="H57" s="22">
        <f t="shared" si="16"/>
        <v>12.5</v>
      </c>
      <c r="I57" s="24">
        <v>83</v>
      </c>
      <c r="J57" s="24">
        <f t="shared" si="17"/>
        <v>1037.5</v>
      </c>
      <c r="K57" s="14"/>
    </row>
    <row r="58" spans="1:11" x14ac:dyDescent="0.3">
      <c r="A58" s="44"/>
      <c r="B58" s="46" t="s">
        <v>86</v>
      </c>
      <c r="C58" s="14" t="s">
        <v>37</v>
      </c>
      <c r="D58" s="22">
        <v>10</v>
      </c>
      <c r="E58" s="22">
        <v>1</v>
      </c>
      <c r="F58" s="22">
        <f t="shared" si="15"/>
        <v>10</v>
      </c>
      <c r="G58" s="23">
        <v>1</v>
      </c>
      <c r="H58" s="22">
        <f t="shared" si="16"/>
        <v>10</v>
      </c>
      <c r="I58" s="24">
        <v>83</v>
      </c>
      <c r="J58" s="24">
        <f t="shared" si="17"/>
        <v>830</v>
      </c>
      <c r="K58" s="14"/>
    </row>
    <row r="59" spans="1:11" ht="29.4" thickBot="1" x14ac:dyDescent="0.35">
      <c r="A59" s="45"/>
      <c r="B59" s="45" t="s">
        <v>81</v>
      </c>
      <c r="C59" s="68" t="s">
        <v>37</v>
      </c>
      <c r="D59" s="70">
        <v>10</v>
      </c>
      <c r="E59" s="70">
        <v>1</v>
      </c>
      <c r="F59" s="71">
        <f t="shared" si="15"/>
        <v>10</v>
      </c>
      <c r="G59" s="77">
        <v>1</v>
      </c>
      <c r="H59" s="79">
        <f t="shared" si="16"/>
        <v>10</v>
      </c>
      <c r="I59" s="70">
        <v>83</v>
      </c>
      <c r="J59" s="78">
        <f t="shared" si="17"/>
        <v>830</v>
      </c>
      <c r="K59" s="69"/>
    </row>
    <row r="60" spans="1:11" ht="15" thickBot="1" x14ac:dyDescent="0.35">
      <c r="A60" s="65"/>
      <c r="B60" s="66" t="s">
        <v>82</v>
      </c>
      <c r="C60" s="67"/>
      <c r="D60" s="67"/>
      <c r="E60" s="67"/>
      <c r="F60" s="80">
        <f>SUM(F53:F59)</f>
        <v>170</v>
      </c>
      <c r="G60" s="81"/>
      <c r="H60" s="80">
        <f>SUM(H53:H59)</f>
        <v>252.5</v>
      </c>
      <c r="I60" s="81"/>
      <c r="J60" s="82">
        <f>SUM(J53:J59)</f>
        <v>20957.5</v>
      </c>
      <c r="K60" s="67"/>
    </row>
    <row r="61" spans="1:11" ht="15" thickTop="1" x14ac:dyDescent="0.3">
      <c r="A61" s="30"/>
      <c r="B61" s="64" t="s">
        <v>87</v>
      </c>
      <c r="C61" s="31"/>
      <c r="D61" s="31"/>
      <c r="E61" s="31"/>
      <c r="F61" s="84">
        <f>F41+F60</f>
        <v>790</v>
      </c>
      <c r="G61" s="83"/>
      <c r="H61" s="84">
        <f>H41+H60</f>
        <v>1461.79</v>
      </c>
      <c r="I61" s="83"/>
      <c r="J61" s="85">
        <f>J41+J60</f>
        <v>121328.57</v>
      </c>
      <c r="K61" s="31"/>
    </row>
  </sheetData>
  <customSheetViews>
    <customSheetView guid="{EB59D0A9-44D2-480B-B393-A34F50D15B92}" scale="90" fitToPage="1">
      <selection activeCell="B18" sqref="B18"/>
      <pageMargins left="0.7" right="0.7" top="0.75" bottom="0.75" header="0.3" footer="0.3"/>
      <pageSetup scale="66" fitToHeight="0" orientation="landscape" r:id="rId1"/>
    </customSheetView>
    <customSheetView guid="{FD8A28F0-072A-488F-B2D1-C0800051A918}" scale="90" showPageBreaks="1" fitToPage="1" topLeftCell="B1">
      <selection activeCell="B18" sqref="B18"/>
      <pageMargins left="0.7" right="0.7" top="0.75" bottom="0.75" header="0.3" footer="0.3"/>
      <pageSetup scale="66" fitToHeight="0" orientation="landscape" r:id="rId2"/>
    </customSheetView>
  </customSheetViews>
  <mergeCells count="2">
    <mergeCell ref="A1:K1"/>
    <mergeCell ref="A2:K2"/>
  </mergeCells>
  <pageMargins left="0.7" right="0.7" top="0.75" bottom="0.75" header="0.3" footer="0.3"/>
  <pageSetup scale="66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Peiffer, Karla - RD, Des Moines, IA</dc:creator>
  <cp:lastModifiedBy>Brown, Kimble - RD, Washington, DC</cp:lastModifiedBy>
  <cp:lastPrinted>2016-05-16T18:23:08Z</cp:lastPrinted>
  <dcterms:created xsi:type="dcterms:W3CDTF">2016-05-04T21:27:43Z</dcterms:created>
  <dcterms:modified xsi:type="dcterms:W3CDTF">2017-01-26T12:48:24Z</dcterms:modified>
</cp:coreProperties>
</file>