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7512" windowHeight="6408" activeTab="0"/>
  </bookViews>
  <sheets>
    <sheet name="TRQ Rent" sheetId="1" r:id="rId1"/>
  </sheets>
  <definedNames>
    <definedName name="_xlnm.Print_Area" localSheetId="0">'TRQ Rent'!$A$1:$H$33</definedName>
  </definedNames>
  <calcPr fullCalcOnLoad="1"/>
</workbook>
</file>

<file path=xl/sharedStrings.xml><?xml version="1.0" encoding="utf-8"?>
<sst xmlns="http://schemas.openxmlformats.org/spreadsheetml/2006/main" count="32" uniqueCount="27">
  <si>
    <t>Average freight &amp; insurance etc - 4 c/lb</t>
  </si>
  <si>
    <t>World/Raw - Nearby #11</t>
  </si>
  <si>
    <t>U.S. #16</t>
  </si>
  <si>
    <t xml:space="preserve"> </t>
  </si>
  <si>
    <t>MTRV</t>
  </si>
  <si>
    <t>Kilograms per MTRV</t>
  </si>
  <si>
    <t>Kilograms</t>
  </si>
  <si>
    <t>Pounds Per Kilogram</t>
  </si>
  <si>
    <t>Pounds</t>
  </si>
  <si>
    <t>Short Tons</t>
  </si>
  <si>
    <t>CALCULATIONS OF THE FISCAL YEAR 2015 QUOTA RENT</t>
  </si>
  <si>
    <t>Average for FY 2015</t>
  </si>
  <si>
    <t xml:space="preserve"> Weekly Sugar Prices for Fiscal Year 2015</t>
  </si>
  <si>
    <t>FY 2015</t>
  </si>
  <si>
    <t>World price - 25 c/lb</t>
  </si>
  <si>
    <t>US price - 35 c/lb</t>
  </si>
  <si>
    <t>Quota Rent = $148.8 million - round to $149 million</t>
  </si>
  <si>
    <t>Colombia TRQ (Calendar Year)</t>
  </si>
  <si>
    <t>Panama TRQ (Calendar Year)</t>
  </si>
  <si>
    <t xml:space="preserve">Quota Rent = </t>
  </si>
  <si>
    <t xml:space="preserve">Total Quota Rent = </t>
  </si>
  <si>
    <t>Quota rent per kilo</t>
  </si>
  <si>
    <t>Quota rent per metric ton</t>
  </si>
  <si>
    <t>Total</t>
  </si>
  <si>
    <t>Average Quota rent = 2.28 c/lb = $200/short ton</t>
  </si>
  <si>
    <t>WTO TRQ = 1.054 million metric tons</t>
  </si>
  <si>
    <t>Attachment 11 - FY 2015 Quota Rent CQE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</si>
</sst>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"/>
    <numFmt numFmtId="173" formatCode="0.000"/>
    <numFmt numFmtId="174" formatCode="0.0000"/>
    <numFmt numFmtId="175" formatCode="#,##0.0000"/>
    <numFmt numFmtId="176" formatCode="&quot;$&quot;#,##0.0000"/>
    <numFmt numFmtId="177" formatCode="_(* #,##0_);_(* \(#,##0\);_(* &quot;-&quot;??_);_(@_)"/>
    <numFmt numFmtId="178" formatCode="#,##0.00___)"/>
    <numFmt numFmtId="179" formatCode="0.00_____________)"/>
    <numFmt numFmtId="180" formatCode="#,##0;[Red]#,##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 Bold"/>
      <family val="0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179" fontId="7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"/>
    </sheetView>
  </sheetViews>
  <sheetFormatPr defaultColWidth="25.7109375" defaultRowHeight="12.75"/>
  <cols>
    <col min="1" max="1" width="43.7109375" style="0" customWidth="1"/>
    <col min="2" max="2" width="21.00390625" style="0" customWidth="1"/>
    <col min="3" max="3" width="18.57421875" style="0" customWidth="1"/>
    <col min="4" max="4" width="21.28125" style="0" customWidth="1"/>
    <col min="5" max="5" width="24.7109375" style="0" customWidth="1"/>
    <col min="6" max="6" width="22.00390625" style="0" customWidth="1"/>
    <col min="7" max="7" width="19.57421875" style="0" customWidth="1"/>
    <col min="8" max="8" width="21.7109375" style="0" customWidth="1"/>
  </cols>
  <sheetData>
    <row r="1" ht="12.75">
      <c r="A1" t="s">
        <v>26</v>
      </c>
    </row>
    <row r="2" spans="1:5" ht="18" thickBot="1">
      <c r="A2" s="19" t="s">
        <v>10</v>
      </c>
      <c r="B2" s="20"/>
      <c r="C2" s="20"/>
      <c r="D2" s="20"/>
      <c r="E2" s="20"/>
    </row>
    <row r="3" spans="5:8" ht="14.25" thickBot="1">
      <c r="E3" s="8" t="s">
        <v>1</v>
      </c>
      <c r="F3" s="9" t="s">
        <v>2</v>
      </c>
      <c r="G3" s="5"/>
      <c r="H3" s="5"/>
    </row>
    <row r="4" spans="1:7" ht="13.5">
      <c r="A4" s="7" t="s">
        <v>15</v>
      </c>
      <c r="B4" s="14">
        <v>34.7</v>
      </c>
      <c r="D4" s="5" t="s">
        <v>11</v>
      </c>
      <c r="E4" s="10">
        <v>24.71219696969697</v>
      </c>
      <c r="F4" s="13">
        <v>34.7</v>
      </c>
      <c r="G4" s="12"/>
    </row>
    <row r="5" spans="1:7" ht="13.5">
      <c r="A5" s="7" t="s">
        <v>0</v>
      </c>
      <c r="B5" s="3">
        <v>4</v>
      </c>
      <c r="D5" s="5"/>
      <c r="E5" s="10"/>
      <c r="F5" s="13"/>
      <c r="G5" s="12"/>
    </row>
    <row r="6" spans="1:7" ht="13.5">
      <c r="A6" s="7" t="s">
        <v>23</v>
      </c>
      <c r="B6" s="3">
        <v>38.7</v>
      </c>
      <c r="D6" s="5"/>
      <c r="E6" s="10"/>
      <c r="F6" s="13"/>
      <c r="G6" s="12"/>
    </row>
    <row r="7" spans="1:7" ht="13.5">
      <c r="A7" s="7"/>
      <c r="B7" s="18"/>
      <c r="D7" s="5"/>
      <c r="E7" s="10"/>
      <c r="F7" s="13"/>
      <c r="G7" s="12"/>
    </row>
    <row r="8" spans="1:2" ht="13.5">
      <c r="A8" s="7" t="s">
        <v>14</v>
      </c>
      <c r="B8" s="17">
        <v>24.71219696969697</v>
      </c>
    </row>
    <row r="9" spans="1:2" ht="13.5">
      <c r="A9" s="7" t="s">
        <v>0</v>
      </c>
      <c r="B9" s="3">
        <v>4</v>
      </c>
    </row>
    <row r="10" spans="1:2" ht="13.5">
      <c r="A10" s="7"/>
      <c r="B10" s="3">
        <f>SUM(B8:B9)</f>
        <v>28.71219696969697</v>
      </c>
    </row>
    <row r="11" ht="13.5">
      <c r="A11" s="7"/>
    </row>
    <row r="12" spans="1:2" ht="13.5">
      <c r="A12" s="7" t="s">
        <v>24</v>
      </c>
      <c r="B12" s="3">
        <f>+(B6-B10)</f>
        <v>9.987803030303034</v>
      </c>
    </row>
    <row r="13" spans="1:2" ht="13.5">
      <c r="A13" s="7" t="s">
        <v>21</v>
      </c>
      <c r="B13" s="2">
        <f>+(0.1*$F$16)</f>
        <v>0.22046000000000002</v>
      </c>
    </row>
    <row r="14" spans="1:2" ht="13.5">
      <c r="A14" s="7" t="s">
        <v>22</v>
      </c>
      <c r="B14" s="2">
        <f>+(B13*1000)</f>
        <v>220.46</v>
      </c>
    </row>
    <row r="15" spans="1:8" ht="13.5">
      <c r="A15" s="7"/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</row>
    <row r="16" spans="1:8" ht="13.5">
      <c r="A16" s="7" t="s">
        <v>25</v>
      </c>
      <c r="B16" s="1">
        <v>1054320</v>
      </c>
      <c r="C16" s="1">
        <v>1054320</v>
      </c>
      <c r="D16" s="1">
        <v>1000</v>
      </c>
      <c r="E16" s="1">
        <f>+(C16*D16)</f>
        <v>1054320000</v>
      </c>
      <c r="F16" s="4">
        <v>2.2046</v>
      </c>
      <c r="G16" s="1">
        <f>+(E16*F16)</f>
        <v>2324353872</v>
      </c>
      <c r="H16" s="1">
        <f>+(G16/2000)</f>
        <v>1162176.936</v>
      </c>
    </row>
    <row r="17" spans="2:3" ht="12.75">
      <c r="B17" s="15">
        <v>220.46</v>
      </c>
      <c r="C17" s="1">
        <v>1117195</v>
      </c>
    </row>
    <row r="18" spans="1:2" ht="13.5">
      <c r="A18" s="7" t="s">
        <v>16</v>
      </c>
      <c r="B18" s="2">
        <f>+(B16*B17)</f>
        <v>232435387.20000002</v>
      </c>
    </row>
    <row r="19" spans="1:2" ht="13.5">
      <c r="A19" s="7"/>
      <c r="B19" s="2"/>
    </row>
    <row r="20" spans="1:3" ht="13.5">
      <c r="A20" s="7" t="s">
        <v>17</v>
      </c>
      <c r="B20" s="1">
        <v>51008</v>
      </c>
      <c r="C20" s="1">
        <v>52250</v>
      </c>
    </row>
    <row r="21" spans="1:2" ht="13.5">
      <c r="A21" s="7"/>
      <c r="B21" s="15">
        <v>220.46</v>
      </c>
    </row>
    <row r="22" spans="1:2" ht="13.5">
      <c r="A22" s="7" t="s">
        <v>19</v>
      </c>
      <c r="B22" s="2">
        <f>+(B20*B21)</f>
        <v>11245223.68</v>
      </c>
    </row>
    <row r="23" spans="1:2" ht="13.5">
      <c r="A23" s="7"/>
      <c r="B23" s="2"/>
    </row>
    <row r="24" spans="1:3" ht="13.5">
      <c r="A24" s="7" t="s">
        <v>18</v>
      </c>
      <c r="B24" s="1">
        <v>6217</v>
      </c>
      <c r="C24" s="1">
        <v>6240</v>
      </c>
    </row>
    <row r="25" spans="1:2" ht="13.5">
      <c r="A25" s="7"/>
      <c r="B25" s="15">
        <v>220.46</v>
      </c>
    </row>
    <row r="26" spans="1:2" ht="13.5">
      <c r="A26" s="7" t="s">
        <v>19</v>
      </c>
      <c r="B26" s="2">
        <f>+(B24*B25)</f>
        <v>1370599.82</v>
      </c>
    </row>
    <row r="27" spans="1:2" ht="13.5">
      <c r="A27" s="7"/>
      <c r="B27" s="1"/>
    </row>
    <row r="28" spans="1:2" ht="13.5">
      <c r="A28" s="7" t="s">
        <v>20</v>
      </c>
      <c r="B28" s="16">
        <f>SUM(B18,B22,B27)</f>
        <v>243680610.88000003</v>
      </c>
    </row>
    <row r="29" ht="13.5">
      <c r="A29" s="7"/>
    </row>
    <row r="30" spans="1:8" ht="15">
      <c r="A30" s="21" t="s">
        <v>12</v>
      </c>
      <c r="B30" s="22"/>
      <c r="C30" s="22"/>
      <c r="D30" s="22"/>
      <c r="E30" s="22"/>
      <c r="F30" s="22"/>
      <c r="G30" s="5"/>
      <c r="H30" s="5" t="s">
        <v>3</v>
      </c>
    </row>
    <row r="31" spans="1:6" ht="13.5" thickBot="1">
      <c r="A31" s="5"/>
      <c r="B31" s="5"/>
      <c r="C31" s="5"/>
      <c r="D31" s="5"/>
      <c r="E31" s="6"/>
      <c r="F31" s="5"/>
    </row>
    <row r="32" spans="1:6" ht="14.25" thickBot="1">
      <c r="A32" s="8" t="s">
        <v>13</v>
      </c>
      <c r="B32" s="8"/>
      <c r="C32" s="8"/>
      <c r="D32" s="8"/>
      <c r="E32" s="8" t="s">
        <v>1</v>
      </c>
      <c r="F32" s="9" t="s">
        <v>2</v>
      </c>
    </row>
    <row r="33" spans="1:6" ht="12.75">
      <c r="A33" s="11" t="s">
        <v>11</v>
      </c>
      <c r="B33" s="10"/>
      <c r="C33" s="10"/>
      <c r="D33" s="10"/>
      <c r="E33" s="10">
        <v>24.71219696969697</v>
      </c>
      <c r="F33" s="13">
        <v>34.7</v>
      </c>
    </row>
    <row r="34" spans="1:6" ht="12.75">
      <c r="A34" s="11"/>
      <c r="B34" s="10"/>
      <c r="C34" s="10"/>
      <c r="D34" s="10"/>
      <c r="E34" s="10"/>
      <c r="F34" s="10"/>
    </row>
    <row r="35" spans="1:6" ht="12.75">
      <c r="A35" s="11"/>
      <c r="B35" s="10"/>
      <c r="C35" s="10"/>
      <c r="D35" s="10"/>
      <c r="E35" s="10"/>
      <c r="F35" s="10"/>
    </row>
  </sheetData>
  <sheetProtection/>
  <mergeCells count="2">
    <mergeCell ref="A2:E2"/>
    <mergeCell ref="A30:F30"/>
  </mergeCells>
  <printOptions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janisw</dc:creator>
  <cp:keywords/>
  <dc:description/>
  <cp:lastModifiedBy>Connie.Ehrhart</cp:lastModifiedBy>
  <cp:lastPrinted>2017-01-11T16:09:56Z</cp:lastPrinted>
  <dcterms:created xsi:type="dcterms:W3CDTF">2008-01-03T19:02:55Z</dcterms:created>
  <dcterms:modified xsi:type="dcterms:W3CDTF">2017-02-22T15:31:50Z</dcterms:modified>
  <cp:category/>
  <cp:version/>
  <cp:contentType/>
  <cp:contentStatus/>
</cp:coreProperties>
</file>