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25" windowHeight="7590"/>
  </bookViews>
  <sheets>
    <sheet name="Sheet1" sheetId="1" r:id="rId1"/>
  </sheets>
  <definedNames>
    <definedName name="_xlnm._FilterDatabase" localSheetId="0" hidden="1">Sheet1!$A$1:$R$1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J20" i="1"/>
  <c r="K20" i="1"/>
  <c r="M20" i="1"/>
  <c r="O20" i="1"/>
  <c r="R20" i="1"/>
  <c r="P20" i="1"/>
  <c r="J19" i="1" l="1"/>
  <c r="H19" i="1"/>
  <c r="M11" i="1"/>
  <c r="O11" i="1" s="1"/>
  <c r="P11" i="1" s="1"/>
  <c r="R11" i="1" s="1"/>
  <c r="O13" i="1"/>
  <c r="P13" i="1" s="1"/>
  <c r="R13" i="1" s="1"/>
  <c r="O14" i="1"/>
  <c r="P14" i="1" s="1"/>
  <c r="R14" i="1" s="1"/>
  <c r="O15" i="1"/>
  <c r="P15" i="1" s="1"/>
  <c r="R15" i="1" s="1"/>
  <c r="O16" i="1"/>
  <c r="P16" i="1" s="1"/>
  <c r="R16" i="1" s="1"/>
  <c r="O17" i="1"/>
  <c r="P17" i="1" s="1"/>
  <c r="R17" i="1" s="1"/>
  <c r="O12" i="1"/>
  <c r="P12" i="1" s="1"/>
  <c r="R12" i="1" s="1"/>
  <c r="M18" i="1"/>
  <c r="O18" i="1" s="1"/>
  <c r="P18" i="1" s="1"/>
  <c r="R18" i="1" s="1"/>
  <c r="M9" i="1"/>
  <c r="O9" i="1" s="1"/>
  <c r="P9" i="1" s="1"/>
  <c r="R9" i="1" s="1"/>
  <c r="M10" i="1"/>
  <c r="O10" i="1" s="1"/>
  <c r="P10" i="1" s="1"/>
  <c r="R10" i="1" s="1"/>
  <c r="M5" i="1"/>
  <c r="O5" i="1" s="1"/>
  <c r="P5" i="1" s="1"/>
  <c r="R5" i="1" s="1"/>
  <c r="M6" i="1"/>
  <c r="O6" i="1" s="1"/>
  <c r="P6" i="1" s="1"/>
  <c r="R6" i="1" s="1"/>
  <c r="M7" i="1"/>
  <c r="O7" i="1" s="1"/>
  <c r="P7" i="1" s="1"/>
  <c r="R7" i="1" s="1"/>
  <c r="M8" i="1"/>
  <c r="O8" i="1" s="1"/>
  <c r="P8" i="1" s="1"/>
  <c r="R8" i="1" s="1"/>
  <c r="M4" i="1"/>
  <c r="O4" i="1" s="1"/>
  <c r="P4" i="1" s="1"/>
  <c r="R4" i="1" s="1"/>
  <c r="R19" i="1" s="1"/>
  <c r="M19" i="1" l="1"/>
  <c r="O19" i="1"/>
  <c r="P19" i="1"/>
</calcChain>
</file>

<file path=xl/sharedStrings.xml><?xml version="1.0" encoding="utf-8"?>
<sst xmlns="http://schemas.openxmlformats.org/spreadsheetml/2006/main" count="62" uniqueCount="55">
  <si>
    <t>Respondent category</t>
  </si>
  <si>
    <t>Type of respondents</t>
  </si>
  <si>
    <t>Instruments</t>
  </si>
  <si>
    <t>Appendices</t>
  </si>
  <si>
    <t>Sample size</t>
  </si>
  <si>
    <t>Number of respondents</t>
  </si>
  <si>
    <t xml:space="preserve">Frequency of response </t>
  </si>
  <si>
    <t>Total annual responses</t>
  </si>
  <si>
    <t>Average hours per Response</t>
  </si>
  <si>
    <t>Annual burden</t>
  </si>
  <si>
    <t>Number of non -respondents</t>
  </si>
  <si>
    <t>Frequency of response</t>
  </si>
  <si>
    <t>Average hours per response</t>
  </si>
  <si>
    <t>Grand Total Annual Burden Estimate (hours)</t>
  </si>
  <si>
    <t>Hourly Wage Rate</t>
  </si>
  <si>
    <t>Total Annualized Cost of Respondent Burden</t>
  </si>
  <si>
    <t>Individuals/Household</t>
  </si>
  <si>
    <t>SNAP participants</t>
  </si>
  <si>
    <t>Survey Invitation letter (a)</t>
  </si>
  <si>
    <t>A</t>
  </si>
  <si>
    <t>Mail Survey (b)</t>
  </si>
  <si>
    <t>B</t>
  </si>
  <si>
    <t>Survey automated reminder (c)</t>
  </si>
  <si>
    <t xml:space="preserve">C </t>
  </si>
  <si>
    <t>Survey followup letter (d)</t>
  </si>
  <si>
    <t xml:space="preserve">D </t>
  </si>
  <si>
    <t>Survey automated reminder 2 (e)</t>
  </si>
  <si>
    <t>E</t>
  </si>
  <si>
    <t>Survey telephone interview (f)</t>
  </si>
  <si>
    <t>F</t>
  </si>
  <si>
    <t>Telephone refusal conversion (g)</t>
  </si>
  <si>
    <t>G</t>
  </si>
  <si>
    <t>Survey answering machine message (h)</t>
  </si>
  <si>
    <t>H</t>
  </si>
  <si>
    <t>Survey thank you letter with incentive (i)</t>
  </si>
  <si>
    <t>I</t>
  </si>
  <si>
    <t>In-depth interview screener (k)</t>
  </si>
  <si>
    <t>K</t>
  </si>
  <si>
    <t>In-depth interview appointment confirmation email (l)</t>
  </si>
  <si>
    <t>L</t>
  </si>
  <si>
    <t>In-depth interview email/phone reminder (m)</t>
  </si>
  <si>
    <t>M</t>
  </si>
  <si>
    <t>In-depth interview day before reminder call (n)</t>
  </si>
  <si>
    <t>N</t>
  </si>
  <si>
    <t>In-depth interview replacement call for no-shows (o)</t>
  </si>
  <si>
    <t>O</t>
  </si>
  <si>
    <t>In-depth interview with consent (p)</t>
  </si>
  <si>
    <t>P</t>
  </si>
  <si>
    <t>Individuals/Households Subtotal</t>
  </si>
  <si>
    <t>GRAND TOTAL</t>
  </si>
  <si>
    <t>--</t>
  </si>
  <si>
    <t>State agency</t>
  </si>
  <si>
    <t>State Agency Administrative Case Record Data (v)</t>
  </si>
  <si>
    <t>V</t>
  </si>
  <si>
    <t>State agency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</si>
</sst>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left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left" vertical="center" textRotation="90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right" vertical="center" wrapText="1"/>
    </xf>
    <xf numFmtId="0" fontId="1" fillId="0" borderId="7" xfId="0" quotePrefix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quotePrefix="1" applyFont="1" applyFill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110" zoomScaleNormal="110" workbookViewId="0">
      <pane ySplit="1" topLeftCell="A16" activePane="bottomLeft" state="frozen"/>
      <selection pane="bottomLeft" activeCell="O20" sqref="O20"/>
    </sheetView>
  </sheetViews>
  <sheetFormatPr defaultColWidth="9.140625" defaultRowHeight="15" x14ac:dyDescent="0.25"/>
  <cols>
    <col min="1" max="2" width="8.42578125" style="9" customWidth="1"/>
    <col min="3" max="3" width="11.140625" style="9" customWidth="1"/>
    <col min="4" max="4" width="3.5703125" style="28" customWidth="1"/>
    <col min="5" max="5" width="4.7109375" style="28" customWidth="1"/>
    <col min="6" max="6" width="7.28515625" style="9" customWidth="1"/>
    <col min="7" max="7" width="5.5703125" style="28" customWidth="1"/>
    <col min="8" max="8" width="7" style="28" customWidth="1"/>
    <col min="9" max="9" width="6" style="28" customWidth="1"/>
    <col min="10" max="10" width="7.140625" style="28" customWidth="1"/>
    <col min="11" max="11" width="5" style="28" customWidth="1"/>
    <col min="12" max="12" width="5.28515625" style="28" customWidth="1"/>
    <col min="13" max="13" width="6.7109375" style="28" customWidth="1"/>
    <col min="14" max="15" width="5.85546875" style="28" customWidth="1"/>
    <col min="16" max="16" width="7.140625" style="28" customWidth="1"/>
    <col min="17" max="17" width="5.85546875" style="28" customWidth="1"/>
    <col min="18" max="18" width="8.140625" style="28" customWidth="1"/>
    <col min="19" max="16384" width="9.140625" style="9"/>
  </cols>
  <sheetData>
    <row r="1" spans="1:18" ht="6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7</v>
      </c>
      <c r="N1" s="7" t="s">
        <v>12</v>
      </c>
      <c r="O1" s="4" t="s">
        <v>9</v>
      </c>
      <c r="P1" s="8" t="s">
        <v>13</v>
      </c>
      <c r="Q1" s="1" t="s">
        <v>14</v>
      </c>
      <c r="R1" s="2" t="s">
        <v>15</v>
      </c>
    </row>
    <row r="2" spans="1:18" ht="45.75" thickBot="1" x14ac:dyDescent="0.3">
      <c r="A2" s="42" t="s">
        <v>51</v>
      </c>
      <c r="B2" s="43" t="s">
        <v>51</v>
      </c>
      <c r="C2" s="44" t="s">
        <v>52</v>
      </c>
      <c r="D2" s="45" t="s">
        <v>53</v>
      </c>
      <c r="E2" s="12">
        <v>26</v>
      </c>
      <c r="F2" s="12">
        <v>26</v>
      </c>
      <c r="G2" s="12">
        <v>1</v>
      </c>
      <c r="H2" s="12">
        <v>26</v>
      </c>
      <c r="I2" s="12">
        <v>1</v>
      </c>
      <c r="J2" s="12">
        <v>26</v>
      </c>
      <c r="K2" s="12">
        <v>0</v>
      </c>
      <c r="L2" s="12">
        <v>0</v>
      </c>
      <c r="M2" s="12">
        <v>0</v>
      </c>
      <c r="N2" s="12">
        <v>0</v>
      </c>
      <c r="O2" s="12">
        <v>0</v>
      </c>
      <c r="P2" s="12">
        <v>26</v>
      </c>
      <c r="Q2" s="11">
        <v>7.25</v>
      </c>
      <c r="R2" s="17">
        <v>188.5</v>
      </c>
    </row>
    <row r="3" spans="1:18" s="46" customFormat="1" ht="23.25" customHeight="1" thickBot="1" x14ac:dyDescent="0.3">
      <c r="A3" s="53" t="s">
        <v>54</v>
      </c>
      <c r="B3" s="54"/>
      <c r="C3" s="54"/>
      <c r="D3" s="55"/>
      <c r="E3" s="56">
        <v>26</v>
      </c>
      <c r="F3" s="56">
        <v>26</v>
      </c>
      <c r="G3" s="56">
        <v>1</v>
      </c>
      <c r="H3" s="56">
        <v>26</v>
      </c>
      <c r="I3" s="56">
        <v>1</v>
      </c>
      <c r="J3" s="56">
        <v>26</v>
      </c>
      <c r="K3" s="56">
        <v>0</v>
      </c>
      <c r="L3" s="56">
        <v>0</v>
      </c>
      <c r="M3" s="56">
        <v>0</v>
      </c>
      <c r="N3" s="56">
        <v>0</v>
      </c>
      <c r="O3" s="56">
        <v>0</v>
      </c>
      <c r="P3" s="56">
        <v>26</v>
      </c>
      <c r="Q3" s="57">
        <v>7.25</v>
      </c>
      <c r="R3" s="58">
        <v>188.5</v>
      </c>
    </row>
    <row r="4" spans="1:18" ht="34.5" thickBot="1" x14ac:dyDescent="0.3">
      <c r="A4" s="47" t="s">
        <v>16</v>
      </c>
      <c r="B4" s="47" t="s">
        <v>17</v>
      </c>
      <c r="C4" s="10" t="s">
        <v>18</v>
      </c>
      <c r="D4" s="11" t="s">
        <v>19</v>
      </c>
      <c r="E4" s="12">
        <v>6593</v>
      </c>
      <c r="F4" s="13">
        <v>5934</v>
      </c>
      <c r="G4" s="14">
        <v>1</v>
      </c>
      <c r="H4" s="15">
        <v>5934</v>
      </c>
      <c r="I4" s="14">
        <v>0.05</v>
      </c>
      <c r="J4" s="14">
        <v>296.69</v>
      </c>
      <c r="K4" s="11">
        <v>659</v>
      </c>
      <c r="L4" s="14">
        <v>1</v>
      </c>
      <c r="M4" s="11">
        <f>SUM(K4*L4)</f>
        <v>659</v>
      </c>
      <c r="N4" s="11">
        <v>1.67E-2</v>
      </c>
      <c r="O4" s="16">
        <f>M4*N4</f>
        <v>11.0053</v>
      </c>
      <c r="P4" s="16">
        <f>J4+O4</f>
        <v>307.69529999999997</v>
      </c>
      <c r="Q4" s="11">
        <v>7.25</v>
      </c>
      <c r="R4" s="17">
        <f>SUM(P4*Q4)</f>
        <v>2230.7909249999998</v>
      </c>
    </row>
    <row r="5" spans="1:18" ht="15.75" thickBot="1" x14ac:dyDescent="0.3">
      <c r="A5" s="48"/>
      <c r="B5" s="48"/>
      <c r="C5" s="18" t="s">
        <v>20</v>
      </c>
      <c r="D5" s="19" t="s">
        <v>21</v>
      </c>
      <c r="E5" s="20">
        <v>6593</v>
      </c>
      <c r="F5" s="21">
        <v>4020</v>
      </c>
      <c r="G5" s="22">
        <v>1</v>
      </c>
      <c r="H5" s="23">
        <v>4020</v>
      </c>
      <c r="I5" s="22">
        <v>0.41670000000000001</v>
      </c>
      <c r="J5" s="22">
        <v>1675.03</v>
      </c>
      <c r="K5" s="20">
        <v>2573</v>
      </c>
      <c r="L5" s="22">
        <v>1</v>
      </c>
      <c r="M5" s="11">
        <f t="shared" ref="M5:M11" si="0">SUM(K5*L5)</f>
        <v>2573</v>
      </c>
      <c r="N5" s="11">
        <v>1.67E-2</v>
      </c>
      <c r="O5" s="16">
        <f t="shared" ref="O5:O18" si="1">M5*N5</f>
        <v>42.969099999999997</v>
      </c>
      <c r="P5" s="16">
        <f t="shared" ref="P5:P17" si="2">J5+O5</f>
        <v>1717.9991</v>
      </c>
      <c r="Q5" s="19">
        <v>7.25</v>
      </c>
      <c r="R5" s="17">
        <f t="shared" ref="R5:R18" si="3">SUM(P5*Q5)</f>
        <v>12455.493474999999</v>
      </c>
    </row>
    <row r="6" spans="1:18" ht="34.5" thickBot="1" x14ac:dyDescent="0.3">
      <c r="A6" s="48"/>
      <c r="B6" s="48"/>
      <c r="C6" s="18" t="s">
        <v>22</v>
      </c>
      <c r="D6" s="19" t="s">
        <v>23</v>
      </c>
      <c r="E6" s="20">
        <v>6593</v>
      </c>
      <c r="F6" s="21">
        <v>5274</v>
      </c>
      <c r="G6" s="22">
        <v>1</v>
      </c>
      <c r="H6" s="23">
        <v>5274</v>
      </c>
      <c r="I6" s="22">
        <v>2.5000000000000001E-2</v>
      </c>
      <c r="J6" s="22">
        <v>131.86000000000001</v>
      </c>
      <c r="K6" s="20">
        <v>1319</v>
      </c>
      <c r="L6" s="22">
        <v>1</v>
      </c>
      <c r="M6" s="11">
        <f t="shared" si="0"/>
        <v>1319</v>
      </c>
      <c r="N6" s="11">
        <v>1.67E-2</v>
      </c>
      <c r="O6" s="16">
        <f t="shared" si="1"/>
        <v>22.0273</v>
      </c>
      <c r="P6" s="16">
        <f t="shared" si="2"/>
        <v>153.88730000000001</v>
      </c>
      <c r="Q6" s="19">
        <v>7.25</v>
      </c>
      <c r="R6" s="17">
        <f t="shared" si="3"/>
        <v>1115.6829250000001</v>
      </c>
    </row>
    <row r="7" spans="1:18" ht="34.5" thickBot="1" x14ac:dyDescent="0.3">
      <c r="A7" s="48"/>
      <c r="B7" s="48"/>
      <c r="C7" s="18" t="s">
        <v>24</v>
      </c>
      <c r="D7" s="19" t="s">
        <v>25</v>
      </c>
      <c r="E7" s="20">
        <v>4698</v>
      </c>
      <c r="F7" s="21">
        <v>4604</v>
      </c>
      <c r="G7" s="22">
        <v>1</v>
      </c>
      <c r="H7" s="23">
        <v>4604</v>
      </c>
      <c r="I7" s="22">
        <v>6.6799999999999998E-2</v>
      </c>
      <c r="J7" s="22">
        <v>307.52</v>
      </c>
      <c r="K7" s="19">
        <v>94</v>
      </c>
      <c r="L7" s="22">
        <v>1</v>
      </c>
      <c r="M7" s="11">
        <f t="shared" si="0"/>
        <v>94</v>
      </c>
      <c r="N7" s="11">
        <v>1.67E-2</v>
      </c>
      <c r="O7" s="16">
        <f t="shared" si="1"/>
        <v>1.5697999999999999</v>
      </c>
      <c r="P7" s="16">
        <f t="shared" si="2"/>
        <v>309.08979999999997</v>
      </c>
      <c r="Q7" s="19">
        <v>7.25</v>
      </c>
      <c r="R7" s="17">
        <f t="shared" si="3"/>
        <v>2240.9010499999999</v>
      </c>
    </row>
    <row r="8" spans="1:18" ht="34.5" thickBot="1" x14ac:dyDescent="0.3">
      <c r="A8" s="48"/>
      <c r="B8" s="48"/>
      <c r="C8" s="18" t="s">
        <v>26</v>
      </c>
      <c r="D8" s="19" t="s">
        <v>27</v>
      </c>
      <c r="E8" s="20">
        <v>4698</v>
      </c>
      <c r="F8" s="21">
        <v>3758</v>
      </c>
      <c r="G8" s="22">
        <v>1</v>
      </c>
      <c r="H8" s="23">
        <v>3758</v>
      </c>
      <c r="I8" s="22">
        <v>2.5000000000000001E-2</v>
      </c>
      <c r="J8" s="22">
        <v>93.95</v>
      </c>
      <c r="K8" s="19">
        <v>940</v>
      </c>
      <c r="L8" s="22">
        <v>1</v>
      </c>
      <c r="M8" s="11">
        <f t="shared" si="0"/>
        <v>940</v>
      </c>
      <c r="N8" s="11">
        <v>1.67E-2</v>
      </c>
      <c r="O8" s="16">
        <f t="shared" si="1"/>
        <v>15.698</v>
      </c>
      <c r="P8" s="16">
        <f t="shared" si="2"/>
        <v>109.648</v>
      </c>
      <c r="Q8" s="19">
        <v>7.25</v>
      </c>
      <c r="R8" s="17">
        <f t="shared" si="3"/>
        <v>794.94799999999998</v>
      </c>
    </row>
    <row r="9" spans="1:18" ht="34.5" thickBot="1" x14ac:dyDescent="0.3">
      <c r="A9" s="48"/>
      <c r="B9" s="48"/>
      <c r="C9" s="18" t="s">
        <v>28</v>
      </c>
      <c r="D9" s="19" t="s">
        <v>29</v>
      </c>
      <c r="E9" s="20">
        <v>2573</v>
      </c>
      <c r="F9" s="24">
        <v>796</v>
      </c>
      <c r="G9" s="22">
        <v>1</v>
      </c>
      <c r="H9" s="22">
        <v>796</v>
      </c>
      <c r="I9" s="22">
        <v>0.5</v>
      </c>
      <c r="J9" s="22">
        <v>398.08</v>
      </c>
      <c r="K9" s="20">
        <v>1777</v>
      </c>
      <c r="L9" s="22">
        <v>1</v>
      </c>
      <c r="M9" s="11">
        <f t="shared" si="0"/>
        <v>1777</v>
      </c>
      <c r="N9" s="19">
        <v>1.67E-2</v>
      </c>
      <c r="O9" s="16">
        <f t="shared" si="1"/>
        <v>29.675899999999999</v>
      </c>
      <c r="P9" s="16">
        <f t="shared" si="2"/>
        <v>427.7559</v>
      </c>
      <c r="Q9" s="19">
        <v>7.25</v>
      </c>
      <c r="R9" s="17">
        <f t="shared" si="3"/>
        <v>3101.2302749999999</v>
      </c>
    </row>
    <row r="10" spans="1:18" ht="47.25" customHeight="1" thickBot="1" x14ac:dyDescent="0.3">
      <c r="A10" s="48"/>
      <c r="B10" s="48"/>
      <c r="C10" s="18" t="s">
        <v>30</v>
      </c>
      <c r="D10" s="22" t="s">
        <v>31</v>
      </c>
      <c r="E10" s="20">
        <v>2573</v>
      </c>
      <c r="F10" s="24">
        <v>159</v>
      </c>
      <c r="G10" s="22">
        <v>1</v>
      </c>
      <c r="H10" s="22">
        <v>159</v>
      </c>
      <c r="I10" s="22">
        <v>8.3299999999999999E-2</v>
      </c>
      <c r="J10" s="22">
        <v>13.26</v>
      </c>
      <c r="K10" s="20">
        <v>2414</v>
      </c>
      <c r="L10" s="22">
        <v>1</v>
      </c>
      <c r="M10" s="11">
        <f t="shared" si="0"/>
        <v>2414</v>
      </c>
      <c r="N10" s="11">
        <v>1.67E-2</v>
      </c>
      <c r="O10" s="16">
        <f t="shared" si="1"/>
        <v>40.313800000000001</v>
      </c>
      <c r="P10" s="16">
        <f t="shared" si="2"/>
        <v>53.573799999999999</v>
      </c>
      <c r="Q10" s="19">
        <v>7.25</v>
      </c>
      <c r="R10" s="17">
        <f t="shared" si="3"/>
        <v>388.41005000000001</v>
      </c>
    </row>
    <row r="11" spans="1:18" ht="52.5" customHeight="1" thickBot="1" x14ac:dyDescent="0.3">
      <c r="A11" s="48"/>
      <c r="B11" s="48"/>
      <c r="C11" s="18" t="s">
        <v>32</v>
      </c>
      <c r="D11" s="22" t="s">
        <v>33</v>
      </c>
      <c r="E11" s="20">
        <v>2573</v>
      </c>
      <c r="F11" s="21">
        <v>2059</v>
      </c>
      <c r="G11" s="22">
        <v>2</v>
      </c>
      <c r="H11" s="23">
        <v>4117</v>
      </c>
      <c r="I11" s="22">
        <v>1.67E-2</v>
      </c>
      <c r="J11" s="22">
        <v>68.760000000000005</v>
      </c>
      <c r="K11" s="29">
        <v>514</v>
      </c>
      <c r="L11" s="22">
        <v>1</v>
      </c>
      <c r="M11" s="11">
        <f t="shared" si="0"/>
        <v>514</v>
      </c>
      <c r="N11" s="11">
        <v>1.67E-2</v>
      </c>
      <c r="O11" s="16">
        <f t="shared" si="1"/>
        <v>8.5838000000000001</v>
      </c>
      <c r="P11" s="16">
        <f t="shared" si="2"/>
        <v>77.343800000000002</v>
      </c>
      <c r="Q11" s="19">
        <v>7.25</v>
      </c>
      <c r="R11" s="17">
        <f t="shared" si="3"/>
        <v>560.74255000000005</v>
      </c>
    </row>
    <row r="12" spans="1:18" ht="34.5" thickBot="1" x14ac:dyDescent="0.3">
      <c r="A12" s="48"/>
      <c r="B12" s="48"/>
      <c r="C12" s="18" t="s">
        <v>34</v>
      </c>
      <c r="D12" s="19" t="s">
        <v>35</v>
      </c>
      <c r="E12" s="20">
        <v>4816</v>
      </c>
      <c r="F12" s="21">
        <v>4816</v>
      </c>
      <c r="G12" s="22">
        <v>1</v>
      </c>
      <c r="H12" s="23">
        <v>4816</v>
      </c>
      <c r="I12" s="22">
        <v>1.67E-2</v>
      </c>
      <c r="J12" s="22">
        <v>80.430000000000007</v>
      </c>
      <c r="K12" s="19">
        <v>0</v>
      </c>
      <c r="L12" s="22">
        <v>0</v>
      </c>
      <c r="M12" s="19">
        <v>0</v>
      </c>
      <c r="N12" s="11">
        <v>1.67E-2</v>
      </c>
      <c r="O12" s="16">
        <f t="shared" si="1"/>
        <v>0</v>
      </c>
      <c r="P12" s="16">
        <f t="shared" si="2"/>
        <v>80.430000000000007</v>
      </c>
      <c r="Q12" s="19">
        <v>7.25</v>
      </c>
      <c r="R12" s="17">
        <f t="shared" si="3"/>
        <v>583.11750000000006</v>
      </c>
    </row>
    <row r="13" spans="1:18" ht="34.5" thickBot="1" x14ac:dyDescent="0.3">
      <c r="A13" s="48"/>
      <c r="B13" s="48"/>
      <c r="C13" s="25" t="s">
        <v>36</v>
      </c>
      <c r="D13" s="11" t="s">
        <v>37</v>
      </c>
      <c r="E13" s="11">
        <v>240</v>
      </c>
      <c r="F13" s="26">
        <v>216</v>
      </c>
      <c r="G13" s="14">
        <v>1</v>
      </c>
      <c r="H13" s="14">
        <v>216</v>
      </c>
      <c r="I13" s="14">
        <v>8.3299999999999999E-2</v>
      </c>
      <c r="J13" s="14">
        <v>17.989999999999998</v>
      </c>
      <c r="K13" s="11">
        <v>24</v>
      </c>
      <c r="L13" s="14">
        <v>1</v>
      </c>
      <c r="M13" s="11">
        <v>24</v>
      </c>
      <c r="N13" s="11">
        <v>3.3300000000000003E-2</v>
      </c>
      <c r="O13" s="16">
        <f t="shared" si="1"/>
        <v>0.79920000000000013</v>
      </c>
      <c r="P13" s="16">
        <f t="shared" si="2"/>
        <v>18.789199999999997</v>
      </c>
      <c r="Q13" s="11">
        <v>7.25</v>
      </c>
      <c r="R13" s="17">
        <f t="shared" si="3"/>
        <v>136.22169999999997</v>
      </c>
    </row>
    <row r="14" spans="1:18" ht="57" thickBot="1" x14ac:dyDescent="0.3">
      <c r="A14" s="48"/>
      <c r="B14" s="48"/>
      <c r="C14" s="25" t="s">
        <v>38</v>
      </c>
      <c r="D14" s="11" t="s">
        <v>39</v>
      </c>
      <c r="E14" s="11">
        <v>120</v>
      </c>
      <c r="F14" s="26">
        <v>120</v>
      </c>
      <c r="G14" s="14">
        <v>1</v>
      </c>
      <c r="H14" s="14">
        <v>120</v>
      </c>
      <c r="I14" s="14">
        <v>1.67E-2</v>
      </c>
      <c r="J14" s="14">
        <v>2</v>
      </c>
      <c r="K14" s="11">
        <v>0</v>
      </c>
      <c r="L14" s="14">
        <v>0</v>
      </c>
      <c r="M14" s="11">
        <v>0</v>
      </c>
      <c r="N14" s="11">
        <v>0</v>
      </c>
      <c r="O14" s="16">
        <f t="shared" si="1"/>
        <v>0</v>
      </c>
      <c r="P14" s="16">
        <f t="shared" si="2"/>
        <v>2</v>
      </c>
      <c r="Q14" s="11">
        <v>7.25</v>
      </c>
      <c r="R14" s="17">
        <f>SUM(P14*Q14)</f>
        <v>14.5</v>
      </c>
    </row>
    <row r="15" spans="1:18" ht="45.75" thickBot="1" x14ac:dyDescent="0.3">
      <c r="A15" s="48"/>
      <c r="B15" s="48"/>
      <c r="C15" s="25" t="s">
        <v>40</v>
      </c>
      <c r="D15" s="11" t="s">
        <v>41</v>
      </c>
      <c r="E15" s="11">
        <v>120</v>
      </c>
      <c r="F15" s="26">
        <v>120</v>
      </c>
      <c r="G15" s="14">
        <v>2</v>
      </c>
      <c r="H15" s="14">
        <v>240</v>
      </c>
      <c r="I15" s="14">
        <v>1.67E-2</v>
      </c>
      <c r="J15" s="14">
        <v>4.01</v>
      </c>
      <c r="K15" s="11">
        <v>0</v>
      </c>
      <c r="L15" s="14">
        <v>0</v>
      </c>
      <c r="M15" s="11">
        <v>0</v>
      </c>
      <c r="N15" s="11">
        <v>0</v>
      </c>
      <c r="O15" s="16">
        <f t="shared" si="1"/>
        <v>0</v>
      </c>
      <c r="P15" s="16">
        <f t="shared" si="2"/>
        <v>4.01</v>
      </c>
      <c r="Q15" s="11">
        <v>7.25</v>
      </c>
      <c r="R15" s="17">
        <f t="shared" si="3"/>
        <v>29.072499999999998</v>
      </c>
    </row>
    <row r="16" spans="1:18" ht="57" thickBot="1" x14ac:dyDescent="0.3">
      <c r="A16" s="48"/>
      <c r="B16" s="48"/>
      <c r="C16" s="25" t="s">
        <v>42</v>
      </c>
      <c r="D16" s="11" t="s">
        <v>43</v>
      </c>
      <c r="E16" s="11">
        <v>120</v>
      </c>
      <c r="F16" s="26">
        <v>120</v>
      </c>
      <c r="G16" s="14">
        <v>1</v>
      </c>
      <c r="H16" s="14">
        <v>120</v>
      </c>
      <c r="I16" s="14">
        <v>1.67E-2</v>
      </c>
      <c r="J16" s="14">
        <v>2</v>
      </c>
      <c r="K16" s="11">
        <v>0</v>
      </c>
      <c r="L16" s="14">
        <v>0</v>
      </c>
      <c r="M16" s="11">
        <v>0</v>
      </c>
      <c r="N16" s="11">
        <v>0</v>
      </c>
      <c r="O16" s="16">
        <f t="shared" si="1"/>
        <v>0</v>
      </c>
      <c r="P16" s="16">
        <f t="shared" si="2"/>
        <v>2</v>
      </c>
      <c r="Q16" s="11">
        <v>7.25</v>
      </c>
      <c r="R16" s="17">
        <f t="shared" si="3"/>
        <v>14.5</v>
      </c>
    </row>
    <row r="17" spans="1:18" ht="57" thickBot="1" x14ac:dyDescent="0.3">
      <c r="A17" s="48"/>
      <c r="B17" s="48"/>
      <c r="C17" s="25" t="s">
        <v>44</v>
      </c>
      <c r="D17" s="11" t="s">
        <v>45</v>
      </c>
      <c r="E17" s="11">
        <v>30</v>
      </c>
      <c r="F17" s="26">
        <v>30</v>
      </c>
      <c r="G17" s="14">
        <v>1</v>
      </c>
      <c r="H17" s="14">
        <v>30</v>
      </c>
      <c r="I17" s="14">
        <v>0.05</v>
      </c>
      <c r="J17" s="14">
        <v>1.5</v>
      </c>
      <c r="K17" s="11">
        <v>0</v>
      </c>
      <c r="L17" s="14">
        <v>0</v>
      </c>
      <c r="M17" s="11">
        <v>0</v>
      </c>
      <c r="N17" s="11">
        <v>0</v>
      </c>
      <c r="O17" s="16">
        <f t="shared" si="1"/>
        <v>0</v>
      </c>
      <c r="P17" s="16">
        <f t="shared" si="2"/>
        <v>1.5</v>
      </c>
      <c r="Q17" s="11">
        <v>7.25</v>
      </c>
      <c r="R17" s="17">
        <f t="shared" si="3"/>
        <v>10.875</v>
      </c>
    </row>
    <row r="18" spans="1:18" ht="34.5" thickBot="1" x14ac:dyDescent="0.3">
      <c r="A18" s="49"/>
      <c r="B18" s="49"/>
      <c r="C18" s="18" t="s">
        <v>46</v>
      </c>
      <c r="D18" s="19" t="s">
        <v>47</v>
      </c>
      <c r="E18" s="19">
        <v>150</v>
      </c>
      <c r="F18" s="24">
        <v>120</v>
      </c>
      <c r="G18" s="22">
        <v>1</v>
      </c>
      <c r="H18" s="22">
        <v>120</v>
      </c>
      <c r="I18" s="22">
        <v>1.25</v>
      </c>
      <c r="J18" s="22">
        <v>150</v>
      </c>
      <c r="K18" s="19">
        <v>30</v>
      </c>
      <c r="L18" s="22">
        <v>1</v>
      </c>
      <c r="M18" s="19">
        <f>SUM(K18*L18)</f>
        <v>30</v>
      </c>
      <c r="N18" s="19">
        <v>1.67E-2</v>
      </c>
      <c r="O18" s="16">
        <f t="shared" si="1"/>
        <v>0.501</v>
      </c>
      <c r="P18" s="27">
        <f>J18+O18</f>
        <v>150.501</v>
      </c>
      <c r="Q18" s="19">
        <v>7.25</v>
      </c>
      <c r="R18" s="17">
        <f t="shared" si="3"/>
        <v>1091.1322500000001</v>
      </c>
    </row>
    <row r="19" spans="1:18" ht="36.75" customHeight="1" thickBot="1" x14ac:dyDescent="0.3">
      <c r="A19" s="50" t="s">
        <v>48</v>
      </c>
      <c r="B19" s="51"/>
      <c r="C19" s="51"/>
      <c r="D19" s="52"/>
      <c r="E19" s="30">
        <v>6593</v>
      </c>
      <c r="F19" s="31">
        <v>5934</v>
      </c>
      <c r="G19" s="32" t="s">
        <v>50</v>
      </c>
      <c r="H19" s="33">
        <f>SUM(H4:H18)</f>
        <v>34324</v>
      </c>
      <c r="I19" s="32" t="s">
        <v>50</v>
      </c>
      <c r="J19" s="34">
        <f>SUM(J4:J18)</f>
        <v>3243.08</v>
      </c>
      <c r="K19" s="35">
        <v>659</v>
      </c>
      <c r="L19" s="36" t="s">
        <v>50</v>
      </c>
      <c r="M19" s="33">
        <f>SUM(M4:M18)</f>
        <v>10344</v>
      </c>
      <c r="N19" s="36" t="s">
        <v>50</v>
      </c>
      <c r="O19" s="37">
        <f>SUM(O4:O18)</f>
        <v>173.14320000000001</v>
      </c>
      <c r="P19" s="38">
        <f>SUM(P4:P18)</f>
        <v>3416.2232000000004</v>
      </c>
      <c r="Q19" s="36" t="s">
        <v>50</v>
      </c>
      <c r="R19" s="38">
        <f>SUM(R4:R18)</f>
        <v>24767.61819999999</v>
      </c>
    </row>
    <row r="20" spans="1:18" ht="23.25" customHeight="1" thickBot="1" x14ac:dyDescent="0.3">
      <c r="A20" s="50" t="s">
        <v>49</v>
      </c>
      <c r="B20" s="51"/>
      <c r="C20" s="51"/>
      <c r="D20" s="52"/>
      <c r="E20" s="39">
        <v>6619</v>
      </c>
      <c r="F20" s="40">
        <f t="shared" ref="F20:N20" si="4">SUM(F3+F19)</f>
        <v>5960</v>
      </c>
      <c r="G20" s="59"/>
      <c r="H20" s="39">
        <f t="shared" si="4"/>
        <v>34350</v>
      </c>
      <c r="I20" s="59"/>
      <c r="J20" s="41">
        <f t="shared" si="4"/>
        <v>3269.08</v>
      </c>
      <c r="K20" s="39">
        <f t="shared" si="4"/>
        <v>659</v>
      </c>
      <c r="L20" s="59"/>
      <c r="M20" s="39">
        <f t="shared" si="4"/>
        <v>10344</v>
      </c>
      <c r="N20" s="59"/>
      <c r="O20" s="41">
        <f>SUM(O3+O19)</f>
        <v>173.14320000000001</v>
      </c>
      <c r="P20" s="41">
        <f>SUM(P3+P19)</f>
        <v>3442.2232000000004</v>
      </c>
      <c r="Q20" s="59"/>
      <c r="R20" s="41">
        <f>SUM(R3+R19)</f>
        <v>24956.11819999999</v>
      </c>
    </row>
  </sheetData>
  <autoFilter ref="A1:R1"/>
  <mergeCells count="5">
    <mergeCell ref="A4:A18"/>
    <mergeCell ref="B4:B18"/>
    <mergeCell ref="A19:D19"/>
    <mergeCell ref="A20:D20"/>
    <mergeCell ref="A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MacAllum</dc:creator>
  <cp:lastModifiedBy>Ragland-Greene, Rachelle - FNS</cp:lastModifiedBy>
  <cp:lastPrinted>2017-05-04T17:14:59Z</cp:lastPrinted>
  <dcterms:created xsi:type="dcterms:W3CDTF">2017-03-28T21:06:40Z</dcterms:created>
  <dcterms:modified xsi:type="dcterms:W3CDTF">2017-08-15T12:41:28Z</dcterms:modified>
</cp:coreProperties>
</file>