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0" windowWidth="14880" windowHeight="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<sst xmlns="http://schemas.openxmlformats.org/spreadsheetml/2006/main" count="33" uniqueCount="24">
  <si>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Northeast</t>
  </si>
  <si>
    <t>Midwest</t>
  </si>
  <si>
    <t>South</t>
  </si>
  <si>
    <t>West</t>
  </si>
  <si>
    <t>US Total</t>
  </si>
  <si>
    <t>General/Family Practice</t>
  </si>
  <si>
    <t>Physician Specialty Group</t>
  </si>
  <si>
    <t>Pediatrics</t>
  </si>
  <si>
    <t>General Surgery</t>
  </si>
  <si>
    <t>Orthopedic Surgery</t>
  </si>
  <si>
    <t>Cardiovascular Disease</t>
  </si>
  <si>
    <t>Dermatology</t>
  </si>
  <si>
    <t>Urology</t>
  </si>
  <si>
    <t>Psychiatry</t>
  </si>
  <si>
    <t>Neurology</t>
  </si>
  <si>
    <t>Ophthalmology</t>
  </si>
  <si>
    <t>Otolaryngology</t>
  </si>
  <si>
    <t>Other specialty</t>
  </si>
  <si>
    <t>Internal Medicine</t>
  </si>
  <si>
    <t>Obstetrics &amp; Gynecology</t>
  </si>
  <si>
    <t>Frame</t>
  </si>
  <si>
    <t>Sample</t>
  </si>
  <si>
    <t>Note: Frame and sample numbers include both medical doctors (MDs) and doctors of osteopathy (DOs).</t>
  </si>
  <si>
    <r>
      <t xml:space="preserve">Attachment J: </t>
    </r>
    <r>
      <rPr>
        <sz val="14"/>
        <color indexed="8"/>
        <rFont val="Times New Roman"/>
        <family val="1"/>
      </rPr>
      <t>Number of physicians in the sampling frame and sample for the 2015 NAMCS by physician specialty group and Census region.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</si>
</sst>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5" fontId="44" fillId="0" borderId="11" xfId="42" applyNumberFormat="1" applyFont="1" applyBorder="1" applyAlignment="1">
      <alignment horizontal="right"/>
    </xf>
    <xf numFmtId="0" fontId="45" fillId="0" borderId="12" xfId="0" applyFont="1" applyBorder="1" applyAlignment="1">
      <alignment horizontal="center" wrapText="1"/>
    </xf>
    <xf numFmtId="0" fontId="44" fillId="33" borderId="12" xfId="0" applyFont="1" applyFill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165" fontId="44" fillId="0" borderId="15" xfId="42" applyNumberFormat="1" applyFont="1" applyBorder="1" applyAlignment="1">
      <alignment horizontal="right"/>
    </xf>
    <xf numFmtId="0" fontId="44" fillId="0" borderId="10" xfId="0" applyFont="1" applyBorder="1" applyAlignment="1">
      <alignment/>
    </xf>
    <xf numFmtId="0" fontId="44" fillId="0" borderId="16" xfId="0" applyFont="1" applyBorder="1" applyAlignment="1">
      <alignment/>
    </xf>
    <xf numFmtId="0" fontId="0" fillId="0" borderId="16" xfId="0" applyBorder="1" applyAlignment="1">
      <alignment/>
    </xf>
    <xf numFmtId="0" fontId="44" fillId="33" borderId="17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165" fontId="44" fillId="0" borderId="19" xfId="42" applyNumberFormat="1" applyFont="1" applyBorder="1" applyAlignment="1">
      <alignment horizontal="right"/>
    </xf>
    <xf numFmtId="165" fontId="44" fillId="0" borderId="20" xfId="42" applyNumberFormat="1" applyFont="1" applyBorder="1" applyAlignment="1">
      <alignment horizontal="right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6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2" sqref="B2"/>
    </sheetView>
  </sheetViews>
  <sheetFormatPr defaultColWidth="9.00390625" defaultRowHeight="14.25"/>
  <cols>
    <col min="1" max="1" width="22.00390625" style="1" customWidth="1"/>
    <col min="2" max="11" width="8.625" style="2" customWidth="1"/>
  </cols>
  <sheetData>
    <row r="1" spans="1:11" ht="37.5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thickBot="1">
      <c r="A2" s="13"/>
      <c r="B2" s="3"/>
      <c r="C2" s="3"/>
      <c r="D2" s="3"/>
      <c r="E2" s="3"/>
      <c r="F2" s="3"/>
      <c r="G2" s="3"/>
      <c r="H2" s="3"/>
      <c r="I2" s="3"/>
      <c r="J2" s="6"/>
      <c r="K2" s="4"/>
    </row>
    <row r="3" spans="1:11" ht="30" thickBot="1">
      <c r="A3" s="8" t="s">
        <v>6</v>
      </c>
      <c r="B3" s="20" t="s">
        <v>4</v>
      </c>
      <c r="C3" s="21"/>
      <c r="D3" s="20" t="s">
        <v>0</v>
      </c>
      <c r="E3" s="21"/>
      <c r="F3" s="20" t="s">
        <v>1</v>
      </c>
      <c r="G3" s="21"/>
      <c r="H3" s="20" t="s">
        <v>2</v>
      </c>
      <c r="I3" s="21"/>
      <c r="J3" s="20" t="s">
        <v>3</v>
      </c>
      <c r="K3" s="22"/>
    </row>
    <row r="4" spans="1:11" ht="15.75" thickBot="1">
      <c r="A4" s="9"/>
      <c r="B4" s="16" t="s">
        <v>20</v>
      </c>
      <c r="C4" s="16" t="s">
        <v>21</v>
      </c>
      <c r="D4" s="16" t="s">
        <v>20</v>
      </c>
      <c r="E4" s="16" t="s">
        <v>21</v>
      </c>
      <c r="F4" s="16" t="s">
        <v>20</v>
      </c>
      <c r="G4" s="16" t="s">
        <v>21</v>
      </c>
      <c r="H4" s="16" t="s">
        <v>20</v>
      </c>
      <c r="I4" s="16" t="s">
        <v>21</v>
      </c>
      <c r="J4" s="16" t="s">
        <v>20</v>
      </c>
      <c r="K4" s="17" t="s">
        <v>21</v>
      </c>
    </row>
    <row r="5" spans="1:11" ht="15">
      <c r="A5" s="10" t="s">
        <v>4</v>
      </c>
      <c r="B5" s="7">
        <v>521084</v>
      </c>
      <c r="C5" s="7">
        <f>E5+G5+I5+K5</f>
        <v>8080</v>
      </c>
      <c r="D5" s="7">
        <v>117024</v>
      </c>
      <c r="E5" s="7">
        <f>SUM(E6:E19)</f>
        <v>2020</v>
      </c>
      <c r="F5" s="7">
        <v>107055</v>
      </c>
      <c r="G5" s="7">
        <f>SUM(G6:G19)</f>
        <v>2020</v>
      </c>
      <c r="H5" s="7">
        <v>178901</v>
      </c>
      <c r="I5" s="7">
        <f>SUM(I6:I19)</f>
        <v>2416</v>
      </c>
      <c r="J5" s="7">
        <v>118104</v>
      </c>
      <c r="K5" s="18">
        <f>SUM(K6:K19)</f>
        <v>1624</v>
      </c>
    </row>
    <row r="6" spans="1:11" ht="15">
      <c r="A6" s="10" t="s">
        <v>5</v>
      </c>
      <c r="B6" s="7">
        <v>82214</v>
      </c>
      <c r="C6" s="7">
        <f aca="true" t="shared" si="0" ref="C6:C19">E6+G6+I6+K6</f>
        <v>588</v>
      </c>
      <c r="D6" s="7">
        <v>12449</v>
      </c>
      <c r="E6" s="7">
        <f>4*29+31</f>
        <v>147</v>
      </c>
      <c r="F6" s="7">
        <v>20582</v>
      </c>
      <c r="G6" s="7">
        <f>4*29+31</f>
        <v>147</v>
      </c>
      <c r="H6" s="7">
        <v>29200</v>
      </c>
      <c r="I6" s="7">
        <f>5*29+31</f>
        <v>176</v>
      </c>
      <c r="J6" s="7">
        <v>19983</v>
      </c>
      <c r="K6" s="7">
        <f>3*29+31</f>
        <v>118</v>
      </c>
    </row>
    <row r="7" spans="1:11" ht="15">
      <c r="A7" s="10" t="s">
        <v>18</v>
      </c>
      <c r="B7" s="7">
        <v>79579</v>
      </c>
      <c r="C7" s="7">
        <f t="shared" si="0"/>
        <v>592</v>
      </c>
      <c r="D7" s="7">
        <v>20112</v>
      </c>
      <c r="E7" s="7">
        <f>4*29+32</f>
        <v>148</v>
      </c>
      <c r="F7" s="7">
        <v>15525</v>
      </c>
      <c r="G7" s="7">
        <f>4*29+32</f>
        <v>148</v>
      </c>
      <c r="H7" s="7">
        <v>25869</v>
      </c>
      <c r="I7" s="7">
        <f>5*29+32</f>
        <v>177</v>
      </c>
      <c r="J7" s="7">
        <v>18073</v>
      </c>
      <c r="K7" s="7">
        <f>3*29+32</f>
        <v>119</v>
      </c>
    </row>
    <row r="8" spans="1:11" ht="15">
      <c r="A8" s="10" t="s">
        <v>7</v>
      </c>
      <c r="B8" s="7">
        <v>59980</v>
      </c>
      <c r="C8" s="7">
        <f t="shared" si="0"/>
        <v>588</v>
      </c>
      <c r="D8" s="7">
        <v>14076</v>
      </c>
      <c r="E8" s="7">
        <f>4*29+31</f>
        <v>147</v>
      </c>
      <c r="F8" s="7">
        <v>11918</v>
      </c>
      <c r="G8" s="7">
        <f>4*29+31</f>
        <v>147</v>
      </c>
      <c r="H8" s="7">
        <v>20847</v>
      </c>
      <c r="I8" s="7">
        <f>5*29+31</f>
        <v>176</v>
      </c>
      <c r="J8" s="7">
        <v>13139</v>
      </c>
      <c r="K8" s="7">
        <f>3*29+31</f>
        <v>118</v>
      </c>
    </row>
    <row r="9" spans="1:11" ht="15">
      <c r="A9" s="10" t="s">
        <v>8</v>
      </c>
      <c r="B9" s="7">
        <v>18100</v>
      </c>
      <c r="C9" s="7">
        <f t="shared" si="0"/>
        <v>572</v>
      </c>
      <c r="D9" s="7">
        <v>3752</v>
      </c>
      <c r="E9" s="7">
        <f>4*28+31</f>
        <v>143</v>
      </c>
      <c r="F9" s="7">
        <v>3759</v>
      </c>
      <c r="G9" s="7">
        <f>4*28+31</f>
        <v>143</v>
      </c>
      <c r="H9" s="7">
        <v>6578</v>
      </c>
      <c r="I9" s="7">
        <f>5*28+31</f>
        <v>171</v>
      </c>
      <c r="J9" s="7">
        <v>4011</v>
      </c>
      <c r="K9" s="7">
        <f>3*28+31</f>
        <v>115</v>
      </c>
    </row>
    <row r="10" spans="1:11" ht="15">
      <c r="A10" s="10" t="s">
        <v>19</v>
      </c>
      <c r="B10" s="7">
        <v>33315</v>
      </c>
      <c r="C10" s="7">
        <f t="shared" si="0"/>
        <v>592</v>
      </c>
      <c r="D10" s="7">
        <v>7107</v>
      </c>
      <c r="E10" s="7">
        <f>4*29+32</f>
        <v>148</v>
      </c>
      <c r="F10" s="7">
        <v>6670</v>
      </c>
      <c r="G10" s="7">
        <f>4*29+32</f>
        <v>148</v>
      </c>
      <c r="H10" s="7">
        <v>12067</v>
      </c>
      <c r="I10" s="7">
        <f>5*29+32</f>
        <v>177</v>
      </c>
      <c r="J10" s="7">
        <v>7471</v>
      </c>
      <c r="K10" s="7">
        <f>3*29+32</f>
        <v>119</v>
      </c>
    </row>
    <row r="11" spans="1:11" ht="15">
      <c r="A11" s="10" t="s">
        <v>9</v>
      </c>
      <c r="B11" s="7">
        <v>19178</v>
      </c>
      <c r="C11" s="7">
        <f t="shared" si="0"/>
        <v>572</v>
      </c>
      <c r="D11" s="7">
        <v>3925</v>
      </c>
      <c r="E11" s="7">
        <f>4*28+31</f>
        <v>143</v>
      </c>
      <c r="F11" s="7">
        <v>3997</v>
      </c>
      <c r="G11" s="7">
        <f>4*28+31</f>
        <v>143</v>
      </c>
      <c r="H11" s="7">
        <v>6781</v>
      </c>
      <c r="I11" s="7">
        <f>5*28+31</f>
        <v>171</v>
      </c>
      <c r="J11" s="7">
        <v>4475</v>
      </c>
      <c r="K11" s="7">
        <f>3*28+31</f>
        <v>115</v>
      </c>
    </row>
    <row r="12" spans="1:11" ht="15">
      <c r="A12" s="10" t="s">
        <v>10</v>
      </c>
      <c r="B12" s="7">
        <v>16639</v>
      </c>
      <c r="C12" s="7">
        <f t="shared" si="0"/>
        <v>572</v>
      </c>
      <c r="D12" s="7">
        <v>4419</v>
      </c>
      <c r="E12" s="7">
        <f aca="true" t="shared" si="1" ref="E12:G19">4*28+31</f>
        <v>143</v>
      </c>
      <c r="F12" s="7">
        <v>3353</v>
      </c>
      <c r="G12" s="7">
        <f t="shared" si="1"/>
        <v>143</v>
      </c>
      <c r="H12" s="7">
        <v>5844</v>
      </c>
      <c r="I12" s="7">
        <f>5*28+31</f>
        <v>171</v>
      </c>
      <c r="J12" s="7">
        <v>3023</v>
      </c>
      <c r="K12" s="7">
        <f aca="true" t="shared" si="2" ref="K12:K19">3*28+31</f>
        <v>115</v>
      </c>
    </row>
    <row r="13" spans="1:11" ht="15">
      <c r="A13" s="10" t="s">
        <v>11</v>
      </c>
      <c r="B13" s="7">
        <v>9028</v>
      </c>
      <c r="C13" s="7">
        <f t="shared" si="0"/>
        <v>572</v>
      </c>
      <c r="D13" s="7">
        <v>2066</v>
      </c>
      <c r="E13" s="7">
        <f t="shared" si="1"/>
        <v>143</v>
      </c>
      <c r="F13" s="7">
        <v>1598</v>
      </c>
      <c r="G13" s="7">
        <f t="shared" si="1"/>
        <v>143</v>
      </c>
      <c r="H13" s="7">
        <v>3081</v>
      </c>
      <c r="I13" s="7">
        <f aca="true" t="shared" si="3" ref="I13:I19">5*28+31</f>
        <v>171</v>
      </c>
      <c r="J13" s="7">
        <v>2283</v>
      </c>
      <c r="K13" s="7">
        <f t="shared" si="2"/>
        <v>115</v>
      </c>
    </row>
    <row r="14" spans="1:11" ht="15">
      <c r="A14" s="10" t="s">
        <v>12</v>
      </c>
      <c r="B14" s="7">
        <v>7996</v>
      </c>
      <c r="C14" s="7">
        <f t="shared" si="0"/>
        <v>572</v>
      </c>
      <c r="D14" s="7">
        <v>1824</v>
      </c>
      <c r="E14" s="7">
        <f t="shared" si="1"/>
        <v>143</v>
      </c>
      <c r="F14" s="7">
        <v>1569</v>
      </c>
      <c r="G14" s="7">
        <f t="shared" si="1"/>
        <v>143</v>
      </c>
      <c r="H14" s="7">
        <v>2952</v>
      </c>
      <c r="I14" s="7">
        <f t="shared" si="3"/>
        <v>171</v>
      </c>
      <c r="J14" s="7">
        <v>1651</v>
      </c>
      <c r="K14" s="7">
        <f t="shared" si="2"/>
        <v>115</v>
      </c>
    </row>
    <row r="15" spans="1:11" ht="15">
      <c r="A15" s="10" t="s">
        <v>13</v>
      </c>
      <c r="B15" s="7">
        <v>32652</v>
      </c>
      <c r="C15" s="7">
        <f t="shared" si="0"/>
        <v>572</v>
      </c>
      <c r="D15" s="7">
        <v>9992</v>
      </c>
      <c r="E15" s="7">
        <f t="shared" si="1"/>
        <v>143</v>
      </c>
      <c r="F15" s="7">
        <v>5443</v>
      </c>
      <c r="G15" s="7">
        <f t="shared" si="1"/>
        <v>143</v>
      </c>
      <c r="H15" s="7">
        <v>9453</v>
      </c>
      <c r="I15" s="7">
        <f t="shared" si="3"/>
        <v>171</v>
      </c>
      <c r="J15" s="7">
        <v>7764</v>
      </c>
      <c r="K15" s="7">
        <f t="shared" si="2"/>
        <v>115</v>
      </c>
    </row>
    <row r="16" spans="1:11" ht="15">
      <c r="A16" s="10" t="s">
        <v>14</v>
      </c>
      <c r="B16" s="7">
        <v>11616</v>
      </c>
      <c r="C16" s="7">
        <f t="shared" si="0"/>
        <v>572</v>
      </c>
      <c r="D16" s="7">
        <v>2905</v>
      </c>
      <c r="E16" s="7">
        <f t="shared" si="1"/>
        <v>143</v>
      </c>
      <c r="F16" s="7">
        <v>2382</v>
      </c>
      <c r="G16" s="7">
        <f t="shared" si="1"/>
        <v>143</v>
      </c>
      <c r="H16" s="7">
        <v>3942</v>
      </c>
      <c r="I16" s="7">
        <f t="shared" si="3"/>
        <v>171</v>
      </c>
      <c r="J16" s="7">
        <v>2387</v>
      </c>
      <c r="K16" s="7">
        <f t="shared" si="2"/>
        <v>115</v>
      </c>
    </row>
    <row r="17" spans="1:11" ht="15">
      <c r="A17" s="10" t="s">
        <v>15</v>
      </c>
      <c r="B17" s="7">
        <v>14896</v>
      </c>
      <c r="C17" s="7">
        <f t="shared" si="0"/>
        <v>572</v>
      </c>
      <c r="D17" s="7">
        <v>3532</v>
      </c>
      <c r="E17" s="7">
        <f t="shared" si="1"/>
        <v>143</v>
      </c>
      <c r="F17" s="7">
        <v>2916</v>
      </c>
      <c r="G17" s="7">
        <f t="shared" si="1"/>
        <v>143</v>
      </c>
      <c r="H17" s="7">
        <v>5107</v>
      </c>
      <c r="I17" s="7">
        <f t="shared" si="3"/>
        <v>171</v>
      </c>
      <c r="J17" s="7">
        <v>3341</v>
      </c>
      <c r="K17" s="7">
        <f t="shared" si="2"/>
        <v>115</v>
      </c>
    </row>
    <row r="18" spans="1:11" ht="15">
      <c r="A18" s="10" t="s">
        <v>16</v>
      </c>
      <c r="B18" s="7">
        <v>7606</v>
      </c>
      <c r="C18" s="7">
        <f t="shared" si="0"/>
        <v>572</v>
      </c>
      <c r="D18" s="7">
        <v>1566</v>
      </c>
      <c r="E18" s="7">
        <f t="shared" si="1"/>
        <v>143</v>
      </c>
      <c r="F18" s="7">
        <v>1475</v>
      </c>
      <c r="G18" s="7">
        <f t="shared" si="1"/>
        <v>143</v>
      </c>
      <c r="H18" s="7">
        <v>2852</v>
      </c>
      <c r="I18" s="7">
        <f t="shared" si="3"/>
        <v>171</v>
      </c>
      <c r="J18" s="7">
        <v>1713</v>
      </c>
      <c r="K18" s="7">
        <f t="shared" si="2"/>
        <v>115</v>
      </c>
    </row>
    <row r="19" spans="1:11" ht="15.75" thickBot="1">
      <c r="A19" s="11" t="s">
        <v>17</v>
      </c>
      <c r="B19" s="12">
        <v>128285</v>
      </c>
      <c r="C19" s="7">
        <f t="shared" si="0"/>
        <v>572</v>
      </c>
      <c r="D19" s="12">
        <v>29299</v>
      </c>
      <c r="E19" s="7">
        <f t="shared" si="1"/>
        <v>143</v>
      </c>
      <c r="F19" s="12">
        <v>25868</v>
      </c>
      <c r="G19" s="7">
        <f t="shared" si="1"/>
        <v>143</v>
      </c>
      <c r="H19" s="12">
        <v>44328</v>
      </c>
      <c r="I19" s="7">
        <f t="shared" si="3"/>
        <v>171</v>
      </c>
      <c r="J19" s="12">
        <v>28790</v>
      </c>
      <c r="K19" s="19">
        <f t="shared" si="2"/>
        <v>115</v>
      </c>
    </row>
    <row r="20" spans="1:11" ht="15">
      <c r="A20" s="14" t="s">
        <v>22</v>
      </c>
      <c r="B20" s="14"/>
      <c r="C20" s="14"/>
      <c r="D20" s="14"/>
      <c r="E20" s="14"/>
      <c r="F20" s="14"/>
      <c r="G20" s="14"/>
      <c r="H20" s="15"/>
      <c r="I20" s="15"/>
      <c r="J20" s="15"/>
      <c r="K20" s="5"/>
    </row>
  </sheetData>
  <sheetProtection/>
  <mergeCells count="6">
    <mergeCell ref="B3:C3"/>
    <mergeCell ref="D3:E3"/>
    <mergeCell ref="F3:G3"/>
    <mergeCell ref="H3:I3"/>
    <mergeCell ref="J3:K3"/>
    <mergeCell ref="A1:K1"/>
  </mergeCells>
  <printOptions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Centers for Disease Control and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Shimizu, Iris M. (CDC/OSELS/NCHS)</dc:creator>
  <cp:keywords/>
  <dc:description/>
  <cp:lastModifiedBy>Melissa Park</cp:lastModifiedBy>
  <cp:lastPrinted>2014-09-03T19:39:12Z</cp:lastPrinted>
  <dcterms:created xsi:type="dcterms:W3CDTF">2011-11-18T16:10:07Z</dcterms:created>
  <dcterms:modified xsi:type="dcterms:W3CDTF">2015-08-10T23:20:07Z</dcterms:modified>
  <cp:category/>
  <cp:version/>
  <cp:contentType/>
  <cp:contentStatus/>
</cp:coreProperties>
</file>