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formation Collection\1018 Collections\1018-0022 Migratory Birds and Eagles Permit Apps and Reports\2017 Submission\"/>
    </mc:Choice>
  </mc:AlternateContent>
  <bookViews>
    <workbookView xWindow="0" yWindow="120" windowWidth="16390" windowHeight="7120"/>
  </bookViews>
  <sheets>
    <sheet name="SSA Detailed Calcs" sheetId="2" r:id="rId1"/>
    <sheet name="Burden Changes" sheetId="6" r:id="rId2"/>
  </sheets>
  <calcPr calcId="162913"/>
</workbook>
</file>

<file path=xl/calcChain.xml><?xml version="1.0" encoding="utf-8"?>
<calcChain xmlns="http://schemas.openxmlformats.org/spreadsheetml/2006/main">
  <c r="L302" i="2" l="1"/>
  <c r="J302" i="2"/>
  <c r="H302" i="2"/>
  <c r="D302" i="2"/>
  <c r="B302" i="2"/>
  <c r="G194" i="6" l="1"/>
  <c r="F194" i="6"/>
  <c r="E194" i="6"/>
  <c r="D194" i="6"/>
  <c r="C194" i="6"/>
  <c r="B194" i="6"/>
  <c r="M194" i="6"/>
  <c r="L194" i="6"/>
  <c r="K194" i="6"/>
  <c r="J194" i="6"/>
  <c r="I194" i="6"/>
  <c r="H194" i="6"/>
  <c r="B301" i="2" l="1"/>
  <c r="D300" i="2"/>
  <c r="F300" i="2" s="1"/>
  <c r="H300" i="2" s="1"/>
  <c r="D299" i="2"/>
  <c r="D298" i="2"/>
  <c r="F298" i="2" s="1"/>
  <c r="F301" i="2" l="1"/>
  <c r="J299" i="2"/>
  <c r="F299" i="2"/>
  <c r="H299" i="2" s="1"/>
  <c r="J300" i="2"/>
  <c r="J298" i="2"/>
  <c r="H298" i="2"/>
  <c r="D301" i="2"/>
  <c r="L301" i="2" s="1"/>
  <c r="D295" i="2"/>
  <c r="F295" i="2" s="1"/>
  <c r="D294" i="2"/>
  <c r="F294" i="2" s="1"/>
  <c r="D293" i="2"/>
  <c r="F293" i="2" s="1"/>
  <c r="D290" i="2"/>
  <c r="D289" i="2"/>
  <c r="D288" i="2"/>
  <c r="F288" i="2" s="1"/>
  <c r="D285" i="2"/>
  <c r="F285" i="2" s="1"/>
  <c r="D284" i="2"/>
  <c r="F284" i="2" s="1"/>
  <c r="D283" i="2"/>
  <c r="F283" i="2" s="1"/>
  <c r="D280" i="2"/>
  <c r="D279" i="2"/>
  <c r="D278" i="2"/>
  <c r="F278" i="2" s="1"/>
  <c r="D275" i="2"/>
  <c r="F275" i="2" s="1"/>
  <c r="D274" i="2"/>
  <c r="F274" i="2" s="1"/>
  <c r="D273" i="2"/>
  <c r="D270" i="2"/>
  <c r="F270" i="2" s="1"/>
  <c r="D269" i="2"/>
  <c r="F269" i="2" s="1"/>
  <c r="D268" i="2"/>
  <c r="D265" i="2"/>
  <c r="D264" i="2"/>
  <c r="F264" i="2" s="1"/>
  <c r="D263" i="2"/>
  <c r="F263" i="2" s="1"/>
  <c r="D260" i="2"/>
  <c r="F260" i="2" s="1"/>
  <c r="D259" i="2"/>
  <c r="D258" i="2"/>
  <c r="F258" i="2" s="1"/>
  <c r="D255" i="2"/>
  <c r="F255" i="2" s="1"/>
  <c r="D254" i="2"/>
  <c r="F254" i="2" s="1"/>
  <c r="D253" i="2"/>
  <c r="F253" i="2" s="1"/>
  <c r="D250" i="2"/>
  <c r="F250" i="2" s="1"/>
  <c r="D249" i="2"/>
  <c r="F249" i="2" s="1"/>
  <c r="D248" i="2"/>
  <c r="F248" i="2" s="1"/>
  <c r="F251" i="2" s="1"/>
  <c r="D245" i="2"/>
  <c r="F245" i="2" s="1"/>
  <c r="D244" i="2"/>
  <c r="F244" i="2" s="1"/>
  <c r="D243" i="2"/>
  <c r="D240" i="2"/>
  <c r="F240" i="2" s="1"/>
  <c r="D239" i="2"/>
  <c r="F239" i="2" s="1"/>
  <c r="D238" i="2"/>
  <c r="F238" i="2" s="1"/>
  <c r="D235" i="2"/>
  <c r="F235" i="2" s="1"/>
  <c r="D234" i="2"/>
  <c r="F234" i="2" s="1"/>
  <c r="D233" i="2"/>
  <c r="F233" i="2" s="1"/>
  <c r="F236" i="2" s="1"/>
  <c r="D230" i="2"/>
  <c r="F230" i="2" s="1"/>
  <c r="D229" i="2"/>
  <c r="F229" i="2" s="1"/>
  <c r="D228" i="2"/>
  <c r="F228" i="2" s="1"/>
  <c r="F231" i="2" s="1"/>
  <c r="D225" i="2"/>
  <c r="F225" i="2" s="1"/>
  <c r="D224" i="2"/>
  <c r="F224" i="2" s="1"/>
  <c r="D223" i="2"/>
  <c r="D220" i="2"/>
  <c r="F220" i="2" s="1"/>
  <c r="D219" i="2"/>
  <c r="F219" i="2" s="1"/>
  <c r="D218" i="2"/>
  <c r="F218" i="2" s="1"/>
  <c r="F221" i="2" s="1"/>
  <c r="D215" i="2"/>
  <c r="F215" i="2" s="1"/>
  <c r="D214" i="2"/>
  <c r="F214" i="2" s="1"/>
  <c r="D213" i="2"/>
  <c r="F213" i="2" s="1"/>
  <c r="D210" i="2"/>
  <c r="F210" i="2" s="1"/>
  <c r="D209" i="2"/>
  <c r="F209" i="2" s="1"/>
  <c r="D208" i="2"/>
  <c r="D205" i="2"/>
  <c r="F205" i="2" s="1"/>
  <c r="D204" i="2"/>
  <c r="F204" i="2" s="1"/>
  <c r="D203" i="2"/>
  <c r="D200" i="2"/>
  <c r="F200" i="2" s="1"/>
  <c r="D199" i="2"/>
  <c r="F199" i="2" s="1"/>
  <c r="D198" i="2"/>
  <c r="F198" i="2" s="1"/>
  <c r="D195" i="2"/>
  <c r="F195" i="2" s="1"/>
  <c r="D194" i="2"/>
  <c r="F194" i="2" s="1"/>
  <c r="D193" i="2"/>
  <c r="F193" i="2" s="1"/>
  <c r="F196" i="2" s="1"/>
  <c r="D190" i="2"/>
  <c r="F190" i="2" s="1"/>
  <c r="D189" i="2"/>
  <c r="F189" i="2" s="1"/>
  <c r="D188" i="2"/>
  <c r="F188" i="2" s="1"/>
  <c r="F191" i="2" s="1"/>
  <c r="D185" i="2"/>
  <c r="F185" i="2" s="1"/>
  <c r="D184" i="2"/>
  <c r="F184" i="2" s="1"/>
  <c r="D183" i="2"/>
  <c r="F183" i="2" s="1"/>
  <c r="D180" i="2"/>
  <c r="F180" i="2" s="1"/>
  <c r="D179" i="2"/>
  <c r="F179" i="2" s="1"/>
  <c r="D178" i="2"/>
  <c r="F178" i="2" s="1"/>
  <c r="F181" i="2" s="1"/>
  <c r="D175" i="2"/>
  <c r="F175" i="2" s="1"/>
  <c r="D174" i="2"/>
  <c r="F174" i="2" s="1"/>
  <c r="D173" i="2"/>
  <c r="F173" i="2" s="1"/>
  <c r="D170" i="2"/>
  <c r="F170" i="2" s="1"/>
  <c r="D169" i="2"/>
  <c r="F169" i="2" s="1"/>
  <c r="D168" i="2"/>
  <c r="F168" i="2" s="1"/>
  <c r="F171" i="2" s="1"/>
  <c r="D165" i="2"/>
  <c r="F165" i="2" s="1"/>
  <c r="D164" i="2"/>
  <c r="F164" i="2" s="1"/>
  <c r="D163" i="2"/>
  <c r="F163" i="2" s="1"/>
  <c r="D160" i="2"/>
  <c r="F160" i="2" s="1"/>
  <c r="D159" i="2"/>
  <c r="F159" i="2" s="1"/>
  <c r="D158" i="2"/>
  <c r="D155" i="2"/>
  <c r="F155" i="2" s="1"/>
  <c r="D154" i="2"/>
  <c r="F154" i="2" s="1"/>
  <c r="D153" i="2"/>
  <c r="F153" i="2" s="1"/>
  <c r="F156" i="2" s="1"/>
  <c r="D150" i="2"/>
  <c r="F150" i="2" s="1"/>
  <c r="D149" i="2"/>
  <c r="F149" i="2" s="1"/>
  <c r="D148" i="2"/>
  <c r="F148" i="2" s="1"/>
  <c r="F151" i="2" s="1"/>
  <c r="D145" i="2"/>
  <c r="D144" i="2"/>
  <c r="F144" i="2" s="1"/>
  <c r="D143" i="2"/>
  <c r="D140" i="2"/>
  <c r="F140" i="2" s="1"/>
  <c r="D139" i="2"/>
  <c r="D138" i="2"/>
  <c r="F138" i="2" s="1"/>
  <c r="D135" i="2"/>
  <c r="F135" i="2" s="1"/>
  <c r="D134" i="2"/>
  <c r="D133" i="2"/>
  <c r="F133" i="2" s="1"/>
  <c r="D130" i="2"/>
  <c r="F130" i="2" s="1"/>
  <c r="D129" i="2"/>
  <c r="F129" i="2" s="1"/>
  <c r="D128" i="2"/>
  <c r="F128" i="2" s="1"/>
  <c r="F131" i="2" s="1"/>
  <c r="D125" i="2"/>
  <c r="F125" i="2" s="1"/>
  <c r="D124" i="2"/>
  <c r="F124" i="2" s="1"/>
  <c r="D123" i="2"/>
  <c r="F123" i="2" s="1"/>
  <c r="D120" i="2"/>
  <c r="F120" i="2" s="1"/>
  <c r="D119" i="2"/>
  <c r="F119" i="2" s="1"/>
  <c r="D118" i="2"/>
  <c r="D115" i="2"/>
  <c r="F115" i="2" s="1"/>
  <c r="D114" i="2"/>
  <c r="F114" i="2" s="1"/>
  <c r="D113" i="2"/>
  <c r="F113" i="2" s="1"/>
  <c r="F116" i="2" s="1"/>
  <c r="D110" i="2"/>
  <c r="F110" i="2" s="1"/>
  <c r="D109" i="2"/>
  <c r="F109" i="2" s="1"/>
  <c r="D108" i="2"/>
  <c r="F108" i="2" s="1"/>
  <c r="F111" i="2" s="1"/>
  <c r="D105" i="2"/>
  <c r="F105" i="2" s="1"/>
  <c r="D104" i="2"/>
  <c r="F104" i="2" s="1"/>
  <c r="D103" i="2"/>
  <c r="F103" i="2" s="1"/>
  <c r="F106" i="2" s="1"/>
  <c r="D100" i="2"/>
  <c r="F100" i="2" s="1"/>
  <c r="D99" i="2"/>
  <c r="F99" i="2" s="1"/>
  <c r="D98" i="2"/>
  <c r="D95" i="2"/>
  <c r="F95" i="2" s="1"/>
  <c r="D94" i="2"/>
  <c r="F94" i="2" s="1"/>
  <c r="D93" i="2"/>
  <c r="F93" i="2" s="1"/>
  <c r="D90" i="2"/>
  <c r="F90" i="2" s="1"/>
  <c r="D89" i="2"/>
  <c r="F89" i="2" s="1"/>
  <c r="D88" i="2"/>
  <c r="F88" i="2" s="1"/>
  <c r="F91" i="2" s="1"/>
  <c r="D85" i="2"/>
  <c r="F85" i="2" s="1"/>
  <c r="D84" i="2"/>
  <c r="F84" i="2" s="1"/>
  <c r="D83" i="2"/>
  <c r="F83" i="2" s="1"/>
  <c r="D80" i="2"/>
  <c r="F80" i="2" s="1"/>
  <c r="D79" i="2"/>
  <c r="F79" i="2" s="1"/>
  <c r="D78" i="2"/>
  <c r="F78" i="2" s="1"/>
  <c r="D75" i="2"/>
  <c r="F75" i="2" s="1"/>
  <c r="D74" i="2"/>
  <c r="F74" i="2" s="1"/>
  <c r="D73" i="2"/>
  <c r="D70" i="2"/>
  <c r="F70" i="2" s="1"/>
  <c r="D69" i="2"/>
  <c r="F69" i="2" s="1"/>
  <c r="D68" i="2"/>
  <c r="F68" i="2" s="1"/>
  <c r="D65" i="2"/>
  <c r="F65" i="2" s="1"/>
  <c r="D64" i="2"/>
  <c r="F64" i="2" s="1"/>
  <c r="D63" i="2"/>
  <c r="F63" i="2" s="1"/>
  <c r="F66" i="2" s="1"/>
  <c r="D60" i="2"/>
  <c r="F60" i="2" s="1"/>
  <c r="D59" i="2"/>
  <c r="F59" i="2" s="1"/>
  <c r="D58" i="2"/>
  <c r="F58" i="2" s="1"/>
  <c r="F61" i="2" s="1"/>
  <c r="D55" i="2"/>
  <c r="F55" i="2" s="1"/>
  <c r="D54" i="2"/>
  <c r="F54" i="2" s="1"/>
  <c r="D53" i="2"/>
  <c r="F53" i="2" s="1"/>
  <c r="D50" i="2"/>
  <c r="F50" i="2" s="1"/>
  <c r="D49" i="2"/>
  <c r="F49" i="2" s="1"/>
  <c r="D48" i="2"/>
  <c r="F48" i="2" s="1"/>
  <c r="F51" i="2" s="1"/>
  <c r="D45" i="2"/>
  <c r="F45" i="2" s="1"/>
  <c r="D44" i="2"/>
  <c r="F44" i="2" s="1"/>
  <c r="D43" i="2"/>
  <c r="F43" i="2" s="1"/>
  <c r="D40" i="2"/>
  <c r="F40" i="2" s="1"/>
  <c r="D39" i="2"/>
  <c r="F39" i="2" s="1"/>
  <c r="D38" i="2"/>
  <c r="F38" i="2" s="1"/>
  <c r="D35" i="2"/>
  <c r="F35" i="2" s="1"/>
  <c r="D34" i="2"/>
  <c r="F34" i="2" s="1"/>
  <c r="D33" i="2"/>
  <c r="D30" i="2"/>
  <c r="F30" i="2" s="1"/>
  <c r="D29" i="2"/>
  <c r="F29" i="2" s="1"/>
  <c r="D28" i="2"/>
  <c r="F28" i="2" s="1"/>
  <c r="F31" i="2" s="1"/>
  <c r="D25" i="2"/>
  <c r="F25" i="2" s="1"/>
  <c r="D24" i="2"/>
  <c r="F24" i="2" s="1"/>
  <c r="D23" i="2"/>
  <c r="F23" i="2" s="1"/>
  <c r="F26" i="2" s="1"/>
  <c r="D20" i="2"/>
  <c r="F20" i="2" s="1"/>
  <c r="D19" i="2"/>
  <c r="F19" i="2" s="1"/>
  <c r="D18" i="2"/>
  <c r="F18" i="2" s="1"/>
  <c r="F21" i="2" s="1"/>
  <c r="D15" i="2"/>
  <c r="F15" i="2" s="1"/>
  <c r="D14" i="2"/>
  <c r="D13" i="2"/>
  <c r="F13" i="2" s="1"/>
  <c r="D10" i="2"/>
  <c r="F10" i="2" s="1"/>
  <c r="D9" i="2"/>
  <c r="F9" i="2" s="1"/>
  <c r="D8" i="2"/>
  <c r="F8" i="2" s="1"/>
  <c r="F11" i="2" s="1"/>
  <c r="F289" i="2"/>
  <c r="F279" i="2"/>
  <c r="F243" i="2"/>
  <c r="F145" i="2"/>
  <c r="F246" i="2" l="1"/>
  <c r="F46" i="2"/>
  <c r="F86" i="2"/>
  <c r="F126" i="2"/>
  <c r="F166" i="2"/>
  <c r="F286" i="2"/>
  <c r="F291" i="2"/>
  <c r="F186" i="2"/>
  <c r="F71" i="2"/>
  <c r="F41" i="2"/>
  <c r="F81" i="2"/>
  <c r="F201" i="2"/>
  <c r="F241" i="2"/>
  <c r="F56" i="2"/>
  <c r="F96" i="2"/>
  <c r="F176" i="2"/>
  <c r="F216" i="2"/>
  <c r="F256" i="2"/>
  <c r="F296" i="2"/>
  <c r="D276" i="2"/>
  <c r="D16" i="2"/>
  <c r="D291" i="2"/>
  <c r="D71" i="2"/>
  <c r="J301" i="2"/>
  <c r="D101" i="2"/>
  <c r="D261" i="2"/>
  <c r="D36" i="2"/>
  <c r="D76" i="2"/>
  <c r="D196" i="2"/>
  <c r="D236" i="2"/>
  <c r="D271" i="2"/>
  <c r="D11" i="2"/>
  <c r="D266" i="2"/>
  <c r="F73" i="2"/>
  <c r="F76" i="2" s="1"/>
  <c r="D281" i="2"/>
  <c r="D211" i="2"/>
  <c r="F33" i="2"/>
  <c r="F36" i="2" s="1"/>
  <c r="D91" i="2"/>
  <c r="D121" i="2"/>
  <c r="D161" i="2"/>
  <c r="D226" i="2"/>
  <c r="D201" i="2"/>
  <c r="D151" i="2"/>
  <c r="D216" i="2"/>
  <c r="H301" i="2"/>
  <c r="F223" i="2"/>
  <c r="F226" i="2" s="1"/>
  <c r="F268" i="2"/>
  <c r="F271" i="2" s="1"/>
  <c r="D61" i="2"/>
  <c r="D96" i="2"/>
  <c r="D126" i="2"/>
  <c r="D191" i="2"/>
  <c r="F208" i="2"/>
  <c r="F211" i="2" s="1"/>
  <c r="D26" i="2"/>
  <c r="D116" i="2"/>
  <c r="D141" i="2"/>
  <c r="D181" i="2"/>
  <c r="D251" i="2"/>
  <c r="F118" i="2"/>
  <c r="F121" i="2" s="1"/>
  <c r="F14" i="2"/>
  <c r="F16" i="2" s="1"/>
  <c r="F98" i="2"/>
  <c r="F101" i="2" s="1"/>
  <c r="F158" i="2"/>
  <c r="F161" i="2" s="1"/>
  <c r="D66" i="2"/>
  <c r="D131" i="2"/>
  <c r="D206" i="2"/>
  <c r="D41" i="2"/>
  <c r="D81" i="2"/>
  <c r="D106" i="2"/>
  <c r="D146" i="2"/>
  <c r="D171" i="2"/>
  <c r="D221" i="2"/>
  <c r="D231" i="2"/>
  <c r="D241" i="2"/>
  <c r="D186" i="2"/>
  <c r="D31" i="2"/>
  <c r="D21" i="2"/>
  <c r="D46" i="2"/>
  <c r="D111" i="2"/>
  <c r="D136" i="2"/>
  <c r="D246" i="2"/>
  <c r="D286" i="2"/>
  <c r="D296" i="2"/>
  <c r="F290" i="2"/>
  <c r="F280" i="2"/>
  <c r="F281" i="2" s="1"/>
  <c r="F273" i="2"/>
  <c r="F276" i="2" s="1"/>
  <c r="F265" i="2"/>
  <c r="F266" i="2" s="1"/>
  <c r="F259" i="2"/>
  <c r="F261" i="2" s="1"/>
  <c r="D256" i="2"/>
  <c r="F203" i="2"/>
  <c r="F206" i="2" s="1"/>
  <c r="D176" i="2"/>
  <c r="D166" i="2"/>
  <c r="D156" i="2"/>
  <c r="F143" i="2"/>
  <c r="F146" i="2" s="1"/>
  <c r="F139" i="2"/>
  <c r="F141" i="2" s="1"/>
  <c r="F134" i="2"/>
  <c r="F136" i="2" s="1"/>
  <c r="D86" i="2"/>
  <c r="D56" i="2"/>
  <c r="D51" i="2"/>
  <c r="J34" i="2"/>
  <c r="H34" i="2"/>
  <c r="J35" i="2"/>
  <c r="B26" i="2" l="1"/>
  <c r="B21" i="2"/>
  <c r="B16" i="2"/>
  <c r="B11" i="2"/>
  <c r="B6" i="2"/>
  <c r="H35" i="2" l="1"/>
  <c r="B101" i="2"/>
  <c r="J100" i="2"/>
  <c r="J99" i="2"/>
  <c r="J98" i="2"/>
  <c r="J101" i="2" l="1"/>
  <c r="H100" i="2"/>
  <c r="H99" i="2"/>
  <c r="L101" i="2"/>
  <c r="H98" i="2" l="1"/>
  <c r="H101" i="2" s="1"/>
  <c r="L291" i="2" l="1"/>
  <c r="B291" i="2"/>
  <c r="J290" i="2"/>
  <c r="H290" i="2"/>
  <c r="J289" i="2"/>
  <c r="H289" i="2"/>
  <c r="J288" i="2"/>
  <c r="H288" i="2"/>
  <c r="B296" i="2"/>
  <c r="J295" i="2"/>
  <c r="H295" i="2"/>
  <c r="J294" i="2"/>
  <c r="H294" i="2"/>
  <c r="J293" i="2"/>
  <c r="L296" i="2"/>
  <c r="J291" i="2" l="1"/>
  <c r="H291" i="2"/>
  <c r="J296" i="2"/>
  <c r="B286" i="2"/>
  <c r="B281" i="2"/>
  <c r="B276" i="2"/>
  <c r="B271" i="2"/>
  <c r="B266" i="2"/>
  <c r="B261" i="2"/>
  <c r="B256" i="2"/>
  <c r="B251" i="2"/>
  <c r="B246" i="2"/>
  <c r="B241" i="2"/>
  <c r="B236" i="2"/>
  <c r="B231" i="2"/>
  <c r="B226" i="2"/>
  <c r="B221" i="2"/>
  <c r="B216" i="2"/>
  <c r="B211" i="2"/>
  <c r="B206" i="2"/>
  <c r="B201" i="2"/>
  <c r="B196" i="2"/>
  <c r="B191" i="2"/>
  <c r="B186" i="2"/>
  <c r="B181" i="2"/>
  <c r="B176" i="2"/>
  <c r="B171" i="2"/>
  <c r="B166" i="2"/>
  <c r="B161" i="2"/>
  <c r="B156" i="2"/>
  <c r="B151" i="2"/>
  <c r="B146" i="2"/>
  <c r="B141" i="2"/>
  <c r="B116" i="2"/>
  <c r="B111" i="2"/>
  <c r="B136" i="2"/>
  <c r="B131" i="2"/>
  <c r="B126" i="2"/>
  <c r="B121" i="2"/>
  <c r="B106" i="2"/>
  <c r="B96" i="2"/>
  <c r="B91" i="2"/>
  <c r="B86" i="2"/>
  <c r="B81" i="2"/>
  <c r="B76" i="2"/>
  <c r="B71" i="2"/>
  <c r="B66" i="2"/>
  <c r="B61" i="2"/>
  <c r="B56" i="2"/>
  <c r="B51" i="2"/>
  <c r="B46" i="2"/>
  <c r="B41" i="2"/>
  <c r="B36" i="2"/>
  <c r="B31" i="2"/>
  <c r="H293" i="2" l="1"/>
  <c r="H296" i="2" s="1"/>
  <c r="J128" i="2" l="1"/>
  <c r="J129" i="2"/>
  <c r="J130" i="2"/>
  <c r="H130" i="2" l="1"/>
  <c r="H129" i="2"/>
  <c r="J131" i="2"/>
  <c r="H260" i="2"/>
  <c r="H259" i="2"/>
  <c r="J265" i="2"/>
  <c r="J264" i="2"/>
  <c r="H270" i="2"/>
  <c r="H269" i="2"/>
  <c r="J268" i="2"/>
  <c r="H275" i="2"/>
  <c r="H274" i="2"/>
  <c r="J273" i="2"/>
  <c r="H280" i="2"/>
  <c r="H279" i="2"/>
  <c r="H285" i="2"/>
  <c r="H284" i="2"/>
  <c r="L131" i="2" l="1"/>
  <c r="H128" i="2"/>
  <c r="H131" i="2" s="1"/>
  <c r="J275" i="2"/>
  <c r="J270" i="2"/>
  <c r="H265" i="2"/>
  <c r="J259" i="2"/>
  <c r="J279" i="2"/>
  <c r="L281" i="2"/>
  <c r="J278" i="2"/>
  <c r="J280" i="2"/>
  <c r="J274" i="2"/>
  <c r="J276" i="2" s="1"/>
  <c r="L276" i="2"/>
  <c r="J269" i="2"/>
  <c r="L271" i="2"/>
  <c r="L266" i="2"/>
  <c r="H264" i="2"/>
  <c r="J263" i="2"/>
  <c r="J266" i="2" s="1"/>
  <c r="J260" i="2"/>
  <c r="J258" i="2"/>
  <c r="H258" i="2"/>
  <c r="H261" i="2" s="1"/>
  <c r="L261" i="2"/>
  <c r="J284" i="2"/>
  <c r="J283" i="2"/>
  <c r="J285" i="2"/>
  <c r="H283" i="2"/>
  <c r="H286" i="2" s="1"/>
  <c r="L286" i="2"/>
  <c r="H263" i="2" l="1"/>
  <c r="H266" i="2" s="1"/>
  <c r="J271" i="2"/>
  <c r="J261" i="2"/>
  <c r="J281" i="2"/>
  <c r="H268" i="2"/>
  <c r="H271" i="2" s="1"/>
  <c r="H273" i="2"/>
  <c r="H276" i="2" s="1"/>
  <c r="H278" i="2"/>
  <c r="H281" i="2" s="1"/>
  <c r="J286" i="2"/>
  <c r="J190" i="2"/>
  <c r="J189" i="2"/>
  <c r="J239" i="2" l="1"/>
  <c r="J109" i="2"/>
  <c r="J93" i="2"/>
  <c r="J64" i="2"/>
  <c r="J173" i="2"/>
  <c r="J48" i="2"/>
  <c r="J8" i="2"/>
  <c r="J44" i="2"/>
  <c r="J125" i="2"/>
  <c r="J124" i="2"/>
  <c r="J123" i="2"/>
  <c r="J245" i="2"/>
  <c r="J104" i="2"/>
  <c r="J103" i="2"/>
  <c r="J113" i="2"/>
  <c r="J248" i="2"/>
  <c r="J230" i="2"/>
  <c r="J225" i="2"/>
  <c r="J224" i="2"/>
  <c r="J39" i="2"/>
  <c r="J24" i="2"/>
  <c r="J253" i="2"/>
  <c r="J249" i="2"/>
  <c r="J19" i="2"/>
  <c r="J23" i="2"/>
  <c r="J220" i="2"/>
  <c r="J183" i="2"/>
  <c r="J203" i="2"/>
  <c r="J199" i="2"/>
  <c r="J198" i="2"/>
  <c r="J195" i="2"/>
  <c r="J194" i="2"/>
  <c r="J193" i="2"/>
  <c r="J219" i="2"/>
  <c r="J215" i="2"/>
  <c r="J214" i="2"/>
  <c r="J210" i="2"/>
  <c r="J205" i="2"/>
  <c r="J204" i="2"/>
  <c r="J180" i="2"/>
  <c r="J30" i="2"/>
  <c r="J179" i="2"/>
  <c r="J145" i="2"/>
  <c r="J164" i="2"/>
  <c r="J58" i="2"/>
  <c r="J80" i="2"/>
  <c r="J49" i="2"/>
  <c r="J188" i="2"/>
  <c r="J191" i="2" s="1"/>
  <c r="J14" i="2"/>
  <c r="J79" i="2"/>
  <c r="J59" i="2"/>
  <c r="J53" i="2"/>
  <c r="D5" i="2"/>
  <c r="D4" i="2"/>
  <c r="J115" i="2"/>
  <c r="J120" i="2"/>
  <c r="D3" i="2"/>
  <c r="J184" i="2"/>
  <c r="J10" i="2"/>
  <c r="J73" i="2"/>
  <c r="J65" i="2"/>
  <c r="J43" i="2"/>
  <c r="J168" i="2"/>
  <c r="J85" i="2"/>
  <c r="J84" i="2"/>
  <c r="J9" i="2"/>
  <c r="J178" i="2"/>
  <c r="J175" i="2"/>
  <c r="J174" i="2"/>
  <c r="J169" i="2"/>
  <c r="J165" i="2"/>
  <c r="J50" i="2"/>
  <c r="J38" i="2"/>
  <c r="J149" i="2"/>
  <c r="J140" i="2"/>
  <c r="J138" i="2"/>
  <c r="J90" i="2"/>
  <c r="J68" i="2"/>
  <c r="J28" i="2"/>
  <c r="J233" i="2"/>
  <c r="J240" i="2"/>
  <c r="J110" i="2"/>
  <c r="J108" i="2"/>
  <c r="J95" i="2"/>
  <c r="J94" i="2"/>
  <c r="J118" i="2"/>
  <c r="J235" i="2"/>
  <c r="J114" i="2"/>
  <c r="J234" i="2"/>
  <c r="J238" i="2"/>
  <c r="J134" i="2"/>
  <c r="J244" i="2"/>
  <c r="J119" i="2"/>
  <c r="J213" i="2"/>
  <c r="J160" i="2"/>
  <c r="J135" i="2"/>
  <c r="J89" i="2"/>
  <c r="J88" i="2"/>
  <c r="J83" i="2"/>
  <c r="J78" i="2"/>
  <c r="J75" i="2"/>
  <c r="J74" i="2"/>
  <c r="J70" i="2"/>
  <c r="J69" i="2"/>
  <c r="J63" i="2"/>
  <c r="J55" i="2"/>
  <c r="J45" i="2"/>
  <c r="J40" i="2"/>
  <c r="J20" i="2"/>
  <c r="J15" i="2"/>
  <c r="J13" i="2"/>
  <c r="J255" i="2"/>
  <c r="J254" i="2"/>
  <c r="J250" i="2"/>
  <c r="J243" i="2"/>
  <c r="J229" i="2"/>
  <c r="J228" i="2"/>
  <c r="J223" i="2"/>
  <c r="J218" i="2"/>
  <c r="J209" i="2"/>
  <c r="J208" i="2"/>
  <c r="J200" i="2"/>
  <c r="J185" i="2"/>
  <c r="J170" i="2"/>
  <c r="J139" i="2"/>
  <c r="J143" i="2"/>
  <c r="J144" i="2"/>
  <c r="J148" i="2"/>
  <c r="J150" i="2"/>
  <c r="J158" i="2"/>
  <c r="J155" i="2"/>
  <c r="J153" i="2"/>
  <c r="J159" i="2"/>
  <c r="J154" i="2"/>
  <c r="J163" i="2"/>
  <c r="J60" i="2"/>
  <c r="J54" i="2"/>
  <c r="J29" i="2"/>
  <c r="J18" i="2"/>
  <c r="J25" i="2"/>
  <c r="J105" i="2"/>
  <c r="J133" i="2"/>
  <c r="D6" i="2" l="1"/>
  <c r="J33" i="2"/>
  <c r="J36" i="2" s="1"/>
  <c r="L36" i="2"/>
  <c r="J56" i="2"/>
  <c r="J161" i="2"/>
  <c r="J151" i="2"/>
  <c r="J141" i="2"/>
  <c r="J211" i="2"/>
  <c r="J231" i="2"/>
  <c r="J76" i="2"/>
  <c r="J241" i="2"/>
  <c r="J121" i="2"/>
  <c r="J61" i="2"/>
  <c r="J126" i="2"/>
  <c r="J116" i="2"/>
  <c r="J201" i="2"/>
  <c r="J256" i="2"/>
  <c r="J51" i="2"/>
  <c r="J156" i="2"/>
  <c r="J66" i="2"/>
  <c r="J236" i="2"/>
  <c r="J71" i="2"/>
  <c r="J181" i="2"/>
  <c r="J171" i="2"/>
  <c r="J166" i="2"/>
  <c r="J216" i="2"/>
  <c r="J196" i="2"/>
  <c r="J26" i="2"/>
  <c r="J176" i="2"/>
  <c r="J246" i="2"/>
  <c r="J91" i="2"/>
  <c r="J46" i="2"/>
  <c r="J186" i="2"/>
  <c r="J81" i="2"/>
  <c r="J206" i="2"/>
  <c r="J21" i="2"/>
  <c r="J251" i="2"/>
  <c r="J106" i="2"/>
  <c r="H105" i="2"/>
  <c r="J146" i="2"/>
  <c r="J136" i="2"/>
  <c r="J111" i="2"/>
  <c r="J31" i="2"/>
  <c r="J41" i="2"/>
  <c r="J86" i="2"/>
  <c r="J16" i="2"/>
  <c r="J221" i="2"/>
  <c r="J226" i="2"/>
  <c r="J11" i="2"/>
  <c r="J96" i="2"/>
  <c r="L181" i="2"/>
  <c r="H255" i="2"/>
  <c r="H254" i="2"/>
  <c r="H250" i="2"/>
  <c r="H249" i="2"/>
  <c r="H245" i="2"/>
  <c r="H244" i="2"/>
  <c r="H240" i="2"/>
  <c r="H239" i="2"/>
  <c r="H235" i="2"/>
  <c r="H234" i="2"/>
  <c r="H230" i="2"/>
  <c r="H229" i="2"/>
  <c r="H225" i="2"/>
  <c r="H224" i="2"/>
  <c r="H220" i="2"/>
  <c r="H219" i="2"/>
  <c r="H215" i="2"/>
  <c r="H214" i="2"/>
  <c r="H210" i="2"/>
  <c r="H209" i="2"/>
  <c r="H205" i="2"/>
  <c r="H204" i="2"/>
  <c r="H200" i="2"/>
  <c r="H199" i="2"/>
  <c r="H195" i="2"/>
  <c r="H194" i="2"/>
  <c r="H190" i="2"/>
  <c r="H189" i="2"/>
  <c r="H185" i="2"/>
  <c r="H184" i="2"/>
  <c r="H180" i="2"/>
  <c r="H179" i="2"/>
  <c r="H175" i="2"/>
  <c r="H174" i="2"/>
  <c r="H170" i="2"/>
  <c r="H169" i="2"/>
  <c r="H165" i="2"/>
  <c r="H164" i="2"/>
  <c r="H125" i="2"/>
  <c r="H124" i="2"/>
  <c r="H104" i="2"/>
  <c r="H160" i="2"/>
  <c r="H159" i="2"/>
  <c r="H155" i="2"/>
  <c r="H154" i="2"/>
  <c r="H150" i="2"/>
  <c r="H149" i="2"/>
  <c r="H145" i="2"/>
  <c r="H144" i="2"/>
  <c r="H140" i="2"/>
  <c r="H139" i="2"/>
  <c r="H135" i="2"/>
  <c r="H134" i="2"/>
  <c r="H115" i="2"/>
  <c r="H114" i="2"/>
  <c r="H110" i="2"/>
  <c r="H109" i="2"/>
  <c r="H120" i="2"/>
  <c r="H119" i="2"/>
  <c r="H95" i="2"/>
  <c r="H94" i="2"/>
  <c r="H90" i="2"/>
  <c r="H89" i="2"/>
  <c r="H85" i="2"/>
  <c r="H84" i="2"/>
  <c r="H80" i="2"/>
  <c r="H79" i="2"/>
  <c r="H75" i="2"/>
  <c r="H74" i="2"/>
  <c r="H70" i="2"/>
  <c r="H69" i="2"/>
  <c r="H65" i="2"/>
  <c r="H64" i="2"/>
  <c r="H60" i="2"/>
  <c r="H59" i="2"/>
  <c r="H55" i="2"/>
  <c r="H54" i="2"/>
  <c r="H50" i="2"/>
  <c r="H49" i="2"/>
  <c r="H45" i="2"/>
  <c r="H44" i="2"/>
  <c r="H40" i="2"/>
  <c r="H39" i="2"/>
  <c r="H30" i="2"/>
  <c r="H29" i="2"/>
  <c r="H25" i="2"/>
  <c r="H24" i="2"/>
  <c r="H20" i="2"/>
  <c r="H19" i="2"/>
  <c r="H15" i="2"/>
  <c r="H14" i="2"/>
  <c r="H10" i="2"/>
  <c r="H9" i="2"/>
  <c r="L11" i="2"/>
  <c r="J5" i="2"/>
  <c r="J4" i="2"/>
  <c r="J3" i="2"/>
  <c r="F5" i="2"/>
  <c r="H5" i="2" s="1"/>
  <c r="F4" i="2"/>
  <c r="F3" i="2"/>
  <c r="L46" i="2"/>
  <c r="L41" i="2"/>
  <c r="L31" i="2"/>
  <c r="L26" i="2"/>
  <c r="L21" i="2"/>
  <c r="H63" i="2" l="1"/>
  <c r="H66" i="2" s="1"/>
  <c r="H143" i="2"/>
  <c r="H146" i="2" s="1"/>
  <c r="H168" i="2"/>
  <c r="H171" i="2" s="1"/>
  <c r="H188" i="2"/>
  <c r="H191" i="2" s="1"/>
  <c r="H18" i="2"/>
  <c r="H21" i="2" s="1"/>
  <c r="H118" i="2"/>
  <c r="H121" i="2" s="1"/>
  <c r="H138" i="2"/>
  <c r="H141" i="2" s="1"/>
  <c r="H183" i="2"/>
  <c r="H186" i="2" s="1"/>
  <c r="H223" i="2"/>
  <c r="H226" i="2" s="1"/>
  <c r="H53" i="2"/>
  <c r="H56" i="2" s="1"/>
  <c r="H93" i="2"/>
  <c r="H96" i="2" s="1"/>
  <c r="H178" i="2"/>
  <c r="H181" i="2" s="1"/>
  <c r="H28" i="2"/>
  <c r="H31" i="2" s="1"/>
  <c r="H48" i="2"/>
  <c r="H51" i="2" s="1"/>
  <c r="H68" i="2"/>
  <c r="H71" i="2" s="1"/>
  <c r="H88" i="2"/>
  <c r="H91" i="2" s="1"/>
  <c r="H148" i="2"/>
  <c r="H151" i="2" s="1"/>
  <c r="H193" i="2"/>
  <c r="H196" i="2" s="1"/>
  <c r="H213" i="2"/>
  <c r="H216" i="2" s="1"/>
  <c r="H3" i="2"/>
  <c r="F6" i="2"/>
  <c r="H23" i="2"/>
  <c r="H26" i="2" s="1"/>
  <c r="H208" i="2"/>
  <c r="H211" i="2" s="1"/>
  <c r="H38" i="2"/>
  <c r="H41" i="2" s="1"/>
  <c r="H78" i="2"/>
  <c r="H81" i="2" s="1"/>
  <c r="H158" i="2"/>
  <c r="H161" i="2" s="1"/>
  <c r="H163" i="2"/>
  <c r="H166" i="2" s="1"/>
  <c r="H203" i="2"/>
  <c r="H206" i="2" s="1"/>
  <c r="H13" i="2"/>
  <c r="H16" i="2" s="1"/>
  <c r="H153" i="2"/>
  <c r="H156" i="2" s="1"/>
  <c r="H123" i="2"/>
  <c r="H126" i="2" s="1"/>
  <c r="H198" i="2"/>
  <c r="H201" i="2" s="1"/>
  <c r="L6" i="2"/>
  <c r="L16" i="2"/>
  <c r="H253" i="2"/>
  <c r="H256" i="2" s="1"/>
  <c r="H43" i="2"/>
  <c r="H46" i="2" s="1"/>
  <c r="H83" i="2"/>
  <c r="H86" i="2" s="1"/>
  <c r="H238" i="2"/>
  <c r="H241" i="2" s="1"/>
  <c r="H218" i="2"/>
  <c r="H221" i="2" s="1"/>
  <c r="H33" i="2"/>
  <c r="H36" i="2" s="1"/>
  <c r="H73" i="2"/>
  <c r="H76" i="2" s="1"/>
  <c r="H113" i="2"/>
  <c r="H116" i="2" s="1"/>
  <c r="H173" i="2"/>
  <c r="H176" i="2" s="1"/>
  <c r="H233" i="2"/>
  <c r="H236" i="2" s="1"/>
  <c r="H248" i="2"/>
  <c r="H251" i="2" s="1"/>
  <c r="H58" i="2"/>
  <c r="H61" i="2" s="1"/>
  <c r="H133" i="2"/>
  <c r="H136" i="2" s="1"/>
  <c r="H8" i="2"/>
  <c r="H11" i="2" s="1"/>
  <c r="H108" i="2"/>
  <c r="H111" i="2" s="1"/>
  <c r="H103" i="2"/>
  <c r="H106" i="2" s="1"/>
  <c r="H228" i="2"/>
  <c r="H231" i="2" s="1"/>
  <c r="H243" i="2"/>
  <c r="H246" i="2" s="1"/>
  <c r="H4" i="2"/>
  <c r="J6" i="2"/>
  <c r="L256" i="2"/>
  <c r="L251" i="2"/>
  <c r="L246" i="2"/>
  <c r="L241" i="2"/>
  <c r="L236" i="2"/>
  <c r="L231" i="2"/>
  <c r="L226" i="2"/>
  <c r="L221" i="2"/>
  <c r="L216" i="2"/>
  <c r="L211" i="2"/>
  <c r="L206" i="2"/>
  <c r="L201" i="2"/>
  <c r="L196" i="2"/>
  <c r="L191" i="2"/>
  <c r="L186" i="2"/>
  <c r="L176" i="2"/>
  <c r="L171" i="2"/>
  <c r="L166" i="2"/>
  <c r="L106" i="2"/>
  <c r="L161" i="2"/>
  <c r="L156" i="2"/>
  <c r="L51" i="2"/>
  <c r="L56" i="2"/>
  <c r="L61" i="2"/>
  <c r="L66" i="2"/>
  <c r="L71" i="2"/>
  <c r="L76" i="2"/>
  <c r="L81" i="2"/>
  <c r="L86" i="2"/>
  <c r="L91" i="2"/>
  <c r="L96" i="2"/>
  <c r="L121" i="2"/>
  <c r="L111" i="2"/>
  <c r="L116" i="2"/>
  <c r="L136" i="2"/>
  <c r="L141" i="2"/>
  <c r="L146" i="2"/>
  <c r="L151" i="2"/>
  <c r="H6" i="2" l="1"/>
  <c r="L126" i="2"/>
</calcChain>
</file>

<file path=xl/sharedStrings.xml><?xml version="1.0" encoding="utf-8"?>
<sst xmlns="http://schemas.openxmlformats.org/spreadsheetml/2006/main" count="534" uniqueCount="109">
  <si>
    <t>Regulation/Activity</t>
  </si>
  <si>
    <t>Annual Burden Hours</t>
  </si>
  <si>
    <t>Hourly Labor Rate (Incl. Benefits)</t>
  </si>
  <si>
    <t>$ Value of Annual Burden Hours</t>
  </si>
  <si>
    <t>Average Nonhour Burden Cost (per Response)</t>
  </si>
  <si>
    <t>Total Annual Nonhour Burden Cost</t>
  </si>
  <si>
    <t>Avg. Time (Hrs) per Response for Gov’t Review</t>
  </si>
  <si>
    <t>Individuals/Households</t>
  </si>
  <si>
    <t>Private Sector</t>
  </si>
  <si>
    <t>State/Local/Tribal</t>
  </si>
  <si>
    <t>Subtotal</t>
  </si>
  <si>
    <t>Grand Total</t>
  </si>
  <si>
    <t>Number of Annual Respondents</t>
  </si>
  <si>
    <t>Total Annual Responses</t>
  </si>
  <si>
    <t>Number of Responses per Respondent</t>
  </si>
  <si>
    <t>Application - Native American Eagle Take (Form 3-200-77)</t>
  </si>
  <si>
    <t xml:space="preserve"> </t>
  </si>
  <si>
    <t>Completion Time/ Response (Hours)</t>
  </si>
  <si>
    <r>
      <t xml:space="preserve">Application - Eagle Parts for Native American Religious Purposes - Permit Application and First Order (Form 3-200-15a)  </t>
    </r>
    <r>
      <rPr>
        <b/>
        <sz val="8"/>
        <color rgb="FFC00000"/>
        <rFont val="Arial"/>
        <family val="2"/>
      </rPr>
      <t>50 CFR 22</t>
    </r>
  </si>
  <si>
    <r>
      <t xml:space="preserve">Application - Eagle Parts for Native American Religious Purposes - Re-order Request (Form 3-200-15b)  </t>
    </r>
    <r>
      <rPr>
        <b/>
        <sz val="8"/>
        <color rgb="FFC00000"/>
        <rFont val="Arial"/>
        <family val="2"/>
      </rPr>
      <t>50 CFR 22</t>
    </r>
  </si>
  <si>
    <r>
      <t xml:space="preserve">Amendment for Eagle Incidental Take; Short-term (Form 3-200-71)  </t>
    </r>
    <r>
      <rPr>
        <b/>
        <sz val="8"/>
        <color rgb="FFC00000"/>
        <rFont val="Arial"/>
        <family val="2"/>
      </rPr>
      <t>50  CFR 22.26-27</t>
    </r>
  </si>
  <si>
    <r>
      <t xml:space="preserve">Amendment for Eagle Incidental Take; Long-term (Form 3-200-71)  </t>
    </r>
    <r>
      <rPr>
        <b/>
        <sz val="8"/>
        <color rgb="FFC00000"/>
        <rFont val="Arial"/>
        <family val="2"/>
      </rPr>
      <t>50 CFR 22.26-27</t>
    </r>
  </si>
  <si>
    <r>
      <t xml:space="preserve">Transfer of Long-Term Eagle Take (Form 3-200-71)  </t>
    </r>
    <r>
      <rPr>
        <b/>
        <sz val="8"/>
        <color rgb="FFC00000"/>
        <rFont val="Arial"/>
        <family val="2"/>
      </rPr>
      <t>50 CFR 22</t>
    </r>
  </si>
  <si>
    <r>
      <t xml:space="preserve">Amendment - Eagle/Eagle Nest Take; Multiple Nests (Form 3-200-72)  </t>
    </r>
    <r>
      <rPr>
        <b/>
        <sz val="8"/>
        <color rgb="FFC00000"/>
        <rFont val="Arial"/>
        <family val="2"/>
      </rPr>
      <t>50 CFR 22.26-27</t>
    </r>
  </si>
  <si>
    <r>
      <t xml:space="preserve">Application - Eagle Nest Take; Multiple Nests (Form 3-200-72)  </t>
    </r>
    <r>
      <rPr>
        <b/>
        <sz val="8"/>
        <color rgb="FFC00000"/>
        <rFont val="Arial"/>
        <family val="2"/>
      </rPr>
      <t>50 CFR 22</t>
    </r>
  </si>
  <si>
    <r>
      <t xml:space="preserve">Application - Eagle Nest Take; Single Nest (Form 3-200-72)  </t>
    </r>
    <r>
      <rPr>
        <b/>
        <sz val="8"/>
        <color rgb="FFC00000"/>
        <rFont val="Arial"/>
        <family val="2"/>
      </rPr>
      <t>5 CFR 22.27</t>
    </r>
  </si>
  <si>
    <r>
      <t xml:space="preserve">Application - Native American Eagle Aviary (Form 3-200-78)  </t>
    </r>
    <r>
      <rPr>
        <b/>
        <sz val="8"/>
        <color rgb="FFC00000"/>
        <rFont val="Arial"/>
        <family val="2"/>
      </rPr>
      <t>50 CFR 22</t>
    </r>
  </si>
  <si>
    <r>
      <t xml:space="preserve">Application - Special Purpose - Utility Permit (Form 3-200-81)  </t>
    </r>
    <r>
      <rPr>
        <b/>
        <sz val="8"/>
        <color rgb="FFC00000"/>
        <rFont val="Arial"/>
        <family val="2"/>
      </rPr>
      <t>50 CFR 22</t>
    </r>
  </si>
  <si>
    <r>
      <t xml:space="preserve">Annual Report - Scientific Collecting (Form 3-202-1)  </t>
    </r>
    <r>
      <rPr>
        <b/>
        <sz val="8"/>
        <color rgb="FFC00000"/>
        <rFont val="Arial"/>
        <family val="2"/>
      </rPr>
      <t>50 CFR 21</t>
    </r>
  </si>
  <si>
    <r>
      <t xml:space="preserve">Annual Report - Waterfowl Sale and Disposal (Form 3-202-2)  </t>
    </r>
    <r>
      <rPr>
        <b/>
        <sz val="8"/>
        <color rgb="FFC00000"/>
        <rFont val="Arial"/>
        <family val="2"/>
      </rPr>
      <t>50 CFR 21</t>
    </r>
  </si>
  <si>
    <t>Nonhour Burden Cost</t>
  </si>
  <si>
    <r>
      <t xml:space="preserve">Amendment - Eagle Nest Take; Single Nest (Form 3-200-72)  </t>
    </r>
    <r>
      <rPr>
        <b/>
        <sz val="8"/>
        <color rgb="FFC00000"/>
        <rFont val="Arial"/>
        <family val="2"/>
      </rPr>
      <t>50 CFR 22</t>
    </r>
  </si>
  <si>
    <r>
      <t xml:space="preserve">Application - Native American Eagle Take (Form 3-200-77)  </t>
    </r>
    <r>
      <rPr>
        <b/>
        <sz val="8"/>
        <color rgb="FFC00000"/>
        <rFont val="Arial"/>
        <family val="2"/>
      </rPr>
      <t>50 CFR 22</t>
    </r>
  </si>
  <si>
    <r>
      <t xml:space="preserve">Application - Special Purpose - Abatement Permit (Form 3-200-79)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</si>
  <si>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Purpose - Salvage (Form 3-202-3)  </t>
    </r>
    <r>
      <rPr>
        <b/>
        <sz val="8"/>
        <color rgb="FFC00000"/>
        <rFont val="Arial"/>
        <family val="2"/>
      </rPr>
      <t>50 CFR 21</t>
    </r>
  </si>
  <si>
    <r>
      <t xml:space="preserve">Annual Report - Rehabilitation (Form 3-202-4)  </t>
    </r>
    <r>
      <rPr>
        <b/>
        <sz val="8"/>
        <color rgb="FFC00000"/>
        <rFont val="Arial"/>
        <family val="2"/>
      </rPr>
      <t>50 CFR 21</t>
    </r>
  </si>
  <si>
    <t>PREVIOUS SUBMISSION</t>
  </si>
  <si>
    <t>CURRENT SUBMISSION</t>
  </si>
  <si>
    <t>PRORAM CHANGE
DUE TO AGENCY DISCRETION</t>
  </si>
  <si>
    <t>PROGRAM CHANGE
DUE TO ADJUSTMENT IN AGENCY ESTIMATE</t>
  </si>
  <si>
    <r>
      <t xml:space="preserve">Annual Report - Special Purpose - Possession for Education (Form 3-202-5)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</si>
  <si>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Purpose - Game Bird (Form 3-202-6)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</si>
  <si>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Purpose - Miscellaneous (Form 3-202-7) </t>
    </r>
    <r>
      <rPr>
        <b/>
        <sz val="8"/>
        <color rgb="FFC00000"/>
        <rFont val="Arial"/>
        <family val="2"/>
      </rPr>
      <t xml:space="preserve"> 50 CFR 21</t>
    </r>
  </si>
  <si>
    <r>
      <t xml:space="preserve">Annual Report - Raptor Propagation (Form 3-202-8) </t>
    </r>
    <r>
      <rPr>
        <b/>
        <sz val="8"/>
        <color rgb="FFC00000"/>
        <rFont val="Arial"/>
        <family val="2"/>
      </rPr>
      <t xml:space="preserve"> 50 CFR 21</t>
    </r>
  </si>
  <si>
    <r>
      <t xml:space="preserve">Annual Report - Depredation (Form 3-202-9)  </t>
    </r>
    <r>
      <rPr>
        <b/>
        <sz val="8"/>
        <color rgb="FFC00000"/>
        <rFont val="Arial"/>
        <family val="2"/>
      </rPr>
      <t>50 CFR 21</t>
    </r>
  </si>
  <si>
    <r>
      <t xml:space="preserve">Annual Report - Special State Canada Goose Permit (Form 3-202-10)  </t>
    </r>
    <r>
      <rPr>
        <b/>
        <sz val="8"/>
        <color rgb="FFC00000"/>
        <rFont val="Arial"/>
        <family val="2"/>
      </rPr>
      <t>50 CFR 22</t>
    </r>
  </si>
  <si>
    <r>
      <t xml:space="preserve">Annual Report - Eagle Depredation (Form 3-202-11)  </t>
    </r>
    <r>
      <rPr>
        <b/>
        <sz val="8"/>
        <color rgb="FFC00000"/>
        <rFont val="Arial"/>
        <family val="2"/>
      </rPr>
      <t>50 CFR 22</t>
    </r>
  </si>
  <si>
    <r>
      <t xml:space="preserve">Annual Report - Eagle Depredation (Form 3-202-11)   </t>
    </r>
    <r>
      <rPr>
        <b/>
        <sz val="8"/>
        <color rgb="FFC00000"/>
        <rFont val="Arial"/>
        <family val="2"/>
      </rPr>
      <t>50 CFR 22</t>
    </r>
  </si>
  <si>
    <r>
      <t xml:space="preserve">Migratory Bird Special Purpose Possession (Education) Permit Acquisition and Transfer Request (Form 3-202-12)  </t>
    </r>
    <r>
      <rPr>
        <b/>
        <sz val="8"/>
        <color rgb="FFC00000"/>
        <rFont val="Arial"/>
        <family val="2"/>
      </rPr>
      <t>50 CFR 21</t>
    </r>
  </si>
  <si>
    <r>
      <t xml:space="preserve">Annual Report - Native American Eagle Aviary (Form 3-202-14) </t>
    </r>
    <r>
      <rPr>
        <b/>
        <sz val="8"/>
        <color rgb="FFC00000"/>
        <rFont val="Arial"/>
        <family val="2"/>
      </rPr>
      <t xml:space="preserve"> 50 CFR 14</t>
    </r>
  </si>
  <si>
    <r>
      <t xml:space="preserve">Annual Report - Native American Eagle Aviary (Form 3-202-14)  </t>
    </r>
    <r>
      <rPr>
        <b/>
        <sz val="8"/>
        <color rgb="FFC00000"/>
        <rFont val="Arial"/>
        <family val="2"/>
      </rPr>
      <t>50 CFR 14</t>
    </r>
  </si>
  <si>
    <r>
      <t xml:space="preserve">Eagle Nest Take and Monitoring Report (Form 3-202-16)  </t>
    </r>
    <r>
      <rPr>
        <b/>
        <sz val="8"/>
        <color rgb="FFC00000"/>
        <rFont val="Arial"/>
        <family val="2"/>
      </rPr>
      <t>50 CFR 22.27</t>
    </r>
  </si>
  <si>
    <r>
      <t xml:space="preserve">Annual Report - Eagle Nest Take and Monitoring (Form 3-202-16)  </t>
    </r>
    <r>
      <rPr>
        <b/>
        <sz val="8"/>
        <color rgb="FFC00000"/>
        <rFont val="Arial"/>
        <family val="2"/>
      </rPr>
      <t>50 CFR 22.27</t>
    </r>
  </si>
  <si>
    <r>
      <t xml:space="preserve">Notice of Transfer or Sale of Migratory Waterfowl (Form 3-186)  </t>
    </r>
    <r>
      <rPr>
        <b/>
        <sz val="8"/>
        <color rgb="FFC00000"/>
        <rFont val="Arial"/>
        <family val="2"/>
      </rPr>
      <t>50 CFR 21</t>
    </r>
  </si>
  <si>
    <r>
      <t xml:space="preserve">Avian Injury/Mortality Report (Form 3-202-17)  </t>
    </r>
    <r>
      <rPr>
        <b/>
        <sz val="8"/>
        <color rgb="FFC00000"/>
        <rFont val="Arial"/>
        <family val="2"/>
      </rPr>
      <t>50 CFR 22</t>
    </r>
  </si>
  <si>
    <r>
      <t xml:space="preserve">Quarterly Report - Migratory Bird Acquisition and Disposition (Form 3-186a)  </t>
    </r>
    <r>
      <rPr>
        <b/>
        <sz val="8"/>
        <color rgb="FFC00000"/>
        <rFont val="Arial"/>
        <family val="2"/>
      </rPr>
      <t>50 CFR 21</t>
    </r>
  </si>
  <si>
    <r>
      <t xml:space="preserve">Pre-construction Monitoring Surveys  </t>
    </r>
    <r>
      <rPr>
        <b/>
        <sz val="8"/>
        <color rgb="FFC00000"/>
        <rFont val="Arial"/>
        <family val="2"/>
      </rPr>
      <t>50 CFR 22.26</t>
    </r>
  </si>
  <si>
    <r>
      <t xml:space="preserve">Pre-construction Monitoring Surveys  </t>
    </r>
    <r>
      <rPr>
        <b/>
        <sz val="8"/>
        <color rgb="FFC00000"/>
        <rFont val="Arial"/>
        <family val="2"/>
      </rPr>
      <t>50 CFR 22.26</t>
    </r>
    <r>
      <rPr>
        <b/>
        <sz val="8"/>
        <rFont val="Arial"/>
        <family val="2"/>
      </rPr>
      <t xml:space="preserve">  (IC Transferred from 1018-0167)</t>
    </r>
  </si>
  <si>
    <r>
      <t xml:space="preserve">Preparation of Eagle Conservation Plan  </t>
    </r>
    <r>
      <rPr>
        <b/>
        <sz val="8"/>
        <color rgb="FFC00000"/>
        <rFont val="Arial"/>
        <family val="2"/>
      </rPr>
      <t>50 CFR 22.26</t>
    </r>
    <r>
      <rPr>
        <b/>
        <sz val="8"/>
        <color theme="1"/>
        <rFont val="Arial"/>
        <family val="2"/>
      </rPr>
      <t xml:space="preserve">  (IC Transferred from 1018-0167)</t>
    </r>
  </si>
  <si>
    <r>
      <t xml:space="preserve">Preparation of Eagle Conservation Plan  </t>
    </r>
    <r>
      <rPr>
        <b/>
        <sz val="8"/>
        <color rgb="FFC00000"/>
        <rFont val="Arial"/>
        <family val="2"/>
      </rPr>
      <t>50 CFR 22.26</t>
    </r>
  </si>
  <si>
    <r>
      <t xml:space="preserve">Reporting Take of Eagles  </t>
    </r>
    <r>
      <rPr>
        <b/>
        <sz val="8"/>
        <color rgb="FFC00000"/>
        <rFont val="Arial"/>
        <family val="2"/>
      </rPr>
      <t>50 CFR 22.27</t>
    </r>
    <r>
      <rPr>
        <b/>
        <sz val="8"/>
        <color theme="1"/>
        <rFont val="Arial"/>
        <family val="2"/>
      </rPr>
      <t xml:space="preserve">  (IC Transferred from 1018-0167)</t>
    </r>
  </si>
  <si>
    <r>
      <t xml:space="preserve">Reporting Take of Eagles  </t>
    </r>
    <r>
      <rPr>
        <b/>
        <sz val="8"/>
        <color rgb="FFC00000"/>
        <rFont val="Arial"/>
        <family val="2"/>
      </rPr>
      <t>50 CFR 22.27</t>
    </r>
  </si>
  <si>
    <r>
      <t xml:space="preserve">Reporting Take of Threatened and Endangered Species  </t>
    </r>
    <r>
      <rPr>
        <b/>
        <sz val="8"/>
        <color rgb="FFC00000"/>
        <rFont val="Arial"/>
        <family val="2"/>
      </rPr>
      <t>50 CFR 22.27</t>
    </r>
    <r>
      <rPr>
        <b/>
        <sz val="8"/>
        <color theme="1"/>
        <rFont val="Arial"/>
        <family val="2"/>
      </rPr>
      <t xml:space="preserve">  (IC Transferred from 1018-0167)</t>
    </r>
  </si>
  <si>
    <r>
      <t xml:space="preserve">Reporting Take of Threatened and Endangered Species  </t>
    </r>
    <r>
      <rPr>
        <b/>
        <sz val="8"/>
        <color rgb="FFC00000"/>
        <rFont val="Arial"/>
        <family val="2"/>
      </rPr>
      <t>50 CFR 22.27</t>
    </r>
  </si>
  <si>
    <r>
      <t xml:space="preserve">5 Year Permit Reviews  </t>
    </r>
    <r>
      <rPr>
        <b/>
        <sz val="8"/>
        <color rgb="FFC00000"/>
        <rFont val="Arial"/>
        <family val="2"/>
      </rPr>
      <t>50 CFR 22.26(c)(7)(ii)</t>
    </r>
  </si>
  <si>
    <r>
      <t xml:space="preserve">Application - Migratory Bird Import/Export Permit (Form 3-200-6)  </t>
    </r>
    <r>
      <rPr>
        <b/>
        <sz val="8"/>
        <color rgb="FFC00000"/>
        <rFont val="Arial"/>
        <family val="2"/>
      </rPr>
      <t>50 CFR 21</t>
    </r>
  </si>
  <si>
    <r>
      <t xml:space="preserve">Application - Migratory Bird Scientific Collecting Permit (Form 3-200-7)  </t>
    </r>
    <r>
      <rPr>
        <b/>
        <sz val="8"/>
        <color rgb="FFC00000"/>
        <rFont val="Arial"/>
        <family val="2"/>
      </rPr>
      <t>50 CFR 21</t>
    </r>
  </si>
  <si>
    <r>
      <t xml:space="preserve">Application - Taxidermy Permit (Form 3-200-8)  </t>
    </r>
    <r>
      <rPr>
        <b/>
        <sz val="8"/>
        <color rgb="FFC00000"/>
        <rFont val="Arial"/>
        <family val="2"/>
      </rPr>
      <t>50 CFR 21</t>
    </r>
  </si>
  <si>
    <r>
      <t xml:space="preserve">Application - Waterfowl Sale and Disposal Permit (Form 3-200-9)  </t>
    </r>
    <r>
      <rPr>
        <b/>
        <sz val="8"/>
        <color rgb="FFC00000"/>
        <rFont val="Arial"/>
        <family val="2"/>
      </rPr>
      <t>50 CFR 21</t>
    </r>
  </si>
  <si>
    <r>
      <t xml:space="preserve">Reporting - Native American Eagle Take  </t>
    </r>
    <r>
      <rPr>
        <b/>
        <sz val="8"/>
        <color rgb="FFC00000"/>
        <rFont val="Arial"/>
        <family val="2"/>
      </rPr>
      <t>50 CFR 22.22</t>
    </r>
    <r>
      <rPr>
        <b/>
        <sz val="8"/>
        <color theme="1"/>
        <rFont val="Arial"/>
        <family val="2"/>
      </rPr>
      <t xml:space="preserve">  (New)</t>
    </r>
  </si>
  <si>
    <r>
      <t xml:space="preserve">Eagle Recovery Tag (Form 3-2480)  </t>
    </r>
    <r>
      <rPr>
        <b/>
        <sz val="8"/>
        <color rgb="FFC00000"/>
        <rFont val="Arial"/>
        <family val="2"/>
      </rPr>
      <t>50 CFR 22</t>
    </r>
    <r>
      <rPr>
        <b/>
        <sz val="8"/>
        <color theme="1"/>
        <rFont val="Arial"/>
        <family val="2"/>
      </rPr>
      <t xml:space="preserve">  (New)</t>
    </r>
  </si>
  <si>
    <r>
      <t xml:space="preserve">Application - Special Purpose - Salvage Permit (Form 3-200-10a)  </t>
    </r>
    <r>
      <rPr>
        <b/>
        <sz val="8"/>
        <color rgb="FFC00000"/>
        <rFont val="Arial"/>
        <family val="2"/>
      </rPr>
      <t>50 CFR 21</t>
    </r>
  </si>
  <si>
    <r>
      <t xml:space="preserve">Application - Rehabilitation Permit (Form 3-200-10b)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</si>
  <si>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Possession of Live Migratory Birds for Educational Purposes (Form 3-200-10c)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</si>
  <si>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Possession of Dead Migratory Birds for Educational Purposes (Form 3-200-10d)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</si>
  <si>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Migratory Game Bird Propagation (Form 3-200-10e)  </t>
    </r>
    <r>
      <rPr>
        <b/>
        <sz val="8"/>
        <color rgb="FFC00000"/>
        <rFont val="Arial"/>
        <family val="2"/>
      </rPr>
      <t>50 CFR 21</t>
    </r>
  </si>
  <si>
    <r>
      <t xml:space="preserve">Application - Special Purpose - Miscellaneous (Form 3-200-10f)  </t>
    </r>
    <r>
      <rPr>
        <b/>
        <sz val="8"/>
        <color rgb="FFC00000"/>
        <rFont val="Arial"/>
        <family val="2"/>
      </rPr>
      <t>50 CFR 21</t>
    </r>
  </si>
  <si>
    <r>
      <t xml:space="preserve">Application - Raptor Propagation Permit (Form 3-200-12)  </t>
    </r>
    <r>
      <rPr>
        <b/>
        <sz val="8"/>
        <color rgb="FFC00000"/>
        <rFont val="Arial"/>
        <family val="2"/>
      </rPr>
      <t>50 CFR 21</t>
    </r>
  </si>
  <si>
    <r>
      <t xml:space="preserve">Application - Migratory Bird Depredation Permit (Form 3-200-13)  </t>
    </r>
    <r>
      <rPr>
        <b/>
        <sz val="8"/>
        <color rgb="FFC00000"/>
        <rFont val="Arial"/>
        <family val="2"/>
      </rPr>
      <t>50 CFR 21</t>
    </r>
  </si>
  <si>
    <r>
      <t xml:space="preserve">Application - Eagle Exhibition Permit (Form 3-200-14)  </t>
    </r>
    <r>
      <rPr>
        <b/>
        <sz val="8"/>
        <color rgb="FFC00000"/>
        <rFont val="Arial"/>
        <family val="2"/>
      </rPr>
      <t>50 CFR 21</t>
    </r>
  </si>
  <si>
    <r>
      <t xml:space="preserve">Application - Take of Depredating Eagles and Eagles that Pose a Risk to Human or Eagle Health or Safety (Form 3-200-16)  </t>
    </r>
    <r>
      <rPr>
        <b/>
        <sz val="8"/>
        <color rgb="FFC00000"/>
        <rFont val="Arial"/>
        <family val="2"/>
      </rPr>
      <t>50 CFR 22</t>
    </r>
  </si>
  <si>
    <r>
      <t xml:space="preserve">Application - Take of Golden Eagle Nests (Form 3-200-18)  </t>
    </r>
    <r>
      <rPr>
        <b/>
        <sz val="8"/>
        <color rgb="FFC00000"/>
        <rFont val="Arial"/>
        <family val="2"/>
      </rPr>
      <t>50 CFR 22</t>
    </r>
  </si>
  <si>
    <r>
      <t xml:space="preserve">Application - Special Canada Goose Permit (Form 3-200-67)  </t>
    </r>
    <r>
      <rPr>
        <b/>
        <sz val="8"/>
        <color rgb="FFC00000"/>
        <rFont val="Arial"/>
        <family val="2"/>
      </rPr>
      <t>50 CFR 22</t>
    </r>
  </si>
  <si>
    <r>
      <t xml:space="preserve">Application - Take of Golden Eagle Nests Renewal of a Migratory Bird or Eagle Permit (Form 3-200-68)  </t>
    </r>
    <r>
      <rPr>
        <b/>
        <sz val="8"/>
        <color rgb="FFC00000"/>
        <rFont val="Arial"/>
        <family val="2"/>
      </rPr>
      <t>50 CFR 21-22</t>
    </r>
  </si>
  <si>
    <r>
      <t xml:space="preserve">Annual Report - Special Purpose - Miscellaneous (Form 3-202-7)  </t>
    </r>
    <r>
      <rPr>
        <b/>
        <sz val="8"/>
        <color rgb="FFC00000"/>
        <rFont val="Arial"/>
        <family val="2"/>
      </rPr>
      <t>50 CFR 21</t>
    </r>
  </si>
  <si>
    <r>
      <t xml:space="preserve">Annual Report - Raptor Propagation (Form 3-202-8)  </t>
    </r>
    <r>
      <rPr>
        <b/>
        <sz val="8"/>
        <color rgb="FFC00000"/>
        <rFont val="Arial"/>
        <family val="2"/>
      </rPr>
      <t>50 CFR 21</t>
    </r>
  </si>
  <si>
    <r>
      <t xml:space="preserve">Annual Report - Eagle Exhibition (Form 3-202-13) </t>
    </r>
    <r>
      <rPr>
        <b/>
        <sz val="8"/>
        <color rgb="FFC00000"/>
        <rFont val="Arial"/>
        <family val="2"/>
      </rPr>
      <t xml:space="preserve"> 50 CFR 13, 21, and 22</t>
    </r>
  </si>
  <si>
    <r>
      <t xml:space="preserve">Application - Eagle Transport Permit (Form 3-200-82)  </t>
    </r>
    <r>
      <rPr>
        <b/>
        <sz val="8"/>
        <color rgb="FFC00000"/>
        <rFont val="Arial"/>
        <family val="2"/>
      </rPr>
      <t>50 CFR 22</t>
    </r>
  </si>
  <si>
    <t>Annual Burden Hours*</t>
  </si>
  <si>
    <t>* Rounded to match ROCIS</t>
  </si>
  <si>
    <r>
      <t xml:space="preserve">5 Year Permit Reviews**  </t>
    </r>
    <r>
      <rPr>
        <b/>
        <sz val="8"/>
        <color rgb="FFC00000"/>
        <rFont val="Arial"/>
        <family val="2"/>
      </rPr>
      <t>50 CFR 22.26(c)(7)(ii)</t>
    </r>
    <r>
      <rPr>
        <b/>
        <sz val="8"/>
        <color theme="1"/>
        <rFont val="Arial"/>
        <family val="2"/>
      </rPr>
      <t xml:space="preserve">  (IC Transferred from 1018-0167)</t>
    </r>
  </si>
  <si>
    <r>
      <t xml:space="preserve">Application - Eagle Incidental Take; Short-Term (Form 3-200-71)  </t>
    </r>
    <r>
      <rPr>
        <b/>
        <sz val="8"/>
        <color rgb="FFC00000"/>
        <rFont val="Arial"/>
        <family val="2"/>
      </rPr>
      <t>15 CFR 22.26</t>
    </r>
  </si>
  <si>
    <r>
      <t xml:space="preserve">Application - Eagle Incidental Take; Long-term (Form 3-200-71)  </t>
    </r>
    <r>
      <rPr>
        <b/>
        <sz val="8"/>
        <color rgb="FFC00000"/>
        <rFont val="Arial"/>
        <family val="2"/>
      </rPr>
      <t>15 CFR 22.26</t>
    </r>
  </si>
  <si>
    <r>
      <t xml:space="preserve">Application - Eagle Incidental Take; Short-term (Form 3-200-71)  </t>
    </r>
    <r>
      <rPr>
        <b/>
        <sz val="8"/>
        <color rgb="FFC00000"/>
        <rFont val="Arial"/>
        <family val="2"/>
      </rPr>
      <t>15 CFR 22.26</t>
    </r>
  </si>
  <si>
    <r>
      <t xml:space="preserve">Annual Report - Eagle Take (Monitoring and Reporting); Short-term (Form 3-202-15)  </t>
    </r>
    <r>
      <rPr>
        <b/>
        <sz val="8"/>
        <color rgb="FFC00000"/>
        <rFont val="Arial"/>
        <family val="2"/>
      </rPr>
      <t>50 CFR 22.26</t>
    </r>
  </si>
  <si>
    <t>Cost to Government ($57.01 / hour)</t>
  </si>
  <si>
    <r>
      <t>*</t>
    </r>
    <r>
      <rPr>
        <b/>
        <i/>
        <sz val="8"/>
        <color theme="1"/>
        <rFont val="Arial"/>
        <family val="2"/>
      </rPr>
      <t>*</t>
    </r>
    <r>
      <rPr>
        <i/>
        <sz val="8"/>
        <color theme="1"/>
        <rFont val="Arial"/>
        <family val="2"/>
      </rPr>
      <t>At no more than 5 years from the date a permit that exceeds 5 years is issued, and every 5 years thereafter, the permittee compiles and submits to the Service, eagle fatality data or other pertinent information that is site- specific for the project.</t>
    </r>
  </si>
  <si>
    <t>*** Zoos we contacted indicated an average of 5 hours per week to maintain the records so we used used an estimated of 260 hours per year for the burden associated with this new IC (5 hours each X 52 weeks per year)</t>
  </si>
  <si>
    <r>
      <t xml:space="preserve">Permit Exceptions - Notifications  </t>
    </r>
    <r>
      <rPr>
        <b/>
        <sz val="8"/>
        <color rgb="FFC00000"/>
        <rFont val="Arial"/>
        <family val="2"/>
      </rPr>
      <t>50 CFR 21.12</t>
    </r>
    <r>
      <rPr>
        <b/>
        <sz val="8"/>
        <color theme="1"/>
        <rFont val="Arial"/>
        <family val="2"/>
      </rPr>
      <t xml:space="preserve">  (New)***</t>
    </r>
  </si>
  <si>
    <t>#2 - Oil &amp; Gas Industry Consultants</t>
  </si>
  <si>
    <t>Cost Calculation Legend
(From question 12 in SSA)</t>
  </si>
  <si>
    <t>#3 - Natural Science Managers</t>
  </si>
  <si>
    <t>#4 - Archivists, Curators, &amp; Museum Workers</t>
  </si>
  <si>
    <t>#1 - Standard BLS Rates</t>
  </si>
  <si>
    <t>Items changed since original submission</t>
  </si>
  <si>
    <r>
      <t xml:space="preserve">Permit Exceptions - Notifications  </t>
    </r>
    <r>
      <rPr>
        <b/>
        <sz val="8"/>
        <color rgb="FFC00000"/>
        <rFont val="Arial"/>
        <family val="2"/>
      </rPr>
      <t>50 CFR 21.12</t>
    </r>
    <r>
      <rPr>
        <b/>
        <sz val="8"/>
        <color theme="1"/>
        <rFont val="Arial"/>
        <family val="2"/>
      </rPr>
      <t xml:space="preserve">  (New)</t>
    </r>
  </si>
  <si>
    <r>
      <t xml:space="preserve">Eagle Mortality Monitoring and Reporting  </t>
    </r>
    <r>
      <rPr>
        <b/>
        <sz val="8"/>
        <color rgb="FFC00000"/>
        <rFont val="Arial"/>
        <family val="2"/>
      </rPr>
      <t>50 CFR 22.26</t>
    </r>
    <r>
      <rPr>
        <b/>
        <sz val="8"/>
        <color theme="1"/>
        <rFont val="Arial"/>
        <family val="2"/>
      </rPr>
      <t xml:space="preserve">  (IC Transferred from 1018-0167)</t>
    </r>
  </si>
  <si>
    <r>
      <t xml:space="preserve">Eagle Mortality Monitoring and Reporting  </t>
    </r>
    <r>
      <rPr>
        <b/>
        <sz val="8"/>
        <color rgb="FFC00000"/>
        <rFont val="Arial"/>
        <family val="2"/>
      </rPr>
      <t>50 CFR 22.26</t>
    </r>
  </si>
  <si>
    <r>
      <t xml:space="preserve">Eagle Take Monitoring and Reporting  </t>
    </r>
    <r>
      <rPr>
        <b/>
        <i/>
        <sz val="8"/>
        <color rgb="FFC00000"/>
        <rFont val="Arial"/>
        <family val="2"/>
      </rPr>
      <t>(Removed)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</si>
</sst>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#,##0.0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11"/>
      <color theme="1"/>
      <name val="Calibri"/>
      <family val="2"/>
      <scheme val="minor"/>
    </font>
    <font>
      <b/>
      <i/>
      <sz val="8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4" fillId="4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5" fillId="4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8" fontId="5" fillId="0" borderId="0" xfId="0" applyNumberFormat="1" applyFont="1"/>
    <xf numFmtId="0" fontId="5" fillId="0" borderId="0" xfId="0" applyFont="1"/>
    <xf numFmtId="165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6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4" fillId="0" borderId="0" xfId="0" applyNumberFormat="1" applyFont="1" applyAlignment="1">
      <alignment horizontal="center"/>
    </xf>
    <xf numFmtId="8" fontId="5" fillId="0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/>
    <xf numFmtId="0" fontId="7" fillId="6" borderId="1" xfId="0" applyFont="1" applyFill="1" applyBorder="1" applyAlignment="1">
      <alignment horizontal="center" wrapText="1"/>
    </xf>
    <xf numFmtId="3" fontId="7" fillId="6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8" fontId="4" fillId="0" borderId="0" xfId="0" applyNumberFormat="1" applyFont="1" applyFill="1"/>
    <xf numFmtId="4" fontId="4" fillId="0" borderId="0" xfId="0" applyNumberFormat="1" applyFont="1" applyFill="1"/>
    <xf numFmtId="164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2" fillId="2" borderId="0" xfId="0" applyFont="1" applyFill="1" applyAlignment="1"/>
    <xf numFmtId="0" fontId="4" fillId="10" borderId="0" xfId="0" applyFont="1" applyFill="1" applyAlignment="1">
      <alignment wrapText="1"/>
    </xf>
    <xf numFmtId="0" fontId="4" fillId="3" borderId="0" xfId="0" applyFont="1" applyFill="1" applyAlignment="1"/>
    <xf numFmtId="38" fontId="2" fillId="9" borderId="1" xfId="0" applyNumberFormat="1" applyFont="1" applyFill="1" applyBorder="1" applyAlignment="1">
      <alignment horizontal="center" wrapText="1"/>
    </xf>
    <xf numFmtId="38" fontId="2" fillId="8" borderId="1" xfId="0" applyNumberFormat="1" applyFont="1" applyFill="1" applyBorder="1" applyAlignment="1">
      <alignment horizontal="center" wrapText="1"/>
    </xf>
    <xf numFmtId="38" fontId="2" fillId="7" borderId="1" xfId="0" applyNumberFormat="1" applyFont="1" applyFill="1" applyBorder="1" applyAlignment="1">
      <alignment horizontal="center" wrapText="1"/>
    </xf>
    <xf numFmtId="38" fontId="4" fillId="9" borderId="0" xfId="0" applyNumberFormat="1" applyFont="1" applyFill="1" applyAlignment="1">
      <alignment horizontal="center"/>
    </xf>
    <xf numFmtId="38" fontId="4" fillId="8" borderId="0" xfId="0" applyNumberFormat="1" applyFont="1" applyFill="1" applyAlignment="1">
      <alignment horizontal="center"/>
    </xf>
    <xf numFmtId="38" fontId="4" fillId="7" borderId="0" xfId="0" applyNumberFormat="1" applyFont="1" applyFill="1" applyAlignment="1">
      <alignment horizontal="center"/>
    </xf>
    <xf numFmtId="38" fontId="4" fillId="9" borderId="0" xfId="0" applyNumberFormat="1" applyFont="1" applyFill="1" applyBorder="1" applyAlignment="1">
      <alignment horizontal="center"/>
    </xf>
    <xf numFmtId="38" fontId="4" fillId="8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4" fillId="5" borderId="0" xfId="0" applyNumberFormat="1" applyFont="1" applyFill="1"/>
    <xf numFmtId="3" fontId="5" fillId="5" borderId="2" xfId="0" applyNumberFormat="1" applyFont="1" applyFill="1" applyBorder="1"/>
    <xf numFmtId="3" fontId="4" fillId="0" borderId="0" xfId="0" applyNumberFormat="1" applyFont="1" applyFill="1"/>
    <xf numFmtId="3" fontId="1" fillId="0" borderId="0" xfId="0" applyNumberFormat="1" applyFont="1" applyFill="1"/>
    <xf numFmtId="0" fontId="3" fillId="2" borderId="0" xfId="0" applyFont="1" applyFill="1" applyAlignment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3" fillId="6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4" fontId="4" fillId="11" borderId="0" xfId="0" applyNumberFormat="1" applyFont="1" applyFill="1"/>
    <xf numFmtId="3" fontId="4" fillId="11" borderId="0" xfId="0" applyNumberFormat="1" applyFont="1" applyFill="1" applyAlignment="1">
      <alignment horizontal="center"/>
    </xf>
    <xf numFmtId="0" fontId="4" fillId="12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4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8" fontId="4" fillId="0" borderId="0" xfId="0" applyNumberFormat="1" applyFont="1" applyFill="1" applyBorder="1"/>
    <xf numFmtId="6" fontId="4" fillId="0" borderId="0" xfId="0" applyNumberFormat="1" applyFont="1" applyBorder="1" applyAlignment="1">
      <alignment horizontal="right"/>
    </xf>
    <xf numFmtId="3" fontId="4" fillId="5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4" fontId="4" fillId="0" borderId="0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3" fontId="4" fillId="11" borderId="0" xfId="0" applyNumberFormat="1" applyFont="1" applyFill="1" applyBorder="1" applyAlignment="1">
      <alignment horizontal="center"/>
    </xf>
    <xf numFmtId="4" fontId="4" fillId="11" borderId="0" xfId="0" applyNumberFormat="1" applyFont="1" applyFill="1" applyBorder="1"/>
    <xf numFmtId="0" fontId="4" fillId="14" borderId="0" xfId="0" applyFont="1" applyFill="1" applyBorder="1" applyAlignment="1">
      <alignment horizontal="right"/>
    </xf>
    <xf numFmtId="0" fontId="4" fillId="13" borderId="0" xfId="0" applyFont="1" applyFill="1" applyAlignment="1">
      <alignment horizontal="right"/>
    </xf>
    <xf numFmtId="0" fontId="1" fillId="0" borderId="6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38" fontId="4" fillId="3" borderId="0" xfId="0" applyNumberFormat="1" applyFont="1" applyFill="1" applyAlignment="1">
      <alignment horizontal="center"/>
    </xf>
    <xf numFmtId="38" fontId="2" fillId="15" borderId="1" xfId="0" applyNumberFormat="1" applyFont="1" applyFill="1" applyBorder="1" applyAlignment="1">
      <alignment horizontal="center" wrapText="1"/>
    </xf>
    <xf numFmtId="0" fontId="2" fillId="16" borderId="0" xfId="0" applyFont="1" applyFill="1" applyAlignment="1">
      <alignment wrapText="1"/>
    </xf>
    <xf numFmtId="38" fontId="2" fillId="16" borderId="0" xfId="0" applyNumberFormat="1" applyFont="1" applyFill="1" applyAlignment="1">
      <alignment horizontal="center"/>
    </xf>
    <xf numFmtId="3" fontId="4" fillId="7" borderId="0" xfId="0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14" borderId="9" xfId="0" applyFont="1" applyFill="1" applyBorder="1" applyAlignment="1">
      <alignment wrapText="1"/>
    </xf>
    <xf numFmtId="0" fontId="3" fillId="14" borderId="4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12" borderId="7" xfId="0" applyFont="1" applyFill="1" applyBorder="1" applyAlignment="1">
      <alignment wrapText="1"/>
    </xf>
    <xf numFmtId="0" fontId="3" fillId="12" borderId="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4" fillId="13" borderId="7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3" fillId="2" borderId="0" xfId="0" applyFont="1" applyFill="1" applyAlignment="1"/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38" fontId="6" fillId="7" borderId="4" xfId="0" applyNumberFormat="1" applyFont="1" applyFill="1" applyBorder="1" applyAlignment="1">
      <alignment horizontal="center" wrapText="1"/>
    </xf>
    <xf numFmtId="38" fontId="10" fillId="7" borderId="4" xfId="0" applyNumberFormat="1" applyFont="1" applyFill="1" applyBorder="1" applyAlignment="1">
      <alignment horizontal="center" wrapText="1"/>
    </xf>
    <xf numFmtId="38" fontId="6" fillId="9" borderId="4" xfId="0" applyNumberFormat="1" applyFont="1" applyFill="1" applyBorder="1" applyAlignment="1">
      <alignment horizontal="center" wrapText="1"/>
    </xf>
    <xf numFmtId="38" fontId="10" fillId="9" borderId="4" xfId="0" applyNumberFormat="1" applyFont="1" applyFill="1" applyBorder="1" applyAlignment="1">
      <alignment horizontal="center" wrapText="1"/>
    </xf>
    <xf numFmtId="38" fontId="2" fillId="15" borderId="4" xfId="0" applyNumberFormat="1" applyFont="1" applyFill="1" applyBorder="1" applyAlignment="1">
      <alignment horizontal="center" wrapText="1"/>
    </xf>
    <xf numFmtId="38" fontId="9" fillId="15" borderId="4" xfId="0" applyNumberFormat="1" applyFont="1" applyFill="1" applyBorder="1" applyAlignment="1">
      <alignment horizontal="center" wrapText="1"/>
    </xf>
    <xf numFmtId="0" fontId="0" fillId="0" borderId="3" xfId="0" applyBorder="1" applyAlignment="1"/>
    <xf numFmtId="38" fontId="6" fillId="8" borderId="4" xfId="0" applyNumberFormat="1" applyFont="1" applyFill="1" applyBorder="1" applyAlignment="1">
      <alignment horizontal="center" wrapText="1"/>
    </xf>
    <xf numFmtId="38" fontId="10" fillId="8" borderId="4" xfId="0" applyNumberFormat="1" applyFont="1" applyFill="1" applyBorder="1" applyAlignment="1">
      <alignment horizontal="center" wrapText="1"/>
    </xf>
    <xf numFmtId="0" fontId="16" fillId="16" borderId="0" xfId="0" applyFont="1" applyFill="1" applyAlignment="1">
      <alignment wrapText="1"/>
    </xf>
    <xf numFmtId="3" fontId="16" fillId="16" borderId="0" xfId="0" applyNumberFormat="1" applyFont="1" applyFill="1" applyAlignment="1">
      <alignment horizontal="center"/>
    </xf>
    <xf numFmtId="0" fontId="16" fillId="16" borderId="0" xfId="0" applyFont="1" applyFill="1" applyAlignment="1">
      <alignment horizontal="center" wrapText="1"/>
    </xf>
    <xf numFmtId="0" fontId="16" fillId="16" borderId="0" xfId="0" applyFont="1" applyFill="1" applyAlignment="1">
      <alignment horizontal="right"/>
    </xf>
    <xf numFmtId="164" fontId="16" fillId="16" borderId="0" xfId="0" applyNumberFormat="1" applyFont="1" applyFill="1" applyAlignment="1">
      <alignment horizontal="center"/>
    </xf>
    <xf numFmtId="166" fontId="16" fillId="16" borderId="0" xfId="0" applyNumberFormat="1" applyFont="1" applyFill="1" applyAlignment="1">
      <alignment horizontal="right"/>
    </xf>
    <xf numFmtId="0" fontId="16" fillId="16" borderId="0" xfId="0" applyFont="1" applyFill="1" applyAlignment="1">
      <alignment horizontal="center"/>
    </xf>
    <xf numFmtId="0" fontId="17" fillId="1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8DB4E2"/>
      <color rgb="FF00FF00"/>
      <color rgb="FFFF66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14"/>
  <sheetViews>
    <sheetView tabSelected="1" zoomScale="115" zoomScaleNormal="115" workbookViewId="0">
      <pane ySplit="1" topLeftCell="A285" activePane="bottomLeft" state="frozen"/>
      <selection pane="bottomLeft" activeCell="L1" sqref="L1"/>
    </sheetView>
  </sheetViews>
  <sheetFormatPr defaultColWidth="0" defaultRowHeight="12.5" x14ac:dyDescent="0.25"/>
  <cols>
    <col min="1" max="1" width="16.54296875" style="1" customWidth="1"/>
    <col min="2" max="2" width="9.54296875" style="3" customWidth="1"/>
    <col min="3" max="3" width="10.08984375" style="3" customWidth="1"/>
    <col min="4" max="4" width="8.54296875" style="4" customWidth="1"/>
    <col min="5" max="5" width="8.1796875" style="4" customWidth="1"/>
    <col min="6" max="6" width="7.90625" style="4" customWidth="1"/>
    <col min="7" max="7" width="9.81640625" style="5" customWidth="1"/>
    <col min="8" max="8" width="12.54296875" style="2" bestFit="1" customWidth="1"/>
    <col min="9" max="9" width="10.08984375" style="5" customWidth="1"/>
    <col min="10" max="10" width="10.6328125" style="76" customWidth="1"/>
    <col min="11" max="11" width="10.1796875" style="6" customWidth="1"/>
    <col min="12" max="12" width="11.6328125" style="2" bestFit="1" customWidth="1"/>
    <col min="13" max="16381" width="8.90625" style="2" hidden="1"/>
    <col min="16382" max="16382" width="1.453125" style="2" hidden="1" customWidth="1"/>
    <col min="16383" max="16383" width="0.453125" style="2" hidden="1" customWidth="1"/>
    <col min="16384" max="16384" width="8.90625" style="2" hidden="1" customWidth="1"/>
  </cols>
  <sheetData>
    <row r="1" spans="1:12" s="47" customFormat="1" ht="45.5" thickBot="1" x14ac:dyDescent="0.25">
      <c r="A1" s="45" t="s">
        <v>0</v>
      </c>
      <c r="B1" s="45" t="s">
        <v>12</v>
      </c>
      <c r="C1" s="45" t="s">
        <v>14</v>
      </c>
      <c r="D1" s="46" t="s">
        <v>13</v>
      </c>
      <c r="E1" s="46" t="s">
        <v>17</v>
      </c>
      <c r="F1" s="46" t="s">
        <v>88</v>
      </c>
      <c r="G1" s="45" t="s">
        <v>2</v>
      </c>
      <c r="H1" s="45" t="s">
        <v>3</v>
      </c>
      <c r="I1" s="45" t="s">
        <v>4</v>
      </c>
      <c r="J1" s="46" t="s">
        <v>5</v>
      </c>
      <c r="K1" s="45" t="s">
        <v>6</v>
      </c>
      <c r="L1" s="80" t="s">
        <v>95</v>
      </c>
    </row>
    <row r="2" spans="1:12" s="7" customFormat="1" ht="10.5" x14ac:dyDescent="0.25">
      <c r="A2" s="134" t="s">
        <v>65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5" customFormat="1" ht="10" x14ac:dyDescent="0.2">
      <c r="A3" s="79" t="s">
        <v>7</v>
      </c>
      <c r="B3" s="28">
        <v>36</v>
      </c>
      <c r="C3" s="9">
        <v>1</v>
      </c>
      <c r="D3" s="10">
        <f>SUM(B3*C3)</f>
        <v>36</v>
      </c>
      <c r="E3" s="11">
        <v>1</v>
      </c>
      <c r="F3" s="10">
        <f>SUM(D3*E3)</f>
        <v>36</v>
      </c>
      <c r="G3" s="12">
        <v>35.630000000000003</v>
      </c>
      <c r="H3" s="48">
        <f>SUM(F3*G3)</f>
        <v>1282.68</v>
      </c>
      <c r="I3" s="13">
        <v>75</v>
      </c>
      <c r="J3" s="73">
        <f>SUM(D3*I3)</f>
        <v>2700</v>
      </c>
      <c r="K3" s="14"/>
    </row>
    <row r="4" spans="1:12" s="15" customFormat="1" ht="10" x14ac:dyDescent="0.2">
      <c r="A4" s="79" t="s">
        <v>8</v>
      </c>
      <c r="B4" s="28">
        <v>30</v>
      </c>
      <c r="C4" s="9">
        <v>1</v>
      </c>
      <c r="D4" s="10">
        <f>SUM(B4*C4)</f>
        <v>30</v>
      </c>
      <c r="E4" s="11">
        <v>1</v>
      </c>
      <c r="F4" s="10">
        <f>SUM(D4*E4)</f>
        <v>30</v>
      </c>
      <c r="G4" s="16">
        <v>33.11</v>
      </c>
      <c r="H4" s="49">
        <f>SUM(F4*G4)</f>
        <v>993.3</v>
      </c>
      <c r="I4" s="16">
        <v>75</v>
      </c>
      <c r="J4" s="73">
        <f>SUM(D4*I4)</f>
        <v>2250</v>
      </c>
      <c r="K4" s="14"/>
    </row>
    <row r="5" spans="1:12" s="15" customFormat="1" ht="10" x14ac:dyDescent="0.2">
      <c r="A5" s="79" t="s">
        <v>9</v>
      </c>
      <c r="B5" s="28">
        <v>20</v>
      </c>
      <c r="C5" s="9">
        <v>1</v>
      </c>
      <c r="D5" s="10">
        <f>SUM(B5*C5)</f>
        <v>20</v>
      </c>
      <c r="E5" s="11">
        <v>1</v>
      </c>
      <c r="F5" s="10">
        <f>SUM(D5*E5)</f>
        <v>20</v>
      </c>
      <c r="G5" s="16">
        <v>48.24</v>
      </c>
      <c r="H5" s="49">
        <f>SUM(F5*G5)</f>
        <v>964.80000000000007</v>
      </c>
      <c r="I5" s="16">
        <v>0</v>
      </c>
      <c r="J5" s="73">
        <f>SUM(D5*I5)</f>
        <v>0</v>
      </c>
      <c r="K5" s="14"/>
    </row>
    <row r="6" spans="1:12" s="24" customFormat="1" ht="10" x14ac:dyDescent="0.2">
      <c r="A6" s="17" t="s">
        <v>10</v>
      </c>
      <c r="B6" s="51">
        <f>SUM(B3:B5)</f>
        <v>86</v>
      </c>
      <c r="C6" s="18"/>
      <c r="D6" s="19">
        <f>SUM(D3:D5)</f>
        <v>86</v>
      </c>
      <c r="E6" s="20"/>
      <c r="F6" s="19">
        <f>SUM(F3:F5)</f>
        <v>86</v>
      </c>
      <c r="G6" s="21"/>
      <c r="H6" s="50">
        <f>SUM(H3:H5)</f>
        <v>3240.78</v>
      </c>
      <c r="I6" s="21"/>
      <c r="J6" s="74">
        <f>SUM(J3:J5)</f>
        <v>4950</v>
      </c>
      <c r="K6" s="22">
        <v>1</v>
      </c>
      <c r="L6" s="23">
        <f>SUM(D6*K6*57.01)</f>
        <v>4902.8599999999997</v>
      </c>
    </row>
    <row r="7" spans="1:12" s="133" customFormat="1" ht="10.5" x14ac:dyDescent="0.25">
      <c r="A7" s="128" t="s">
        <v>66</v>
      </c>
    </row>
    <row r="8" spans="1:12" s="15" customFormat="1" ht="10" x14ac:dyDescent="0.2">
      <c r="A8" s="79" t="s">
        <v>7</v>
      </c>
      <c r="B8" s="28">
        <v>70</v>
      </c>
      <c r="C8" s="9">
        <v>1</v>
      </c>
      <c r="D8" s="10">
        <f>SUM(B8*C8)</f>
        <v>70</v>
      </c>
      <c r="E8" s="11">
        <v>5</v>
      </c>
      <c r="F8" s="10">
        <f>SUM(D8*E8)</f>
        <v>350</v>
      </c>
      <c r="G8" s="12">
        <v>35.630000000000003</v>
      </c>
      <c r="H8" s="48">
        <f>SUM(F8*G8)</f>
        <v>12470.5</v>
      </c>
      <c r="I8" s="13">
        <v>100</v>
      </c>
      <c r="J8" s="73">
        <f>SUM(D8*I8)</f>
        <v>7000</v>
      </c>
      <c r="K8" s="14"/>
    </row>
    <row r="9" spans="1:12" s="15" customFormat="1" ht="10" x14ac:dyDescent="0.2">
      <c r="A9" s="79" t="s">
        <v>8</v>
      </c>
      <c r="B9" s="28">
        <v>80</v>
      </c>
      <c r="C9" s="9">
        <v>1</v>
      </c>
      <c r="D9" s="10">
        <f>SUM(B9*C9)</f>
        <v>80</v>
      </c>
      <c r="E9" s="11">
        <v>5</v>
      </c>
      <c r="F9" s="10">
        <f>SUM(D9*E9)</f>
        <v>400</v>
      </c>
      <c r="G9" s="16">
        <v>33.11</v>
      </c>
      <c r="H9" s="49">
        <f>SUM(F9*G9)</f>
        <v>13244</v>
      </c>
      <c r="I9" s="16">
        <v>100</v>
      </c>
      <c r="J9" s="73">
        <f>SUM(D9*I9)</f>
        <v>8000</v>
      </c>
      <c r="K9" s="14"/>
    </row>
    <row r="10" spans="1:12" s="15" customFormat="1" ht="10" x14ac:dyDescent="0.2">
      <c r="A10" s="79" t="s">
        <v>9</v>
      </c>
      <c r="B10" s="28">
        <v>100</v>
      </c>
      <c r="C10" s="9">
        <v>1</v>
      </c>
      <c r="D10" s="10">
        <f>SUM(B10*C10)</f>
        <v>100</v>
      </c>
      <c r="E10" s="11">
        <v>5</v>
      </c>
      <c r="F10" s="10">
        <f>SUM(D10*E10)</f>
        <v>500</v>
      </c>
      <c r="G10" s="16">
        <v>48.24</v>
      </c>
      <c r="H10" s="49">
        <f>SUM(F10*G10)</f>
        <v>24120</v>
      </c>
      <c r="I10" s="16">
        <v>0</v>
      </c>
      <c r="J10" s="73">
        <f>SUM(D10*I10)</f>
        <v>0</v>
      </c>
      <c r="K10" s="14"/>
    </row>
    <row r="11" spans="1:12" s="24" customFormat="1" ht="10" x14ac:dyDescent="0.2">
      <c r="A11" s="17" t="s">
        <v>10</v>
      </c>
      <c r="B11" s="51">
        <f>SUM(B8:B10)</f>
        <v>250</v>
      </c>
      <c r="C11" s="18"/>
      <c r="D11" s="19">
        <f>SUM(D8:D10)</f>
        <v>250</v>
      </c>
      <c r="E11" s="20"/>
      <c r="F11" s="19">
        <f>SUM(F8:F10)</f>
        <v>1250</v>
      </c>
      <c r="G11" s="21"/>
      <c r="H11" s="50">
        <f>SUM(H8:H10)</f>
        <v>49834.5</v>
      </c>
      <c r="I11" s="21"/>
      <c r="J11" s="74">
        <f>SUM(J8:J10)</f>
        <v>15000</v>
      </c>
      <c r="K11" s="22">
        <v>2.5</v>
      </c>
      <c r="L11" s="23">
        <f>SUM(D11*K11*57.01)</f>
        <v>35631.25</v>
      </c>
    </row>
    <row r="12" spans="1:12" s="133" customFormat="1" ht="10.5" x14ac:dyDescent="0.25">
      <c r="A12" s="128" t="s">
        <v>67</v>
      </c>
    </row>
    <row r="13" spans="1:12" s="15" customFormat="1" ht="10" x14ac:dyDescent="0.2">
      <c r="A13" s="8" t="s">
        <v>7</v>
      </c>
      <c r="B13" s="9">
        <v>0</v>
      </c>
      <c r="C13" s="9">
        <v>1</v>
      </c>
      <c r="D13" s="10">
        <f>SUM(B13*C13)</f>
        <v>0</v>
      </c>
      <c r="E13" s="11">
        <v>2</v>
      </c>
      <c r="F13" s="10">
        <f>SUM(D13*E13)</f>
        <v>0</v>
      </c>
      <c r="G13" s="12">
        <v>35.630000000000003</v>
      </c>
      <c r="H13" s="48">
        <f>SUM(F13*G13)</f>
        <v>0</v>
      </c>
      <c r="I13" s="13">
        <v>100</v>
      </c>
      <c r="J13" s="73">
        <f>SUM(D13*I13)</f>
        <v>0</v>
      </c>
      <c r="K13" s="14"/>
    </row>
    <row r="14" spans="1:12" s="15" customFormat="1" ht="10" x14ac:dyDescent="0.2">
      <c r="A14" s="79" t="s">
        <v>8</v>
      </c>
      <c r="B14" s="71">
        <v>1760</v>
      </c>
      <c r="C14" s="9">
        <v>1</v>
      </c>
      <c r="D14" s="10">
        <f>SUM(B14*C14)</f>
        <v>1760</v>
      </c>
      <c r="E14" s="11">
        <v>2</v>
      </c>
      <c r="F14" s="10">
        <f>SUM(D14*E14)</f>
        <v>3520</v>
      </c>
      <c r="G14" s="16">
        <v>33.11</v>
      </c>
      <c r="H14" s="49">
        <f>SUM(F14*G14)</f>
        <v>116547.2</v>
      </c>
      <c r="I14" s="16">
        <v>100</v>
      </c>
      <c r="J14" s="73">
        <f>SUM(D14*I14)</f>
        <v>176000</v>
      </c>
      <c r="K14" s="14"/>
    </row>
    <row r="15" spans="1:12" s="15" customFormat="1" ht="10" x14ac:dyDescent="0.2">
      <c r="A15" s="8" t="s">
        <v>9</v>
      </c>
      <c r="B15" s="9">
        <v>0</v>
      </c>
      <c r="C15" s="9">
        <v>1</v>
      </c>
      <c r="D15" s="10">
        <f>SUM(B15*C15)</f>
        <v>0</v>
      </c>
      <c r="E15" s="11">
        <v>2</v>
      </c>
      <c r="F15" s="10">
        <f>SUM(D15*E15)</f>
        <v>0</v>
      </c>
      <c r="G15" s="16">
        <v>48.24</v>
      </c>
      <c r="H15" s="49">
        <f>SUM(F15*G15)</f>
        <v>0</v>
      </c>
      <c r="I15" s="16">
        <v>0</v>
      </c>
      <c r="J15" s="73">
        <f>SUM(D15*I15)</f>
        <v>0</v>
      </c>
      <c r="K15" s="14"/>
    </row>
    <row r="16" spans="1:12" s="24" customFormat="1" ht="10" x14ac:dyDescent="0.2">
      <c r="A16" s="17" t="s">
        <v>10</v>
      </c>
      <c r="B16" s="51">
        <f>SUM(B13:B15)</f>
        <v>1760</v>
      </c>
      <c r="C16" s="18"/>
      <c r="D16" s="19">
        <f>SUM(D13:D15)</f>
        <v>1760</v>
      </c>
      <c r="E16" s="20"/>
      <c r="F16" s="19">
        <f>SUM(F13:F15)</f>
        <v>3520</v>
      </c>
      <c r="G16" s="21"/>
      <c r="H16" s="50">
        <f>SUM(H13:H15)</f>
        <v>116547.2</v>
      </c>
      <c r="I16" s="21"/>
      <c r="J16" s="74">
        <f>SUM(J13:J15)</f>
        <v>176000</v>
      </c>
      <c r="K16" s="22">
        <v>1</v>
      </c>
      <c r="L16" s="23">
        <f>SUM(D16*K16*57.01)</f>
        <v>100337.59999999999</v>
      </c>
    </row>
    <row r="17" spans="1:12" s="133" customFormat="1" ht="10.5" x14ac:dyDescent="0.25">
      <c r="A17" s="128" t="s">
        <v>68</v>
      </c>
    </row>
    <row r="18" spans="1:12" s="15" customFormat="1" ht="10" x14ac:dyDescent="0.2">
      <c r="A18" s="79" t="s">
        <v>7</v>
      </c>
      <c r="B18" s="28">
        <v>40</v>
      </c>
      <c r="C18" s="9">
        <v>1</v>
      </c>
      <c r="D18" s="10">
        <f>SUM(B18*C18)</f>
        <v>40</v>
      </c>
      <c r="E18" s="25">
        <v>1.5</v>
      </c>
      <c r="F18" s="10">
        <f>SUM(D18*E18)</f>
        <v>60</v>
      </c>
      <c r="G18" s="12">
        <v>35.630000000000003</v>
      </c>
      <c r="H18" s="48">
        <f>SUM(F18*G18)</f>
        <v>2137.8000000000002</v>
      </c>
      <c r="I18" s="13">
        <v>75</v>
      </c>
      <c r="J18" s="73">
        <f>SUM(D18*I18)</f>
        <v>3000</v>
      </c>
      <c r="K18" s="14"/>
    </row>
    <row r="19" spans="1:12" s="15" customFormat="1" ht="10" x14ac:dyDescent="0.2">
      <c r="A19" s="79" t="s">
        <v>8</v>
      </c>
      <c r="B19" s="28">
        <v>170</v>
      </c>
      <c r="C19" s="9">
        <v>1</v>
      </c>
      <c r="D19" s="10">
        <f>SUM(B19*C19)</f>
        <v>170</v>
      </c>
      <c r="E19" s="25">
        <v>1.5</v>
      </c>
      <c r="F19" s="10">
        <f>SUM(D19*E19)</f>
        <v>255</v>
      </c>
      <c r="G19" s="16">
        <v>33.11</v>
      </c>
      <c r="H19" s="49">
        <f>SUM(F19*G19)</f>
        <v>8443.0499999999993</v>
      </c>
      <c r="I19" s="16">
        <v>75</v>
      </c>
      <c r="J19" s="73">
        <f>SUM(D19*I19)</f>
        <v>12750</v>
      </c>
      <c r="K19" s="14"/>
    </row>
    <row r="20" spans="1:12" s="15" customFormat="1" ht="10" x14ac:dyDescent="0.2">
      <c r="A20" s="8" t="s">
        <v>9</v>
      </c>
      <c r="B20" s="9">
        <v>0</v>
      </c>
      <c r="C20" s="9">
        <v>1</v>
      </c>
      <c r="D20" s="10">
        <f>SUM(B20*C20)</f>
        <v>0</v>
      </c>
      <c r="E20" s="25">
        <v>1.5</v>
      </c>
      <c r="F20" s="10">
        <f>SUM(D20*E20)</f>
        <v>0</v>
      </c>
      <c r="G20" s="16">
        <v>48.24</v>
      </c>
      <c r="H20" s="49">
        <f>SUM(F20*G20)</f>
        <v>0</v>
      </c>
      <c r="I20" s="16">
        <v>0</v>
      </c>
      <c r="J20" s="73">
        <f>SUM(D20*I20)</f>
        <v>0</v>
      </c>
      <c r="K20" s="14"/>
    </row>
    <row r="21" spans="1:12" s="24" customFormat="1" ht="10" x14ac:dyDescent="0.2">
      <c r="A21" s="17" t="s">
        <v>10</v>
      </c>
      <c r="B21" s="51">
        <f>SUM(B18:B20)</f>
        <v>210</v>
      </c>
      <c r="C21" s="18"/>
      <c r="D21" s="19">
        <f>SUM(D18:D20)</f>
        <v>210</v>
      </c>
      <c r="E21" s="20"/>
      <c r="F21" s="19">
        <f>SUM(F18:F20)</f>
        <v>315</v>
      </c>
      <c r="G21" s="21"/>
      <c r="H21" s="50">
        <f>SUM(H18:H20)</f>
        <v>10580.849999999999</v>
      </c>
      <c r="I21" s="21"/>
      <c r="J21" s="74">
        <f>SUM(J18:J20)</f>
        <v>15750</v>
      </c>
      <c r="K21" s="22">
        <v>1</v>
      </c>
      <c r="L21" s="23">
        <f>SUM(D21*K21*57.01)</f>
        <v>11972.1</v>
      </c>
    </row>
    <row r="22" spans="1:12" s="133" customFormat="1" ht="10.5" x14ac:dyDescent="0.25">
      <c r="A22" s="128" t="s">
        <v>71</v>
      </c>
    </row>
    <row r="23" spans="1:12" s="15" customFormat="1" ht="10" x14ac:dyDescent="0.2">
      <c r="A23" s="79" t="s">
        <v>7</v>
      </c>
      <c r="B23" s="28">
        <v>165</v>
      </c>
      <c r="C23" s="9">
        <v>1</v>
      </c>
      <c r="D23" s="10">
        <f>SUM(B23*C23)</f>
        <v>165</v>
      </c>
      <c r="E23" s="25">
        <v>1.5</v>
      </c>
      <c r="F23" s="10">
        <f>SUM(D23*E23)</f>
        <v>247.5</v>
      </c>
      <c r="G23" s="12">
        <v>35.630000000000003</v>
      </c>
      <c r="H23" s="48">
        <f>SUM(F23*G23)</f>
        <v>8818.4250000000011</v>
      </c>
      <c r="I23" s="13">
        <v>75</v>
      </c>
      <c r="J23" s="73">
        <f>SUM(D23*I23)</f>
        <v>12375</v>
      </c>
      <c r="K23" s="14"/>
    </row>
    <row r="24" spans="1:12" s="15" customFormat="1" ht="10" x14ac:dyDescent="0.2">
      <c r="A24" s="79" t="s">
        <v>8</v>
      </c>
      <c r="B24" s="28">
        <v>225</v>
      </c>
      <c r="C24" s="9">
        <v>1</v>
      </c>
      <c r="D24" s="10">
        <f>SUM(B24*C24)</f>
        <v>225</v>
      </c>
      <c r="E24" s="25">
        <v>1.5</v>
      </c>
      <c r="F24" s="10">
        <f>SUM(D24*E24)</f>
        <v>337.5</v>
      </c>
      <c r="G24" s="16">
        <v>33.11</v>
      </c>
      <c r="H24" s="49">
        <f>SUM(F24*G24)</f>
        <v>11174.625</v>
      </c>
      <c r="I24" s="16">
        <v>75</v>
      </c>
      <c r="J24" s="73">
        <f>SUM(D24*I24)</f>
        <v>16875</v>
      </c>
      <c r="K24" s="14"/>
    </row>
    <row r="25" spans="1:12" s="15" customFormat="1" ht="10" x14ac:dyDescent="0.2">
      <c r="A25" s="79" t="s">
        <v>9</v>
      </c>
      <c r="B25" s="28">
        <v>55</v>
      </c>
      <c r="C25" s="9">
        <v>1</v>
      </c>
      <c r="D25" s="10">
        <f>SUM(B25*C25)</f>
        <v>55</v>
      </c>
      <c r="E25" s="25">
        <v>1.5</v>
      </c>
      <c r="F25" s="10">
        <f>SUM(D25*E25)</f>
        <v>82.5</v>
      </c>
      <c r="G25" s="16">
        <v>48.24</v>
      </c>
      <c r="H25" s="49">
        <f>SUM(F25*G25)</f>
        <v>3979.8</v>
      </c>
      <c r="I25" s="16">
        <v>0</v>
      </c>
      <c r="J25" s="73">
        <f>SUM(D25*I25)</f>
        <v>0</v>
      </c>
      <c r="K25" s="14"/>
    </row>
    <row r="26" spans="1:12" s="24" customFormat="1" ht="10" x14ac:dyDescent="0.2">
      <c r="A26" s="17" t="s">
        <v>10</v>
      </c>
      <c r="B26" s="51">
        <f>SUM(B23:B25)</f>
        <v>445</v>
      </c>
      <c r="C26" s="18"/>
      <c r="D26" s="19">
        <f>SUM(D23:D25)</f>
        <v>445</v>
      </c>
      <c r="E26" s="20"/>
      <c r="F26" s="19">
        <f>SUM(F23:F25)</f>
        <v>667.5</v>
      </c>
      <c r="G26" s="21"/>
      <c r="H26" s="50">
        <f>SUM(H23:H25)</f>
        <v>23972.850000000002</v>
      </c>
      <c r="I26" s="21"/>
      <c r="J26" s="74">
        <f>SUM(J23:J25)</f>
        <v>29250</v>
      </c>
      <c r="K26" s="22">
        <v>1.5</v>
      </c>
      <c r="L26" s="23">
        <f>SUM(D26*K26*57.01)</f>
        <v>38054.174999999996</v>
      </c>
    </row>
    <row r="27" spans="1:12" s="133" customFormat="1" ht="10.5" x14ac:dyDescent="0.25">
      <c r="A27" s="128" t="s">
        <v>72</v>
      </c>
    </row>
    <row r="28" spans="1:12" s="15" customFormat="1" ht="10" x14ac:dyDescent="0.2">
      <c r="A28" s="79" t="s">
        <v>7</v>
      </c>
      <c r="B28" s="28">
        <v>50</v>
      </c>
      <c r="C28" s="9">
        <v>1</v>
      </c>
      <c r="D28" s="10">
        <f>SUM(B28*C28)</f>
        <v>50</v>
      </c>
      <c r="E28" s="11">
        <v>12</v>
      </c>
      <c r="F28" s="10">
        <f>SUM(D28*E28)</f>
        <v>600</v>
      </c>
      <c r="G28" s="12">
        <v>35.630000000000003</v>
      </c>
      <c r="H28" s="48">
        <f>SUM(F28*G28)</f>
        <v>21378</v>
      </c>
      <c r="I28" s="13">
        <v>50</v>
      </c>
      <c r="J28" s="73">
        <f>SUM(D28*I28)</f>
        <v>2500</v>
      </c>
      <c r="K28" s="14"/>
    </row>
    <row r="29" spans="1:12" s="15" customFormat="1" ht="10" x14ac:dyDescent="0.2">
      <c r="A29" s="79" t="s">
        <v>8</v>
      </c>
      <c r="B29" s="28">
        <v>380</v>
      </c>
      <c r="C29" s="9">
        <v>1</v>
      </c>
      <c r="D29" s="10">
        <f>SUM(B29*C29)</f>
        <v>380</v>
      </c>
      <c r="E29" s="11">
        <v>12</v>
      </c>
      <c r="F29" s="10">
        <f>SUM(D29*E29)</f>
        <v>4560</v>
      </c>
      <c r="G29" s="16">
        <v>33.11</v>
      </c>
      <c r="H29" s="49">
        <f>SUM(F29*G29)</f>
        <v>150981.6</v>
      </c>
      <c r="I29" s="16">
        <v>50</v>
      </c>
      <c r="J29" s="73">
        <f>SUM(D29*I29)</f>
        <v>19000</v>
      </c>
      <c r="K29" s="14"/>
    </row>
    <row r="30" spans="1:12" s="15" customFormat="1" ht="10" x14ac:dyDescent="0.2">
      <c r="A30" s="79" t="s">
        <v>9</v>
      </c>
      <c r="B30" s="28">
        <v>12</v>
      </c>
      <c r="C30" s="9">
        <v>1</v>
      </c>
      <c r="D30" s="10">
        <f>SUM(B30*C30)</f>
        <v>12</v>
      </c>
      <c r="E30" s="11">
        <v>12</v>
      </c>
      <c r="F30" s="10">
        <f>SUM(D30*E30)</f>
        <v>144</v>
      </c>
      <c r="G30" s="16">
        <v>48.24</v>
      </c>
      <c r="H30" s="49">
        <f>SUM(F30*G30)</f>
        <v>6946.56</v>
      </c>
      <c r="I30" s="16">
        <v>0</v>
      </c>
      <c r="J30" s="73">
        <f>SUM(D30*I30)</f>
        <v>0</v>
      </c>
      <c r="K30" s="14"/>
    </row>
    <row r="31" spans="1:12" s="24" customFormat="1" ht="10" x14ac:dyDescent="0.2">
      <c r="A31" s="17" t="s">
        <v>10</v>
      </c>
      <c r="B31" s="51">
        <f>SUM(B28:B30)</f>
        <v>442</v>
      </c>
      <c r="C31" s="18"/>
      <c r="D31" s="19">
        <f>SUM(D28:D30)</f>
        <v>442</v>
      </c>
      <c r="E31" s="20"/>
      <c r="F31" s="19">
        <f>SUM(F28:F30)</f>
        <v>5304</v>
      </c>
      <c r="G31" s="21"/>
      <c r="H31" s="50">
        <f>SUM(H28:H30)</f>
        <v>179306.16</v>
      </c>
      <c r="I31" s="21"/>
      <c r="J31" s="74">
        <f>SUM(J28:J30)</f>
        <v>21500</v>
      </c>
      <c r="K31" s="22">
        <v>4</v>
      </c>
      <c r="L31" s="23">
        <f>SUM(D31*K31*57.01)</f>
        <v>100793.68</v>
      </c>
    </row>
    <row r="32" spans="1:12" s="133" customFormat="1" ht="10.5" x14ac:dyDescent="0.25">
      <c r="A32" s="128" t="s">
        <v>73</v>
      </c>
    </row>
    <row r="33" spans="1:12" s="15" customFormat="1" ht="10" x14ac:dyDescent="0.2">
      <c r="A33" s="79" t="s">
        <v>7</v>
      </c>
      <c r="B33" s="28">
        <v>125</v>
      </c>
      <c r="C33" s="9">
        <v>1</v>
      </c>
      <c r="D33" s="10">
        <f>SUM(B33*C33)</f>
        <v>125</v>
      </c>
      <c r="E33" s="25">
        <v>4.5</v>
      </c>
      <c r="F33" s="10">
        <f>SUM(D33*E33)</f>
        <v>562.5</v>
      </c>
      <c r="G33" s="12">
        <v>35.630000000000003</v>
      </c>
      <c r="H33" s="48">
        <f>SUM(F33*G33)</f>
        <v>20041.875</v>
      </c>
      <c r="I33" s="13">
        <v>75</v>
      </c>
      <c r="J33" s="73">
        <f>SUM(D33*I33)</f>
        <v>9375</v>
      </c>
      <c r="K33" s="14"/>
    </row>
    <row r="34" spans="1:12" s="15" customFormat="1" ht="10" x14ac:dyDescent="0.2">
      <c r="A34" s="79" t="s">
        <v>8</v>
      </c>
      <c r="B34" s="28">
        <v>240</v>
      </c>
      <c r="C34" s="9">
        <v>1</v>
      </c>
      <c r="D34" s="10">
        <f>SUM(B34*C34)</f>
        <v>240</v>
      </c>
      <c r="E34" s="25">
        <v>4.5</v>
      </c>
      <c r="F34" s="10">
        <f>SUM(D34*E34)</f>
        <v>1080</v>
      </c>
      <c r="G34" s="16">
        <v>33.11</v>
      </c>
      <c r="H34" s="49">
        <f>SUM(F34*G34)</f>
        <v>35758.800000000003</v>
      </c>
      <c r="I34" s="16">
        <v>75</v>
      </c>
      <c r="J34" s="73">
        <f>SUM(D34*I34)</f>
        <v>18000</v>
      </c>
      <c r="K34" s="14"/>
    </row>
    <row r="35" spans="1:12" s="15" customFormat="1" ht="10" x14ac:dyDescent="0.2">
      <c r="A35" s="8" t="s">
        <v>9</v>
      </c>
      <c r="B35" s="9">
        <v>0</v>
      </c>
      <c r="C35" s="9">
        <v>1</v>
      </c>
      <c r="D35" s="10">
        <f>SUM(B35*C35)</f>
        <v>0</v>
      </c>
      <c r="E35" s="25">
        <v>4.5</v>
      </c>
      <c r="F35" s="10">
        <f>SUM(D35*E35)</f>
        <v>0</v>
      </c>
      <c r="G35" s="16">
        <v>48.24</v>
      </c>
      <c r="H35" s="49">
        <f>SUM(F35*G35)</f>
        <v>0</v>
      </c>
      <c r="I35" s="16">
        <v>0</v>
      </c>
      <c r="J35" s="73">
        <f>SUM(D35*I35)</f>
        <v>0</v>
      </c>
      <c r="K35" s="14"/>
    </row>
    <row r="36" spans="1:12" s="24" customFormat="1" ht="10" x14ac:dyDescent="0.2">
      <c r="A36" s="17" t="s">
        <v>10</v>
      </c>
      <c r="B36" s="51">
        <f>SUM(B33:B35)</f>
        <v>365</v>
      </c>
      <c r="C36" s="18"/>
      <c r="D36" s="19">
        <f>SUM(D33:D35)</f>
        <v>365</v>
      </c>
      <c r="E36" s="20"/>
      <c r="F36" s="19">
        <f>SUM(F33:F35)</f>
        <v>1642.5</v>
      </c>
      <c r="G36" s="21"/>
      <c r="H36" s="50">
        <f>SUM(H33:H35)</f>
        <v>55800.675000000003</v>
      </c>
      <c r="I36" s="21"/>
      <c r="J36" s="74">
        <f>SUM(J33:J35)</f>
        <v>27375</v>
      </c>
      <c r="K36" s="22">
        <v>4</v>
      </c>
      <c r="L36" s="23">
        <f>SUM(D36*K36*57.01)</f>
        <v>83234.599999999991</v>
      </c>
    </row>
    <row r="37" spans="1:12" s="133" customFormat="1" ht="10.5" x14ac:dyDescent="0.25">
      <c r="A37" s="128" t="s">
        <v>74</v>
      </c>
    </row>
    <row r="38" spans="1:12" s="15" customFormat="1" ht="10" x14ac:dyDescent="0.2">
      <c r="A38" s="79" t="s">
        <v>7</v>
      </c>
      <c r="B38" s="28">
        <v>95</v>
      </c>
      <c r="C38" s="9">
        <v>1</v>
      </c>
      <c r="D38" s="10">
        <f>SUM(B38*C38)</f>
        <v>95</v>
      </c>
      <c r="E38" s="25">
        <v>2.5</v>
      </c>
      <c r="F38" s="10">
        <f>SUM(D38*E38)</f>
        <v>237.5</v>
      </c>
      <c r="G38" s="12">
        <v>35.630000000000003</v>
      </c>
      <c r="H38" s="48">
        <f>SUM(F38*G38)</f>
        <v>8462.125</v>
      </c>
      <c r="I38" s="13">
        <v>75</v>
      </c>
      <c r="J38" s="73">
        <f>SUM(D38*I38)</f>
        <v>7125</v>
      </c>
      <c r="K38" s="14"/>
    </row>
    <row r="39" spans="1:12" s="15" customFormat="1" ht="10" x14ac:dyDescent="0.2">
      <c r="A39" s="79" t="s">
        <v>8</v>
      </c>
      <c r="B39" s="28">
        <v>80</v>
      </c>
      <c r="C39" s="9">
        <v>1</v>
      </c>
      <c r="D39" s="10">
        <f>SUM(B39*C39)</f>
        <v>80</v>
      </c>
      <c r="E39" s="25">
        <v>2.5</v>
      </c>
      <c r="F39" s="10">
        <f>SUM(D39*E39)</f>
        <v>200</v>
      </c>
      <c r="G39" s="16">
        <v>33.11</v>
      </c>
      <c r="H39" s="49">
        <f>SUM(F39*G39)</f>
        <v>6622</v>
      </c>
      <c r="I39" s="16">
        <v>75</v>
      </c>
      <c r="J39" s="73">
        <f>SUM(D39*I39)</f>
        <v>6000</v>
      </c>
      <c r="K39" s="14"/>
    </row>
    <row r="40" spans="1:12" s="15" customFormat="1" ht="10" x14ac:dyDescent="0.2">
      <c r="A40" s="8" t="s">
        <v>9</v>
      </c>
      <c r="B40" s="9">
        <v>0</v>
      </c>
      <c r="C40" s="9">
        <v>1</v>
      </c>
      <c r="D40" s="10">
        <f>SUM(B40*C40)</f>
        <v>0</v>
      </c>
      <c r="E40" s="25">
        <v>2.5</v>
      </c>
      <c r="F40" s="10">
        <f>SUM(D40*E40)</f>
        <v>0</v>
      </c>
      <c r="G40" s="16">
        <v>48.24</v>
      </c>
      <c r="H40" s="49">
        <f>SUM(F40*G40)</f>
        <v>0</v>
      </c>
      <c r="I40" s="16">
        <v>0</v>
      </c>
      <c r="J40" s="73">
        <f>SUM(D40*I40)</f>
        <v>0</v>
      </c>
      <c r="K40" s="14"/>
    </row>
    <row r="41" spans="1:12" s="24" customFormat="1" ht="10" x14ac:dyDescent="0.2">
      <c r="A41" s="17" t="s">
        <v>10</v>
      </c>
      <c r="B41" s="51">
        <f>SUM(B38:B40)</f>
        <v>175</v>
      </c>
      <c r="C41" s="18"/>
      <c r="D41" s="19">
        <f>SUM(D38:D40)</f>
        <v>175</v>
      </c>
      <c r="E41" s="20"/>
      <c r="F41" s="19">
        <f>SUM(F38:F40)</f>
        <v>437.5</v>
      </c>
      <c r="G41" s="21"/>
      <c r="H41" s="50">
        <f>SUM(H38:H40)</f>
        <v>15084.125</v>
      </c>
      <c r="I41" s="21"/>
      <c r="J41" s="74">
        <f>SUM(J38:J40)</f>
        <v>13125</v>
      </c>
      <c r="K41" s="22">
        <v>3</v>
      </c>
      <c r="L41" s="23">
        <f>SUM(D41*K41*57.01)</f>
        <v>29930.25</v>
      </c>
    </row>
    <row r="42" spans="1:12" s="133" customFormat="1" ht="10.5" x14ac:dyDescent="0.25">
      <c r="A42" s="128" t="s">
        <v>75</v>
      </c>
    </row>
    <row r="43" spans="1:12" s="15" customFormat="1" ht="10" x14ac:dyDescent="0.2">
      <c r="A43" s="79" t="s">
        <v>7</v>
      </c>
      <c r="B43" s="28">
        <v>5</v>
      </c>
      <c r="C43" s="9">
        <v>1</v>
      </c>
      <c r="D43" s="10">
        <f>SUM(B43*C43)</f>
        <v>5</v>
      </c>
      <c r="E43" s="25">
        <v>1.5</v>
      </c>
      <c r="F43" s="10">
        <f>SUM(D43*E43)</f>
        <v>7.5</v>
      </c>
      <c r="G43" s="12">
        <v>35.630000000000003</v>
      </c>
      <c r="H43" s="48">
        <f>SUM(F43*G43)</f>
        <v>267.22500000000002</v>
      </c>
      <c r="I43" s="13">
        <v>75</v>
      </c>
      <c r="J43" s="73">
        <f>SUM(D43*I43)</f>
        <v>375</v>
      </c>
      <c r="K43" s="14"/>
    </row>
    <row r="44" spans="1:12" s="15" customFormat="1" ht="10" x14ac:dyDescent="0.2">
      <c r="A44" s="79" t="s">
        <v>8</v>
      </c>
      <c r="B44" s="28">
        <v>10</v>
      </c>
      <c r="C44" s="9">
        <v>1</v>
      </c>
      <c r="D44" s="10">
        <f>SUM(B44*C44)</f>
        <v>10</v>
      </c>
      <c r="E44" s="25">
        <v>1.5</v>
      </c>
      <c r="F44" s="10">
        <f>SUM(D44*E44)</f>
        <v>15</v>
      </c>
      <c r="G44" s="16">
        <v>33.11</v>
      </c>
      <c r="H44" s="49">
        <f>SUM(F44*G44)</f>
        <v>496.65</v>
      </c>
      <c r="I44" s="16">
        <v>75</v>
      </c>
      <c r="J44" s="73">
        <f>SUM(D44*I44)</f>
        <v>750</v>
      </c>
      <c r="K44" s="14"/>
    </row>
    <row r="45" spans="1:12" s="15" customFormat="1" ht="10" x14ac:dyDescent="0.2">
      <c r="A45" s="8" t="s">
        <v>9</v>
      </c>
      <c r="B45" s="9">
        <v>0</v>
      </c>
      <c r="C45" s="9">
        <v>1</v>
      </c>
      <c r="D45" s="10">
        <f>SUM(B45*C45)</f>
        <v>0</v>
      </c>
      <c r="E45" s="25">
        <v>1.5</v>
      </c>
      <c r="F45" s="10">
        <f>SUM(D45*E45)</f>
        <v>0</v>
      </c>
      <c r="G45" s="16">
        <v>48.24</v>
      </c>
      <c r="H45" s="49">
        <f>SUM(F45*G45)</f>
        <v>0</v>
      </c>
      <c r="I45" s="16">
        <v>0</v>
      </c>
      <c r="J45" s="73">
        <f>SUM(D45*I45)</f>
        <v>0</v>
      </c>
      <c r="K45" s="14"/>
    </row>
    <row r="46" spans="1:12" s="24" customFormat="1" ht="10" x14ac:dyDescent="0.2">
      <c r="A46" s="17" t="s">
        <v>10</v>
      </c>
      <c r="B46" s="51">
        <f>SUM(B43:B45)</f>
        <v>15</v>
      </c>
      <c r="C46" s="18"/>
      <c r="D46" s="19">
        <f>SUM(D43:D45)</f>
        <v>15</v>
      </c>
      <c r="E46" s="20"/>
      <c r="F46" s="19">
        <f>SUM(F43:F45)</f>
        <v>22.5</v>
      </c>
      <c r="G46" s="21"/>
      <c r="H46" s="50">
        <f>SUM(H43:H45)</f>
        <v>763.875</v>
      </c>
      <c r="I46" s="21"/>
      <c r="J46" s="74">
        <f>SUM(J43:J45)</f>
        <v>1125</v>
      </c>
      <c r="K46" s="22">
        <v>1</v>
      </c>
      <c r="L46" s="23">
        <f>SUM(D46*K46*57.01)</f>
        <v>855.15</v>
      </c>
    </row>
    <row r="47" spans="1:12" s="133" customFormat="1" ht="10.5" x14ac:dyDescent="0.25">
      <c r="A47" s="128" t="s">
        <v>76</v>
      </c>
    </row>
    <row r="48" spans="1:12" s="15" customFormat="1" ht="10" x14ac:dyDescent="0.2">
      <c r="A48" s="79" t="s">
        <v>7</v>
      </c>
      <c r="B48" s="28">
        <v>25</v>
      </c>
      <c r="C48" s="9">
        <v>1</v>
      </c>
      <c r="D48" s="10">
        <f>SUM(B48*C48)</f>
        <v>25</v>
      </c>
      <c r="E48" s="53">
        <v>2.5</v>
      </c>
      <c r="F48" s="10">
        <f>SUM(D48*E48)</f>
        <v>62.5</v>
      </c>
      <c r="G48" s="12">
        <v>35.630000000000003</v>
      </c>
      <c r="H48" s="48">
        <f>SUM(F48*G48)</f>
        <v>2226.875</v>
      </c>
      <c r="I48" s="13">
        <v>100</v>
      </c>
      <c r="J48" s="73">
        <f>SUM(D48*I48)</f>
        <v>2500</v>
      </c>
      <c r="K48" s="14"/>
    </row>
    <row r="49" spans="1:12" s="15" customFormat="1" ht="10" x14ac:dyDescent="0.2">
      <c r="A49" s="79" t="s">
        <v>8</v>
      </c>
      <c r="B49" s="28">
        <v>29</v>
      </c>
      <c r="C49" s="9">
        <v>1</v>
      </c>
      <c r="D49" s="10">
        <f>SUM(B49*C49)</f>
        <v>29</v>
      </c>
      <c r="E49" s="53">
        <v>2.5</v>
      </c>
      <c r="F49" s="10">
        <f>SUM(D49*E49)</f>
        <v>72.5</v>
      </c>
      <c r="G49" s="16">
        <v>33.11</v>
      </c>
      <c r="H49" s="49">
        <f>SUM(F49*G49)</f>
        <v>2400.4749999999999</v>
      </c>
      <c r="I49" s="16">
        <v>100</v>
      </c>
      <c r="J49" s="73">
        <f>SUM(D49*I49)</f>
        <v>2900</v>
      </c>
      <c r="K49" s="14"/>
    </row>
    <row r="50" spans="1:12" s="15" customFormat="1" ht="10" x14ac:dyDescent="0.2">
      <c r="A50" s="79" t="s">
        <v>9</v>
      </c>
      <c r="B50" s="28">
        <v>5</v>
      </c>
      <c r="C50" s="9">
        <v>1</v>
      </c>
      <c r="D50" s="10">
        <f>SUM(B50*C50)</f>
        <v>5</v>
      </c>
      <c r="E50" s="53">
        <v>2.5</v>
      </c>
      <c r="F50" s="10">
        <f>SUM(D50*E50)</f>
        <v>12.5</v>
      </c>
      <c r="G50" s="16">
        <v>48.24</v>
      </c>
      <c r="H50" s="49">
        <f>SUM(F50*G50)</f>
        <v>603</v>
      </c>
      <c r="I50" s="16">
        <v>0</v>
      </c>
      <c r="J50" s="73">
        <f>SUM(D50*I50)</f>
        <v>0</v>
      </c>
      <c r="K50" s="14"/>
    </row>
    <row r="51" spans="1:12" s="24" customFormat="1" ht="10" x14ac:dyDescent="0.2">
      <c r="A51" s="17" t="s">
        <v>10</v>
      </c>
      <c r="B51" s="51">
        <f>SUM(B48:B50)</f>
        <v>59</v>
      </c>
      <c r="C51" s="18"/>
      <c r="D51" s="19">
        <f>SUM(D48:D50)</f>
        <v>59</v>
      </c>
      <c r="E51" s="20"/>
      <c r="F51" s="19">
        <f>SUM(F48:F50)</f>
        <v>147.5</v>
      </c>
      <c r="G51" s="21"/>
      <c r="H51" s="50">
        <f>SUM(H48:H50)</f>
        <v>5230.3500000000004</v>
      </c>
      <c r="I51" s="21"/>
      <c r="J51" s="74">
        <f>SUM(J48:J50)</f>
        <v>5400</v>
      </c>
      <c r="K51" s="22">
        <v>2</v>
      </c>
      <c r="L51" s="23">
        <f>SUM(D51*K51*57.01)</f>
        <v>6727.1799999999994</v>
      </c>
    </row>
    <row r="52" spans="1:12" s="133" customFormat="1" ht="10.5" x14ac:dyDescent="0.25">
      <c r="A52" s="128" t="s">
        <v>77</v>
      </c>
    </row>
    <row r="53" spans="1:12" s="15" customFormat="1" ht="10" x14ac:dyDescent="0.2">
      <c r="A53" s="79" t="s">
        <v>7</v>
      </c>
      <c r="B53" s="28">
        <v>25</v>
      </c>
      <c r="C53" s="9">
        <v>1</v>
      </c>
      <c r="D53" s="10">
        <f>SUM(B53*C53)</f>
        <v>25</v>
      </c>
      <c r="E53" s="11">
        <v>4</v>
      </c>
      <c r="F53" s="10">
        <f>SUM(D53*E53)</f>
        <v>100</v>
      </c>
      <c r="G53" s="12">
        <v>35.630000000000003</v>
      </c>
      <c r="H53" s="48">
        <f>SUM(F53*G53)</f>
        <v>3563.0000000000005</v>
      </c>
      <c r="I53" s="13">
        <v>100</v>
      </c>
      <c r="J53" s="73">
        <f>SUM(D53*I53)</f>
        <v>2500</v>
      </c>
      <c r="K53" s="14"/>
    </row>
    <row r="54" spans="1:12" s="15" customFormat="1" ht="10" x14ac:dyDescent="0.2">
      <c r="A54" s="79" t="s">
        <v>8</v>
      </c>
      <c r="B54" s="28">
        <v>70</v>
      </c>
      <c r="C54" s="9">
        <v>1</v>
      </c>
      <c r="D54" s="10">
        <f>SUM(B54*C54)</f>
        <v>70</v>
      </c>
      <c r="E54" s="11">
        <v>4</v>
      </c>
      <c r="F54" s="10">
        <f>SUM(D54*E54)</f>
        <v>280</v>
      </c>
      <c r="G54" s="16">
        <v>33.11</v>
      </c>
      <c r="H54" s="49">
        <f>SUM(F54*G54)</f>
        <v>9270.7999999999993</v>
      </c>
      <c r="I54" s="16">
        <v>100</v>
      </c>
      <c r="J54" s="73">
        <f>SUM(D54*I54)</f>
        <v>7000</v>
      </c>
      <c r="K54" s="14"/>
    </row>
    <row r="55" spans="1:12" s="15" customFormat="1" ht="10" x14ac:dyDescent="0.2">
      <c r="A55" s="8" t="s">
        <v>9</v>
      </c>
      <c r="B55" s="9">
        <v>0</v>
      </c>
      <c r="C55" s="9">
        <v>1</v>
      </c>
      <c r="D55" s="10">
        <f>SUM(B55*C55)</f>
        <v>0</v>
      </c>
      <c r="E55" s="11">
        <v>4</v>
      </c>
      <c r="F55" s="10">
        <f>SUM(D55*E55)</f>
        <v>0</v>
      </c>
      <c r="G55" s="16">
        <v>48.24</v>
      </c>
      <c r="H55" s="49">
        <f>SUM(F55*G55)</f>
        <v>0</v>
      </c>
      <c r="I55" s="16">
        <v>0</v>
      </c>
      <c r="J55" s="73">
        <f>SUM(D55*I55)</f>
        <v>0</v>
      </c>
      <c r="K55" s="14"/>
    </row>
    <row r="56" spans="1:12" s="24" customFormat="1" ht="10" x14ac:dyDescent="0.2">
      <c r="A56" s="17" t="s">
        <v>10</v>
      </c>
      <c r="B56" s="51">
        <f>SUM(B53:B55)</f>
        <v>95</v>
      </c>
      <c r="C56" s="18"/>
      <c r="D56" s="19">
        <f>SUM(D53:D55)</f>
        <v>95</v>
      </c>
      <c r="E56" s="20"/>
      <c r="F56" s="19">
        <f>SUM(F53:F55)</f>
        <v>380</v>
      </c>
      <c r="G56" s="21"/>
      <c r="H56" s="50">
        <f>SUM(H53:H55)</f>
        <v>12833.8</v>
      </c>
      <c r="I56" s="21"/>
      <c r="J56" s="74">
        <f>SUM(J53:J55)</f>
        <v>9500</v>
      </c>
      <c r="K56" s="22">
        <v>2</v>
      </c>
      <c r="L56" s="23">
        <f>SUM(D56*K56*57.01)</f>
        <v>10831.9</v>
      </c>
    </row>
    <row r="57" spans="1:12" s="133" customFormat="1" ht="10.5" x14ac:dyDescent="0.25">
      <c r="A57" s="128" t="s">
        <v>78</v>
      </c>
    </row>
    <row r="58" spans="1:12" s="15" customFormat="1" ht="10" x14ac:dyDescent="0.2">
      <c r="A58" s="79" t="s">
        <v>7</v>
      </c>
      <c r="B58" s="28">
        <v>850</v>
      </c>
      <c r="C58" s="9">
        <v>1</v>
      </c>
      <c r="D58" s="10">
        <f>SUM(B58*C58)</f>
        <v>850</v>
      </c>
      <c r="E58" s="52">
        <v>1.75</v>
      </c>
      <c r="F58" s="10">
        <f>SUM(D58*E58)</f>
        <v>1487.5</v>
      </c>
      <c r="G58" s="12">
        <v>35.630000000000003</v>
      </c>
      <c r="H58" s="48">
        <f>SUM(F58*G58)</f>
        <v>52999.625000000007</v>
      </c>
      <c r="I58" s="13">
        <v>50</v>
      </c>
      <c r="J58" s="73">
        <f>SUM(D58*I58)</f>
        <v>42500</v>
      </c>
      <c r="K58" s="14"/>
    </row>
    <row r="59" spans="1:12" s="15" customFormat="1" ht="10" x14ac:dyDescent="0.2">
      <c r="A59" s="79" t="s">
        <v>8</v>
      </c>
      <c r="B59" s="71">
        <v>1050</v>
      </c>
      <c r="C59" s="9">
        <v>1</v>
      </c>
      <c r="D59" s="10">
        <f>SUM(B59*C59)</f>
        <v>1050</v>
      </c>
      <c r="E59" s="53">
        <v>3.5</v>
      </c>
      <c r="F59" s="10">
        <f>SUM(D59*E59)</f>
        <v>3675</v>
      </c>
      <c r="G59" s="16">
        <v>33.11</v>
      </c>
      <c r="H59" s="49">
        <f>SUM(F59*G59)</f>
        <v>121679.25</v>
      </c>
      <c r="I59" s="16">
        <v>100</v>
      </c>
      <c r="J59" s="73">
        <f>SUM(D59*I59)</f>
        <v>105000</v>
      </c>
      <c r="K59" s="14"/>
    </row>
    <row r="60" spans="1:12" s="15" customFormat="1" ht="10" x14ac:dyDescent="0.2">
      <c r="A60" s="79" t="s">
        <v>9</v>
      </c>
      <c r="B60" s="28">
        <v>800</v>
      </c>
      <c r="C60" s="9">
        <v>1</v>
      </c>
      <c r="D60" s="10">
        <f>SUM(B60*C60)</f>
        <v>800</v>
      </c>
      <c r="E60" s="53">
        <v>3.5</v>
      </c>
      <c r="F60" s="10">
        <f>SUM(D60*E60)</f>
        <v>2800</v>
      </c>
      <c r="G60" s="16">
        <v>48.24</v>
      </c>
      <c r="H60" s="49">
        <f>SUM(F60*G60)</f>
        <v>135072</v>
      </c>
      <c r="I60" s="16">
        <v>0</v>
      </c>
      <c r="J60" s="73">
        <f>SUM(D60*I60)</f>
        <v>0</v>
      </c>
      <c r="K60" s="14"/>
    </row>
    <row r="61" spans="1:12" s="24" customFormat="1" ht="10" x14ac:dyDescent="0.2">
      <c r="A61" s="17" t="s">
        <v>10</v>
      </c>
      <c r="B61" s="51">
        <f>SUM(B58:B60)</f>
        <v>2700</v>
      </c>
      <c r="C61" s="18"/>
      <c r="D61" s="19">
        <f>SUM(D58:D60)</f>
        <v>2700</v>
      </c>
      <c r="E61" s="20"/>
      <c r="F61" s="19">
        <f>SUM(F58:F60)</f>
        <v>7962.5</v>
      </c>
      <c r="G61" s="21"/>
      <c r="H61" s="50">
        <f>SUM(H58:H60)</f>
        <v>309750.875</v>
      </c>
      <c r="I61" s="21"/>
      <c r="J61" s="74">
        <f>SUM(J58:J60)</f>
        <v>147500</v>
      </c>
      <c r="K61" s="22">
        <v>2.5</v>
      </c>
      <c r="L61" s="23">
        <f>SUM(D61*K61*57.01)</f>
        <v>384817.5</v>
      </c>
    </row>
    <row r="62" spans="1:12" s="133" customFormat="1" ht="10.5" x14ac:dyDescent="0.25">
      <c r="A62" s="128" t="s">
        <v>79</v>
      </c>
    </row>
    <row r="63" spans="1:12" s="15" customFormat="1" ht="10" x14ac:dyDescent="0.2">
      <c r="A63" s="79" t="s">
        <v>7</v>
      </c>
      <c r="B63" s="9">
        <v>0</v>
      </c>
      <c r="C63" s="9">
        <v>1</v>
      </c>
      <c r="D63" s="10">
        <f>SUM(B63*C63)</f>
        <v>0</v>
      </c>
      <c r="E63" s="25">
        <v>5.5</v>
      </c>
      <c r="F63" s="10">
        <f>SUM(D63*E63)</f>
        <v>0</v>
      </c>
      <c r="G63" s="12">
        <v>35.630000000000003</v>
      </c>
      <c r="H63" s="48">
        <f>SUM(F63*G63)</f>
        <v>0</v>
      </c>
      <c r="I63" s="13">
        <v>75</v>
      </c>
      <c r="J63" s="73">
        <f>SUM(D63*I63)</f>
        <v>0</v>
      </c>
      <c r="K63" s="14"/>
    </row>
    <row r="64" spans="1:12" s="15" customFormat="1" ht="10" x14ac:dyDescent="0.2">
      <c r="A64" s="79" t="s">
        <v>8</v>
      </c>
      <c r="B64" s="28">
        <v>150</v>
      </c>
      <c r="C64" s="9">
        <v>1</v>
      </c>
      <c r="D64" s="10">
        <f>SUM(B64*C64)</f>
        <v>150</v>
      </c>
      <c r="E64" s="25">
        <v>5.5</v>
      </c>
      <c r="F64" s="10">
        <f>SUM(D64*E64)</f>
        <v>825</v>
      </c>
      <c r="G64" s="16">
        <v>33.11</v>
      </c>
      <c r="H64" s="49">
        <f>SUM(F64*G64)</f>
        <v>27315.75</v>
      </c>
      <c r="I64" s="16">
        <v>75</v>
      </c>
      <c r="J64" s="73">
        <f>SUM(D64*I64)</f>
        <v>11250</v>
      </c>
      <c r="K64" s="14"/>
    </row>
    <row r="65" spans="1:12" s="15" customFormat="1" ht="10" x14ac:dyDescent="0.2">
      <c r="A65" s="79" t="s">
        <v>9</v>
      </c>
      <c r="B65" s="28">
        <v>50</v>
      </c>
      <c r="C65" s="9">
        <v>1</v>
      </c>
      <c r="D65" s="10">
        <f>SUM(B65*C65)</f>
        <v>50</v>
      </c>
      <c r="E65" s="25">
        <v>5.5</v>
      </c>
      <c r="F65" s="10">
        <f>SUM(D65*E65)</f>
        <v>275</v>
      </c>
      <c r="G65" s="16">
        <v>48.24</v>
      </c>
      <c r="H65" s="49">
        <f>SUM(F65*G65)</f>
        <v>13266</v>
      </c>
      <c r="I65" s="16">
        <v>0</v>
      </c>
      <c r="J65" s="73">
        <f>SUM(D65*I65)</f>
        <v>0</v>
      </c>
      <c r="K65" s="14"/>
    </row>
    <row r="66" spans="1:12" s="24" customFormat="1" ht="10" x14ac:dyDescent="0.2">
      <c r="A66" s="17" t="s">
        <v>10</v>
      </c>
      <c r="B66" s="51">
        <f>SUM(B63:B65)</f>
        <v>200</v>
      </c>
      <c r="C66" s="18"/>
      <c r="D66" s="19">
        <f>SUM(D63:D65)</f>
        <v>200</v>
      </c>
      <c r="E66" s="20"/>
      <c r="F66" s="19">
        <f>SUM(F63:F65)</f>
        <v>1100</v>
      </c>
      <c r="G66" s="21"/>
      <c r="H66" s="50">
        <f>SUM(H63:H65)</f>
        <v>40581.75</v>
      </c>
      <c r="I66" s="21"/>
      <c r="J66" s="74">
        <f>SUM(J63:J65)</f>
        <v>11250</v>
      </c>
      <c r="K66" s="22">
        <v>4</v>
      </c>
      <c r="L66" s="23">
        <f>SUM(D66*K66*57.01)</f>
        <v>45608</v>
      </c>
    </row>
    <row r="67" spans="1:12" s="133" customFormat="1" ht="10.5" x14ac:dyDescent="0.25">
      <c r="A67" s="128" t="s">
        <v>18</v>
      </c>
    </row>
    <row r="68" spans="1:12" s="15" customFormat="1" ht="10" x14ac:dyDescent="0.2">
      <c r="A68" s="79" t="s">
        <v>7</v>
      </c>
      <c r="B68" s="71">
        <v>2400</v>
      </c>
      <c r="C68" s="9">
        <v>1</v>
      </c>
      <c r="D68" s="10">
        <f>SUM(B68*C68)</f>
        <v>2400</v>
      </c>
      <c r="E68" s="11">
        <v>1</v>
      </c>
      <c r="F68" s="10">
        <f>SUM(D68*E68)</f>
        <v>2400</v>
      </c>
      <c r="G68" s="12">
        <v>35.630000000000003</v>
      </c>
      <c r="H68" s="48">
        <f>SUM(F68*G68)</f>
        <v>85512</v>
      </c>
      <c r="I68" s="13">
        <v>0</v>
      </c>
      <c r="J68" s="73">
        <f>SUM(D68*I68)</f>
        <v>0</v>
      </c>
      <c r="K68" s="14"/>
    </row>
    <row r="69" spans="1:12" s="15" customFormat="1" ht="10" x14ac:dyDescent="0.2">
      <c r="A69" s="8" t="s">
        <v>8</v>
      </c>
      <c r="B69" s="9">
        <v>0</v>
      </c>
      <c r="C69" s="9">
        <v>1</v>
      </c>
      <c r="D69" s="10">
        <f>SUM(B69*C69)</f>
        <v>0</v>
      </c>
      <c r="E69" s="11">
        <v>1</v>
      </c>
      <c r="F69" s="10">
        <f>SUM(D69*E69)</f>
        <v>0</v>
      </c>
      <c r="G69" s="16">
        <v>33.11</v>
      </c>
      <c r="H69" s="49">
        <f>SUM(F69*G69)</f>
        <v>0</v>
      </c>
      <c r="I69" s="16">
        <v>0</v>
      </c>
      <c r="J69" s="73">
        <f>SUM(D69*I69)</f>
        <v>0</v>
      </c>
      <c r="K69" s="14"/>
    </row>
    <row r="70" spans="1:12" s="15" customFormat="1" ht="10" x14ac:dyDescent="0.2">
      <c r="A70" s="8" t="s">
        <v>9</v>
      </c>
      <c r="B70" s="9">
        <v>0</v>
      </c>
      <c r="C70" s="9">
        <v>1</v>
      </c>
      <c r="D70" s="10">
        <f>SUM(B70*C70)</f>
        <v>0</v>
      </c>
      <c r="E70" s="11">
        <v>1</v>
      </c>
      <c r="F70" s="10">
        <f>SUM(D70*E70)</f>
        <v>0</v>
      </c>
      <c r="G70" s="16">
        <v>48.24</v>
      </c>
      <c r="H70" s="49">
        <f>SUM(F70*G70)</f>
        <v>0</v>
      </c>
      <c r="I70" s="16">
        <v>0</v>
      </c>
      <c r="J70" s="73">
        <f>SUM(D70*I70)</f>
        <v>0</v>
      </c>
      <c r="K70" s="14"/>
    </row>
    <row r="71" spans="1:12" s="24" customFormat="1" ht="10" x14ac:dyDescent="0.2">
      <c r="A71" s="17" t="s">
        <v>10</v>
      </c>
      <c r="B71" s="51">
        <f>SUM(B68:B70)</f>
        <v>2400</v>
      </c>
      <c r="C71" s="18"/>
      <c r="D71" s="19">
        <f>SUM(D68:D70)</f>
        <v>2400</v>
      </c>
      <c r="E71" s="20"/>
      <c r="F71" s="19">
        <f>SUM(F68:F70)</f>
        <v>2400</v>
      </c>
      <c r="G71" s="21"/>
      <c r="H71" s="50">
        <f>SUM(H68:H70)</f>
        <v>85512</v>
      </c>
      <c r="I71" s="21"/>
      <c r="J71" s="74">
        <f>SUM(J68:J70)</f>
        <v>0</v>
      </c>
      <c r="K71" s="22">
        <v>2</v>
      </c>
      <c r="L71" s="23">
        <f>SUM(D71*K71*57.01)</f>
        <v>273648</v>
      </c>
    </row>
    <row r="72" spans="1:12" s="133" customFormat="1" ht="10.5" x14ac:dyDescent="0.25">
      <c r="A72" s="128" t="s">
        <v>19</v>
      </c>
    </row>
    <row r="73" spans="1:12" s="15" customFormat="1" ht="10" x14ac:dyDescent="0.2">
      <c r="A73" s="79" t="s">
        <v>7</v>
      </c>
      <c r="B73" s="28">
        <v>2700</v>
      </c>
      <c r="C73" s="9">
        <v>1</v>
      </c>
      <c r="D73" s="10">
        <f>SUM(B73*C73)</f>
        <v>2700</v>
      </c>
      <c r="E73" s="25">
        <v>0.5</v>
      </c>
      <c r="F73" s="10">
        <f>SUM(D73*E73)</f>
        <v>1350</v>
      </c>
      <c r="G73" s="12">
        <v>35.630000000000003</v>
      </c>
      <c r="H73" s="48">
        <f>SUM(F73*G73)</f>
        <v>48100.5</v>
      </c>
      <c r="I73" s="13">
        <v>0</v>
      </c>
      <c r="J73" s="73">
        <f>SUM(D73*I73)</f>
        <v>0</v>
      </c>
      <c r="K73" s="14"/>
    </row>
    <row r="74" spans="1:12" s="15" customFormat="1" ht="10" x14ac:dyDescent="0.2">
      <c r="A74" s="8" t="s">
        <v>8</v>
      </c>
      <c r="B74" s="9">
        <v>0</v>
      </c>
      <c r="C74" s="9">
        <v>1</v>
      </c>
      <c r="D74" s="10">
        <f>SUM(B74*C74)</f>
        <v>0</v>
      </c>
      <c r="E74" s="25">
        <v>0.5</v>
      </c>
      <c r="F74" s="10">
        <f>SUM(D74*E74)</f>
        <v>0</v>
      </c>
      <c r="G74" s="16">
        <v>33.11</v>
      </c>
      <c r="H74" s="49">
        <f>SUM(F74*G74)</f>
        <v>0</v>
      </c>
      <c r="I74" s="16">
        <v>0</v>
      </c>
      <c r="J74" s="73">
        <f>SUM(D74*I74)</f>
        <v>0</v>
      </c>
      <c r="K74" s="14"/>
    </row>
    <row r="75" spans="1:12" s="15" customFormat="1" ht="10" x14ac:dyDescent="0.2">
      <c r="A75" s="8" t="s">
        <v>9</v>
      </c>
      <c r="B75" s="9">
        <v>0</v>
      </c>
      <c r="C75" s="9">
        <v>1</v>
      </c>
      <c r="D75" s="10">
        <f>SUM(B75*C75)</f>
        <v>0</v>
      </c>
      <c r="E75" s="25">
        <v>0.5</v>
      </c>
      <c r="F75" s="10">
        <f>SUM(D75*E75)</f>
        <v>0</v>
      </c>
      <c r="G75" s="16">
        <v>48.24</v>
      </c>
      <c r="H75" s="49">
        <f>SUM(F75*G75)</f>
        <v>0</v>
      </c>
      <c r="I75" s="16">
        <v>0</v>
      </c>
      <c r="J75" s="73">
        <f>SUM(D75*I75)</f>
        <v>0</v>
      </c>
      <c r="K75" s="14"/>
    </row>
    <row r="76" spans="1:12" s="24" customFormat="1" ht="10" x14ac:dyDescent="0.2">
      <c r="A76" s="17" t="s">
        <v>10</v>
      </c>
      <c r="B76" s="51">
        <f>SUM(B73:B75)</f>
        <v>2700</v>
      </c>
      <c r="C76" s="18"/>
      <c r="D76" s="19">
        <f>SUM(D73:D75)</f>
        <v>2700</v>
      </c>
      <c r="E76" s="20"/>
      <c r="F76" s="19">
        <f>SUM(F73:F75)</f>
        <v>1350</v>
      </c>
      <c r="G76" s="21"/>
      <c r="H76" s="50">
        <f>SUM(H73:H75)</f>
        <v>48100.5</v>
      </c>
      <c r="I76" s="21"/>
      <c r="J76" s="74">
        <f>SUM(J73:J75)</f>
        <v>0</v>
      </c>
      <c r="K76" s="22">
        <v>0.5</v>
      </c>
      <c r="L76" s="23">
        <f>SUM(D76*K76*57.01)</f>
        <v>76963.5</v>
      </c>
    </row>
    <row r="77" spans="1:12" s="133" customFormat="1" ht="10.5" x14ac:dyDescent="0.25">
      <c r="A77" s="128" t="s">
        <v>80</v>
      </c>
    </row>
    <row r="78" spans="1:12" s="15" customFormat="1" ht="10" x14ac:dyDescent="0.2">
      <c r="A78" s="8" t="s">
        <v>7</v>
      </c>
      <c r="B78" s="9">
        <v>0</v>
      </c>
      <c r="C78" s="9">
        <v>1</v>
      </c>
      <c r="D78" s="10">
        <f>SUM(B78*C78)</f>
        <v>0</v>
      </c>
      <c r="E78" s="25">
        <v>3.5</v>
      </c>
      <c r="F78" s="10">
        <f>SUM(D78*E78)</f>
        <v>0</v>
      </c>
      <c r="G78" s="12">
        <v>35.630000000000003</v>
      </c>
      <c r="H78" s="48">
        <f>SUM(F78*G78)</f>
        <v>0</v>
      </c>
      <c r="I78" s="13">
        <v>100</v>
      </c>
      <c r="J78" s="73">
        <f>SUM(D78*I78)</f>
        <v>0</v>
      </c>
      <c r="K78" s="14"/>
    </row>
    <row r="79" spans="1:12" s="15" customFormat="1" ht="10" x14ac:dyDescent="0.2">
      <c r="A79" s="79" t="s">
        <v>8</v>
      </c>
      <c r="B79" s="28">
        <v>42</v>
      </c>
      <c r="C79" s="9">
        <v>1</v>
      </c>
      <c r="D79" s="10">
        <f>SUM(B79*C79)</f>
        <v>42</v>
      </c>
      <c r="E79" s="25">
        <v>3.5</v>
      </c>
      <c r="F79" s="10">
        <f>SUM(D79*E79)</f>
        <v>147</v>
      </c>
      <c r="G79" s="16">
        <v>33.11</v>
      </c>
      <c r="H79" s="49">
        <f>SUM(F79*G79)</f>
        <v>4867.17</v>
      </c>
      <c r="I79" s="16">
        <v>100</v>
      </c>
      <c r="J79" s="73">
        <f>SUM(D79*I79)</f>
        <v>4200</v>
      </c>
      <c r="K79" s="14"/>
    </row>
    <row r="80" spans="1:12" s="15" customFormat="1" ht="10" x14ac:dyDescent="0.2">
      <c r="A80" s="79" t="s">
        <v>9</v>
      </c>
      <c r="B80" s="28">
        <v>40</v>
      </c>
      <c r="C80" s="9">
        <v>1</v>
      </c>
      <c r="D80" s="10">
        <f>SUM(B80*C80)</f>
        <v>40</v>
      </c>
      <c r="E80" s="25">
        <v>3.5</v>
      </c>
      <c r="F80" s="10">
        <f>SUM(D80*E80)</f>
        <v>140</v>
      </c>
      <c r="G80" s="16">
        <v>48.24</v>
      </c>
      <c r="H80" s="49">
        <f>SUM(F80*G80)</f>
        <v>6753.6</v>
      </c>
      <c r="I80" s="16">
        <v>0</v>
      </c>
      <c r="J80" s="73">
        <f>SUM(D80*I80)</f>
        <v>0</v>
      </c>
      <c r="K80" s="14"/>
    </row>
    <row r="81" spans="1:12" s="24" customFormat="1" ht="10" x14ac:dyDescent="0.2">
      <c r="A81" s="17" t="s">
        <v>10</v>
      </c>
      <c r="B81" s="51">
        <f>SUM(B78:B80)</f>
        <v>82</v>
      </c>
      <c r="C81" s="18"/>
      <c r="D81" s="19">
        <f>SUM(D78:D80)</f>
        <v>82</v>
      </c>
      <c r="E81" s="20"/>
      <c r="F81" s="19">
        <f>SUM(F78:F80)</f>
        <v>287</v>
      </c>
      <c r="G81" s="21"/>
      <c r="H81" s="50">
        <f>SUM(H78:H80)</f>
        <v>11620.77</v>
      </c>
      <c r="I81" s="21"/>
      <c r="J81" s="74">
        <f>SUM(J78:J80)</f>
        <v>4200</v>
      </c>
      <c r="K81" s="22">
        <v>2</v>
      </c>
      <c r="L81" s="23">
        <f>SUM(D81*K81*57.01)</f>
        <v>9349.64</v>
      </c>
    </row>
    <row r="82" spans="1:12" s="133" customFormat="1" ht="10.5" x14ac:dyDescent="0.25">
      <c r="A82" s="128" t="s">
        <v>81</v>
      </c>
    </row>
    <row r="83" spans="1:12" s="15" customFormat="1" ht="10" x14ac:dyDescent="0.2">
      <c r="A83" s="8" t="s">
        <v>7</v>
      </c>
      <c r="B83" s="9">
        <v>0</v>
      </c>
      <c r="C83" s="9">
        <v>1</v>
      </c>
      <c r="D83" s="10">
        <f>SUM(B83*C83)</f>
        <v>0</v>
      </c>
      <c r="E83" s="25">
        <v>6.5</v>
      </c>
      <c r="F83" s="10">
        <f>SUM(D83*E83)</f>
        <v>0</v>
      </c>
      <c r="G83" s="12">
        <v>35.630000000000003</v>
      </c>
      <c r="H83" s="48">
        <f>SUM(F83*G83)</f>
        <v>0</v>
      </c>
      <c r="I83" s="13">
        <v>100</v>
      </c>
      <c r="J83" s="73">
        <f>SUM(D83*I83)</f>
        <v>0</v>
      </c>
      <c r="K83" s="14"/>
    </row>
    <row r="84" spans="1:12" s="15" customFormat="1" ht="10" x14ac:dyDescent="0.2">
      <c r="A84" s="79" t="s">
        <v>8</v>
      </c>
      <c r="B84" s="28">
        <v>4</v>
      </c>
      <c r="C84" s="9">
        <v>1</v>
      </c>
      <c r="D84" s="10">
        <f>SUM(B84*C84)</f>
        <v>4</v>
      </c>
      <c r="E84" s="25">
        <v>6.5</v>
      </c>
      <c r="F84" s="10">
        <f>SUM(D84*E84)</f>
        <v>26</v>
      </c>
      <c r="G84" s="16">
        <v>33.11</v>
      </c>
      <c r="H84" s="49">
        <f>SUM(F84*G84)</f>
        <v>860.86</v>
      </c>
      <c r="I84" s="16">
        <v>100</v>
      </c>
      <c r="J84" s="73">
        <f>SUM(D84*I84)</f>
        <v>400</v>
      </c>
      <c r="K84" s="14"/>
    </row>
    <row r="85" spans="1:12" s="15" customFormat="1" ht="10" x14ac:dyDescent="0.2">
      <c r="A85" s="8" t="s">
        <v>9</v>
      </c>
      <c r="B85" s="9">
        <v>0</v>
      </c>
      <c r="C85" s="9">
        <v>1</v>
      </c>
      <c r="D85" s="10">
        <f>SUM(B85*C85)</f>
        <v>0</v>
      </c>
      <c r="E85" s="25">
        <v>6.5</v>
      </c>
      <c r="F85" s="10">
        <f>SUM(D85*E85)</f>
        <v>0</v>
      </c>
      <c r="G85" s="16">
        <v>48.24</v>
      </c>
      <c r="H85" s="49">
        <f>SUM(F85*G85)</f>
        <v>0</v>
      </c>
      <c r="I85" s="16">
        <v>0</v>
      </c>
      <c r="J85" s="73">
        <f>SUM(D85*I85)</f>
        <v>0</v>
      </c>
      <c r="K85" s="14"/>
    </row>
    <row r="86" spans="1:12" s="24" customFormat="1" ht="10" x14ac:dyDescent="0.2">
      <c r="A86" s="17" t="s">
        <v>10</v>
      </c>
      <c r="B86" s="51">
        <f>SUM(B83:B85)</f>
        <v>4</v>
      </c>
      <c r="C86" s="18"/>
      <c r="D86" s="19">
        <f>SUM(D83:D85)</f>
        <v>4</v>
      </c>
      <c r="E86" s="20"/>
      <c r="F86" s="19">
        <f>SUM(F83:F85)</f>
        <v>26</v>
      </c>
      <c r="G86" s="21"/>
      <c r="H86" s="50">
        <f>SUM(H83:H85)</f>
        <v>860.86</v>
      </c>
      <c r="I86" s="21"/>
      <c r="J86" s="74">
        <f>SUM(J83:J85)</f>
        <v>400</v>
      </c>
      <c r="K86" s="22">
        <v>2</v>
      </c>
      <c r="L86" s="23">
        <f>SUM(D86*K86*57.01)</f>
        <v>456.08</v>
      </c>
    </row>
    <row r="87" spans="1:12" s="133" customFormat="1" ht="10.5" x14ac:dyDescent="0.25">
      <c r="A87" s="128" t="s">
        <v>82</v>
      </c>
    </row>
    <row r="88" spans="1:12" s="15" customFormat="1" ht="10" x14ac:dyDescent="0.2">
      <c r="A88" s="8" t="s">
        <v>7</v>
      </c>
      <c r="B88" s="9">
        <v>0</v>
      </c>
      <c r="C88" s="9">
        <v>1</v>
      </c>
      <c r="D88" s="10">
        <f>SUM(B88*C88)</f>
        <v>0</v>
      </c>
      <c r="E88" s="11">
        <v>7</v>
      </c>
      <c r="F88" s="10">
        <f>SUM(D88*E88)</f>
        <v>0</v>
      </c>
      <c r="G88" s="12">
        <v>35.630000000000003</v>
      </c>
      <c r="H88" s="48">
        <f>SUM(F88*G88)</f>
        <v>0</v>
      </c>
      <c r="I88" s="13">
        <v>0</v>
      </c>
      <c r="J88" s="73">
        <f>SUM(D88*I88)</f>
        <v>0</v>
      </c>
      <c r="K88" s="14"/>
    </row>
    <row r="89" spans="1:12" s="15" customFormat="1" ht="10" x14ac:dyDescent="0.2">
      <c r="A89" s="8" t="s">
        <v>8</v>
      </c>
      <c r="B89" s="9">
        <v>0</v>
      </c>
      <c r="C89" s="9">
        <v>1</v>
      </c>
      <c r="D89" s="10">
        <f>SUM(B89*C89)</f>
        <v>0</v>
      </c>
      <c r="E89" s="11">
        <v>7</v>
      </c>
      <c r="F89" s="10">
        <f>SUM(D89*E89)</f>
        <v>0</v>
      </c>
      <c r="G89" s="16">
        <v>33.11</v>
      </c>
      <c r="H89" s="49">
        <f>SUM(F89*G89)</f>
        <v>0</v>
      </c>
      <c r="I89" s="16">
        <v>0</v>
      </c>
      <c r="J89" s="73">
        <f>SUM(D89*I89)</f>
        <v>0</v>
      </c>
      <c r="K89" s="14"/>
    </row>
    <row r="90" spans="1:12" s="15" customFormat="1" ht="10" x14ac:dyDescent="0.2">
      <c r="A90" s="79" t="s">
        <v>9</v>
      </c>
      <c r="B90" s="28">
        <v>7</v>
      </c>
      <c r="C90" s="9">
        <v>1</v>
      </c>
      <c r="D90" s="10">
        <f>SUM(B90*C90)</f>
        <v>7</v>
      </c>
      <c r="E90" s="11">
        <v>7</v>
      </c>
      <c r="F90" s="10">
        <f>SUM(D90*E90)</f>
        <v>49</v>
      </c>
      <c r="G90" s="16">
        <v>48.24</v>
      </c>
      <c r="H90" s="49">
        <f>SUM(F90*G90)</f>
        <v>2363.7600000000002</v>
      </c>
      <c r="I90" s="16">
        <v>0</v>
      </c>
      <c r="J90" s="73">
        <f>SUM(D90*I90)</f>
        <v>0</v>
      </c>
      <c r="K90" s="14"/>
    </row>
    <row r="91" spans="1:12" s="24" customFormat="1" ht="10" x14ac:dyDescent="0.2">
      <c r="A91" s="17" t="s">
        <v>10</v>
      </c>
      <c r="B91" s="51">
        <f>SUM(B88:B90)</f>
        <v>7</v>
      </c>
      <c r="C91" s="18"/>
      <c r="D91" s="19">
        <f>SUM(D88:D90)</f>
        <v>7</v>
      </c>
      <c r="E91" s="20"/>
      <c r="F91" s="19">
        <f>SUM(F88:F90)</f>
        <v>49</v>
      </c>
      <c r="G91" s="21"/>
      <c r="H91" s="50">
        <f>SUM(H88:H90)</f>
        <v>2363.7600000000002</v>
      </c>
      <c r="I91" s="21"/>
      <c r="J91" s="74">
        <f>SUM(J88:J90)</f>
        <v>0</v>
      </c>
      <c r="K91" s="22">
        <v>5</v>
      </c>
      <c r="L91" s="23">
        <f>SUM(D91*K91*57.01)</f>
        <v>1995.35</v>
      </c>
    </row>
    <row r="92" spans="1:12" s="133" customFormat="1" ht="10.5" x14ac:dyDescent="0.25">
      <c r="A92" s="128" t="s">
        <v>93</v>
      </c>
    </row>
    <row r="93" spans="1:12" s="15" customFormat="1" ht="10" x14ac:dyDescent="0.2">
      <c r="A93" s="79" t="s">
        <v>7</v>
      </c>
      <c r="B93" s="28">
        <v>15</v>
      </c>
      <c r="C93" s="9">
        <v>1</v>
      </c>
      <c r="D93" s="10">
        <f>SUM(B93*C93)</f>
        <v>15</v>
      </c>
      <c r="E93" s="11">
        <v>16</v>
      </c>
      <c r="F93" s="10">
        <f>SUM(D93*E93)</f>
        <v>240</v>
      </c>
      <c r="G93" s="12">
        <v>35.630000000000003</v>
      </c>
      <c r="H93" s="48">
        <f>SUM(F93*G93)</f>
        <v>8551.2000000000007</v>
      </c>
      <c r="I93" s="29">
        <v>500</v>
      </c>
      <c r="J93" s="73">
        <f>SUM(D93*I93)</f>
        <v>7500</v>
      </c>
      <c r="K93" s="14"/>
    </row>
    <row r="94" spans="1:12" s="15" customFormat="1" ht="10" x14ac:dyDescent="0.2">
      <c r="A94" s="79" t="s">
        <v>8</v>
      </c>
      <c r="B94" s="28">
        <v>95</v>
      </c>
      <c r="C94" s="9">
        <v>1</v>
      </c>
      <c r="D94" s="10">
        <f>SUM(B94*C94)</f>
        <v>95</v>
      </c>
      <c r="E94" s="11">
        <v>16</v>
      </c>
      <c r="F94" s="10">
        <f>SUM(D94*E94)</f>
        <v>1520</v>
      </c>
      <c r="G94" s="104">
        <v>110.08</v>
      </c>
      <c r="H94" s="82">
        <f>SUM(F94*G94)</f>
        <v>167321.60000000001</v>
      </c>
      <c r="I94" s="30">
        <v>2500</v>
      </c>
      <c r="J94" s="73">
        <f>SUM(D94*I94)</f>
        <v>237500</v>
      </c>
      <c r="K94" s="14"/>
    </row>
    <row r="95" spans="1:12" s="15" customFormat="1" ht="10" x14ac:dyDescent="0.2">
      <c r="A95" s="79" t="s">
        <v>9</v>
      </c>
      <c r="B95" s="28">
        <v>5</v>
      </c>
      <c r="C95" s="9">
        <v>1</v>
      </c>
      <c r="D95" s="10">
        <f>SUM(B95*C95)</f>
        <v>5</v>
      </c>
      <c r="E95" s="11">
        <v>16</v>
      </c>
      <c r="F95" s="10">
        <f>SUM(D95*E95)</f>
        <v>80</v>
      </c>
      <c r="G95" s="16">
        <v>48.24</v>
      </c>
      <c r="H95" s="49">
        <f>SUM(F95*G95)</f>
        <v>3859.2000000000003</v>
      </c>
      <c r="I95" s="31">
        <v>0</v>
      </c>
      <c r="J95" s="73">
        <f>SUM(D95*I95)</f>
        <v>0</v>
      </c>
      <c r="K95" s="14"/>
    </row>
    <row r="96" spans="1:12" s="24" customFormat="1" ht="10" x14ac:dyDescent="0.2">
      <c r="A96" s="17" t="s">
        <v>10</v>
      </c>
      <c r="B96" s="51">
        <f>SUM(B93:B95)</f>
        <v>115</v>
      </c>
      <c r="C96" s="18"/>
      <c r="D96" s="19">
        <f>SUM(D93:D95)</f>
        <v>115</v>
      </c>
      <c r="E96" s="20"/>
      <c r="F96" s="19">
        <f>SUM(F93:F95)</f>
        <v>1840</v>
      </c>
      <c r="G96" s="21"/>
      <c r="H96" s="50">
        <f>SUM(H93:H95)</f>
        <v>179732.00000000003</v>
      </c>
      <c r="I96" s="21"/>
      <c r="J96" s="74">
        <f>SUM(J93:J95)</f>
        <v>245000</v>
      </c>
      <c r="K96" s="22">
        <v>20</v>
      </c>
      <c r="L96" s="23">
        <f>SUM(D96*K96*57.01)</f>
        <v>131123</v>
      </c>
    </row>
    <row r="97" spans="1:12" s="133" customFormat="1" ht="10.5" x14ac:dyDescent="0.25">
      <c r="A97" s="128" t="s">
        <v>92</v>
      </c>
    </row>
    <row r="98" spans="1:12" s="15" customFormat="1" ht="10" x14ac:dyDescent="0.2">
      <c r="A98" s="79" t="s">
        <v>7</v>
      </c>
      <c r="B98" s="28">
        <v>1</v>
      </c>
      <c r="C98" s="9">
        <v>1</v>
      </c>
      <c r="D98" s="10">
        <f>SUM(B98*C98)</f>
        <v>1</v>
      </c>
      <c r="E98" s="11">
        <v>16</v>
      </c>
      <c r="F98" s="10">
        <f>SUM(D98*E98)</f>
        <v>16</v>
      </c>
      <c r="G98" s="12">
        <v>35.630000000000003</v>
      </c>
      <c r="H98" s="48">
        <f>SUM(F98*G98)</f>
        <v>570.08000000000004</v>
      </c>
      <c r="I98" s="13">
        <v>36000</v>
      </c>
      <c r="J98" s="73">
        <f>SUM(D98*I98)</f>
        <v>36000</v>
      </c>
      <c r="K98" s="14"/>
    </row>
    <row r="99" spans="1:12" s="15" customFormat="1" ht="10" x14ac:dyDescent="0.2">
      <c r="A99" s="79" t="s">
        <v>8</v>
      </c>
      <c r="B99" s="28">
        <v>15</v>
      </c>
      <c r="C99" s="9">
        <v>1</v>
      </c>
      <c r="D99" s="10">
        <f>SUM(B99*C99)</f>
        <v>15</v>
      </c>
      <c r="E99" s="11">
        <v>16</v>
      </c>
      <c r="F99" s="10">
        <f>SUM(D99*E99)</f>
        <v>240</v>
      </c>
      <c r="G99" s="104">
        <v>110.08</v>
      </c>
      <c r="H99" s="82">
        <f>SUM(F99*G99)</f>
        <v>26419.200000000001</v>
      </c>
      <c r="I99" s="30">
        <v>36000</v>
      </c>
      <c r="J99" s="73">
        <f>SUM(D99*I99)</f>
        <v>540000</v>
      </c>
      <c r="K99" s="14"/>
    </row>
    <row r="100" spans="1:12" s="15" customFormat="1" ht="10" x14ac:dyDescent="0.2">
      <c r="A100" s="79" t="s">
        <v>9</v>
      </c>
      <c r="B100" s="28">
        <v>1</v>
      </c>
      <c r="C100" s="9">
        <v>1</v>
      </c>
      <c r="D100" s="10">
        <f>SUM(B100*C100)</f>
        <v>1</v>
      </c>
      <c r="E100" s="11">
        <v>16</v>
      </c>
      <c r="F100" s="10">
        <f>SUM(D100*E100)</f>
        <v>16</v>
      </c>
      <c r="G100" s="16">
        <v>48.24</v>
      </c>
      <c r="H100" s="49">
        <f>SUM(F100*G100)</f>
        <v>771.84</v>
      </c>
      <c r="I100" s="31">
        <v>0</v>
      </c>
      <c r="J100" s="73">
        <f>SUM(D100*I100)</f>
        <v>0</v>
      </c>
      <c r="K100" s="14"/>
    </row>
    <row r="101" spans="1:12" s="24" customFormat="1" ht="10" x14ac:dyDescent="0.2">
      <c r="A101" s="40" t="s">
        <v>10</v>
      </c>
      <c r="B101" s="51">
        <f>SUM(B98:B100)</f>
        <v>17</v>
      </c>
      <c r="C101" s="18"/>
      <c r="D101" s="19">
        <f>SUM(D98:D100)</f>
        <v>17</v>
      </c>
      <c r="E101" s="20"/>
      <c r="F101" s="19">
        <f>SUM(F98:F100)</f>
        <v>272</v>
      </c>
      <c r="G101" s="21"/>
      <c r="H101" s="50">
        <f>SUM(H98:H100)</f>
        <v>27761.120000000003</v>
      </c>
      <c r="I101" s="21"/>
      <c r="J101" s="74">
        <f>SUM(J98:J100)</f>
        <v>576000</v>
      </c>
      <c r="K101" s="22">
        <v>20</v>
      </c>
      <c r="L101" s="23">
        <f>SUM(D101*K101*57.01)</f>
        <v>19383.399999999998</v>
      </c>
    </row>
    <row r="102" spans="1:12" s="133" customFormat="1" ht="10.5" x14ac:dyDescent="0.25">
      <c r="A102" s="128" t="s">
        <v>22</v>
      </c>
    </row>
    <row r="103" spans="1:12" s="38" customFormat="1" ht="10" x14ac:dyDescent="0.2">
      <c r="A103" s="79" t="s">
        <v>7</v>
      </c>
      <c r="B103" s="28">
        <v>1</v>
      </c>
      <c r="C103" s="28">
        <v>1</v>
      </c>
      <c r="D103" s="10">
        <f>SUM(B103*C103)</f>
        <v>1</v>
      </c>
      <c r="E103" s="37">
        <v>40</v>
      </c>
      <c r="F103" s="10">
        <f>SUM(D103*E103)</f>
        <v>40</v>
      </c>
      <c r="G103" s="12">
        <v>35.630000000000003</v>
      </c>
      <c r="H103" s="48">
        <f>SUM(F103*G103)</f>
        <v>1425.2</v>
      </c>
      <c r="I103" s="32">
        <v>1000</v>
      </c>
      <c r="J103" s="73">
        <f>SUM(D103*I103)</f>
        <v>1000</v>
      </c>
      <c r="K103" s="39"/>
    </row>
    <row r="104" spans="1:12" s="15" customFormat="1" ht="10" x14ac:dyDescent="0.2">
      <c r="A104" s="79" t="s">
        <v>8</v>
      </c>
      <c r="B104" s="28">
        <v>1</v>
      </c>
      <c r="C104" s="9">
        <v>1</v>
      </c>
      <c r="D104" s="10">
        <f>SUM(B104*C104)</f>
        <v>1</v>
      </c>
      <c r="E104" s="11">
        <v>40</v>
      </c>
      <c r="F104" s="10">
        <f>SUM(D104*E104)</f>
        <v>40</v>
      </c>
      <c r="G104" s="104">
        <v>110.08</v>
      </c>
      <c r="H104" s="82">
        <f>SUM(F104*G104)</f>
        <v>4403.2</v>
      </c>
      <c r="I104" s="30">
        <v>1000</v>
      </c>
      <c r="J104" s="73">
        <f>SUM(D104*I104)</f>
        <v>1000</v>
      </c>
      <c r="K104" s="14"/>
    </row>
    <row r="105" spans="1:12" s="15" customFormat="1" ht="10" x14ac:dyDescent="0.2">
      <c r="A105" s="79" t="s">
        <v>9</v>
      </c>
      <c r="B105" s="28">
        <v>1</v>
      </c>
      <c r="C105" s="9">
        <v>1</v>
      </c>
      <c r="D105" s="10">
        <f>SUM(B105*C105)</f>
        <v>1</v>
      </c>
      <c r="E105" s="11">
        <v>40</v>
      </c>
      <c r="F105" s="10">
        <f>SUM(D105*E105)</f>
        <v>40</v>
      </c>
      <c r="G105" s="16">
        <v>48.24</v>
      </c>
      <c r="H105" s="49">
        <f>SUM(F105*G105)</f>
        <v>1929.6000000000001</v>
      </c>
      <c r="I105" s="31">
        <v>0</v>
      </c>
      <c r="J105" s="73">
        <f>SUM(D105*I105)</f>
        <v>0</v>
      </c>
      <c r="K105" s="14"/>
    </row>
    <row r="106" spans="1:12" s="24" customFormat="1" ht="10" x14ac:dyDescent="0.2">
      <c r="A106" s="17" t="s">
        <v>10</v>
      </c>
      <c r="B106" s="51">
        <f>SUM(B103:B105)</f>
        <v>3</v>
      </c>
      <c r="C106" s="18"/>
      <c r="D106" s="19">
        <f>SUM(D103:D105)</f>
        <v>3</v>
      </c>
      <c r="E106" s="20"/>
      <c r="F106" s="19">
        <f>SUM(F103:F105)</f>
        <v>120</v>
      </c>
      <c r="G106" s="21"/>
      <c r="H106" s="50">
        <f>SUM(H103:H105)</f>
        <v>7758</v>
      </c>
      <c r="I106" s="21"/>
      <c r="J106" s="74">
        <f>SUM(J103:J105)</f>
        <v>2000</v>
      </c>
      <c r="K106" s="22">
        <v>444</v>
      </c>
      <c r="L106" s="23">
        <f>SUM(D106*K106*57.01)</f>
        <v>75937.319999999992</v>
      </c>
    </row>
    <row r="107" spans="1:12" s="133" customFormat="1" ht="10.5" x14ac:dyDescent="0.25">
      <c r="A107" s="128" t="s">
        <v>20</v>
      </c>
    </row>
    <row r="108" spans="1:12" s="15" customFormat="1" ht="10" x14ac:dyDescent="0.2">
      <c r="A108" s="79" t="s">
        <v>7</v>
      </c>
      <c r="B108" s="28">
        <v>5</v>
      </c>
      <c r="C108" s="9">
        <v>1</v>
      </c>
      <c r="D108" s="10">
        <f>SUM(B108*C108)</f>
        <v>5</v>
      </c>
      <c r="E108" s="11">
        <v>6</v>
      </c>
      <c r="F108" s="10">
        <f>SUM(D108*E108)</f>
        <v>30</v>
      </c>
      <c r="G108" s="12">
        <v>35.630000000000003</v>
      </c>
      <c r="H108" s="48">
        <f>SUM(F108*G108)</f>
        <v>1068.9000000000001</v>
      </c>
      <c r="I108" s="29">
        <v>150</v>
      </c>
      <c r="J108" s="73">
        <f>SUM(D108*I108)</f>
        <v>750</v>
      </c>
      <c r="K108" s="14"/>
    </row>
    <row r="109" spans="1:12" s="15" customFormat="1" ht="10" x14ac:dyDescent="0.2">
      <c r="A109" s="79" t="s">
        <v>8</v>
      </c>
      <c r="B109" s="28">
        <v>20</v>
      </c>
      <c r="C109" s="9">
        <v>1</v>
      </c>
      <c r="D109" s="10">
        <f>SUM(B109*C109)</f>
        <v>20</v>
      </c>
      <c r="E109" s="11">
        <v>6</v>
      </c>
      <c r="F109" s="10">
        <f>SUM(D109*E109)</f>
        <v>120</v>
      </c>
      <c r="G109" s="104">
        <v>110.08</v>
      </c>
      <c r="H109" s="82">
        <f>SUM(F109*G109)</f>
        <v>13209.6</v>
      </c>
      <c r="I109" s="31">
        <v>500</v>
      </c>
      <c r="J109" s="73">
        <f>SUM(D109*I109)</f>
        <v>10000</v>
      </c>
      <c r="K109" s="14"/>
    </row>
    <row r="110" spans="1:12" s="15" customFormat="1" ht="10" x14ac:dyDescent="0.2">
      <c r="A110" s="79" t="s">
        <v>9</v>
      </c>
      <c r="B110" s="28">
        <v>15</v>
      </c>
      <c r="C110" s="9">
        <v>1</v>
      </c>
      <c r="D110" s="10">
        <f>SUM(B110*C110)</f>
        <v>15</v>
      </c>
      <c r="E110" s="11">
        <v>6</v>
      </c>
      <c r="F110" s="10">
        <f>SUM(D110*E110)</f>
        <v>90</v>
      </c>
      <c r="G110" s="16">
        <v>48.24</v>
      </c>
      <c r="H110" s="49">
        <f>SUM(F110*G110)</f>
        <v>4341.6000000000004</v>
      </c>
      <c r="I110" s="31">
        <v>0</v>
      </c>
      <c r="J110" s="73">
        <f>SUM(D110*I110)</f>
        <v>0</v>
      </c>
      <c r="K110" s="14"/>
    </row>
    <row r="111" spans="1:12" s="24" customFormat="1" ht="10" x14ac:dyDescent="0.2">
      <c r="A111" s="17" t="s">
        <v>10</v>
      </c>
      <c r="B111" s="51">
        <f>SUM(B108:B110)</f>
        <v>40</v>
      </c>
      <c r="C111" s="18"/>
      <c r="D111" s="19">
        <f>SUM(D108:D110)</f>
        <v>40</v>
      </c>
      <c r="E111" s="20"/>
      <c r="F111" s="19">
        <f>SUM(F108:F110)</f>
        <v>240</v>
      </c>
      <c r="G111" s="21"/>
      <c r="H111" s="50">
        <f>SUM(H108:H110)</f>
        <v>18620.099999999999</v>
      </c>
      <c r="I111" s="21"/>
      <c r="J111" s="74">
        <f>SUM(J108:J110)</f>
        <v>10750</v>
      </c>
      <c r="K111" s="22">
        <v>10</v>
      </c>
      <c r="L111" s="23">
        <f>SUM(D111*K111*57.01)</f>
        <v>22804</v>
      </c>
    </row>
    <row r="112" spans="1:12" s="133" customFormat="1" ht="10.5" x14ac:dyDescent="0.25">
      <c r="A112" s="128" t="s">
        <v>21</v>
      </c>
    </row>
    <row r="113" spans="1:12" s="15" customFormat="1" ht="10" x14ac:dyDescent="0.2">
      <c r="A113" s="79" t="s">
        <v>7</v>
      </c>
      <c r="B113" s="28">
        <v>1</v>
      </c>
      <c r="C113" s="28">
        <v>1</v>
      </c>
      <c r="D113" s="10">
        <f>SUM(B113*C113)</f>
        <v>1</v>
      </c>
      <c r="E113" s="111">
        <v>452</v>
      </c>
      <c r="F113" s="10">
        <f>SUM(D113*E113)</f>
        <v>452</v>
      </c>
      <c r="G113" s="12">
        <v>35.630000000000003</v>
      </c>
      <c r="H113" s="48">
        <f>SUM(F113*G113)</f>
        <v>16104.760000000002</v>
      </c>
      <c r="I113" s="32">
        <v>36000</v>
      </c>
      <c r="J113" s="73">
        <f>SUM(D113*I113)</f>
        <v>36000</v>
      </c>
      <c r="K113" s="14"/>
    </row>
    <row r="114" spans="1:12" s="15" customFormat="1" ht="10" x14ac:dyDescent="0.2">
      <c r="A114" s="79" t="s">
        <v>8</v>
      </c>
      <c r="B114" s="28">
        <v>18</v>
      </c>
      <c r="C114" s="9">
        <v>1</v>
      </c>
      <c r="D114" s="10">
        <f>SUM(B114*C114)</f>
        <v>18</v>
      </c>
      <c r="E114" s="111">
        <v>452</v>
      </c>
      <c r="F114" s="10">
        <f>SUM(D114*E114)</f>
        <v>8136</v>
      </c>
      <c r="G114" s="104">
        <v>110.08</v>
      </c>
      <c r="H114" s="82">
        <f>SUM(F114*G114)</f>
        <v>895610.88</v>
      </c>
      <c r="I114" s="30">
        <v>36000</v>
      </c>
      <c r="J114" s="73">
        <f>SUM(D114*I114)</f>
        <v>648000</v>
      </c>
      <c r="K114" s="14"/>
    </row>
    <row r="115" spans="1:12" s="15" customFormat="1" ht="10" x14ac:dyDescent="0.2">
      <c r="A115" s="79" t="s">
        <v>9</v>
      </c>
      <c r="B115" s="28">
        <v>1</v>
      </c>
      <c r="C115" s="9">
        <v>1</v>
      </c>
      <c r="D115" s="10">
        <f>SUM(B115*C115)</f>
        <v>1</v>
      </c>
      <c r="E115" s="111">
        <v>452</v>
      </c>
      <c r="F115" s="10">
        <f>SUM(D115*E115)</f>
        <v>452</v>
      </c>
      <c r="G115" s="16">
        <v>48.24</v>
      </c>
      <c r="H115" s="49">
        <f>SUM(F115*G115)</f>
        <v>21804.48</v>
      </c>
      <c r="I115" s="31">
        <v>0</v>
      </c>
      <c r="J115" s="73">
        <f>SUM(D115*I115)</f>
        <v>0</v>
      </c>
      <c r="K115" s="14"/>
    </row>
    <row r="116" spans="1:12" s="24" customFormat="1" ht="10" x14ac:dyDescent="0.2">
      <c r="A116" s="17" t="s">
        <v>10</v>
      </c>
      <c r="B116" s="51">
        <f>SUM(B113:B115)</f>
        <v>20</v>
      </c>
      <c r="C116" s="18"/>
      <c r="D116" s="19">
        <f>SUM(D113:D115)</f>
        <v>20</v>
      </c>
      <c r="E116" s="20"/>
      <c r="F116" s="19">
        <f>SUM(F113:F115)</f>
        <v>9040</v>
      </c>
      <c r="G116" s="21"/>
      <c r="H116" s="50">
        <f>SUM(H113:H115)</f>
        <v>933520.12</v>
      </c>
      <c r="I116" s="21"/>
      <c r="J116" s="74">
        <f>SUM(J113:J115)</f>
        <v>684000</v>
      </c>
      <c r="K116" s="22">
        <v>444</v>
      </c>
      <c r="L116" s="23">
        <f>SUM(D116*K116*57.01)</f>
        <v>506248.8</v>
      </c>
    </row>
    <row r="117" spans="1:12" s="133" customFormat="1" ht="10.5" x14ac:dyDescent="0.25">
      <c r="A117" s="128" t="s">
        <v>25</v>
      </c>
    </row>
    <row r="118" spans="1:12" s="15" customFormat="1" ht="10" x14ac:dyDescent="0.2">
      <c r="A118" s="79" t="s">
        <v>7</v>
      </c>
      <c r="B118" s="28">
        <v>5</v>
      </c>
      <c r="C118" s="9">
        <v>1</v>
      </c>
      <c r="D118" s="10">
        <f>SUM(B118*C118)</f>
        <v>5</v>
      </c>
      <c r="E118" s="11">
        <v>16</v>
      </c>
      <c r="F118" s="10">
        <f>SUM(D118*E118)</f>
        <v>80</v>
      </c>
      <c r="G118" s="12">
        <v>35.630000000000003</v>
      </c>
      <c r="H118" s="48">
        <f>SUM(F118*G118)</f>
        <v>2850.4</v>
      </c>
      <c r="I118" s="29">
        <v>500</v>
      </c>
      <c r="J118" s="73">
        <f>SUM(D118*I118)</f>
        <v>2500</v>
      </c>
      <c r="K118" s="14"/>
    </row>
    <row r="119" spans="1:12" s="15" customFormat="1" ht="10" x14ac:dyDescent="0.2">
      <c r="A119" s="79" t="s">
        <v>8</v>
      </c>
      <c r="B119" s="28">
        <v>11</v>
      </c>
      <c r="C119" s="9">
        <v>1</v>
      </c>
      <c r="D119" s="10">
        <f>SUM(B119*C119)</f>
        <v>11</v>
      </c>
      <c r="E119" s="11">
        <v>16</v>
      </c>
      <c r="F119" s="10">
        <f>SUM(D119*E119)</f>
        <v>176</v>
      </c>
      <c r="G119" s="104">
        <v>110.08</v>
      </c>
      <c r="H119" s="82">
        <f>SUM(F119*G119)</f>
        <v>19374.079999999998</v>
      </c>
      <c r="I119" s="30">
        <v>2500</v>
      </c>
      <c r="J119" s="73">
        <f>SUM(D119*I119)</f>
        <v>27500</v>
      </c>
      <c r="K119" s="14"/>
    </row>
    <row r="120" spans="1:12" s="15" customFormat="1" ht="10" x14ac:dyDescent="0.2">
      <c r="A120" s="79" t="s">
        <v>9</v>
      </c>
      <c r="B120" s="28">
        <v>15</v>
      </c>
      <c r="C120" s="9">
        <v>1</v>
      </c>
      <c r="D120" s="10">
        <f>SUM(B120*C120)</f>
        <v>15</v>
      </c>
      <c r="E120" s="11">
        <v>16</v>
      </c>
      <c r="F120" s="10">
        <f>SUM(D120*E120)</f>
        <v>240</v>
      </c>
      <c r="G120" s="16">
        <v>48.24</v>
      </c>
      <c r="H120" s="49">
        <f>SUM(F120*G120)</f>
        <v>11577.6</v>
      </c>
      <c r="I120" s="31">
        <v>0</v>
      </c>
      <c r="J120" s="73">
        <f>SUM(D120*I120)</f>
        <v>0</v>
      </c>
      <c r="K120" s="14"/>
    </row>
    <row r="121" spans="1:12" s="24" customFormat="1" ht="10" x14ac:dyDescent="0.2">
      <c r="A121" s="17" t="s">
        <v>10</v>
      </c>
      <c r="B121" s="51">
        <f>SUM(B118:B120)</f>
        <v>31</v>
      </c>
      <c r="C121" s="18"/>
      <c r="D121" s="19">
        <f>SUM(D118:D120)</f>
        <v>31</v>
      </c>
      <c r="E121" s="20"/>
      <c r="F121" s="19">
        <f>SUM(F118:F120)</f>
        <v>496</v>
      </c>
      <c r="G121" s="21"/>
      <c r="H121" s="50">
        <f>SUM(H118:H120)</f>
        <v>33802.080000000002</v>
      </c>
      <c r="I121" s="21"/>
      <c r="J121" s="74">
        <f>SUM(J118:J120)</f>
        <v>30000</v>
      </c>
      <c r="K121" s="22">
        <v>27</v>
      </c>
      <c r="L121" s="23">
        <f>SUM(D121*K121*57.01)</f>
        <v>47717.369999999995</v>
      </c>
    </row>
    <row r="122" spans="1:12" s="133" customFormat="1" ht="10.5" x14ac:dyDescent="0.25">
      <c r="A122" s="128" t="s">
        <v>24</v>
      </c>
    </row>
    <row r="123" spans="1:12" s="15" customFormat="1" ht="10" x14ac:dyDescent="0.2">
      <c r="A123" s="79" t="s">
        <v>7</v>
      </c>
      <c r="B123" s="28">
        <v>1</v>
      </c>
      <c r="C123" s="9">
        <v>1</v>
      </c>
      <c r="D123" s="10">
        <f>SUM(B123*C123)</f>
        <v>1</v>
      </c>
      <c r="E123" s="11">
        <v>40</v>
      </c>
      <c r="F123" s="10">
        <f>SUM(D123*E123)</f>
        <v>40</v>
      </c>
      <c r="G123" s="12">
        <v>35.630000000000003</v>
      </c>
      <c r="H123" s="48">
        <f>SUM(F123*G123)</f>
        <v>1425.2</v>
      </c>
      <c r="I123" s="29">
        <v>500</v>
      </c>
      <c r="J123" s="73">
        <f>SUM(D123*I123)</f>
        <v>500</v>
      </c>
      <c r="K123" s="39"/>
      <c r="L123" s="38"/>
    </row>
    <row r="124" spans="1:12" s="15" customFormat="1" ht="10" x14ac:dyDescent="0.2">
      <c r="A124" s="79" t="s">
        <v>8</v>
      </c>
      <c r="B124" s="28">
        <v>1</v>
      </c>
      <c r="C124" s="9">
        <v>1</v>
      </c>
      <c r="D124" s="10">
        <f>SUM(B124*C124)</f>
        <v>1</v>
      </c>
      <c r="E124" s="11">
        <v>40</v>
      </c>
      <c r="F124" s="10">
        <f>SUM(D124*E124)</f>
        <v>40</v>
      </c>
      <c r="G124" s="104">
        <v>110.08</v>
      </c>
      <c r="H124" s="82">
        <f>SUM(F124*G124)</f>
        <v>4403.2</v>
      </c>
      <c r="I124" s="30">
        <v>5000</v>
      </c>
      <c r="J124" s="73">
        <f>SUM(D124*I124)</f>
        <v>5000</v>
      </c>
      <c r="K124" s="39"/>
      <c r="L124" s="38"/>
    </row>
    <row r="125" spans="1:12" s="15" customFormat="1" ht="10" x14ac:dyDescent="0.2">
      <c r="A125" s="79" t="s">
        <v>9</v>
      </c>
      <c r="B125" s="28">
        <v>1</v>
      </c>
      <c r="C125" s="9">
        <v>1</v>
      </c>
      <c r="D125" s="10">
        <f>SUM(B125*C125)</f>
        <v>1</v>
      </c>
      <c r="E125" s="11">
        <v>40</v>
      </c>
      <c r="F125" s="10">
        <f>SUM(D125*E125)</f>
        <v>40</v>
      </c>
      <c r="G125" s="16">
        <v>48.24</v>
      </c>
      <c r="H125" s="49">
        <f>SUM(F125*G125)</f>
        <v>1929.6000000000001</v>
      </c>
      <c r="I125" s="31">
        <v>0</v>
      </c>
      <c r="J125" s="73">
        <f>SUM(D125*I125)</f>
        <v>0</v>
      </c>
      <c r="K125" s="39"/>
      <c r="L125" s="38"/>
    </row>
    <row r="126" spans="1:12" s="15" customFormat="1" ht="10" x14ac:dyDescent="0.2">
      <c r="A126" s="17" t="s">
        <v>10</v>
      </c>
      <c r="B126" s="51">
        <f>SUM(B123:B125)</f>
        <v>3</v>
      </c>
      <c r="C126" s="18"/>
      <c r="D126" s="19">
        <f>SUM(D123:D125)</f>
        <v>3</v>
      </c>
      <c r="E126" s="20"/>
      <c r="F126" s="19">
        <f>SUM(F123:F125)</f>
        <v>120</v>
      </c>
      <c r="G126" s="21"/>
      <c r="H126" s="50">
        <f>SUM(H123:H125)</f>
        <v>7758</v>
      </c>
      <c r="I126" s="21"/>
      <c r="J126" s="74">
        <f>SUM(J123:J125)</f>
        <v>5500</v>
      </c>
      <c r="K126" s="39">
        <v>60</v>
      </c>
      <c r="L126" s="42">
        <f>SUM(D126*K126*57.01)</f>
        <v>10261.799999999999</v>
      </c>
    </row>
    <row r="127" spans="1:12" s="128" customFormat="1" ht="11" customHeight="1" x14ac:dyDescent="0.25">
      <c r="A127" s="128" t="s">
        <v>31</v>
      </c>
    </row>
    <row r="128" spans="1:12" s="15" customFormat="1" ht="10" x14ac:dyDescent="0.2">
      <c r="A128" s="79" t="s">
        <v>7</v>
      </c>
      <c r="B128" s="28">
        <v>1</v>
      </c>
      <c r="C128" s="9">
        <v>1</v>
      </c>
      <c r="D128" s="10">
        <f>SUM(B128*C128)</f>
        <v>1</v>
      </c>
      <c r="E128" s="11">
        <v>20</v>
      </c>
      <c r="F128" s="10">
        <f>SUM(D128*E128)</f>
        <v>20</v>
      </c>
      <c r="G128" s="12">
        <v>35.630000000000003</v>
      </c>
      <c r="H128" s="48">
        <f>SUM(F128*G128)</f>
        <v>712.6</v>
      </c>
      <c r="I128" s="29">
        <v>150</v>
      </c>
      <c r="J128" s="73">
        <f>SUM(D128*I128)</f>
        <v>150</v>
      </c>
      <c r="K128" s="39"/>
      <c r="L128" s="38"/>
    </row>
    <row r="129" spans="1:12" s="15" customFormat="1" ht="10" x14ac:dyDescent="0.2">
      <c r="A129" s="79" t="s">
        <v>8</v>
      </c>
      <c r="B129" s="28">
        <v>1</v>
      </c>
      <c r="C129" s="9">
        <v>1</v>
      </c>
      <c r="D129" s="10">
        <f>SUM(B129*C129)</f>
        <v>1</v>
      </c>
      <c r="E129" s="11">
        <v>20</v>
      </c>
      <c r="F129" s="10">
        <f>SUM(D129*E129)</f>
        <v>20</v>
      </c>
      <c r="G129" s="104">
        <v>110.08</v>
      </c>
      <c r="H129" s="82">
        <f>SUM(F129*G129)</f>
        <v>2201.6</v>
      </c>
      <c r="I129" s="31">
        <v>500</v>
      </c>
      <c r="J129" s="73">
        <f>SUM(D129*I129)</f>
        <v>500</v>
      </c>
      <c r="K129" s="39"/>
      <c r="L129" s="38"/>
    </row>
    <row r="130" spans="1:12" s="15" customFormat="1" ht="10" x14ac:dyDescent="0.2">
      <c r="A130" s="79" t="s">
        <v>9</v>
      </c>
      <c r="B130" s="28">
        <v>1</v>
      </c>
      <c r="C130" s="9">
        <v>1</v>
      </c>
      <c r="D130" s="10">
        <f>SUM(B130*C130)</f>
        <v>1</v>
      </c>
      <c r="E130" s="11">
        <v>20</v>
      </c>
      <c r="F130" s="10">
        <f>SUM(D130*E130)</f>
        <v>20</v>
      </c>
      <c r="G130" s="16">
        <v>48.24</v>
      </c>
      <c r="H130" s="49">
        <f>SUM(F130*G130)</f>
        <v>964.80000000000007</v>
      </c>
      <c r="I130" s="31">
        <v>0</v>
      </c>
      <c r="J130" s="73">
        <f>SUM(D130*I130)</f>
        <v>0</v>
      </c>
      <c r="K130" s="39"/>
      <c r="L130" s="38"/>
    </row>
    <row r="131" spans="1:12" s="24" customFormat="1" ht="10" x14ac:dyDescent="0.2">
      <c r="A131" s="17" t="s">
        <v>10</v>
      </c>
      <c r="B131" s="51">
        <f>SUM(B128:B130)</f>
        <v>3</v>
      </c>
      <c r="C131" s="18"/>
      <c r="D131" s="19">
        <f>SUM(D128:D130)</f>
        <v>3</v>
      </c>
      <c r="E131" s="20"/>
      <c r="F131" s="19">
        <f>SUM(F128:F130)</f>
        <v>60</v>
      </c>
      <c r="G131" s="21"/>
      <c r="H131" s="50">
        <f>SUM(H128:H130)</f>
        <v>3879</v>
      </c>
      <c r="I131" s="21"/>
      <c r="J131" s="74">
        <f>SUM(J128:J130)</f>
        <v>650</v>
      </c>
      <c r="K131" s="35">
        <v>30</v>
      </c>
      <c r="L131" s="42">
        <f>SUM(D131*K131*57.01)</f>
        <v>5130.8999999999996</v>
      </c>
    </row>
    <row r="132" spans="1:12" s="133" customFormat="1" ht="10.5" x14ac:dyDescent="0.25">
      <c r="A132" s="128" t="s">
        <v>23</v>
      </c>
    </row>
    <row r="133" spans="1:12" s="15" customFormat="1" ht="10" x14ac:dyDescent="0.2">
      <c r="A133" s="79" t="s">
        <v>7</v>
      </c>
      <c r="B133" s="28">
        <v>1</v>
      </c>
      <c r="C133" s="9">
        <v>1</v>
      </c>
      <c r="D133" s="10">
        <f>SUM(B133*C133)</f>
        <v>1</v>
      </c>
      <c r="E133" s="11">
        <v>70</v>
      </c>
      <c r="F133" s="10">
        <f>SUM(D133*E133)</f>
        <v>70</v>
      </c>
      <c r="G133" s="12">
        <v>35.630000000000003</v>
      </c>
      <c r="H133" s="48">
        <f>SUM(F133*G133)</f>
        <v>2494.1000000000004</v>
      </c>
      <c r="I133" s="32">
        <v>150</v>
      </c>
      <c r="J133" s="73">
        <f>SUM(D133*I133)</f>
        <v>150</v>
      </c>
      <c r="K133" s="14"/>
    </row>
    <row r="134" spans="1:12" s="15" customFormat="1" ht="10" x14ac:dyDescent="0.2">
      <c r="A134" s="79" t="s">
        <v>8</v>
      </c>
      <c r="B134" s="28">
        <v>1</v>
      </c>
      <c r="C134" s="9">
        <v>1</v>
      </c>
      <c r="D134" s="10">
        <f>SUM(B134*C134)</f>
        <v>1</v>
      </c>
      <c r="E134" s="11">
        <v>70</v>
      </c>
      <c r="F134" s="10">
        <f>SUM(D134*E134)</f>
        <v>70</v>
      </c>
      <c r="G134" s="104">
        <v>110.08</v>
      </c>
      <c r="H134" s="82">
        <f>SUM(F134*G134)</f>
        <v>7705.5999999999995</v>
      </c>
      <c r="I134" s="30">
        <v>500</v>
      </c>
      <c r="J134" s="73">
        <f>SUM(D134*I134)</f>
        <v>500</v>
      </c>
      <c r="K134" s="14"/>
    </row>
    <row r="135" spans="1:12" s="15" customFormat="1" ht="10" x14ac:dyDescent="0.2">
      <c r="A135" s="79" t="s">
        <v>9</v>
      </c>
      <c r="B135" s="28">
        <v>1</v>
      </c>
      <c r="C135" s="9">
        <v>1</v>
      </c>
      <c r="D135" s="10">
        <f>SUM(B135*C135)</f>
        <v>1</v>
      </c>
      <c r="E135" s="11">
        <v>70</v>
      </c>
      <c r="F135" s="10">
        <f>SUM(D135*E135)</f>
        <v>70</v>
      </c>
      <c r="G135" s="16">
        <v>48.24</v>
      </c>
      <c r="H135" s="49">
        <f>SUM(F135*G135)</f>
        <v>3376.8</v>
      </c>
      <c r="I135" s="31">
        <v>0</v>
      </c>
      <c r="J135" s="73">
        <f>SUM(D135*I135)</f>
        <v>0</v>
      </c>
      <c r="K135" s="14"/>
    </row>
    <row r="136" spans="1:12" s="24" customFormat="1" ht="10" x14ac:dyDescent="0.2">
      <c r="A136" s="17" t="s">
        <v>10</v>
      </c>
      <c r="B136" s="51">
        <f>SUM(B133:B135)</f>
        <v>3</v>
      </c>
      <c r="C136" s="18"/>
      <c r="D136" s="19">
        <f>SUM(D133:D135)</f>
        <v>3</v>
      </c>
      <c r="E136" s="20"/>
      <c r="F136" s="19">
        <f>SUM(F133:F135)</f>
        <v>210</v>
      </c>
      <c r="G136" s="21"/>
      <c r="H136" s="50">
        <f>SUM(H133:H135)</f>
        <v>13576.5</v>
      </c>
      <c r="I136" s="21"/>
      <c r="J136" s="74">
        <f>SUM(J133:J135)</f>
        <v>650</v>
      </c>
      <c r="K136" s="22">
        <v>444</v>
      </c>
      <c r="L136" s="23">
        <f>SUM(D136*K136*57.01)</f>
        <v>75937.319999999992</v>
      </c>
    </row>
    <row r="137" spans="1:12" s="133" customFormat="1" ht="10.5" x14ac:dyDescent="0.25">
      <c r="A137" s="128" t="s">
        <v>32</v>
      </c>
    </row>
    <row r="138" spans="1:12" s="15" customFormat="1" ht="10" x14ac:dyDescent="0.2">
      <c r="A138" s="79" t="s">
        <v>7</v>
      </c>
      <c r="B138" s="28">
        <v>1</v>
      </c>
      <c r="C138" s="9">
        <v>1</v>
      </c>
      <c r="D138" s="10">
        <f>SUM(B138*C138)</f>
        <v>1</v>
      </c>
      <c r="E138" s="41">
        <v>2.25</v>
      </c>
      <c r="F138" s="10">
        <f>SUM(D138*E138)</f>
        <v>2.25</v>
      </c>
      <c r="G138" s="12">
        <v>35.630000000000003</v>
      </c>
      <c r="H138" s="48">
        <f>SUM(F138*G138)</f>
        <v>80.167500000000004</v>
      </c>
      <c r="I138" s="13">
        <v>0</v>
      </c>
      <c r="J138" s="73">
        <f>SUM(D138*I138)</f>
        <v>0</v>
      </c>
      <c r="K138" s="14"/>
    </row>
    <row r="139" spans="1:12" s="15" customFormat="1" ht="10" x14ac:dyDescent="0.2">
      <c r="A139" s="79" t="s">
        <v>8</v>
      </c>
      <c r="B139" s="28">
        <v>0</v>
      </c>
      <c r="C139" s="9">
        <v>1</v>
      </c>
      <c r="D139" s="10">
        <f>SUM(B139*C139)</f>
        <v>0</v>
      </c>
      <c r="E139" s="41">
        <v>2.25</v>
      </c>
      <c r="F139" s="10">
        <f>SUM(D139*E139)</f>
        <v>0</v>
      </c>
      <c r="G139" s="16">
        <v>33.11</v>
      </c>
      <c r="H139" s="49">
        <f>SUM(F139*G139)</f>
        <v>0</v>
      </c>
      <c r="I139" s="16">
        <v>0</v>
      </c>
      <c r="J139" s="73">
        <f>SUM(D139*I139)</f>
        <v>0</v>
      </c>
      <c r="K139" s="14"/>
    </row>
    <row r="140" spans="1:12" s="15" customFormat="1" ht="10" x14ac:dyDescent="0.2">
      <c r="A140" s="79" t="s">
        <v>9</v>
      </c>
      <c r="B140" s="28">
        <v>4</v>
      </c>
      <c r="C140" s="9">
        <v>1</v>
      </c>
      <c r="D140" s="10">
        <f>SUM(B140*C140)</f>
        <v>4</v>
      </c>
      <c r="E140" s="41">
        <v>2.25</v>
      </c>
      <c r="F140" s="10">
        <f>SUM(D140*E140)</f>
        <v>9</v>
      </c>
      <c r="G140" s="16">
        <v>48.24</v>
      </c>
      <c r="H140" s="49">
        <f>SUM(F140*G140)</f>
        <v>434.16</v>
      </c>
      <c r="I140" s="16">
        <v>0</v>
      </c>
      <c r="J140" s="73">
        <f>SUM(D140*I140)</f>
        <v>0</v>
      </c>
      <c r="K140" s="14"/>
    </row>
    <row r="141" spans="1:12" s="24" customFormat="1" ht="10" x14ac:dyDescent="0.2">
      <c r="A141" s="17" t="s">
        <v>10</v>
      </c>
      <c r="B141" s="51">
        <f>SUM(B138:B140)</f>
        <v>5</v>
      </c>
      <c r="C141" s="18"/>
      <c r="D141" s="19">
        <f>SUM(D138:D140)</f>
        <v>5</v>
      </c>
      <c r="E141" s="20"/>
      <c r="F141" s="19">
        <f>SUM(F138:F140)</f>
        <v>11.25</v>
      </c>
      <c r="G141" s="21"/>
      <c r="H141" s="50">
        <f>SUM(H138:H140)</f>
        <v>514.32749999999999</v>
      </c>
      <c r="I141" s="21"/>
      <c r="J141" s="74">
        <f>SUM(J138:J140)</f>
        <v>0</v>
      </c>
      <c r="K141" s="22">
        <v>8</v>
      </c>
      <c r="L141" s="23">
        <f>SUM(D141*K141*57.01)</f>
        <v>2280.4</v>
      </c>
    </row>
    <row r="142" spans="1:12" s="133" customFormat="1" ht="10.5" x14ac:dyDescent="0.25">
      <c r="A142" s="128" t="s">
        <v>26</v>
      </c>
    </row>
    <row r="143" spans="1:12" s="15" customFormat="1" ht="10" x14ac:dyDescent="0.2">
      <c r="A143" s="79" t="s">
        <v>7</v>
      </c>
      <c r="B143" s="28">
        <v>0</v>
      </c>
      <c r="C143" s="9">
        <v>1</v>
      </c>
      <c r="D143" s="10">
        <f>SUM(B143*C143)</f>
        <v>0</v>
      </c>
      <c r="E143" s="11">
        <v>5</v>
      </c>
      <c r="F143" s="10">
        <f>SUM(D143*E143)</f>
        <v>0</v>
      </c>
      <c r="G143" s="12">
        <v>35.630000000000003</v>
      </c>
      <c r="H143" s="48">
        <f>SUM(F143*G143)</f>
        <v>0</v>
      </c>
      <c r="I143" s="13">
        <v>0</v>
      </c>
      <c r="J143" s="73">
        <f>SUM(D143*I143)</f>
        <v>0</v>
      </c>
      <c r="K143" s="14"/>
    </row>
    <row r="144" spans="1:12" s="15" customFormat="1" ht="10" x14ac:dyDescent="0.2">
      <c r="A144" s="8" t="s">
        <v>8</v>
      </c>
      <c r="B144" s="9">
        <v>0</v>
      </c>
      <c r="C144" s="9">
        <v>1</v>
      </c>
      <c r="D144" s="10">
        <f>SUM(B144*C144)</f>
        <v>0</v>
      </c>
      <c r="E144" s="11">
        <v>5</v>
      </c>
      <c r="F144" s="10">
        <f>SUM(D144*E144)</f>
        <v>0</v>
      </c>
      <c r="G144" s="16">
        <v>33.11</v>
      </c>
      <c r="H144" s="49">
        <f>SUM(F144*G144)</f>
        <v>0</v>
      </c>
      <c r="I144" s="16">
        <v>0</v>
      </c>
      <c r="J144" s="73">
        <f>SUM(D144*I144)</f>
        <v>0</v>
      </c>
      <c r="K144" s="14"/>
    </row>
    <row r="145" spans="1:12" s="15" customFormat="1" ht="10" x14ac:dyDescent="0.2">
      <c r="A145" s="79" t="s">
        <v>9</v>
      </c>
      <c r="B145" s="28">
        <v>10</v>
      </c>
      <c r="C145" s="9">
        <v>1</v>
      </c>
      <c r="D145" s="10">
        <f>SUM(B145*C145)</f>
        <v>10</v>
      </c>
      <c r="E145" s="11">
        <v>5</v>
      </c>
      <c r="F145" s="10">
        <f>SUM(D145*E145)</f>
        <v>50</v>
      </c>
      <c r="G145" s="16">
        <v>48.24</v>
      </c>
      <c r="H145" s="49">
        <f>SUM(F145*G145)</f>
        <v>2412</v>
      </c>
      <c r="I145" s="16">
        <v>0</v>
      </c>
      <c r="J145" s="73">
        <f>SUM(D145*I145)</f>
        <v>0</v>
      </c>
      <c r="K145" s="14"/>
    </row>
    <row r="146" spans="1:12" s="24" customFormat="1" ht="10" x14ac:dyDescent="0.2">
      <c r="A146" s="17" t="s">
        <v>10</v>
      </c>
      <c r="B146" s="51">
        <f>SUM(B143:B145)</f>
        <v>10</v>
      </c>
      <c r="C146" s="18"/>
      <c r="D146" s="19">
        <f>SUM(D143:D145)</f>
        <v>10</v>
      </c>
      <c r="E146" s="20"/>
      <c r="F146" s="19">
        <f>SUM(F143:F145)</f>
        <v>50</v>
      </c>
      <c r="G146" s="21"/>
      <c r="H146" s="50">
        <f>SUM(H143:H145)</f>
        <v>2412</v>
      </c>
      <c r="I146" s="21"/>
      <c r="J146" s="74">
        <f>SUM(J143:J145)</f>
        <v>0</v>
      </c>
      <c r="K146" s="22">
        <v>6</v>
      </c>
      <c r="L146" s="23">
        <f>SUM(D146*K146*57.01)</f>
        <v>3420.6</v>
      </c>
    </row>
    <row r="147" spans="1:12" s="133" customFormat="1" ht="10.5" x14ac:dyDescent="0.25">
      <c r="A147" s="128" t="s">
        <v>33</v>
      </c>
    </row>
    <row r="148" spans="1:12" s="15" customFormat="1" ht="10" x14ac:dyDescent="0.2">
      <c r="A148" s="8" t="s">
        <v>7</v>
      </c>
      <c r="B148" s="9">
        <v>0</v>
      </c>
      <c r="C148" s="9">
        <v>1</v>
      </c>
      <c r="D148" s="10">
        <f>SUM(B148*C148)</f>
        <v>0</v>
      </c>
      <c r="E148" s="25">
        <v>2.5</v>
      </c>
      <c r="F148" s="10">
        <f>SUM(D148*E148)</f>
        <v>0</v>
      </c>
      <c r="G148" s="12">
        <v>35.630000000000003</v>
      </c>
      <c r="H148" s="48">
        <f>SUM(F148*G148)</f>
        <v>0</v>
      </c>
      <c r="I148" s="13">
        <v>100</v>
      </c>
      <c r="J148" s="73">
        <f>SUM(D148*I148)</f>
        <v>0</v>
      </c>
      <c r="K148" s="14"/>
    </row>
    <row r="149" spans="1:12" s="15" customFormat="1" ht="10" x14ac:dyDescent="0.2">
      <c r="A149" s="106" t="s">
        <v>8</v>
      </c>
      <c r="B149" s="81">
        <v>58</v>
      </c>
      <c r="C149" s="9">
        <v>1</v>
      </c>
      <c r="D149" s="10">
        <f>SUM(B149*C149)</f>
        <v>58</v>
      </c>
      <c r="E149" s="25">
        <v>2.5</v>
      </c>
      <c r="F149" s="10">
        <f>SUM(D149*E149)</f>
        <v>145</v>
      </c>
      <c r="G149" s="16">
        <v>33.11</v>
      </c>
      <c r="H149" s="49">
        <f>SUM(F149*G149)</f>
        <v>4800.95</v>
      </c>
      <c r="I149" s="16">
        <v>100</v>
      </c>
      <c r="J149" s="73">
        <f>SUM(D149*I149)</f>
        <v>5800</v>
      </c>
      <c r="K149" s="14"/>
    </row>
    <row r="150" spans="1:12" s="15" customFormat="1" ht="10" x14ac:dyDescent="0.2">
      <c r="A150" s="8" t="s">
        <v>9</v>
      </c>
      <c r="B150" s="9">
        <v>0</v>
      </c>
      <c r="C150" s="9">
        <v>1</v>
      </c>
      <c r="D150" s="10">
        <f>SUM(B150*C150)</f>
        <v>0</v>
      </c>
      <c r="E150" s="25">
        <v>2.5</v>
      </c>
      <c r="F150" s="10">
        <f>SUM(D150*E150)</f>
        <v>0</v>
      </c>
      <c r="G150" s="16">
        <v>48.24</v>
      </c>
      <c r="H150" s="49">
        <f>SUM(F150*G150)</f>
        <v>0</v>
      </c>
      <c r="I150" s="16">
        <v>0</v>
      </c>
      <c r="J150" s="73">
        <f>SUM(D150*I150)</f>
        <v>0</v>
      </c>
      <c r="K150" s="14"/>
    </row>
    <row r="151" spans="1:12" s="24" customFormat="1" ht="10" x14ac:dyDescent="0.2">
      <c r="A151" s="17" t="s">
        <v>10</v>
      </c>
      <c r="B151" s="51">
        <f>SUM(B148:B150)</f>
        <v>58</v>
      </c>
      <c r="C151" s="18"/>
      <c r="D151" s="19">
        <f>SUM(D148:D150)</f>
        <v>58</v>
      </c>
      <c r="E151" s="20"/>
      <c r="F151" s="19">
        <f>SUM(F148:F150)</f>
        <v>145</v>
      </c>
      <c r="G151" s="21"/>
      <c r="H151" s="50">
        <f>SUM(H148:H150)</f>
        <v>4800.95</v>
      </c>
      <c r="I151" s="21"/>
      <c r="J151" s="74">
        <f>SUM(J148:J150)</f>
        <v>5800</v>
      </c>
      <c r="K151" s="22">
        <v>2</v>
      </c>
      <c r="L151" s="23">
        <f>SUM(D151*K151*57.01)</f>
        <v>6613.16</v>
      </c>
    </row>
    <row r="152" spans="1:12" s="133" customFormat="1" ht="10.5" x14ac:dyDescent="0.25">
      <c r="A152" s="128" t="s">
        <v>27</v>
      </c>
    </row>
    <row r="153" spans="1:12" s="15" customFormat="1" ht="10" x14ac:dyDescent="0.2">
      <c r="A153" s="8" t="s">
        <v>7</v>
      </c>
      <c r="B153" s="9">
        <v>0</v>
      </c>
      <c r="C153" s="9">
        <v>1</v>
      </c>
      <c r="D153" s="10">
        <f>SUM(B153*C153)</f>
        <v>0</v>
      </c>
      <c r="E153" s="11">
        <v>15</v>
      </c>
      <c r="F153" s="10">
        <f>SUM(D153*E153)</f>
        <v>0</v>
      </c>
      <c r="G153" s="12">
        <v>35.630000000000003</v>
      </c>
      <c r="H153" s="48">
        <f>SUM(F153*G153)</f>
        <v>0</v>
      </c>
      <c r="I153" s="13">
        <v>100</v>
      </c>
      <c r="J153" s="73">
        <f>SUM(D153*I153)</f>
        <v>0</v>
      </c>
      <c r="K153" s="14"/>
    </row>
    <row r="154" spans="1:12" s="15" customFormat="1" ht="10" x14ac:dyDescent="0.2">
      <c r="A154" s="79" t="s">
        <v>8</v>
      </c>
      <c r="B154" s="28">
        <v>103</v>
      </c>
      <c r="C154" s="9">
        <v>1</v>
      </c>
      <c r="D154" s="10">
        <f>SUM(B154*C154)</f>
        <v>103</v>
      </c>
      <c r="E154" s="11">
        <v>15</v>
      </c>
      <c r="F154" s="10">
        <f>SUM(D154*E154)</f>
        <v>1545</v>
      </c>
      <c r="G154" s="104">
        <v>110.08</v>
      </c>
      <c r="H154" s="82">
        <f>SUM(F154*G154)</f>
        <v>170073.60000000001</v>
      </c>
      <c r="I154" s="16">
        <v>100</v>
      </c>
      <c r="J154" s="73">
        <f>SUM(D154*I154)</f>
        <v>10300</v>
      </c>
      <c r="K154" s="14"/>
    </row>
    <row r="155" spans="1:12" s="15" customFormat="1" ht="10" x14ac:dyDescent="0.2">
      <c r="A155" s="8" t="s">
        <v>9</v>
      </c>
      <c r="B155" s="9">
        <v>0</v>
      </c>
      <c r="C155" s="9">
        <v>1</v>
      </c>
      <c r="D155" s="10">
        <f>SUM(B155*C155)</f>
        <v>0</v>
      </c>
      <c r="E155" s="11">
        <v>15</v>
      </c>
      <c r="F155" s="10">
        <f>SUM(D155*E155)</f>
        <v>0</v>
      </c>
      <c r="G155" s="16">
        <v>48.24</v>
      </c>
      <c r="H155" s="49">
        <f>SUM(F155*G155)</f>
        <v>0</v>
      </c>
      <c r="I155" s="16">
        <v>0</v>
      </c>
      <c r="J155" s="73">
        <f>SUM(D155*I155)</f>
        <v>0</v>
      </c>
      <c r="K155" s="14"/>
    </row>
    <row r="156" spans="1:12" s="24" customFormat="1" ht="10" x14ac:dyDescent="0.2">
      <c r="A156" s="17" t="s">
        <v>10</v>
      </c>
      <c r="B156" s="51">
        <f>SUM(B153:B155)</f>
        <v>103</v>
      </c>
      <c r="C156" s="18"/>
      <c r="D156" s="19">
        <f>SUM(D153:D155)</f>
        <v>103</v>
      </c>
      <c r="E156" s="20"/>
      <c r="F156" s="19">
        <f>SUM(F153:F155)</f>
        <v>1545</v>
      </c>
      <c r="G156" s="21"/>
      <c r="H156" s="50">
        <f>SUM(H153:H155)</f>
        <v>170073.60000000001</v>
      </c>
      <c r="I156" s="21"/>
      <c r="J156" s="74">
        <f>SUM(J153:J155)</f>
        <v>10300</v>
      </c>
      <c r="K156" s="22">
        <v>2</v>
      </c>
      <c r="L156" s="23">
        <f>SUM(D156*K156*57.01)</f>
        <v>11744.06</v>
      </c>
    </row>
    <row r="157" spans="1:12" s="133" customFormat="1" ht="10.5" x14ac:dyDescent="0.25">
      <c r="A157" s="128" t="s">
        <v>87</v>
      </c>
    </row>
    <row r="158" spans="1:12" s="15" customFormat="1" ht="10" x14ac:dyDescent="0.2">
      <c r="A158" s="8" t="s">
        <v>7</v>
      </c>
      <c r="B158" s="9">
        <v>0</v>
      </c>
      <c r="C158" s="9">
        <v>1</v>
      </c>
      <c r="D158" s="10">
        <f>SUM(B158*C158)</f>
        <v>0</v>
      </c>
      <c r="E158" s="11">
        <v>1</v>
      </c>
      <c r="F158" s="10">
        <f>SUM(D158*E158)</f>
        <v>0</v>
      </c>
      <c r="G158" s="12">
        <v>35.630000000000003</v>
      </c>
      <c r="H158" s="48">
        <f>SUM(F158*G158)</f>
        <v>0</v>
      </c>
      <c r="I158" s="13">
        <v>75</v>
      </c>
      <c r="J158" s="73">
        <f>SUM(D158*I158)</f>
        <v>0</v>
      </c>
      <c r="K158" s="14"/>
    </row>
    <row r="159" spans="1:12" s="15" customFormat="1" ht="10" x14ac:dyDescent="0.2">
      <c r="A159" s="79" t="s">
        <v>8</v>
      </c>
      <c r="B159" s="28">
        <v>2</v>
      </c>
      <c r="C159" s="9">
        <v>1</v>
      </c>
      <c r="D159" s="10">
        <f>SUM(B159*C159)</f>
        <v>2</v>
      </c>
      <c r="E159" s="11">
        <v>1</v>
      </c>
      <c r="F159" s="10">
        <f>SUM(D159*E159)</f>
        <v>2</v>
      </c>
      <c r="G159" s="16">
        <v>33.11</v>
      </c>
      <c r="H159" s="49">
        <f>SUM(F159*G159)</f>
        <v>66.22</v>
      </c>
      <c r="I159" s="16">
        <v>75</v>
      </c>
      <c r="J159" s="73">
        <f>SUM(D159*I159)</f>
        <v>150</v>
      </c>
      <c r="K159" s="14"/>
    </row>
    <row r="160" spans="1:12" s="15" customFormat="1" ht="10" x14ac:dyDescent="0.2">
      <c r="A160" s="79" t="s">
        <v>9</v>
      </c>
      <c r="B160" s="28">
        <v>2</v>
      </c>
      <c r="C160" s="9">
        <v>1</v>
      </c>
      <c r="D160" s="10">
        <f>SUM(B160*C160)</f>
        <v>2</v>
      </c>
      <c r="E160" s="11">
        <v>1</v>
      </c>
      <c r="F160" s="10">
        <f>SUM(D160*E160)</f>
        <v>2</v>
      </c>
      <c r="G160" s="16">
        <v>48.24</v>
      </c>
      <c r="H160" s="49">
        <f>SUM(F160*G160)</f>
        <v>96.48</v>
      </c>
      <c r="I160" s="16">
        <v>0</v>
      </c>
      <c r="J160" s="73">
        <f>SUM(D160*I160)</f>
        <v>0</v>
      </c>
      <c r="K160" s="14"/>
    </row>
    <row r="161" spans="1:12" s="24" customFormat="1" ht="10" x14ac:dyDescent="0.2">
      <c r="A161" s="17" t="s">
        <v>10</v>
      </c>
      <c r="B161" s="51">
        <f>SUM(B158:B160)</f>
        <v>4</v>
      </c>
      <c r="C161" s="18"/>
      <c r="D161" s="19">
        <f>SUM(D158:D160)</f>
        <v>4</v>
      </c>
      <c r="E161" s="20"/>
      <c r="F161" s="19">
        <f>SUM(F158:F160)</f>
        <v>4</v>
      </c>
      <c r="G161" s="21"/>
      <c r="H161" s="50">
        <f>SUM(H158:H160)</f>
        <v>162.69999999999999</v>
      </c>
      <c r="I161" s="21"/>
      <c r="J161" s="74">
        <f>SUM(J158:J160)</f>
        <v>150</v>
      </c>
      <c r="K161" s="22">
        <v>1</v>
      </c>
      <c r="L161" s="23">
        <f>SUM(D161*K161*57.01)</f>
        <v>228.04</v>
      </c>
    </row>
    <row r="162" spans="1:12" s="133" customFormat="1" ht="10.5" x14ac:dyDescent="0.25">
      <c r="A162" s="128" t="s">
        <v>28</v>
      </c>
    </row>
    <row r="163" spans="1:12" s="15" customFormat="1" ht="10" x14ac:dyDescent="0.2">
      <c r="A163" s="79" t="s">
        <v>7</v>
      </c>
      <c r="B163" s="28">
        <v>70</v>
      </c>
      <c r="C163" s="9">
        <v>1</v>
      </c>
      <c r="D163" s="10">
        <f>SUM(B163*C163)</f>
        <v>70</v>
      </c>
      <c r="E163" s="11">
        <v>1</v>
      </c>
      <c r="F163" s="10">
        <f>SUM(D163*E163)</f>
        <v>70</v>
      </c>
      <c r="G163" s="12">
        <v>35.630000000000003</v>
      </c>
      <c r="H163" s="48">
        <f>SUM(F163*G163)</f>
        <v>2494.1000000000004</v>
      </c>
      <c r="I163" s="13">
        <v>0</v>
      </c>
      <c r="J163" s="73">
        <f>SUM(D163*I163)</f>
        <v>0</v>
      </c>
      <c r="K163" s="14"/>
    </row>
    <row r="164" spans="1:12" s="15" customFormat="1" ht="10" x14ac:dyDescent="0.2">
      <c r="A164" s="79" t="s">
        <v>8</v>
      </c>
      <c r="B164" s="28">
        <v>80</v>
      </c>
      <c r="C164" s="9">
        <v>1</v>
      </c>
      <c r="D164" s="10">
        <f>SUM(B164*C164)</f>
        <v>80</v>
      </c>
      <c r="E164" s="11">
        <v>1</v>
      </c>
      <c r="F164" s="10">
        <f>SUM(D164*E164)</f>
        <v>80</v>
      </c>
      <c r="G164" s="16">
        <v>33.11</v>
      </c>
      <c r="H164" s="49">
        <f>SUM(F164*G164)</f>
        <v>2648.8</v>
      </c>
      <c r="I164" s="16">
        <v>0</v>
      </c>
      <c r="J164" s="73">
        <f>SUM(D164*I164)</f>
        <v>0</v>
      </c>
      <c r="K164" s="14"/>
    </row>
    <row r="165" spans="1:12" s="15" customFormat="1" ht="10" x14ac:dyDescent="0.2">
      <c r="A165" s="79" t="s">
        <v>9</v>
      </c>
      <c r="B165" s="28">
        <v>100</v>
      </c>
      <c r="C165" s="9">
        <v>1</v>
      </c>
      <c r="D165" s="10">
        <f>SUM(B165*C165)</f>
        <v>100</v>
      </c>
      <c r="E165" s="11">
        <v>1</v>
      </c>
      <c r="F165" s="10">
        <f>SUM(D165*E165)</f>
        <v>100</v>
      </c>
      <c r="G165" s="16">
        <v>48.24</v>
      </c>
      <c r="H165" s="49">
        <f>SUM(F165*G165)</f>
        <v>4824</v>
      </c>
      <c r="I165" s="16">
        <v>0</v>
      </c>
      <c r="J165" s="73">
        <f>SUM(D165*I165)</f>
        <v>0</v>
      </c>
      <c r="K165" s="14"/>
    </row>
    <row r="166" spans="1:12" s="24" customFormat="1" ht="10" x14ac:dyDescent="0.2">
      <c r="A166" s="17" t="s">
        <v>10</v>
      </c>
      <c r="B166" s="51">
        <f>SUM(B163:B165)</f>
        <v>250</v>
      </c>
      <c r="C166" s="18"/>
      <c r="D166" s="19">
        <f>SUM(D163:D165)</f>
        <v>250</v>
      </c>
      <c r="E166" s="20"/>
      <c r="F166" s="19">
        <f>SUM(F163:F165)</f>
        <v>250</v>
      </c>
      <c r="G166" s="21"/>
      <c r="H166" s="50">
        <f>SUM(H163:H165)</f>
        <v>9966.9000000000015</v>
      </c>
      <c r="I166" s="21"/>
      <c r="J166" s="74">
        <f>SUM(J163:J165)</f>
        <v>0</v>
      </c>
      <c r="K166" s="22">
        <v>1</v>
      </c>
      <c r="L166" s="23">
        <f>SUM(D166*K166*57.01)</f>
        <v>14252.5</v>
      </c>
    </row>
    <row r="167" spans="1:12" s="133" customFormat="1" ht="10.5" x14ac:dyDescent="0.25">
      <c r="A167" s="128" t="s">
        <v>29</v>
      </c>
    </row>
    <row r="168" spans="1:12" s="15" customFormat="1" ht="10" x14ac:dyDescent="0.2">
      <c r="A168" s="79" t="s">
        <v>7</v>
      </c>
      <c r="B168" s="28">
        <v>40</v>
      </c>
      <c r="C168" s="9">
        <v>1</v>
      </c>
      <c r="D168" s="10">
        <f>SUM(B168*C168)</f>
        <v>40</v>
      </c>
      <c r="E168" s="25">
        <v>0.5</v>
      </c>
      <c r="F168" s="10">
        <f>SUM(D168*E168)</f>
        <v>20</v>
      </c>
      <c r="G168" s="12">
        <v>35.630000000000003</v>
      </c>
      <c r="H168" s="48">
        <f>SUM(F168*G168)</f>
        <v>712.6</v>
      </c>
      <c r="I168" s="13">
        <v>0</v>
      </c>
      <c r="J168" s="73">
        <f>SUM(D168*I168)</f>
        <v>0</v>
      </c>
      <c r="K168" s="14"/>
    </row>
    <row r="169" spans="1:12" s="15" customFormat="1" ht="10" x14ac:dyDescent="0.2">
      <c r="A169" s="79" t="s">
        <v>8</v>
      </c>
      <c r="B169" s="28">
        <v>170</v>
      </c>
      <c r="C169" s="9">
        <v>1</v>
      </c>
      <c r="D169" s="10">
        <f>SUM(B169*C169)</f>
        <v>170</v>
      </c>
      <c r="E169" s="25">
        <v>0.5</v>
      </c>
      <c r="F169" s="10">
        <f>SUM(D169*E169)</f>
        <v>85</v>
      </c>
      <c r="G169" s="16">
        <v>33.11</v>
      </c>
      <c r="H169" s="49">
        <f>SUM(F169*G169)</f>
        <v>2814.35</v>
      </c>
      <c r="I169" s="16">
        <v>0</v>
      </c>
      <c r="J169" s="73">
        <f>SUM(D169*I169)</f>
        <v>0</v>
      </c>
      <c r="K169" s="14"/>
    </row>
    <row r="170" spans="1:12" s="15" customFormat="1" ht="10" x14ac:dyDescent="0.2">
      <c r="A170" s="8" t="s">
        <v>9</v>
      </c>
      <c r="B170" s="9">
        <v>0</v>
      </c>
      <c r="C170" s="9">
        <v>1</v>
      </c>
      <c r="D170" s="10">
        <f>SUM(B170*C170)</f>
        <v>0</v>
      </c>
      <c r="E170" s="25">
        <v>0.5</v>
      </c>
      <c r="F170" s="10">
        <f>SUM(D170*E170)</f>
        <v>0</v>
      </c>
      <c r="G170" s="16">
        <v>48.24</v>
      </c>
      <c r="H170" s="49">
        <f>SUM(F170*G170)</f>
        <v>0</v>
      </c>
      <c r="I170" s="16">
        <v>0</v>
      </c>
      <c r="J170" s="73">
        <f>SUM(D170*I170)</f>
        <v>0</v>
      </c>
      <c r="K170" s="14"/>
    </row>
    <row r="171" spans="1:12" s="24" customFormat="1" ht="10" x14ac:dyDescent="0.2">
      <c r="A171" s="17" t="s">
        <v>10</v>
      </c>
      <c r="B171" s="51">
        <f>SUM(B168:B170)</f>
        <v>210</v>
      </c>
      <c r="C171" s="18"/>
      <c r="D171" s="19">
        <f>SUM(D168:D170)</f>
        <v>210</v>
      </c>
      <c r="E171" s="20"/>
      <c r="F171" s="19">
        <f>SUM(F168:F170)</f>
        <v>105</v>
      </c>
      <c r="G171" s="21"/>
      <c r="H171" s="50">
        <f>SUM(H168:H170)</f>
        <v>3526.95</v>
      </c>
      <c r="I171" s="21"/>
      <c r="J171" s="74">
        <f>SUM(J168:J170)</f>
        <v>0</v>
      </c>
      <c r="K171" s="22">
        <v>0.25</v>
      </c>
      <c r="L171" s="23">
        <f>SUM(D171*K171*57.01)</f>
        <v>2993.0250000000001</v>
      </c>
    </row>
    <row r="172" spans="1:12" s="133" customFormat="1" ht="10.5" x14ac:dyDescent="0.25">
      <c r="A172" s="128" t="s">
        <v>34</v>
      </c>
    </row>
    <row r="173" spans="1:12" s="15" customFormat="1" ht="10" x14ac:dyDescent="0.2">
      <c r="A173" s="79" t="s">
        <v>7</v>
      </c>
      <c r="B173" s="28">
        <v>450</v>
      </c>
      <c r="C173" s="9">
        <v>1</v>
      </c>
      <c r="D173" s="10">
        <f>SUM(B173*C173)</f>
        <v>450</v>
      </c>
      <c r="E173" s="11">
        <v>1</v>
      </c>
      <c r="F173" s="10">
        <f>SUM(D173*E173)</f>
        <v>450</v>
      </c>
      <c r="G173" s="12">
        <v>35.630000000000003</v>
      </c>
      <c r="H173" s="48">
        <f>SUM(F173*G173)</f>
        <v>16033.500000000002</v>
      </c>
      <c r="I173" s="13">
        <v>0</v>
      </c>
      <c r="J173" s="73">
        <f>SUM(D173*I173)</f>
        <v>0</v>
      </c>
      <c r="K173" s="14"/>
    </row>
    <row r="174" spans="1:12" s="15" customFormat="1" ht="10" x14ac:dyDescent="0.2">
      <c r="A174" s="79" t="s">
        <v>8</v>
      </c>
      <c r="B174" s="71">
        <v>1200</v>
      </c>
      <c r="C174" s="9">
        <v>1</v>
      </c>
      <c r="D174" s="10">
        <f>SUM(B174*C174)</f>
        <v>1200</v>
      </c>
      <c r="E174" s="11">
        <v>1</v>
      </c>
      <c r="F174" s="10">
        <f>SUM(D174*E174)</f>
        <v>1200</v>
      </c>
      <c r="G174" s="16">
        <v>33.11</v>
      </c>
      <c r="H174" s="49">
        <f>SUM(F174*G174)</f>
        <v>39732</v>
      </c>
      <c r="I174" s="16">
        <v>0</v>
      </c>
      <c r="J174" s="73">
        <f>SUM(D174*I174)</f>
        <v>0</v>
      </c>
      <c r="K174" s="14"/>
    </row>
    <row r="175" spans="1:12" s="15" customFormat="1" ht="10" x14ac:dyDescent="0.2">
      <c r="A175" s="79" t="s">
        <v>9</v>
      </c>
      <c r="B175" s="28">
        <v>200</v>
      </c>
      <c r="C175" s="28">
        <v>1</v>
      </c>
      <c r="D175" s="10">
        <f>SUM(B175*C175)</f>
        <v>200</v>
      </c>
      <c r="E175" s="11">
        <v>1</v>
      </c>
      <c r="F175" s="10">
        <f>SUM(D175*E175)</f>
        <v>200</v>
      </c>
      <c r="G175" s="16">
        <v>48.24</v>
      </c>
      <c r="H175" s="49">
        <f>SUM(F175*G175)</f>
        <v>9648</v>
      </c>
      <c r="I175" s="16">
        <v>0</v>
      </c>
      <c r="J175" s="73">
        <f>SUM(D175*I175)</f>
        <v>0</v>
      </c>
      <c r="K175" s="14"/>
    </row>
    <row r="176" spans="1:12" s="24" customFormat="1" ht="10" x14ac:dyDescent="0.2">
      <c r="A176" s="17" t="s">
        <v>10</v>
      </c>
      <c r="B176" s="51">
        <f>SUM(B173:B175)</f>
        <v>1850</v>
      </c>
      <c r="C176" s="18"/>
      <c r="D176" s="19">
        <f>SUM(D173:D175)</f>
        <v>1850</v>
      </c>
      <c r="E176" s="20"/>
      <c r="F176" s="19">
        <f>SUM(F173:F175)</f>
        <v>1850</v>
      </c>
      <c r="G176" s="21"/>
      <c r="H176" s="50">
        <f>SUM(H173:H175)</f>
        <v>65413.5</v>
      </c>
      <c r="I176" s="21"/>
      <c r="J176" s="74">
        <f>SUM(J173:J175)</f>
        <v>0</v>
      </c>
      <c r="K176" s="22">
        <v>0.25</v>
      </c>
      <c r="L176" s="23">
        <f>SUM(D176*K176*57.01)</f>
        <v>26367.125</v>
      </c>
    </row>
    <row r="177" spans="1:12" s="133" customFormat="1" ht="10.5" x14ac:dyDescent="0.25">
      <c r="A177" s="128" t="s">
        <v>35</v>
      </c>
    </row>
    <row r="178" spans="1:12" s="15" customFormat="1" ht="10" x14ac:dyDescent="0.2">
      <c r="A178" s="79" t="s">
        <v>7</v>
      </c>
      <c r="B178" s="28">
        <v>50</v>
      </c>
      <c r="C178" s="9">
        <v>1</v>
      </c>
      <c r="D178" s="10">
        <f>SUM(B178*C178)</f>
        <v>50</v>
      </c>
      <c r="E178" s="11">
        <v>3</v>
      </c>
      <c r="F178" s="10">
        <f>SUM(D178*E178)</f>
        <v>150</v>
      </c>
      <c r="G178" s="12">
        <v>35.630000000000003</v>
      </c>
      <c r="H178" s="48">
        <f>SUM(F178*G178)</f>
        <v>5344.5</v>
      </c>
      <c r="I178" s="13">
        <v>0</v>
      </c>
      <c r="J178" s="73">
        <f>SUM(D178*I178)</f>
        <v>0</v>
      </c>
      <c r="K178" s="14"/>
    </row>
    <row r="179" spans="1:12" s="15" customFormat="1" ht="10" x14ac:dyDescent="0.2">
      <c r="A179" s="79" t="s">
        <v>8</v>
      </c>
      <c r="B179" s="28">
        <v>380</v>
      </c>
      <c r="C179" s="9">
        <v>1</v>
      </c>
      <c r="D179" s="10">
        <f>SUM(B179*C179)</f>
        <v>380</v>
      </c>
      <c r="E179" s="11">
        <v>3</v>
      </c>
      <c r="F179" s="10">
        <f>SUM(D179*E179)</f>
        <v>1140</v>
      </c>
      <c r="G179" s="16">
        <v>33.11</v>
      </c>
      <c r="H179" s="49">
        <f>SUM(F179*G179)</f>
        <v>37745.4</v>
      </c>
      <c r="I179" s="16">
        <v>0</v>
      </c>
      <c r="J179" s="73">
        <f>SUM(D179*I179)</f>
        <v>0</v>
      </c>
      <c r="K179" s="14"/>
    </row>
    <row r="180" spans="1:12" s="15" customFormat="1" ht="10" x14ac:dyDescent="0.2">
      <c r="A180" s="79" t="s">
        <v>9</v>
      </c>
      <c r="B180" s="28">
        <v>12</v>
      </c>
      <c r="C180" s="9">
        <v>1</v>
      </c>
      <c r="D180" s="10">
        <f>SUM(B180*C180)</f>
        <v>12</v>
      </c>
      <c r="E180" s="11">
        <v>3</v>
      </c>
      <c r="F180" s="10">
        <f>SUM(D180*E180)</f>
        <v>36</v>
      </c>
      <c r="G180" s="16">
        <v>48.24</v>
      </c>
      <c r="H180" s="49">
        <f>SUM(F180*G180)</f>
        <v>1736.64</v>
      </c>
      <c r="I180" s="16">
        <v>0</v>
      </c>
      <c r="J180" s="73">
        <f>SUM(D180*I180)</f>
        <v>0</v>
      </c>
      <c r="K180" s="14"/>
    </row>
    <row r="181" spans="1:12" s="24" customFormat="1" ht="10" x14ac:dyDescent="0.2">
      <c r="A181" s="17" t="s">
        <v>10</v>
      </c>
      <c r="B181" s="51">
        <f>SUM(B178:B180)</f>
        <v>442</v>
      </c>
      <c r="C181" s="18"/>
      <c r="D181" s="19">
        <f>SUM(D178:D180)</f>
        <v>442</v>
      </c>
      <c r="E181" s="20"/>
      <c r="F181" s="19">
        <f>SUM(F178:F180)</f>
        <v>1326</v>
      </c>
      <c r="G181" s="21"/>
      <c r="H181" s="50">
        <f>SUM(H178:H180)</f>
        <v>44826.54</v>
      </c>
      <c r="I181" s="21"/>
      <c r="J181" s="74">
        <f>SUM(J178:J180)</f>
        <v>0</v>
      </c>
      <c r="K181" s="22">
        <v>0.5</v>
      </c>
      <c r="L181" s="23">
        <f>SUM(D181*K181*57.01)</f>
        <v>12599.21</v>
      </c>
    </row>
    <row r="182" spans="1:12" s="133" customFormat="1" ht="10.5" x14ac:dyDescent="0.25">
      <c r="A182" s="128" t="s">
        <v>40</v>
      </c>
    </row>
    <row r="183" spans="1:12" s="15" customFormat="1" ht="10" x14ac:dyDescent="0.2">
      <c r="A183" s="79" t="s">
        <v>7</v>
      </c>
      <c r="B183" s="28">
        <v>220</v>
      </c>
      <c r="C183" s="9">
        <v>1</v>
      </c>
      <c r="D183" s="10">
        <f>SUM(B183*C183)</f>
        <v>220</v>
      </c>
      <c r="E183" s="25">
        <v>1.5</v>
      </c>
      <c r="F183" s="10">
        <f>SUM(D183*E183)</f>
        <v>330</v>
      </c>
      <c r="G183" s="12">
        <v>35.630000000000003</v>
      </c>
      <c r="H183" s="48">
        <f>SUM(F183*G183)</f>
        <v>11757.900000000001</v>
      </c>
      <c r="I183" s="13">
        <v>0</v>
      </c>
      <c r="J183" s="73">
        <f>SUM(D183*I183)</f>
        <v>0</v>
      </c>
      <c r="K183" s="14"/>
    </row>
    <row r="184" spans="1:12" s="15" customFormat="1" ht="10" x14ac:dyDescent="0.2">
      <c r="A184" s="79" t="s">
        <v>8</v>
      </c>
      <c r="B184" s="71">
        <v>320</v>
      </c>
      <c r="C184" s="9">
        <v>1</v>
      </c>
      <c r="D184" s="10">
        <f>SUM(B184*C184)</f>
        <v>320</v>
      </c>
      <c r="E184" s="25">
        <v>1.5</v>
      </c>
      <c r="F184" s="10">
        <f>SUM(D184*E184)</f>
        <v>480</v>
      </c>
      <c r="G184" s="16">
        <v>33.11</v>
      </c>
      <c r="H184" s="49">
        <f>SUM(F184*G184)</f>
        <v>15892.8</v>
      </c>
      <c r="I184" s="16">
        <v>0</v>
      </c>
      <c r="J184" s="73">
        <f>SUM(D184*I184)</f>
        <v>0</v>
      </c>
      <c r="K184" s="14"/>
    </row>
    <row r="185" spans="1:12" s="15" customFormat="1" ht="10" x14ac:dyDescent="0.2">
      <c r="A185" s="8" t="s">
        <v>9</v>
      </c>
      <c r="B185" s="9">
        <v>0</v>
      </c>
      <c r="C185" s="9">
        <v>1</v>
      </c>
      <c r="D185" s="10">
        <f>SUM(B185*C185)</f>
        <v>0</v>
      </c>
      <c r="E185" s="25">
        <v>1.5</v>
      </c>
      <c r="F185" s="10">
        <f>SUM(D185*E185)</f>
        <v>0</v>
      </c>
      <c r="G185" s="16">
        <v>48.24</v>
      </c>
      <c r="H185" s="49">
        <f>SUM(F185*G185)</f>
        <v>0</v>
      </c>
      <c r="I185" s="16">
        <v>0</v>
      </c>
      <c r="J185" s="73">
        <f>SUM(D185*I185)</f>
        <v>0</v>
      </c>
      <c r="K185" s="14"/>
    </row>
    <row r="186" spans="1:12" s="24" customFormat="1" ht="10" x14ac:dyDescent="0.2">
      <c r="A186" s="17" t="s">
        <v>10</v>
      </c>
      <c r="B186" s="51">
        <f>SUM(B183:B185)</f>
        <v>540</v>
      </c>
      <c r="C186" s="18"/>
      <c r="D186" s="19">
        <f>SUM(D183:D185)</f>
        <v>540</v>
      </c>
      <c r="E186" s="20"/>
      <c r="F186" s="19">
        <f>SUM(F183:F185)</f>
        <v>810</v>
      </c>
      <c r="G186" s="21"/>
      <c r="H186" s="50">
        <f>SUM(H183:H185)</f>
        <v>27650.7</v>
      </c>
      <c r="I186" s="21"/>
      <c r="J186" s="74">
        <f>SUM(J183:J185)</f>
        <v>0</v>
      </c>
      <c r="K186" s="22">
        <v>0.5</v>
      </c>
      <c r="L186" s="23">
        <f>SUM(D186*K186*57.01)</f>
        <v>15392.699999999999</v>
      </c>
    </row>
    <row r="187" spans="1:12" s="133" customFormat="1" ht="10.5" x14ac:dyDescent="0.25">
      <c r="A187" s="128" t="s">
        <v>41</v>
      </c>
    </row>
    <row r="188" spans="1:12" s="15" customFormat="1" ht="10" x14ac:dyDescent="0.2">
      <c r="A188" s="79" t="s">
        <v>7</v>
      </c>
      <c r="B188" s="28">
        <v>5</v>
      </c>
      <c r="C188" s="9">
        <v>1</v>
      </c>
      <c r="D188" s="10">
        <f>SUM(B188*C188)</f>
        <v>5</v>
      </c>
      <c r="E188" s="25">
        <v>0.5</v>
      </c>
      <c r="F188" s="10">
        <f>SUM(D188*E188)</f>
        <v>2.5</v>
      </c>
      <c r="G188" s="12">
        <v>35.630000000000003</v>
      </c>
      <c r="H188" s="48">
        <f>SUM(F188*G188)</f>
        <v>89.075000000000003</v>
      </c>
      <c r="I188" s="13">
        <v>0</v>
      </c>
      <c r="J188" s="73">
        <f>SUM(D188*I188)</f>
        <v>0</v>
      </c>
      <c r="K188" s="14"/>
    </row>
    <row r="189" spans="1:12" s="15" customFormat="1" ht="10" x14ac:dyDescent="0.2">
      <c r="A189" s="79" t="s">
        <v>8</v>
      </c>
      <c r="B189" s="28">
        <v>60</v>
      </c>
      <c r="C189" s="9">
        <v>1</v>
      </c>
      <c r="D189" s="10">
        <f>SUM(B189*C189)</f>
        <v>60</v>
      </c>
      <c r="E189" s="25">
        <v>0.5</v>
      </c>
      <c r="F189" s="10">
        <f>SUM(D189*E189)</f>
        <v>30</v>
      </c>
      <c r="G189" s="16">
        <v>33.11</v>
      </c>
      <c r="H189" s="49">
        <f>SUM(F189*G189)</f>
        <v>993.3</v>
      </c>
      <c r="I189" s="16">
        <v>0</v>
      </c>
      <c r="J189" s="73">
        <f>SUM(D189*I189)</f>
        <v>0</v>
      </c>
      <c r="K189" s="14"/>
    </row>
    <row r="190" spans="1:12" s="15" customFormat="1" ht="10" x14ac:dyDescent="0.2">
      <c r="A190" s="8" t="s">
        <v>9</v>
      </c>
      <c r="B190" s="9">
        <v>0</v>
      </c>
      <c r="C190" s="9">
        <v>1</v>
      </c>
      <c r="D190" s="10">
        <f>SUM(B190*C190)</f>
        <v>0</v>
      </c>
      <c r="E190" s="25">
        <v>0.5</v>
      </c>
      <c r="F190" s="10">
        <f>SUM(D190*E190)</f>
        <v>0</v>
      </c>
      <c r="G190" s="16">
        <v>48.24</v>
      </c>
      <c r="H190" s="49">
        <f>SUM(F190*G190)</f>
        <v>0</v>
      </c>
      <c r="I190" s="16">
        <v>0</v>
      </c>
      <c r="J190" s="73">
        <f>SUM(D190*I190)</f>
        <v>0</v>
      </c>
      <c r="K190" s="14"/>
    </row>
    <row r="191" spans="1:12" s="24" customFormat="1" ht="10" x14ac:dyDescent="0.2">
      <c r="A191" s="17" t="s">
        <v>10</v>
      </c>
      <c r="B191" s="51">
        <f>SUM(B188:B190)</f>
        <v>65</v>
      </c>
      <c r="C191" s="18"/>
      <c r="D191" s="19">
        <f>SUM(D188:D190)</f>
        <v>65</v>
      </c>
      <c r="E191" s="20"/>
      <c r="F191" s="19">
        <f>SUM(F188:F190)</f>
        <v>32.5</v>
      </c>
      <c r="G191" s="21"/>
      <c r="H191" s="50">
        <f>SUM(H188:H190)</f>
        <v>1082.375</v>
      </c>
      <c r="I191" s="21"/>
      <c r="J191" s="74">
        <f>SUM(J188:J190)</f>
        <v>0</v>
      </c>
      <c r="K191" s="22">
        <v>0.25</v>
      </c>
      <c r="L191" s="23">
        <f>SUM(D191*K191*57.01)</f>
        <v>926.41250000000002</v>
      </c>
    </row>
    <row r="192" spans="1:12" s="133" customFormat="1" ht="10.5" x14ac:dyDescent="0.25">
      <c r="A192" s="128" t="s">
        <v>42</v>
      </c>
    </row>
    <row r="193" spans="1:12" s="15" customFormat="1" ht="10" x14ac:dyDescent="0.2">
      <c r="A193" s="79" t="s">
        <v>7</v>
      </c>
      <c r="B193" s="28">
        <v>25</v>
      </c>
      <c r="C193" s="9">
        <v>1</v>
      </c>
      <c r="D193" s="10">
        <f>SUM(B193*C193)</f>
        <v>25</v>
      </c>
      <c r="E193" s="25">
        <v>0.5</v>
      </c>
      <c r="F193" s="10">
        <f>SUM(D193*E193)</f>
        <v>12.5</v>
      </c>
      <c r="G193" s="12">
        <v>35.630000000000003</v>
      </c>
      <c r="H193" s="48">
        <f>SUM(F193*G193)</f>
        <v>445.37500000000006</v>
      </c>
      <c r="I193" s="13">
        <v>0</v>
      </c>
      <c r="J193" s="73">
        <f>SUM(D193*I193)</f>
        <v>0</v>
      </c>
      <c r="K193" s="14"/>
    </row>
    <row r="194" spans="1:12" s="15" customFormat="1" ht="10" x14ac:dyDescent="0.2">
      <c r="A194" s="79" t="s">
        <v>8</v>
      </c>
      <c r="B194" s="28">
        <v>29</v>
      </c>
      <c r="C194" s="9">
        <v>1</v>
      </c>
      <c r="D194" s="10">
        <f>SUM(B194*C194)</f>
        <v>29</v>
      </c>
      <c r="E194" s="25">
        <v>0.5</v>
      </c>
      <c r="F194" s="10">
        <f>SUM(D194*E194)</f>
        <v>14.5</v>
      </c>
      <c r="G194" s="16">
        <v>33.11</v>
      </c>
      <c r="H194" s="49">
        <f>SUM(F194*G194)</f>
        <v>480.09499999999997</v>
      </c>
      <c r="I194" s="16">
        <v>0</v>
      </c>
      <c r="J194" s="73">
        <f>SUM(D194*I194)</f>
        <v>0</v>
      </c>
      <c r="K194" s="14"/>
    </row>
    <row r="195" spans="1:12" s="15" customFormat="1" ht="10" x14ac:dyDescent="0.2">
      <c r="A195" s="79" t="s">
        <v>9</v>
      </c>
      <c r="B195" s="28">
        <v>5</v>
      </c>
      <c r="C195" s="9">
        <v>1</v>
      </c>
      <c r="D195" s="10">
        <f>SUM(B195*C195)</f>
        <v>5</v>
      </c>
      <c r="E195" s="25">
        <v>0.5</v>
      </c>
      <c r="F195" s="10">
        <f>SUM(D195*E195)</f>
        <v>2.5</v>
      </c>
      <c r="G195" s="16">
        <v>48.24</v>
      </c>
      <c r="H195" s="49">
        <f>SUM(F195*G195)</f>
        <v>120.60000000000001</v>
      </c>
      <c r="I195" s="16">
        <v>0</v>
      </c>
      <c r="J195" s="73">
        <f>SUM(D195*I195)</f>
        <v>0</v>
      </c>
      <c r="K195" s="14"/>
    </row>
    <row r="196" spans="1:12" s="15" customFormat="1" ht="10" x14ac:dyDescent="0.2">
      <c r="A196" s="8" t="s">
        <v>10</v>
      </c>
      <c r="B196" s="51">
        <f>SUM(B193:B195)</f>
        <v>59</v>
      </c>
      <c r="C196" s="9"/>
      <c r="D196" s="19">
        <f>SUM(D193:D195)</f>
        <v>59</v>
      </c>
      <c r="E196" s="33"/>
      <c r="F196" s="19">
        <f>SUM(F193:F195)</f>
        <v>29.5</v>
      </c>
      <c r="G196" s="34"/>
      <c r="H196" s="50">
        <f>SUM(H193:H195)</f>
        <v>1046.07</v>
      </c>
      <c r="I196" s="34"/>
      <c r="J196" s="74">
        <f>SUM(J193:J195)</f>
        <v>0</v>
      </c>
      <c r="K196" s="14">
        <v>0.5</v>
      </c>
      <c r="L196" s="23">
        <f>SUM(D196*K196*57.01)</f>
        <v>1681.7949999999998</v>
      </c>
    </row>
    <row r="197" spans="1:12" s="133" customFormat="1" ht="10.5" x14ac:dyDescent="0.25">
      <c r="A197" s="128" t="s">
        <v>43</v>
      </c>
    </row>
    <row r="198" spans="1:12" s="15" customFormat="1" ht="10" x14ac:dyDescent="0.2">
      <c r="A198" s="79" t="s">
        <v>7</v>
      </c>
      <c r="B198" s="28">
        <v>25</v>
      </c>
      <c r="C198" s="9">
        <v>1</v>
      </c>
      <c r="D198" s="10">
        <f>SUM(B198*C198)</f>
        <v>25</v>
      </c>
      <c r="E198" s="11">
        <v>1</v>
      </c>
      <c r="F198" s="10">
        <f>SUM(D198*E198)</f>
        <v>25</v>
      </c>
      <c r="G198" s="12">
        <v>35.630000000000003</v>
      </c>
      <c r="H198" s="48">
        <f>SUM(F198*G198)</f>
        <v>890.75000000000011</v>
      </c>
      <c r="I198" s="13">
        <v>0</v>
      </c>
      <c r="J198" s="73">
        <f>SUM(D198*I198)</f>
        <v>0</v>
      </c>
      <c r="K198" s="14"/>
    </row>
    <row r="199" spans="1:12" s="15" customFormat="1" ht="10" x14ac:dyDescent="0.2">
      <c r="A199" s="79" t="s">
        <v>8</v>
      </c>
      <c r="B199" s="28">
        <v>70</v>
      </c>
      <c r="C199" s="9">
        <v>1</v>
      </c>
      <c r="D199" s="10">
        <f>SUM(B199*C199)</f>
        <v>70</v>
      </c>
      <c r="E199" s="11">
        <v>1</v>
      </c>
      <c r="F199" s="10">
        <f>SUM(D199*E199)</f>
        <v>70</v>
      </c>
      <c r="G199" s="16">
        <v>33.11</v>
      </c>
      <c r="H199" s="49">
        <f>SUM(F199*G199)</f>
        <v>2317.6999999999998</v>
      </c>
      <c r="I199" s="16">
        <v>0</v>
      </c>
      <c r="J199" s="73">
        <f>SUM(D199*I199)</f>
        <v>0</v>
      </c>
      <c r="K199" s="14"/>
    </row>
    <row r="200" spans="1:12" s="15" customFormat="1" ht="10" x14ac:dyDescent="0.2">
      <c r="A200" s="8" t="s">
        <v>9</v>
      </c>
      <c r="B200" s="9">
        <v>0</v>
      </c>
      <c r="C200" s="9">
        <v>1</v>
      </c>
      <c r="D200" s="10">
        <f>SUM(B200*C200)</f>
        <v>0</v>
      </c>
      <c r="E200" s="11">
        <v>1</v>
      </c>
      <c r="F200" s="10">
        <f>SUM(D200*E200)</f>
        <v>0</v>
      </c>
      <c r="G200" s="16">
        <v>48.24</v>
      </c>
      <c r="H200" s="49">
        <f>SUM(F200*G200)</f>
        <v>0</v>
      </c>
      <c r="I200" s="16">
        <v>0</v>
      </c>
      <c r="J200" s="73">
        <f>SUM(D200*I200)</f>
        <v>0</v>
      </c>
      <c r="K200" s="14"/>
    </row>
    <row r="201" spans="1:12" s="24" customFormat="1" ht="10" x14ac:dyDescent="0.2">
      <c r="A201" s="17" t="s">
        <v>10</v>
      </c>
      <c r="B201" s="51">
        <f>SUM(B198:B200)</f>
        <v>95</v>
      </c>
      <c r="C201" s="18"/>
      <c r="D201" s="19">
        <f>SUM(D198:D200)</f>
        <v>95</v>
      </c>
      <c r="E201" s="20"/>
      <c r="F201" s="19">
        <f>SUM(F198:F200)</f>
        <v>95</v>
      </c>
      <c r="G201" s="21"/>
      <c r="H201" s="50">
        <f>SUM(H198:H200)</f>
        <v>3208.45</v>
      </c>
      <c r="I201" s="21"/>
      <c r="J201" s="74">
        <f>SUM(J198:J200)</f>
        <v>0</v>
      </c>
      <c r="K201" s="22">
        <v>0.3</v>
      </c>
      <c r="L201" s="23">
        <f>SUM(D201*K201*57.01)</f>
        <v>1624.7849999999999</v>
      </c>
    </row>
    <row r="202" spans="1:12" s="133" customFormat="1" ht="10.5" x14ac:dyDescent="0.25">
      <c r="A202" s="128" t="s">
        <v>44</v>
      </c>
    </row>
    <row r="203" spans="1:12" s="15" customFormat="1" ht="10" x14ac:dyDescent="0.2">
      <c r="A203" s="79" t="s">
        <v>7</v>
      </c>
      <c r="B203" s="28">
        <v>850</v>
      </c>
      <c r="C203" s="9">
        <v>1</v>
      </c>
      <c r="D203" s="10">
        <f>SUM(B203*C203)</f>
        <v>850</v>
      </c>
      <c r="E203" s="11">
        <v>1</v>
      </c>
      <c r="F203" s="10">
        <f>SUM(D203*E203)</f>
        <v>850</v>
      </c>
      <c r="G203" s="12">
        <v>35.630000000000003</v>
      </c>
      <c r="H203" s="48">
        <f>SUM(F203*G203)</f>
        <v>30285.500000000004</v>
      </c>
      <c r="I203" s="13">
        <v>0</v>
      </c>
      <c r="J203" s="73">
        <f>SUM(D203*I203)</f>
        <v>0</v>
      </c>
      <c r="K203" s="14"/>
    </row>
    <row r="204" spans="1:12" s="15" customFormat="1" ht="10" x14ac:dyDescent="0.2">
      <c r="A204" s="79" t="s">
        <v>8</v>
      </c>
      <c r="B204" s="71">
        <v>1050</v>
      </c>
      <c r="C204" s="9">
        <v>1</v>
      </c>
      <c r="D204" s="10">
        <f>SUM(B204*C204)</f>
        <v>1050</v>
      </c>
      <c r="E204" s="11">
        <v>1</v>
      </c>
      <c r="F204" s="10">
        <f>SUM(D204*E204)</f>
        <v>1050</v>
      </c>
      <c r="G204" s="16">
        <v>33.11</v>
      </c>
      <c r="H204" s="49">
        <f>SUM(F204*G204)</f>
        <v>34765.5</v>
      </c>
      <c r="I204" s="16">
        <v>0</v>
      </c>
      <c r="J204" s="73">
        <f>SUM(D204*I204)</f>
        <v>0</v>
      </c>
      <c r="K204" s="14"/>
    </row>
    <row r="205" spans="1:12" s="15" customFormat="1" ht="10" x14ac:dyDescent="0.2">
      <c r="A205" s="79" t="s">
        <v>9</v>
      </c>
      <c r="B205" s="28">
        <v>800</v>
      </c>
      <c r="C205" s="9">
        <v>1</v>
      </c>
      <c r="D205" s="10">
        <f>SUM(B205*C205)</f>
        <v>800</v>
      </c>
      <c r="E205" s="11">
        <v>1</v>
      </c>
      <c r="F205" s="10">
        <f>SUM(D205*E205)</f>
        <v>800</v>
      </c>
      <c r="G205" s="16">
        <v>48.24</v>
      </c>
      <c r="H205" s="49">
        <f>SUM(F205*G205)</f>
        <v>38592</v>
      </c>
      <c r="I205" s="16">
        <v>0</v>
      </c>
      <c r="J205" s="73">
        <f>SUM(D205*I205)</f>
        <v>0</v>
      </c>
      <c r="K205" s="14"/>
    </row>
    <row r="206" spans="1:12" s="24" customFormat="1" ht="10" x14ac:dyDescent="0.2">
      <c r="A206" s="17" t="s">
        <v>10</v>
      </c>
      <c r="B206" s="51">
        <f>SUM(B203:B205)</f>
        <v>2700</v>
      </c>
      <c r="C206" s="18"/>
      <c r="D206" s="19">
        <f>SUM(D203:D205)</f>
        <v>2700</v>
      </c>
      <c r="E206" s="20"/>
      <c r="F206" s="19">
        <f>SUM(F203:F205)</f>
        <v>2700</v>
      </c>
      <c r="G206" s="21"/>
      <c r="H206" s="50">
        <f>SUM(H203:H205)</f>
        <v>103643</v>
      </c>
      <c r="I206" s="21"/>
      <c r="J206" s="74">
        <f>SUM(J203:J205)</f>
        <v>0</v>
      </c>
      <c r="K206" s="22">
        <v>0.75</v>
      </c>
      <c r="L206" s="23">
        <f>SUM(D206*K206*57.01)</f>
        <v>115445.25</v>
      </c>
    </row>
    <row r="207" spans="1:12" s="133" customFormat="1" ht="10.5" x14ac:dyDescent="0.25">
      <c r="A207" s="128" t="s">
        <v>45</v>
      </c>
    </row>
    <row r="208" spans="1:12" s="15" customFormat="1" ht="10" x14ac:dyDescent="0.2">
      <c r="A208" s="8" t="s">
        <v>7</v>
      </c>
      <c r="B208" s="9">
        <v>0</v>
      </c>
      <c r="C208" s="9">
        <v>1</v>
      </c>
      <c r="D208" s="10">
        <f>SUM(B208*C208)</f>
        <v>0</v>
      </c>
      <c r="E208" s="11">
        <v>1</v>
      </c>
      <c r="F208" s="10">
        <f>SUM(D208*E208)</f>
        <v>0</v>
      </c>
      <c r="G208" s="12">
        <v>35.630000000000003</v>
      </c>
      <c r="H208" s="48">
        <f>SUM(F208*G208)</f>
        <v>0</v>
      </c>
      <c r="I208" s="13">
        <v>0</v>
      </c>
      <c r="J208" s="73">
        <f>SUM(D208*I208)</f>
        <v>0</v>
      </c>
      <c r="K208" s="14"/>
    </row>
    <row r="209" spans="1:12" s="15" customFormat="1" ht="10" x14ac:dyDescent="0.2">
      <c r="A209" s="8" t="s">
        <v>8</v>
      </c>
      <c r="B209" s="9">
        <v>0</v>
      </c>
      <c r="C209" s="9">
        <v>1</v>
      </c>
      <c r="D209" s="10">
        <f>SUM(B209*C209)</f>
        <v>0</v>
      </c>
      <c r="E209" s="11">
        <v>1</v>
      </c>
      <c r="F209" s="10">
        <f>SUM(D209*E209)</f>
        <v>0</v>
      </c>
      <c r="G209" s="16">
        <v>33.11</v>
      </c>
      <c r="H209" s="49">
        <f>SUM(F209*G209)</f>
        <v>0</v>
      </c>
      <c r="I209" s="16">
        <v>0</v>
      </c>
      <c r="J209" s="73">
        <f>SUM(D209*I209)</f>
        <v>0</v>
      </c>
      <c r="K209" s="14"/>
    </row>
    <row r="210" spans="1:12" s="15" customFormat="1" ht="10" x14ac:dyDescent="0.2">
      <c r="A210" s="79" t="s">
        <v>9</v>
      </c>
      <c r="B210" s="28">
        <v>7</v>
      </c>
      <c r="C210" s="9">
        <v>1</v>
      </c>
      <c r="D210" s="10">
        <f>SUM(B210*C210)</f>
        <v>7</v>
      </c>
      <c r="E210" s="11">
        <v>1</v>
      </c>
      <c r="F210" s="10">
        <f>SUM(D210*E210)</f>
        <v>7</v>
      </c>
      <c r="G210" s="16">
        <v>48.24</v>
      </c>
      <c r="H210" s="49">
        <f>SUM(F210*G210)</f>
        <v>337.68</v>
      </c>
      <c r="I210" s="16">
        <v>0</v>
      </c>
      <c r="J210" s="73">
        <f>SUM(D210*I210)</f>
        <v>0</v>
      </c>
      <c r="K210" s="14"/>
    </row>
    <row r="211" spans="1:12" s="24" customFormat="1" ht="10" x14ac:dyDescent="0.2">
      <c r="A211" s="17" t="s">
        <v>10</v>
      </c>
      <c r="B211" s="51">
        <f>SUM(B208:B210)</f>
        <v>7</v>
      </c>
      <c r="C211" s="18"/>
      <c r="D211" s="19">
        <f>SUM(D208:D210)</f>
        <v>7</v>
      </c>
      <c r="E211" s="20"/>
      <c r="F211" s="19">
        <f>SUM(F208:F210)</f>
        <v>7</v>
      </c>
      <c r="G211" s="21"/>
      <c r="H211" s="50">
        <f>SUM(H208:H210)</f>
        <v>337.68</v>
      </c>
      <c r="I211" s="21"/>
      <c r="J211" s="74">
        <f>SUM(J208:J210)</f>
        <v>0</v>
      </c>
      <c r="K211" s="22">
        <v>1.5</v>
      </c>
      <c r="L211" s="23">
        <f>SUM(D211*K211*57.01)</f>
        <v>598.60500000000002</v>
      </c>
    </row>
    <row r="212" spans="1:12" s="133" customFormat="1" ht="10.5" x14ac:dyDescent="0.25">
      <c r="A212" s="128" t="s">
        <v>46</v>
      </c>
    </row>
    <row r="213" spans="1:12" s="15" customFormat="1" ht="10" x14ac:dyDescent="0.2">
      <c r="A213" s="27" t="s">
        <v>7</v>
      </c>
      <c r="B213" s="28">
        <v>0</v>
      </c>
      <c r="C213" s="9">
        <v>1</v>
      </c>
      <c r="D213" s="10">
        <f>SUM(B213*C213)</f>
        <v>0</v>
      </c>
      <c r="E213" s="11">
        <v>1</v>
      </c>
      <c r="F213" s="10">
        <f>SUM(D213*E213)</f>
        <v>0</v>
      </c>
      <c r="G213" s="12">
        <v>35.630000000000003</v>
      </c>
      <c r="H213" s="48">
        <f>SUM(F213*G213)</f>
        <v>0</v>
      </c>
      <c r="I213" s="13">
        <v>0</v>
      </c>
      <c r="J213" s="73">
        <f>SUM(D213*I213)</f>
        <v>0</v>
      </c>
      <c r="K213" s="14"/>
    </row>
    <row r="214" spans="1:12" s="15" customFormat="1" ht="10" x14ac:dyDescent="0.2">
      <c r="A214" s="79" t="s">
        <v>8</v>
      </c>
      <c r="B214" s="28">
        <v>42</v>
      </c>
      <c r="C214" s="9">
        <v>1</v>
      </c>
      <c r="D214" s="10">
        <f>SUM(B214*C214)</f>
        <v>42</v>
      </c>
      <c r="E214" s="11">
        <v>1</v>
      </c>
      <c r="F214" s="10">
        <f>SUM(D214*E214)</f>
        <v>42</v>
      </c>
      <c r="G214" s="16">
        <v>33.11</v>
      </c>
      <c r="H214" s="49">
        <f>SUM(F214*G214)</f>
        <v>1390.62</v>
      </c>
      <c r="I214" s="16">
        <v>0</v>
      </c>
      <c r="J214" s="73">
        <f>SUM(D214*I214)</f>
        <v>0</v>
      </c>
      <c r="K214" s="14"/>
    </row>
    <row r="215" spans="1:12" s="15" customFormat="1" ht="10" x14ac:dyDescent="0.2">
      <c r="A215" s="79" t="s">
        <v>9</v>
      </c>
      <c r="B215" s="28">
        <v>40</v>
      </c>
      <c r="C215" s="9">
        <v>1</v>
      </c>
      <c r="D215" s="10">
        <f>SUM(B215*C215)</f>
        <v>40</v>
      </c>
      <c r="E215" s="11">
        <v>1</v>
      </c>
      <c r="F215" s="10">
        <f>SUM(D215*E215)</f>
        <v>40</v>
      </c>
      <c r="G215" s="16">
        <v>48.24</v>
      </c>
      <c r="H215" s="49">
        <f>SUM(F215*G215)</f>
        <v>1929.6000000000001</v>
      </c>
      <c r="I215" s="16">
        <v>0</v>
      </c>
      <c r="J215" s="73">
        <f>SUM(D215*I215)</f>
        <v>0</v>
      </c>
      <c r="K215" s="14"/>
    </row>
    <row r="216" spans="1:12" s="24" customFormat="1" ht="10" x14ac:dyDescent="0.2">
      <c r="A216" s="17" t="s">
        <v>10</v>
      </c>
      <c r="B216" s="51">
        <f>SUM(B213:B215)</f>
        <v>82</v>
      </c>
      <c r="C216" s="18"/>
      <c r="D216" s="19">
        <f>SUM(D213:D215)</f>
        <v>82</v>
      </c>
      <c r="E216" s="20"/>
      <c r="F216" s="19">
        <f>SUM(F213:F215)</f>
        <v>82</v>
      </c>
      <c r="G216" s="21"/>
      <c r="H216" s="50">
        <f>SUM(H213:H215)</f>
        <v>3320.2200000000003</v>
      </c>
      <c r="I216" s="21"/>
      <c r="J216" s="74">
        <f>SUM(J213:J215)</f>
        <v>0</v>
      </c>
      <c r="K216" s="22">
        <v>0.3</v>
      </c>
      <c r="L216" s="23">
        <f>SUM(D216*K216*57.01)</f>
        <v>1402.4459999999999</v>
      </c>
    </row>
    <row r="217" spans="1:12" s="133" customFormat="1" ht="10.5" x14ac:dyDescent="0.25">
      <c r="A217" s="128" t="s">
        <v>48</v>
      </c>
    </row>
    <row r="218" spans="1:12" s="15" customFormat="1" ht="10" x14ac:dyDescent="0.2">
      <c r="A218" s="8" t="s">
        <v>7</v>
      </c>
      <c r="B218" s="9">
        <v>0</v>
      </c>
      <c r="C218" s="9">
        <v>1</v>
      </c>
      <c r="D218" s="10">
        <f>SUM(B218*C218)</f>
        <v>0</v>
      </c>
      <c r="E218" s="25">
        <v>1.5</v>
      </c>
      <c r="F218" s="10">
        <f>SUM(D218*E218)</f>
        <v>0</v>
      </c>
      <c r="G218" s="12">
        <v>35.630000000000003</v>
      </c>
      <c r="H218" s="48">
        <f>SUM(F218*G218)</f>
        <v>0</v>
      </c>
      <c r="I218" s="13">
        <v>0</v>
      </c>
      <c r="J218" s="73">
        <f>SUM(D218*I218)</f>
        <v>0</v>
      </c>
      <c r="K218" s="14"/>
    </row>
    <row r="219" spans="1:12" s="15" customFormat="1" ht="10" x14ac:dyDescent="0.2">
      <c r="A219" s="79" t="s">
        <v>8</v>
      </c>
      <c r="B219" s="71">
        <v>2500</v>
      </c>
      <c r="C219" s="9">
        <v>1</v>
      </c>
      <c r="D219" s="10">
        <f>SUM(B219*C219)</f>
        <v>2500</v>
      </c>
      <c r="E219" s="25">
        <v>1.5</v>
      </c>
      <c r="F219" s="10">
        <f>SUM(D219*E219)</f>
        <v>3750</v>
      </c>
      <c r="G219" s="16">
        <v>33.11</v>
      </c>
      <c r="H219" s="49">
        <f>SUM(F219*G219)</f>
        <v>124162.5</v>
      </c>
      <c r="I219" s="16">
        <v>0</v>
      </c>
      <c r="J219" s="73">
        <f>SUM(D219*I219)</f>
        <v>0</v>
      </c>
      <c r="K219" s="14"/>
    </row>
    <row r="220" spans="1:12" s="15" customFormat="1" ht="10" x14ac:dyDescent="0.2">
      <c r="A220" s="79" t="s">
        <v>9</v>
      </c>
      <c r="B220" s="28">
        <v>100</v>
      </c>
      <c r="C220" s="9">
        <v>1</v>
      </c>
      <c r="D220" s="10">
        <f>SUM(B220*C220)</f>
        <v>100</v>
      </c>
      <c r="E220" s="25">
        <v>1.5</v>
      </c>
      <c r="F220" s="10">
        <f>SUM(D220*E220)</f>
        <v>150</v>
      </c>
      <c r="G220" s="16">
        <v>48.24</v>
      </c>
      <c r="H220" s="49">
        <f>SUM(F220*G220)</f>
        <v>7236</v>
      </c>
      <c r="I220" s="16">
        <v>0</v>
      </c>
      <c r="J220" s="73">
        <f>SUM(D220*I220)</f>
        <v>0</v>
      </c>
      <c r="K220" s="14"/>
    </row>
    <row r="221" spans="1:12" s="24" customFormat="1" ht="10" x14ac:dyDescent="0.2">
      <c r="A221" s="17" t="s">
        <v>10</v>
      </c>
      <c r="B221" s="51">
        <f>SUM(B218:B220)</f>
        <v>2600</v>
      </c>
      <c r="C221" s="18"/>
      <c r="D221" s="19">
        <f>SUM(D218:D220)</f>
        <v>2600</v>
      </c>
      <c r="E221" s="20"/>
      <c r="F221" s="19">
        <f>SUM(F218:F220)</f>
        <v>3900</v>
      </c>
      <c r="G221" s="21"/>
      <c r="H221" s="50">
        <f>SUM(H218:H220)</f>
        <v>131398.5</v>
      </c>
      <c r="I221" s="21"/>
      <c r="J221" s="74">
        <f>SUM(J218:J220)</f>
        <v>0</v>
      </c>
      <c r="K221" s="22">
        <v>0.5</v>
      </c>
      <c r="L221" s="23">
        <f>SUM(D221*K221*57.01)</f>
        <v>74113</v>
      </c>
    </row>
    <row r="222" spans="1:12" s="133" customFormat="1" ht="10.5" x14ac:dyDescent="0.25">
      <c r="A222" s="128" t="s">
        <v>86</v>
      </c>
    </row>
    <row r="223" spans="1:12" s="15" customFormat="1" ht="10" x14ac:dyDescent="0.2">
      <c r="A223" s="8" t="s">
        <v>7</v>
      </c>
      <c r="B223" s="9">
        <v>0</v>
      </c>
      <c r="C223" s="9">
        <v>1</v>
      </c>
      <c r="D223" s="10">
        <f>SUM(B223*C223)</f>
        <v>0</v>
      </c>
      <c r="E223" s="11">
        <v>1</v>
      </c>
      <c r="F223" s="10">
        <f>SUM(D223*E223)</f>
        <v>0</v>
      </c>
      <c r="G223" s="12">
        <v>35.630000000000003</v>
      </c>
      <c r="H223" s="48">
        <f>SUM(F223*G223)</f>
        <v>0</v>
      </c>
      <c r="I223" s="13">
        <v>0</v>
      </c>
      <c r="J223" s="73">
        <f>SUM(D223*I223)</f>
        <v>0</v>
      </c>
      <c r="K223" s="14"/>
    </row>
    <row r="224" spans="1:12" s="15" customFormat="1" ht="10" x14ac:dyDescent="0.2">
      <c r="A224" s="79" t="s">
        <v>8</v>
      </c>
      <c r="B224" s="28">
        <v>500</v>
      </c>
      <c r="C224" s="9">
        <v>1</v>
      </c>
      <c r="D224" s="10">
        <f>SUM(B224*C224)</f>
        <v>500</v>
      </c>
      <c r="E224" s="11">
        <v>1</v>
      </c>
      <c r="F224" s="10">
        <f>SUM(D224*E224)</f>
        <v>500</v>
      </c>
      <c r="G224" s="16">
        <v>33.11</v>
      </c>
      <c r="H224" s="49">
        <f>SUM(F224*G224)</f>
        <v>16555</v>
      </c>
      <c r="I224" s="16">
        <v>0</v>
      </c>
      <c r="J224" s="73">
        <f>SUM(D224*I224)</f>
        <v>0</v>
      </c>
      <c r="K224" s="14"/>
    </row>
    <row r="225" spans="1:12" s="15" customFormat="1" ht="10" x14ac:dyDescent="0.2">
      <c r="A225" s="79" t="s">
        <v>9</v>
      </c>
      <c r="B225" s="28">
        <v>200</v>
      </c>
      <c r="C225" s="9">
        <v>1</v>
      </c>
      <c r="D225" s="10">
        <f>SUM(B225*C225)</f>
        <v>200</v>
      </c>
      <c r="E225" s="11">
        <v>1</v>
      </c>
      <c r="F225" s="10">
        <f>SUM(D225*E225)</f>
        <v>200</v>
      </c>
      <c r="G225" s="16">
        <v>48.24</v>
      </c>
      <c r="H225" s="49">
        <f>SUM(F225*G225)</f>
        <v>9648</v>
      </c>
      <c r="I225" s="16">
        <v>0</v>
      </c>
      <c r="J225" s="73">
        <f>SUM(D225*I225)</f>
        <v>0</v>
      </c>
      <c r="K225" s="14"/>
    </row>
    <row r="226" spans="1:12" s="24" customFormat="1" ht="10" x14ac:dyDescent="0.2">
      <c r="A226" s="17" t="s">
        <v>10</v>
      </c>
      <c r="B226" s="51">
        <f>SUM(B223:B225)</f>
        <v>700</v>
      </c>
      <c r="C226" s="18"/>
      <c r="D226" s="19">
        <f>SUM(D223:D225)</f>
        <v>700</v>
      </c>
      <c r="E226" s="20"/>
      <c r="F226" s="19">
        <f>SUM(F223:F225)</f>
        <v>700</v>
      </c>
      <c r="G226" s="21"/>
      <c r="H226" s="50">
        <f>SUM(H223:H225)</f>
        <v>26203</v>
      </c>
      <c r="I226" s="21"/>
      <c r="J226" s="74">
        <f>SUM(J223:J225)</f>
        <v>0</v>
      </c>
      <c r="K226" s="22">
        <v>0.5</v>
      </c>
      <c r="L226" s="23">
        <f>SUM(D226*K226*57.01)</f>
        <v>19953.5</v>
      </c>
    </row>
    <row r="227" spans="1:12" s="133" customFormat="1" ht="10.5" x14ac:dyDescent="0.25">
      <c r="A227" s="128" t="s">
        <v>49</v>
      </c>
    </row>
    <row r="228" spans="1:12" s="15" customFormat="1" ht="10" x14ac:dyDescent="0.2">
      <c r="A228" s="79" t="s">
        <v>7</v>
      </c>
      <c r="B228" s="28">
        <v>0</v>
      </c>
      <c r="C228" s="9">
        <v>1</v>
      </c>
      <c r="D228" s="10">
        <f>SUM(B228*C228)</f>
        <v>0</v>
      </c>
      <c r="E228" s="25">
        <v>0.5</v>
      </c>
      <c r="F228" s="10">
        <f>SUM(D228*E228)</f>
        <v>0</v>
      </c>
      <c r="G228" s="12">
        <v>35.630000000000003</v>
      </c>
      <c r="H228" s="48">
        <f>SUM(F228*G228)</f>
        <v>0</v>
      </c>
      <c r="I228" s="13">
        <v>0</v>
      </c>
      <c r="J228" s="73">
        <f>SUM(D228*I228)</f>
        <v>0</v>
      </c>
      <c r="K228" s="14"/>
    </row>
    <row r="229" spans="1:12" s="15" customFormat="1" ht="10" x14ac:dyDescent="0.2">
      <c r="A229" s="8" t="s">
        <v>8</v>
      </c>
      <c r="B229" s="9">
        <v>0</v>
      </c>
      <c r="C229" s="9">
        <v>1</v>
      </c>
      <c r="D229" s="10">
        <f>SUM(B229*C229)</f>
        <v>0</v>
      </c>
      <c r="E229" s="25">
        <v>0.5</v>
      </c>
      <c r="F229" s="10">
        <f>SUM(D229*E229)</f>
        <v>0</v>
      </c>
      <c r="G229" s="16">
        <v>33.11</v>
      </c>
      <c r="H229" s="49">
        <f>SUM(F229*G229)</f>
        <v>0</v>
      </c>
      <c r="I229" s="16">
        <v>0</v>
      </c>
      <c r="J229" s="73">
        <f>SUM(D229*I229)</f>
        <v>0</v>
      </c>
      <c r="K229" s="14"/>
    </row>
    <row r="230" spans="1:12" s="15" customFormat="1" ht="10" x14ac:dyDescent="0.2">
      <c r="A230" s="79" t="s">
        <v>9</v>
      </c>
      <c r="B230" s="28">
        <v>10</v>
      </c>
      <c r="C230" s="9">
        <v>1</v>
      </c>
      <c r="D230" s="10">
        <f>SUM(B230*C230)</f>
        <v>10</v>
      </c>
      <c r="E230" s="25">
        <v>0.5</v>
      </c>
      <c r="F230" s="10">
        <f>SUM(D230*E230)</f>
        <v>5</v>
      </c>
      <c r="G230" s="16">
        <v>48.24</v>
      </c>
      <c r="H230" s="49">
        <f>SUM(F230*G230)</f>
        <v>241.20000000000002</v>
      </c>
      <c r="I230" s="16">
        <v>0</v>
      </c>
      <c r="J230" s="73">
        <f>SUM(D230*I230)</f>
        <v>0</v>
      </c>
      <c r="K230" s="14"/>
    </row>
    <row r="231" spans="1:12" s="24" customFormat="1" ht="10" x14ac:dyDescent="0.2">
      <c r="A231" s="17" t="s">
        <v>10</v>
      </c>
      <c r="B231" s="51">
        <f>SUM(B228:B230)</f>
        <v>10</v>
      </c>
      <c r="C231" s="18"/>
      <c r="D231" s="19">
        <f>SUM(D228:D230)</f>
        <v>10</v>
      </c>
      <c r="E231" s="20"/>
      <c r="F231" s="19">
        <f>SUM(F228:F230)</f>
        <v>5</v>
      </c>
      <c r="G231" s="21"/>
      <c r="H231" s="50">
        <f>SUM(H228:H230)</f>
        <v>241.20000000000002</v>
      </c>
      <c r="I231" s="21"/>
      <c r="J231" s="74">
        <f>SUM(J228:J230)</f>
        <v>0</v>
      </c>
      <c r="K231" s="22">
        <v>0.5</v>
      </c>
      <c r="L231" s="23">
        <f>SUM(D231*K231*57.01)</f>
        <v>285.05</v>
      </c>
    </row>
    <row r="232" spans="1:12" s="133" customFormat="1" ht="10.5" x14ac:dyDescent="0.25">
      <c r="A232" s="128" t="s">
        <v>94</v>
      </c>
    </row>
    <row r="233" spans="1:12" s="15" customFormat="1" ht="10" x14ac:dyDescent="0.2">
      <c r="A233" s="79" t="s">
        <v>7</v>
      </c>
      <c r="B233" s="28">
        <v>20</v>
      </c>
      <c r="C233" s="9">
        <v>1</v>
      </c>
      <c r="D233" s="10">
        <f>SUM(B233*C233)</f>
        <v>20</v>
      </c>
      <c r="E233" s="83">
        <v>40</v>
      </c>
      <c r="F233" s="10">
        <f>SUM(D233*E233)</f>
        <v>800</v>
      </c>
      <c r="G233" s="12">
        <v>35.630000000000003</v>
      </c>
      <c r="H233" s="48">
        <f>SUM(F233*G233)</f>
        <v>28504.000000000004</v>
      </c>
      <c r="I233" s="13">
        <v>0</v>
      </c>
      <c r="J233" s="73">
        <f>SUM(D233*I233)</f>
        <v>0</v>
      </c>
      <c r="K233" s="14"/>
    </row>
    <row r="234" spans="1:12" s="15" customFormat="1" ht="10" x14ac:dyDescent="0.2">
      <c r="A234" s="79" t="s">
        <v>8</v>
      </c>
      <c r="B234" s="28">
        <v>520</v>
      </c>
      <c r="C234" s="9">
        <v>1</v>
      </c>
      <c r="D234" s="10">
        <f>SUM(B234*C234)</f>
        <v>520</v>
      </c>
      <c r="E234" s="83">
        <v>40</v>
      </c>
      <c r="F234" s="10">
        <f>SUM(D234*E234)</f>
        <v>20800</v>
      </c>
      <c r="G234" s="104">
        <v>110.08</v>
      </c>
      <c r="H234" s="82">
        <f>SUM(F234*G234)</f>
        <v>2289664</v>
      </c>
      <c r="I234" s="16">
        <v>0</v>
      </c>
      <c r="J234" s="73">
        <f>SUM(D234*I234)</f>
        <v>0</v>
      </c>
      <c r="K234" s="14"/>
    </row>
    <row r="235" spans="1:12" s="15" customFormat="1" ht="10" x14ac:dyDescent="0.2">
      <c r="A235" s="79" t="s">
        <v>9</v>
      </c>
      <c r="B235" s="28">
        <v>450</v>
      </c>
      <c r="C235" s="9">
        <v>1</v>
      </c>
      <c r="D235" s="10">
        <f>SUM(B235*C235)</f>
        <v>450</v>
      </c>
      <c r="E235" s="83">
        <v>40</v>
      </c>
      <c r="F235" s="10">
        <f>SUM(D235*E235)</f>
        <v>18000</v>
      </c>
      <c r="G235" s="16">
        <v>48.24</v>
      </c>
      <c r="H235" s="49">
        <f>SUM(F235*G235)</f>
        <v>868320</v>
      </c>
      <c r="I235" s="16">
        <v>0</v>
      </c>
      <c r="J235" s="73">
        <f>SUM(D235*I235)</f>
        <v>0</v>
      </c>
      <c r="K235" s="14"/>
    </row>
    <row r="236" spans="1:12" s="24" customFormat="1" ht="10" x14ac:dyDescent="0.2">
      <c r="A236" s="17" t="s">
        <v>10</v>
      </c>
      <c r="B236" s="51">
        <f>SUM(B233:B235)</f>
        <v>990</v>
      </c>
      <c r="C236" s="18"/>
      <c r="D236" s="19">
        <f>SUM(D233:D235)</f>
        <v>990</v>
      </c>
      <c r="E236" s="20"/>
      <c r="F236" s="19">
        <f>SUM(F233:F235)</f>
        <v>39600</v>
      </c>
      <c r="G236" s="21"/>
      <c r="H236" s="50">
        <f>SUM(H233:H235)</f>
        <v>3186488</v>
      </c>
      <c r="I236" s="21"/>
      <c r="J236" s="74">
        <f>SUM(J233:J235)</f>
        <v>0</v>
      </c>
      <c r="K236" s="22">
        <v>0.5</v>
      </c>
      <c r="L236" s="23">
        <f>SUM(D236*K236*57.01)</f>
        <v>28219.95</v>
      </c>
    </row>
    <row r="237" spans="1:12" s="133" customFormat="1" ht="10.5" x14ac:dyDescent="0.25">
      <c r="A237" s="128" t="s">
        <v>52</v>
      </c>
    </row>
    <row r="238" spans="1:12" s="15" customFormat="1" ht="10" x14ac:dyDescent="0.2">
      <c r="A238" s="79" t="s">
        <v>7</v>
      </c>
      <c r="B238" s="28">
        <v>6</v>
      </c>
      <c r="C238" s="9">
        <v>1</v>
      </c>
      <c r="D238" s="10">
        <f>SUM(B238*C238)</f>
        <v>6</v>
      </c>
      <c r="E238" s="11">
        <v>16</v>
      </c>
      <c r="F238" s="10">
        <f>SUM(D238*E238)</f>
        <v>96</v>
      </c>
      <c r="G238" s="12">
        <v>35.630000000000003</v>
      </c>
      <c r="H238" s="48">
        <f>SUM(F238*G238)</f>
        <v>3420.4800000000005</v>
      </c>
      <c r="I238" s="13">
        <v>0</v>
      </c>
      <c r="J238" s="73">
        <f>SUM(D238*I238)</f>
        <v>0</v>
      </c>
      <c r="K238" s="14"/>
    </row>
    <row r="239" spans="1:12" s="15" customFormat="1" ht="10" x14ac:dyDescent="0.2">
      <c r="A239" s="79" t="s">
        <v>8</v>
      </c>
      <c r="B239" s="28">
        <v>17</v>
      </c>
      <c r="C239" s="9">
        <v>1</v>
      </c>
      <c r="D239" s="10">
        <f>SUM(B239*C239)</f>
        <v>17</v>
      </c>
      <c r="E239" s="11">
        <v>16</v>
      </c>
      <c r="F239" s="10">
        <f>SUM(D239*E239)</f>
        <v>272</v>
      </c>
      <c r="G239" s="104">
        <v>110.08</v>
      </c>
      <c r="H239" s="82">
        <f>SUM(F239*G239)</f>
        <v>29941.759999999998</v>
      </c>
      <c r="I239" s="16">
        <v>0</v>
      </c>
      <c r="J239" s="73">
        <f>SUM(D239*I239)</f>
        <v>0</v>
      </c>
      <c r="K239" s="14"/>
    </row>
    <row r="240" spans="1:12" s="15" customFormat="1" ht="10" x14ac:dyDescent="0.2">
      <c r="A240" s="79" t="s">
        <v>9</v>
      </c>
      <c r="B240" s="28">
        <v>17</v>
      </c>
      <c r="C240" s="9">
        <v>1</v>
      </c>
      <c r="D240" s="10">
        <f>SUM(B240*C240)</f>
        <v>17</v>
      </c>
      <c r="E240" s="11">
        <v>16</v>
      </c>
      <c r="F240" s="10">
        <f>SUM(D240*E240)</f>
        <v>272</v>
      </c>
      <c r="G240" s="16">
        <v>48.24</v>
      </c>
      <c r="H240" s="49">
        <f>SUM(F240*G240)</f>
        <v>13121.28</v>
      </c>
      <c r="I240" s="16">
        <v>0</v>
      </c>
      <c r="J240" s="73">
        <f>SUM(D240*I240)</f>
        <v>0</v>
      </c>
      <c r="K240" s="14"/>
    </row>
    <row r="241" spans="1:12" s="24" customFormat="1" ht="10" x14ac:dyDescent="0.2">
      <c r="A241" s="17" t="s">
        <v>10</v>
      </c>
      <c r="B241" s="51">
        <f>SUM(B238:B240)</f>
        <v>40</v>
      </c>
      <c r="C241" s="18"/>
      <c r="D241" s="19">
        <f>SUM(D238:D240)</f>
        <v>40</v>
      </c>
      <c r="E241" s="20"/>
      <c r="F241" s="19">
        <f>SUM(F238:F240)</f>
        <v>640</v>
      </c>
      <c r="G241" s="21"/>
      <c r="H241" s="50">
        <f>SUM(H238:H240)</f>
        <v>46483.519999999997</v>
      </c>
      <c r="I241" s="21"/>
      <c r="J241" s="74">
        <f>SUM(J238:J240)</f>
        <v>0</v>
      </c>
      <c r="K241" s="22">
        <v>0.5</v>
      </c>
      <c r="L241" s="23">
        <f>SUM(D241*K241*57.01)</f>
        <v>1140.2</v>
      </c>
    </row>
    <row r="242" spans="1:12" s="133" customFormat="1" ht="10.5" x14ac:dyDescent="0.25">
      <c r="A242" s="128" t="s">
        <v>54</v>
      </c>
    </row>
    <row r="243" spans="1:12" s="15" customFormat="1" ht="10" x14ac:dyDescent="0.2">
      <c r="A243" s="8" t="s">
        <v>7</v>
      </c>
      <c r="B243" s="9">
        <v>0</v>
      </c>
      <c r="C243" s="9">
        <v>1</v>
      </c>
      <c r="D243" s="10">
        <f>SUM(B243*C243)</f>
        <v>0</v>
      </c>
      <c r="E243" s="11">
        <v>6</v>
      </c>
      <c r="F243" s="10">
        <f>SUM(D243*E243)</f>
        <v>0</v>
      </c>
      <c r="G243" s="12">
        <v>35.630000000000003</v>
      </c>
      <c r="H243" s="48">
        <f>SUM(F243*G243)</f>
        <v>0</v>
      </c>
      <c r="I243" s="13">
        <v>0</v>
      </c>
      <c r="J243" s="73">
        <f>SUM(D243*I243)</f>
        <v>0</v>
      </c>
      <c r="K243" s="14"/>
    </row>
    <row r="244" spans="1:12" s="15" customFormat="1" ht="10" x14ac:dyDescent="0.2">
      <c r="A244" s="79" t="s">
        <v>8</v>
      </c>
      <c r="B244" s="28">
        <v>250</v>
      </c>
      <c r="C244" s="9">
        <v>1</v>
      </c>
      <c r="D244" s="10">
        <f>SUM(B244*C244)</f>
        <v>250</v>
      </c>
      <c r="E244" s="11">
        <v>6</v>
      </c>
      <c r="F244" s="10">
        <f>SUM(D244*E244)</f>
        <v>1500</v>
      </c>
      <c r="G244" s="104">
        <v>110.08</v>
      </c>
      <c r="H244" s="82">
        <f>SUM(F244*G244)</f>
        <v>165120</v>
      </c>
      <c r="I244" s="16">
        <v>0</v>
      </c>
      <c r="J244" s="73">
        <f>SUM(D244*I244)</f>
        <v>0</v>
      </c>
      <c r="K244" s="14"/>
    </row>
    <row r="245" spans="1:12" s="15" customFormat="1" ht="10" x14ac:dyDescent="0.2">
      <c r="A245" s="79" t="s">
        <v>9</v>
      </c>
      <c r="B245" s="28">
        <v>250</v>
      </c>
      <c r="C245" s="9">
        <v>1</v>
      </c>
      <c r="D245" s="10">
        <f>SUM(B245*C245)</f>
        <v>250</v>
      </c>
      <c r="E245" s="11">
        <v>6</v>
      </c>
      <c r="F245" s="10">
        <f>SUM(D245*E245)</f>
        <v>1500</v>
      </c>
      <c r="G245" s="16">
        <v>48.24</v>
      </c>
      <c r="H245" s="49">
        <f>SUM(F245*G245)</f>
        <v>72360</v>
      </c>
      <c r="I245" s="16">
        <v>0</v>
      </c>
      <c r="J245" s="73">
        <f>SUM(D245*I245)</f>
        <v>0</v>
      </c>
      <c r="K245" s="14"/>
    </row>
    <row r="246" spans="1:12" s="24" customFormat="1" ht="10" x14ac:dyDescent="0.2">
      <c r="A246" s="17" t="s">
        <v>10</v>
      </c>
      <c r="B246" s="51">
        <f>SUM(B243:B245)</f>
        <v>500</v>
      </c>
      <c r="C246" s="18"/>
      <c r="D246" s="19">
        <f>SUM(D243:D245)</f>
        <v>500</v>
      </c>
      <c r="E246" s="20"/>
      <c r="F246" s="19">
        <f>SUM(F243:F245)</f>
        <v>3000</v>
      </c>
      <c r="G246" s="21"/>
      <c r="H246" s="50">
        <f>SUM(H243:H245)</f>
        <v>237480</v>
      </c>
      <c r="I246" s="21"/>
      <c r="J246" s="74">
        <f>SUM(J243:J245)</f>
        <v>0</v>
      </c>
      <c r="K246" s="22">
        <v>0.5</v>
      </c>
      <c r="L246" s="23">
        <f>SUM(D246*K246*57.01)</f>
        <v>14252.5</v>
      </c>
    </row>
    <row r="247" spans="1:12" s="133" customFormat="1" ht="10.5" x14ac:dyDescent="0.25">
      <c r="A247" s="128" t="s">
        <v>53</v>
      </c>
    </row>
    <row r="248" spans="1:12" s="15" customFormat="1" ht="10" x14ac:dyDescent="0.2">
      <c r="A248" s="79" t="s">
        <v>7</v>
      </c>
      <c r="B248" s="28">
        <v>150</v>
      </c>
      <c r="C248" s="9">
        <v>2</v>
      </c>
      <c r="D248" s="10">
        <f>SUM(B248*C248)</f>
        <v>300</v>
      </c>
      <c r="E248" s="41">
        <v>0.25</v>
      </c>
      <c r="F248" s="10">
        <f>SUM(D248*E248)</f>
        <v>75</v>
      </c>
      <c r="G248" s="12">
        <v>35.630000000000003</v>
      </c>
      <c r="H248" s="48">
        <f>SUM(F248*G248)</f>
        <v>2672.25</v>
      </c>
      <c r="I248" s="13">
        <v>0</v>
      </c>
      <c r="J248" s="73">
        <f>SUM(D248*I248)</f>
        <v>0</v>
      </c>
      <c r="K248" s="14"/>
    </row>
    <row r="249" spans="1:12" s="15" customFormat="1" ht="10" x14ac:dyDescent="0.2">
      <c r="A249" s="79" t="s">
        <v>8</v>
      </c>
      <c r="B249" s="71">
        <v>900</v>
      </c>
      <c r="C249" s="28">
        <v>14</v>
      </c>
      <c r="D249" s="10">
        <f>SUM(B249*C249)</f>
        <v>12600</v>
      </c>
      <c r="E249" s="41">
        <v>0.25</v>
      </c>
      <c r="F249" s="10">
        <f>SUM(D249*E249)</f>
        <v>3150</v>
      </c>
      <c r="G249" s="16">
        <v>33.11</v>
      </c>
      <c r="H249" s="49">
        <f>SUM(F249*G249)</f>
        <v>104296.5</v>
      </c>
      <c r="I249" s="16">
        <v>0</v>
      </c>
      <c r="J249" s="73">
        <f>SUM(D249*I249)</f>
        <v>0</v>
      </c>
      <c r="K249" s="14"/>
    </row>
    <row r="250" spans="1:12" s="15" customFormat="1" ht="10" x14ac:dyDescent="0.2">
      <c r="A250" s="8" t="s">
        <v>9</v>
      </c>
      <c r="B250" s="9">
        <v>0</v>
      </c>
      <c r="C250" s="9">
        <v>0</v>
      </c>
      <c r="D250" s="10">
        <f>SUM(B250*C250)</f>
        <v>0</v>
      </c>
      <c r="E250" s="41">
        <v>0.25</v>
      </c>
      <c r="F250" s="10">
        <f>SUM(D250*E250)</f>
        <v>0</v>
      </c>
      <c r="G250" s="16">
        <v>48.24</v>
      </c>
      <c r="H250" s="49">
        <f>SUM(F250*G250)</f>
        <v>0</v>
      </c>
      <c r="I250" s="16">
        <v>0</v>
      </c>
      <c r="J250" s="73">
        <f>SUM(D250*I250)</f>
        <v>0</v>
      </c>
      <c r="K250" s="14"/>
    </row>
    <row r="251" spans="1:12" s="24" customFormat="1" ht="10" x14ac:dyDescent="0.2">
      <c r="A251" s="17" t="s">
        <v>10</v>
      </c>
      <c r="B251" s="51">
        <f>SUM(B248:B250)</f>
        <v>1050</v>
      </c>
      <c r="C251" s="18"/>
      <c r="D251" s="19">
        <f>SUM(D248:D250)</f>
        <v>12900</v>
      </c>
      <c r="E251" s="20"/>
      <c r="F251" s="19">
        <f>SUM(F248:F250)</f>
        <v>3225</v>
      </c>
      <c r="G251" s="21"/>
      <c r="H251" s="50">
        <f>SUM(H248:H250)</f>
        <v>106968.75</v>
      </c>
      <c r="I251" s="21"/>
      <c r="J251" s="74">
        <f>SUM(J248:J250)</f>
        <v>0</v>
      </c>
      <c r="K251" s="22">
        <v>0.17</v>
      </c>
      <c r="L251" s="23">
        <f>SUM(D251*K251*57.01)</f>
        <v>125022.93</v>
      </c>
    </row>
    <row r="252" spans="1:12" s="133" customFormat="1" ht="10.5" x14ac:dyDescent="0.25">
      <c r="A252" s="128" t="s">
        <v>55</v>
      </c>
    </row>
    <row r="253" spans="1:12" s="15" customFormat="1" ht="10" x14ac:dyDescent="0.2">
      <c r="A253" s="79" t="s">
        <v>7</v>
      </c>
      <c r="B253" s="71">
        <v>4660</v>
      </c>
      <c r="C253" s="9">
        <v>4</v>
      </c>
      <c r="D253" s="10">
        <f>SUM(B253*C253)</f>
        <v>18640</v>
      </c>
      <c r="E253" s="41">
        <v>0.25</v>
      </c>
      <c r="F253" s="10">
        <f>SUM(D253*E253)</f>
        <v>4660</v>
      </c>
      <c r="G253" s="12">
        <v>35.630000000000003</v>
      </c>
      <c r="H253" s="48">
        <f>SUM(F253*G253)</f>
        <v>166035.80000000002</v>
      </c>
      <c r="I253" s="13">
        <v>0</v>
      </c>
      <c r="J253" s="73">
        <f>SUM(D253*I253)</f>
        <v>0</v>
      </c>
      <c r="K253" s="14"/>
    </row>
    <row r="254" spans="1:12" s="15" customFormat="1" ht="10" x14ac:dyDescent="0.2">
      <c r="A254" s="8" t="s">
        <v>8</v>
      </c>
      <c r="B254" s="9">
        <v>0</v>
      </c>
      <c r="C254" s="9">
        <v>4</v>
      </c>
      <c r="D254" s="10">
        <f>SUM(B254*C254)</f>
        <v>0</v>
      </c>
      <c r="E254" s="41">
        <v>0.25</v>
      </c>
      <c r="F254" s="10">
        <f>SUM(D254*E254)</f>
        <v>0</v>
      </c>
      <c r="G254" s="16">
        <v>33.11</v>
      </c>
      <c r="H254" s="49">
        <f>SUM(F254*G254)</f>
        <v>0</v>
      </c>
      <c r="I254" s="16">
        <v>0</v>
      </c>
      <c r="J254" s="73">
        <f>SUM(D254*I254)</f>
        <v>0</v>
      </c>
      <c r="K254" s="14"/>
    </row>
    <row r="255" spans="1:12" s="15" customFormat="1" ht="10" x14ac:dyDescent="0.2">
      <c r="A255" s="8" t="s">
        <v>9</v>
      </c>
      <c r="B255" s="9">
        <v>0</v>
      </c>
      <c r="C255" s="9">
        <v>4</v>
      </c>
      <c r="D255" s="10">
        <f>SUM(B255*C255)</f>
        <v>0</v>
      </c>
      <c r="E255" s="41">
        <v>0.25</v>
      </c>
      <c r="F255" s="10">
        <f>SUM(D255*E255)</f>
        <v>0</v>
      </c>
      <c r="G255" s="16">
        <v>48.24</v>
      </c>
      <c r="H255" s="49">
        <f>SUM(F255*G255)</f>
        <v>0</v>
      </c>
      <c r="I255" s="16">
        <v>0</v>
      </c>
      <c r="J255" s="73">
        <f>SUM(D255*I255)</f>
        <v>0</v>
      </c>
      <c r="K255" s="14"/>
    </row>
    <row r="256" spans="1:12" s="24" customFormat="1" ht="10" x14ac:dyDescent="0.2">
      <c r="A256" s="17" t="s">
        <v>10</v>
      </c>
      <c r="B256" s="51">
        <f>SUM(B253:B255)</f>
        <v>4660</v>
      </c>
      <c r="C256" s="18"/>
      <c r="D256" s="19">
        <f>SUM(D253:D255)</f>
        <v>18640</v>
      </c>
      <c r="E256" s="20"/>
      <c r="F256" s="19">
        <f>SUM(F253:F255)</f>
        <v>4660</v>
      </c>
      <c r="G256" s="21"/>
      <c r="H256" s="50">
        <f>SUM(H253:H255)</f>
        <v>166035.80000000002</v>
      </c>
      <c r="I256" s="21"/>
      <c r="J256" s="74">
        <f>SUM(J253:J255)</f>
        <v>0</v>
      </c>
      <c r="K256" s="35">
        <v>0.25</v>
      </c>
      <c r="L256" s="23">
        <f>SUM(D256*K256*57.01)</f>
        <v>265666.59999999998</v>
      </c>
    </row>
    <row r="257" spans="1:12" s="133" customFormat="1" ht="10.5" x14ac:dyDescent="0.25">
      <c r="A257" s="128" t="s">
        <v>57</v>
      </c>
    </row>
    <row r="258" spans="1:12" s="15" customFormat="1" ht="10" x14ac:dyDescent="0.2">
      <c r="A258" s="8" t="s">
        <v>7</v>
      </c>
      <c r="B258" s="26">
        <v>0</v>
      </c>
      <c r="C258" s="9">
        <v>1</v>
      </c>
      <c r="D258" s="10">
        <f>SUM(B258*C258)</f>
        <v>0</v>
      </c>
      <c r="E258" s="11">
        <v>650</v>
      </c>
      <c r="F258" s="10">
        <f>SUM(D258*E258)</f>
        <v>0</v>
      </c>
      <c r="G258" s="12">
        <v>35.630000000000003</v>
      </c>
      <c r="H258" s="48">
        <f>SUM(F258*G258)</f>
        <v>0</v>
      </c>
      <c r="I258" s="13">
        <v>0</v>
      </c>
      <c r="J258" s="73">
        <f>SUM(D258*I258)</f>
        <v>0</v>
      </c>
      <c r="K258" s="14"/>
    </row>
    <row r="259" spans="1:12" s="15" customFormat="1" ht="10" x14ac:dyDescent="0.2">
      <c r="A259" s="79" t="s">
        <v>8</v>
      </c>
      <c r="B259" s="28">
        <v>15</v>
      </c>
      <c r="C259" s="9">
        <v>1</v>
      </c>
      <c r="D259" s="10">
        <f>SUM(B259*C259)</f>
        <v>15</v>
      </c>
      <c r="E259" s="11">
        <v>650</v>
      </c>
      <c r="F259" s="10">
        <f>SUM(D259*E259)</f>
        <v>9750</v>
      </c>
      <c r="G259" s="84">
        <v>92.95</v>
      </c>
      <c r="H259" s="82">
        <f>SUM(F259*G259)</f>
        <v>906262.5</v>
      </c>
      <c r="I259" s="16">
        <v>0</v>
      </c>
      <c r="J259" s="73">
        <f>SUM(D259*I259)</f>
        <v>0</v>
      </c>
      <c r="K259" s="14"/>
    </row>
    <row r="260" spans="1:12" s="15" customFormat="1" ht="10" x14ac:dyDescent="0.2">
      <c r="A260" s="8" t="s">
        <v>9</v>
      </c>
      <c r="B260" s="9">
        <v>0</v>
      </c>
      <c r="C260" s="9">
        <v>1</v>
      </c>
      <c r="D260" s="10">
        <f>SUM(B260*C260)</f>
        <v>0</v>
      </c>
      <c r="E260" s="11">
        <v>650</v>
      </c>
      <c r="F260" s="10">
        <f>SUM(D260*E260)</f>
        <v>0</v>
      </c>
      <c r="G260" s="16">
        <v>48.24</v>
      </c>
      <c r="H260" s="49">
        <f>SUM(F260*G260)</f>
        <v>0</v>
      </c>
      <c r="I260" s="16">
        <v>0</v>
      </c>
      <c r="J260" s="73">
        <f>SUM(D260*I260)</f>
        <v>0</v>
      </c>
      <c r="K260" s="14"/>
    </row>
    <row r="261" spans="1:12" s="24" customFormat="1" ht="10" x14ac:dyDescent="0.2">
      <c r="A261" s="17" t="s">
        <v>10</v>
      </c>
      <c r="B261" s="51">
        <f>SUM(B258:B260)</f>
        <v>15</v>
      </c>
      <c r="C261" s="18"/>
      <c r="D261" s="19">
        <f>SUM(D258:D260)</f>
        <v>15</v>
      </c>
      <c r="E261" s="20"/>
      <c r="F261" s="19">
        <f>SUM(F258:F260)</f>
        <v>9750</v>
      </c>
      <c r="G261" s="21"/>
      <c r="H261" s="50">
        <f>SUM(H258:H260)</f>
        <v>906262.5</v>
      </c>
      <c r="I261" s="21"/>
      <c r="J261" s="74">
        <f>SUM(J258:J260)</f>
        <v>0</v>
      </c>
      <c r="K261" s="35">
        <v>16</v>
      </c>
      <c r="L261" s="23">
        <f>SUM(D261*K261*57.01)</f>
        <v>13682.4</v>
      </c>
    </row>
    <row r="262" spans="1:12" s="133" customFormat="1" ht="10.5" x14ac:dyDescent="0.25">
      <c r="A262" s="128" t="s">
        <v>58</v>
      </c>
    </row>
    <row r="263" spans="1:12" s="15" customFormat="1" ht="10" x14ac:dyDescent="0.2">
      <c r="A263" s="8" t="s">
        <v>7</v>
      </c>
      <c r="B263" s="26">
        <v>0</v>
      </c>
      <c r="C263" s="9">
        <v>1</v>
      </c>
      <c r="D263" s="10">
        <f>SUM(B263*C263)</f>
        <v>0</v>
      </c>
      <c r="E263" s="83">
        <v>300</v>
      </c>
      <c r="F263" s="10">
        <f>SUM(D263*E263)</f>
        <v>0</v>
      </c>
      <c r="G263" s="12">
        <v>35.630000000000003</v>
      </c>
      <c r="H263" s="48">
        <f>SUM(F263*G263)</f>
        <v>0</v>
      </c>
      <c r="I263" s="13">
        <v>0</v>
      </c>
      <c r="J263" s="73">
        <f>SUM(D263*I263)</f>
        <v>0</v>
      </c>
      <c r="K263" s="14"/>
    </row>
    <row r="264" spans="1:12" s="15" customFormat="1" ht="10" x14ac:dyDescent="0.2">
      <c r="A264" s="79" t="s">
        <v>8</v>
      </c>
      <c r="B264" s="28">
        <v>15</v>
      </c>
      <c r="C264" s="9">
        <v>1</v>
      </c>
      <c r="D264" s="10">
        <f>SUM(B264*C264)</f>
        <v>15</v>
      </c>
      <c r="E264" s="83">
        <v>300</v>
      </c>
      <c r="F264" s="10">
        <f>SUM(D264*E264)</f>
        <v>4500</v>
      </c>
      <c r="G264" s="84">
        <v>92.95</v>
      </c>
      <c r="H264" s="82">
        <f>SUM(F264*G264)</f>
        <v>418275</v>
      </c>
      <c r="I264" s="16">
        <v>0</v>
      </c>
      <c r="J264" s="73">
        <f>SUM(D264*I264)</f>
        <v>0</v>
      </c>
      <c r="K264" s="14"/>
    </row>
    <row r="265" spans="1:12" s="15" customFormat="1" ht="10" x14ac:dyDescent="0.2">
      <c r="A265" s="8" t="s">
        <v>9</v>
      </c>
      <c r="B265" s="9">
        <v>0</v>
      </c>
      <c r="C265" s="9">
        <v>1</v>
      </c>
      <c r="D265" s="10">
        <f>SUM(B265*C265)</f>
        <v>0</v>
      </c>
      <c r="E265" s="83">
        <v>300</v>
      </c>
      <c r="F265" s="10">
        <f>SUM(D265*E265)</f>
        <v>0</v>
      </c>
      <c r="G265" s="16">
        <v>48.24</v>
      </c>
      <c r="H265" s="49">
        <f>SUM(F265*G265)</f>
        <v>0</v>
      </c>
      <c r="I265" s="16">
        <v>0</v>
      </c>
      <c r="J265" s="73">
        <f>SUM(D265*I265)</f>
        <v>0</v>
      </c>
      <c r="K265" s="14"/>
    </row>
    <row r="266" spans="1:12" s="24" customFormat="1" ht="10" x14ac:dyDescent="0.2">
      <c r="A266" s="17" t="s">
        <v>10</v>
      </c>
      <c r="B266" s="51">
        <f>SUM(B263:B265)</f>
        <v>15</v>
      </c>
      <c r="C266" s="18"/>
      <c r="D266" s="19">
        <f>SUM(D263:D265)</f>
        <v>15</v>
      </c>
      <c r="E266" s="20"/>
      <c r="F266" s="19">
        <f>SUM(F263:F265)</f>
        <v>4500</v>
      </c>
      <c r="G266" s="21"/>
      <c r="H266" s="50">
        <f>SUM(H263:H265)</f>
        <v>418275</v>
      </c>
      <c r="I266" s="21"/>
      <c r="J266" s="74">
        <f>SUM(J263:J265)</f>
        <v>0</v>
      </c>
      <c r="K266" s="35">
        <v>15</v>
      </c>
      <c r="L266" s="23">
        <f>SUM(D266*K266*57.01)</f>
        <v>12827.25</v>
      </c>
    </row>
    <row r="267" spans="1:12" s="133" customFormat="1" ht="10.5" x14ac:dyDescent="0.25">
      <c r="A267" s="128" t="s">
        <v>106</v>
      </c>
    </row>
    <row r="268" spans="1:12" s="15" customFormat="1" ht="10" x14ac:dyDescent="0.2">
      <c r="A268" s="8" t="s">
        <v>7</v>
      </c>
      <c r="B268" s="26">
        <v>0</v>
      </c>
      <c r="C268" s="9">
        <v>1</v>
      </c>
      <c r="D268" s="10">
        <f>SUM(B268*C268)</f>
        <v>0</v>
      </c>
      <c r="E268" s="83">
        <v>400</v>
      </c>
      <c r="F268" s="10">
        <f>SUM(D268*E268)</f>
        <v>0</v>
      </c>
      <c r="G268" s="12">
        <v>35.630000000000003</v>
      </c>
      <c r="H268" s="48">
        <f>SUM(F268*G268)</f>
        <v>0</v>
      </c>
      <c r="I268" s="13">
        <v>0</v>
      </c>
      <c r="J268" s="73">
        <f>SUM(D268*I268)</f>
        <v>0</v>
      </c>
      <c r="K268" s="14"/>
    </row>
    <row r="269" spans="1:12" s="15" customFormat="1" ht="10" x14ac:dyDescent="0.2">
      <c r="A269" s="79" t="s">
        <v>8</v>
      </c>
      <c r="B269" s="28">
        <v>15</v>
      </c>
      <c r="C269" s="9">
        <v>1</v>
      </c>
      <c r="D269" s="10">
        <f>SUM(B269*C269)</f>
        <v>15</v>
      </c>
      <c r="E269" s="83">
        <v>400</v>
      </c>
      <c r="F269" s="10">
        <f>SUM(D269*E269)</f>
        <v>6000</v>
      </c>
      <c r="G269" s="104">
        <v>110.08</v>
      </c>
      <c r="H269" s="82">
        <f>SUM(F269*G269)</f>
        <v>660480</v>
      </c>
      <c r="I269" s="16">
        <v>0</v>
      </c>
      <c r="J269" s="73">
        <f>SUM(D269*I269)</f>
        <v>0</v>
      </c>
      <c r="K269" s="14"/>
    </row>
    <row r="270" spans="1:12" s="15" customFormat="1" ht="10" x14ac:dyDescent="0.2">
      <c r="A270" s="8" t="s">
        <v>9</v>
      </c>
      <c r="B270" s="9">
        <v>0</v>
      </c>
      <c r="C270" s="9">
        <v>1</v>
      </c>
      <c r="D270" s="10">
        <f>SUM(B270*C270)</f>
        <v>0</v>
      </c>
      <c r="E270" s="83">
        <v>400</v>
      </c>
      <c r="F270" s="10">
        <f>SUM(D270*E270)</f>
        <v>0</v>
      </c>
      <c r="G270" s="16">
        <v>48.24</v>
      </c>
      <c r="H270" s="49">
        <f>SUM(F270*G270)</f>
        <v>0</v>
      </c>
      <c r="I270" s="16">
        <v>0</v>
      </c>
      <c r="J270" s="73">
        <f>SUM(D270*I270)</f>
        <v>0</v>
      </c>
      <c r="K270" s="14"/>
    </row>
    <row r="271" spans="1:12" s="24" customFormat="1" ht="10" x14ac:dyDescent="0.2">
      <c r="A271" s="17" t="s">
        <v>10</v>
      </c>
      <c r="B271" s="51">
        <f>SUM(B268:B270)</f>
        <v>15</v>
      </c>
      <c r="C271" s="18"/>
      <c r="D271" s="19">
        <f>SUM(D268:D270)</f>
        <v>15</v>
      </c>
      <c r="E271" s="20"/>
      <c r="F271" s="19">
        <f>SUM(F268:F270)</f>
        <v>6000</v>
      </c>
      <c r="G271" s="21"/>
      <c r="H271" s="50">
        <f>SUM(H268:H270)</f>
        <v>660480</v>
      </c>
      <c r="I271" s="21"/>
      <c r="J271" s="74">
        <f>SUM(J268:J270)</f>
        <v>0</v>
      </c>
      <c r="K271" s="35">
        <v>10</v>
      </c>
      <c r="L271" s="23">
        <f>SUM(D271*K271*57.01)</f>
        <v>8551.5</v>
      </c>
    </row>
    <row r="272" spans="1:12" s="133" customFormat="1" ht="10.5" x14ac:dyDescent="0.25">
      <c r="A272" s="128" t="s">
        <v>60</v>
      </c>
    </row>
    <row r="273" spans="1:12" s="15" customFormat="1" ht="10" x14ac:dyDescent="0.2">
      <c r="A273" s="8" t="s">
        <v>7</v>
      </c>
      <c r="B273" s="26">
        <v>0</v>
      </c>
      <c r="C273" s="9">
        <v>1</v>
      </c>
      <c r="D273" s="10">
        <f>SUM(B273*C273)</f>
        <v>0</v>
      </c>
      <c r="E273" s="11">
        <v>2</v>
      </c>
      <c r="F273" s="10">
        <f>SUM(D273*E273)</f>
        <v>0</v>
      </c>
      <c r="G273" s="12">
        <v>35.630000000000003</v>
      </c>
      <c r="H273" s="48">
        <f>SUM(F273*G273)</f>
        <v>0</v>
      </c>
      <c r="I273" s="13">
        <v>0</v>
      </c>
      <c r="J273" s="73">
        <f>SUM(D273*I273)</f>
        <v>0</v>
      </c>
      <c r="K273" s="14"/>
    </row>
    <row r="274" spans="1:12" s="15" customFormat="1" ht="10" x14ac:dyDescent="0.2">
      <c r="A274" s="79" t="s">
        <v>8</v>
      </c>
      <c r="B274" s="28">
        <v>10</v>
      </c>
      <c r="C274" s="9">
        <v>1</v>
      </c>
      <c r="D274" s="10">
        <f>SUM(B274*C274)</f>
        <v>10</v>
      </c>
      <c r="E274" s="11">
        <v>2</v>
      </c>
      <c r="F274" s="10">
        <f>SUM(D274*E274)</f>
        <v>20</v>
      </c>
      <c r="G274" s="16">
        <v>33.11</v>
      </c>
      <c r="H274" s="49">
        <f>SUM(F274*G274)</f>
        <v>662.2</v>
      </c>
      <c r="I274" s="16">
        <v>0</v>
      </c>
      <c r="J274" s="73">
        <f>SUM(D274*I274)</f>
        <v>0</v>
      </c>
      <c r="K274" s="14"/>
    </row>
    <row r="275" spans="1:12" s="15" customFormat="1" ht="10" x14ac:dyDescent="0.2">
      <c r="A275" s="8" t="s">
        <v>9</v>
      </c>
      <c r="B275" s="9">
        <v>0</v>
      </c>
      <c r="C275" s="9">
        <v>1</v>
      </c>
      <c r="D275" s="10">
        <f>SUM(B275*C275)</f>
        <v>0</v>
      </c>
      <c r="E275" s="11">
        <v>2</v>
      </c>
      <c r="F275" s="10">
        <f>SUM(D275*E275)</f>
        <v>0</v>
      </c>
      <c r="G275" s="16">
        <v>48.24</v>
      </c>
      <c r="H275" s="49">
        <f>SUM(F275*G275)</f>
        <v>0</v>
      </c>
      <c r="I275" s="16">
        <v>0</v>
      </c>
      <c r="J275" s="73">
        <f>SUM(D275*I275)</f>
        <v>0</v>
      </c>
      <c r="K275" s="14"/>
    </row>
    <row r="276" spans="1:12" s="24" customFormat="1" ht="10" x14ac:dyDescent="0.2">
      <c r="A276" s="17" t="s">
        <v>10</v>
      </c>
      <c r="B276" s="51">
        <f>SUM(B273:B275)</f>
        <v>10</v>
      </c>
      <c r="C276" s="18"/>
      <c r="D276" s="19">
        <f>SUM(D273:D275)</f>
        <v>10</v>
      </c>
      <c r="E276" s="20"/>
      <c r="F276" s="19">
        <f>SUM(F273:F275)</f>
        <v>20</v>
      </c>
      <c r="G276" s="21"/>
      <c r="H276" s="50">
        <f>SUM(H273:H275)</f>
        <v>662.2</v>
      </c>
      <c r="I276" s="21"/>
      <c r="J276" s="74">
        <f>SUM(J273:J275)</f>
        <v>0</v>
      </c>
      <c r="K276" s="35">
        <v>1</v>
      </c>
      <c r="L276" s="23">
        <f>SUM(D276*K276*57.01)</f>
        <v>570.1</v>
      </c>
    </row>
    <row r="277" spans="1:12" s="133" customFormat="1" ht="10.5" x14ac:dyDescent="0.25">
      <c r="A277" s="128" t="s">
        <v>62</v>
      </c>
    </row>
    <row r="278" spans="1:12" s="15" customFormat="1" ht="10" x14ac:dyDescent="0.2">
      <c r="A278" s="8" t="s">
        <v>7</v>
      </c>
      <c r="B278" s="26">
        <v>0</v>
      </c>
      <c r="C278" s="9">
        <v>1</v>
      </c>
      <c r="D278" s="10">
        <f>SUM(B278*C278)</f>
        <v>0</v>
      </c>
      <c r="E278" s="11">
        <v>2</v>
      </c>
      <c r="F278" s="10">
        <f>SUM(D278*E278)</f>
        <v>0</v>
      </c>
      <c r="G278" s="12">
        <v>35.630000000000003</v>
      </c>
      <c r="H278" s="48">
        <f>SUM(F278*G278)</f>
        <v>0</v>
      </c>
      <c r="I278" s="13">
        <v>0</v>
      </c>
      <c r="J278" s="73">
        <f>SUM(D278*I278)</f>
        <v>0</v>
      </c>
      <c r="K278" s="14"/>
    </row>
    <row r="279" spans="1:12" s="15" customFormat="1" ht="10" x14ac:dyDescent="0.2">
      <c r="A279" s="79" t="s">
        <v>8</v>
      </c>
      <c r="B279" s="28">
        <v>1</v>
      </c>
      <c r="C279" s="9">
        <v>1</v>
      </c>
      <c r="D279" s="10">
        <f>SUM(B279*C279)</f>
        <v>1</v>
      </c>
      <c r="E279" s="11">
        <v>2</v>
      </c>
      <c r="F279" s="10">
        <f>SUM(D279*E279)</f>
        <v>2</v>
      </c>
      <c r="G279" s="16">
        <v>33.11</v>
      </c>
      <c r="H279" s="49">
        <f>SUM(F279*G279)</f>
        <v>66.22</v>
      </c>
      <c r="I279" s="16">
        <v>0</v>
      </c>
      <c r="J279" s="73">
        <f>SUM(D279*I279)</f>
        <v>0</v>
      </c>
      <c r="K279" s="14"/>
    </row>
    <row r="280" spans="1:12" s="15" customFormat="1" ht="10" x14ac:dyDescent="0.2">
      <c r="A280" s="8" t="s">
        <v>9</v>
      </c>
      <c r="B280" s="9">
        <v>0</v>
      </c>
      <c r="C280" s="9">
        <v>1</v>
      </c>
      <c r="D280" s="10">
        <f>SUM(B280*C280)</f>
        <v>0</v>
      </c>
      <c r="E280" s="11">
        <v>2</v>
      </c>
      <c r="F280" s="10">
        <f>SUM(D280*E280)</f>
        <v>0</v>
      </c>
      <c r="G280" s="16">
        <v>48.24</v>
      </c>
      <c r="H280" s="49">
        <f>SUM(F280*G280)</f>
        <v>0</v>
      </c>
      <c r="I280" s="16">
        <v>0</v>
      </c>
      <c r="J280" s="73">
        <f>SUM(D280*I280)</f>
        <v>0</v>
      </c>
      <c r="K280" s="14"/>
    </row>
    <row r="281" spans="1:12" s="24" customFormat="1" ht="10" x14ac:dyDescent="0.2">
      <c r="A281" s="17" t="s">
        <v>10</v>
      </c>
      <c r="B281" s="51">
        <f>SUM(B278:B280)</f>
        <v>1</v>
      </c>
      <c r="C281" s="18"/>
      <c r="D281" s="19">
        <f>SUM(D278:D280)</f>
        <v>1</v>
      </c>
      <c r="E281" s="20"/>
      <c r="F281" s="19">
        <f>SUM(F278:F280)</f>
        <v>2</v>
      </c>
      <c r="G281" s="21"/>
      <c r="H281" s="50">
        <f>SUM(H278:H280)</f>
        <v>66.22</v>
      </c>
      <c r="I281" s="21"/>
      <c r="J281" s="74">
        <f>SUM(J278:J280)</f>
        <v>0</v>
      </c>
      <c r="K281" s="35">
        <v>1</v>
      </c>
      <c r="L281" s="23">
        <f>SUM(D281*K281*57.01)</f>
        <v>57.01</v>
      </c>
    </row>
    <row r="282" spans="1:12" s="133" customFormat="1" ht="10.5" x14ac:dyDescent="0.25">
      <c r="A282" s="128" t="s">
        <v>90</v>
      </c>
    </row>
    <row r="283" spans="1:12" s="15" customFormat="1" ht="10" x14ac:dyDescent="0.2">
      <c r="A283" s="8" t="s">
        <v>7</v>
      </c>
      <c r="B283" s="26">
        <v>0</v>
      </c>
      <c r="C283" s="9">
        <v>1</v>
      </c>
      <c r="D283" s="10">
        <f>SUM(B283*C283)</f>
        <v>0</v>
      </c>
      <c r="E283" s="83">
        <v>30</v>
      </c>
      <c r="F283" s="10">
        <f>SUM(D283*E283)</f>
        <v>0</v>
      </c>
      <c r="G283" s="12">
        <v>35.630000000000003</v>
      </c>
      <c r="H283" s="48">
        <f>SUM(F283*G283)</f>
        <v>0</v>
      </c>
      <c r="I283" s="13">
        <v>0</v>
      </c>
      <c r="J283" s="73">
        <f>SUM(D283*I283)</f>
        <v>0</v>
      </c>
      <c r="K283" s="14"/>
    </row>
    <row r="284" spans="1:12" s="15" customFormat="1" ht="10" x14ac:dyDescent="0.2">
      <c r="A284" s="79" t="s">
        <v>8</v>
      </c>
      <c r="B284" s="28">
        <v>4</v>
      </c>
      <c r="C284" s="9">
        <v>1</v>
      </c>
      <c r="D284" s="10">
        <f>SUM(B284*C284)</f>
        <v>4</v>
      </c>
      <c r="E284" s="83">
        <v>30</v>
      </c>
      <c r="F284" s="10">
        <f>SUM(D284*E284)</f>
        <v>120</v>
      </c>
      <c r="G284" s="104">
        <v>110.08</v>
      </c>
      <c r="H284" s="82">
        <f>SUM(F284*G284)</f>
        <v>13209.6</v>
      </c>
      <c r="I284" s="36">
        <v>8000</v>
      </c>
      <c r="J284" s="73">
        <f>SUM(D284*I284)</f>
        <v>32000</v>
      </c>
      <c r="K284" s="14"/>
    </row>
    <row r="285" spans="1:12" s="15" customFormat="1" ht="10" x14ac:dyDescent="0.2">
      <c r="A285" s="8" t="s">
        <v>9</v>
      </c>
      <c r="B285" s="9">
        <v>0</v>
      </c>
      <c r="C285" s="9">
        <v>1</v>
      </c>
      <c r="D285" s="10">
        <f>SUM(B285*C285)</f>
        <v>0</v>
      </c>
      <c r="E285" s="83">
        <v>30</v>
      </c>
      <c r="F285" s="10">
        <f>SUM(D285*E285)</f>
        <v>0</v>
      </c>
      <c r="G285" s="16">
        <v>48.24</v>
      </c>
      <c r="H285" s="49">
        <f>SUM(F285*G285)</f>
        <v>0</v>
      </c>
      <c r="I285" s="16">
        <v>0</v>
      </c>
      <c r="J285" s="73">
        <f>SUM(D285*I285)</f>
        <v>0</v>
      </c>
      <c r="K285" s="14"/>
    </row>
    <row r="286" spans="1:12" s="24" customFormat="1" ht="10" x14ac:dyDescent="0.2">
      <c r="A286" s="17" t="s">
        <v>10</v>
      </c>
      <c r="B286" s="51">
        <f>SUM(B283:B285)</f>
        <v>4</v>
      </c>
      <c r="C286" s="18"/>
      <c r="D286" s="19">
        <f>SUM(D283:D285)</f>
        <v>4</v>
      </c>
      <c r="E286" s="20"/>
      <c r="F286" s="19">
        <f>SUM(F283:F285)</f>
        <v>120</v>
      </c>
      <c r="G286" s="21"/>
      <c r="H286" s="50">
        <f>SUM(H283:H285)</f>
        <v>13209.6</v>
      </c>
      <c r="I286" s="21"/>
      <c r="J286" s="74">
        <f>SUM(J283:J285)</f>
        <v>32000</v>
      </c>
      <c r="K286" s="35">
        <v>100</v>
      </c>
      <c r="L286" s="23">
        <f>SUM(D286*K286*57.01)</f>
        <v>22804</v>
      </c>
    </row>
    <row r="287" spans="1:12" s="133" customFormat="1" ht="10.5" x14ac:dyDescent="0.25">
      <c r="A287" s="128" t="s">
        <v>70</v>
      </c>
    </row>
    <row r="288" spans="1:12" s="15" customFormat="1" ht="10" x14ac:dyDescent="0.2">
      <c r="A288" s="8" t="s">
        <v>7</v>
      </c>
      <c r="B288" s="26">
        <v>0</v>
      </c>
      <c r="C288" s="9">
        <v>2</v>
      </c>
      <c r="D288" s="10">
        <f>SUM(B288*C288)</f>
        <v>0</v>
      </c>
      <c r="E288" s="52">
        <v>0.25</v>
      </c>
      <c r="F288" s="10">
        <f>SUM(D288*E288)</f>
        <v>0</v>
      </c>
      <c r="G288" s="12">
        <v>35.630000000000003</v>
      </c>
      <c r="H288" s="48">
        <f>SUM(F288*G288)</f>
        <v>0</v>
      </c>
      <c r="I288" s="13">
        <v>0</v>
      </c>
      <c r="J288" s="73">
        <f>SUM(D288*I288)</f>
        <v>0</v>
      </c>
      <c r="K288" s="14"/>
    </row>
    <row r="289" spans="1:12" s="15" customFormat="1" ht="10" x14ac:dyDescent="0.2">
      <c r="A289" s="8" t="s">
        <v>8</v>
      </c>
      <c r="B289" s="9">
        <v>0</v>
      </c>
      <c r="C289" s="9">
        <v>2</v>
      </c>
      <c r="D289" s="10">
        <f>SUM(B289*C289)</f>
        <v>0</v>
      </c>
      <c r="E289" s="52">
        <v>0.25</v>
      </c>
      <c r="F289" s="10">
        <f>SUM(D289*E289)</f>
        <v>0</v>
      </c>
      <c r="G289" s="16">
        <v>33.11</v>
      </c>
      <c r="H289" s="49">
        <f>SUM(F289*G289)</f>
        <v>0</v>
      </c>
      <c r="I289" s="36">
        <v>0</v>
      </c>
      <c r="J289" s="73">
        <f>SUM(D289*I289)</f>
        <v>0</v>
      </c>
      <c r="K289" s="14"/>
    </row>
    <row r="290" spans="1:12" s="15" customFormat="1" ht="10" x14ac:dyDescent="0.2">
      <c r="A290" s="79" t="s">
        <v>9</v>
      </c>
      <c r="B290" s="28">
        <v>250</v>
      </c>
      <c r="C290" s="9">
        <v>2</v>
      </c>
      <c r="D290" s="10">
        <f>SUM(B290*C290)</f>
        <v>500</v>
      </c>
      <c r="E290" s="52">
        <v>0.25</v>
      </c>
      <c r="F290" s="10">
        <f>SUM(D290*E290)</f>
        <v>125</v>
      </c>
      <c r="G290" s="16">
        <v>48.24</v>
      </c>
      <c r="H290" s="49">
        <f>SUM(F290*G290)</f>
        <v>6030</v>
      </c>
      <c r="I290" s="16">
        <v>0</v>
      </c>
      <c r="J290" s="73">
        <f>SUM(D290*I290)</f>
        <v>0</v>
      </c>
      <c r="K290" s="14" t="s">
        <v>16</v>
      </c>
    </row>
    <row r="291" spans="1:12" s="24" customFormat="1" ht="10" x14ac:dyDescent="0.2">
      <c r="A291" s="17" t="s">
        <v>10</v>
      </c>
      <c r="B291" s="51">
        <f>SUM(B288:B290)</f>
        <v>250</v>
      </c>
      <c r="C291" s="18"/>
      <c r="D291" s="19">
        <f>SUM(D288:D290)</f>
        <v>500</v>
      </c>
      <c r="E291" s="20"/>
      <c r="F291" s="19">
        <f>SUM(F288:F290)</f>
        <v>125</v>
      </c>
      <c r="G291" s="21"/>
      <c r="H291" s="50">
        <f>SUM(H288:H290)</f>
        <v>6030</v>
      </c>
      <c r="I291" s="21"/>
      <c r="J291" s="74">
        <f>SUM(J288:J290)</f>
        <v>0</v>
      </c>
      <c r="K291" s="35">
        <v>1</v>
      </c>
      <c r="L291" s="23">
        <f>SUM(D291*K291*57.01)</f>
        <v>28505</v>
      </c>
    </row>
    <row r="292" spans="1:12" s="133" customFormat="1" ht="10.5" x14ac:dyDescent="0.25">
      <c r="A292" s="128" t="s">
        <v>69</v>
      </c>
    </row>
    <row r="293" spans="1:12" s="15" customFormat="1" ht="10" x14ac:dyDescent="0.2">
      <c r="A293" s="8" t="s">
        <v>7</v>
      </c>
      <c r="B293" s="26">
        <v>0</v>
      </c>
      <c r="C293" s="9">
        <v>1</v>
      </c>
      <c r="D293" s="10">
        <f>SUM(B293*C293)</f>
        <v>0</v>
      </c>
      <c r="E293" s="11">
        <v>1</v>
      </c>
      <c r="F293" s="10">
        <f>SUM(D293*E293)</f>
        <v>0</v>
      </c>
      <c r="G293" s="12">
        <v>35.630000000000003</v>
      </c>
      <c r="H293" s="48">
        <f>SUM(F293*G293)</f>
        <v>0</v>
      </c>
      <c r="I293" s="13">
        <v>0</v>
      </c>
      <c r="J293" s="73">
        <f>SUM(D293*I293)</f>
        <v>0</v>
      </c>
      <c r="K293" s="14"/>
    </row>
    <row r="294" spans="1:12" s="15" customFormat="1" ht="10" x14ac:dyDescent="0.2">
      <c r="A294" s="8" t="s">
        <v>8</v>
      </c>
      <c r="B294" s="9">
        <v>0</v>
      </c>
      <c r="C294" s="9">
        <v>1</v>
      </c>
      <c r="D294" s="10">
        <f>SUM(B294*C294)</f>
        <v>0</v>
      </c>
      <c r="E294" s="11">
        <v>1</v>
      </c>
      <c r="F294" s="10">
        <f>SUM(D294*E294)</f>
        <v>0</v>
      </c>
      <c r="G294" s="16">
        <v>33.11</v>
      </c>
      <c r="H294" s="49">
        <f>SUM(F294*G294)</f>
        <v>0</v>
      </c>
      <c r="I294" s="36">
        <v>0</v>
      </c>
      <c r="J294" s="73">
        <f>SUM(D294*I294)</f>
        <v>0</v>
      </c>
      <c r="K294" s="14"/>
    </row>
    <row r="295" spans="1:12" s="15" customFormat="1" ht="10" x14ac:dyDescent="0.2">
      <c r="A295" s="79" t="s">
        <v>9</v>
      </c>
      <c r="B295" s="28">
        <v>3</v>
      </c>
      <c r="C295" s="9">
        <v>1</v>
      </c>
      <c r="D295" s="10">
        <f>SUM(B295*C295)</f>
        <v>3</v>
      </c>
      <c r="E295" s="11">
        <v>1</v>
      </c>
      <c r="F295" s="10">
        <f>SUM(D295*E295)</f>
        <v>3</v>
      </c>
      <c r="G295" s="16">
        <v>48.24</v>
      </c>
      <c r="H295" s="49">
        <f>SUM(F295*G295)</f>
        <v>144.72</v>
      </c>
      <c r="I295" s="16">
        <v>0</v>
      </c>
      <c r="J295" s="73">
        <f>SUM(D295*I295)</f>
        <v>0</v>
      </c>
      <c r="K295" s="14" t="s">
        <v>16</v>
      </c>
    </row>
    <row r="296" spans="1:12" s="24" customFormat="1" ht="10" x14ac:dyDescent="0.2">
      <c r="A296" s="17" t="s">
        <v>10</v>
      </c>
      <c r="B296" s="51">
        <f>SUM(B293:B295)</f>
        <v>3</v>
      </c>
      <c r="C296" s="18"/>
      <c r="D296" s="19">
        <f>SUM(D293:D295)</f>
        <v>3</v>
      </c>
      <c r="E296" s="20"/>
      <c r="F296" s="19">
        <f>SUM(F293:F295)</f>
        <v>3</v>
      </c>
      <c r="G296" s="21"/>
      <c r="H296" s="50">
        <f>SUM(H293:H295)</f>
        <v>144.72</v>
      </c>
      <c r="I296" s="21"/>
      <c r="J296" s="74">
        <f>SUM(J293:J295)</f>
        <v>0</v>
      </c>
      <c r="K296" s="35">
        <v>1</v>
      </c>
      <c r="L296" s="23">
        <f>SUM(D296*K296*57.01)</f>
        <v>171.03</v>
      </c>
    </row>
    <row r="297" spans="1:12" s="128" customFormat="1" ht="10.5" customHeight="1" x14ac:dyDescent="0.25">
      <c r="A297" s="128" t="s">
        <v>98</v>
      </c>
    </row>
    <row r="298" spans="1:12" s="15" customFormat="1" ht="10" x14ac:dyDescent="0.2">
      <c r="A298" s="85" t="s">
        <v>7</v>
      </c>
      <c r="B298" s="86">
        <v>0</v>
      </c>
      <c r="C298" s="87">
        <v>0</v>
      </c>
      <c r="D298" s="88">
        <f>SUM(B298*C298)</f>
        <v>0</v>
      </c>
      <c r="E298" s="89">
        <v>0</v>
      </c>
      <c r="F298" s="88">
        <f>SUM(D298*E298)</f>
        <v>0</v>
      </c>
      <c r="G298" s="90">
        <v>35.630000000000003</v>
      </c>
      <c r="H298" s="91">
        <f>SUM(F298*G298)</f>
        <v>0</v>
      </c>
      <c r="I298" s="92">
        <v>0</v>
      </c>
      <c r="J298" s="93">
        <f>SUM(D298*I298)</f>
        <v>0</v>
      </c>
      <c r="K298" s="94"/>
      <c r="L298" s="95"/>
    </row>
    <row r="299" spans="1:12" s="15" customFormat="1" ht="10" x14ac:dyDescent="0.2">
      <c r="A299" s="99" t="s">
        <v>8</v>
      </c>
      <c r="B299" s="100">
        <v>731</v>
      </c>
      <c r="C299" s="100">
        <v>1</v>
      </c>
      <c r="D299" s="88">
        <f>SUM(B299*C299)</f>
        <v>731</v>
      </c>
      <c r="E299" s="101">
        <v>260</v>
      </c>
      <c r="F299" s="88">
        <f>SUM(D299*E299)</f>
        <v>190060</v>
      </c>
      <c r="G299" s="103">
        <v>36.11</v>
      </c>
      <c r="H299" s="102">
        <f>SUM(F299*G299)</f>
        <v>6863066.5999999996</v>
      </c>
      <c r="I299" s="98">
        <v>0</v>
      </c>
      <c r="J299" s="93">
        <f>SUM(D299*I299)</f>
        <v>0</v>
      </c>
      <c r="K299" s="94"/>
      <c r="L299" s="95"/>
    </row>
    <row r="300" spans="1:12" s="15" customFormat="1" ht="10" x14ac:dyDescent="0.2">
      <c r="A300" s="99" t="s">
        <v>9</v>
      </c>
      <c r="B300" s="100">
        <v>3</v>
      </c>
      <c r="C300" s="87">
        <v>0</v>
      </c>
      <c r="D300" s="88">
        <f>SUM(B300*C300)</f>
        <v>0</v>
      </c>
      <c r="E300" s="89">
        <v>0</v>
      </c>
      <c r="F300" s="88">
        <f>SUM(D300*E300)</f>
        <v>0</v>
      </c>
      <c r="G300" s="96">
        <v>48.24</v>
      </c>
      <c r="H300" s="97">
        <f>SUM(F300*G300)</f>
        <v>0</v>
      </c>
      <c r="I300" s="96">
        <v>0</v>
      </c>
      <c r="J300" s="93">
        <f>SUM(D300*I300)</f>
        <v>0</v>
      </c>
      <c r="K300" s="94" t="s">
        <v>16</v>
      </c>
      <c r="L300" s="95"/>
    </row>
    <row r="301" spans="1:12" s="24" customFormat="1" ht="10" x14ac:dyDescent="0.2">
      <c r="A301" s="17" t="s">
        <v>10</v>
      </c>
      <c r="B301" s="51">
        <f>SUM(B298:B300)</f>
        <v>734</v>
      </c>
      <c r="C301" s="18"/>
      <c r="D301" s="19">
        <f>SUM(D298:D300)</f>
        <v>731</v>
      </c>
      <c r="E301" s="20"/>
      <c r="F301" s="19">
        <f>SUM(F298:F300)</f>
        <v>190060</v>
      </c>
      <c r="G301" s="21"/>
      <c r="H301" s="50">
        <f>SUM(H298:H300)</f>
        <v>6863066.5999999996</v>
      </c>
      <c r="I301" s="21"/>
      <c r="J301" s="74">
        <f>SUM(J298:J300)</f>
        <v>0</v>
      </c>
      <c r="K301" s="35">
        <v>1</v>
      </c>
      <c r="L301" s="23">
        <f>SUM(D301*K301*57.01)</f>
        <v>41674.31</v>
      </c>
    </row>
    <row r="302" spans="1:12" s="154" customFormat="1" ht="11.5" x14ac:dyDescent="0.25">
      <c r="A302" s="147" t="s">
        <v>11</v>
      </c>
      <c r="B302" s="148">
        <f>SUM(B6,B11,B16,B21,B26,B31,B36,B41,B46,B51,B56,B61,B66,B71,B76,B81,B86,B91,B96,B101,B121,B111,B116,B136,B141,B146,B151,B156,B161,B106,B126,B131,B166,B171,B176,B181,B186,B191,B196,B201,B206,B211,B216,B221,B226,B231,B236,B241,B246,B251,B256,B261,B266,B271,B276,B281,B286,B291,B296,B299)</f>
        <v>30304</v>
      </c>
      <c r="C302" s="149"/>
      <c r="D302" s="148">
        <f>SUM(D6,D11,D16,D21,D26,D31,D36,D41,D46,D51,D56,D61,D66,D71,D76,D81,D86,D91,D96,D101,D121,D111,D116,D136,D141,D146,D151,D156,D161,D106,D126,D131,D166,D171,D176,D181,D186,D191,D196,D201,D206,D211,D216,D221,D226,D231,D236,D241,D246,D251,D256,D261,D266,D271,D276,D281,D286,D291,D296,D299)</f>
        <v>56384</v>
      </c>
      <c r="E302" s="148"/>
      <c r="F302" s="148">
        <v>314704</v>
      </c>
      <c r="G302" s="150"/>
      <c r="H302" s="151">
        <f>SUM(H6,H11,H16,H21,H26,H31,H36,H41,H46,H51,H56,H61,H66,H71,H76,H81,H86,H91,H96,H101,H121,H111,H116,H136,H141,H146,H151,H156,H161,H106,H126,H131,H166,H171,H176,H181,H186,H191,H196,H201,H206,H211,H216,H221,H226,H231,H236,H241,H246,H251,H256,H261,H266,H271,H276,H281,H286,H291,H296,H299)</f>
        <v>15409874.172499999</v>
      </c>
      <c r="I302" s="150"/>
      <c r="J302" s="152">
        <f>SUM(J6,J11,J16,J21,J26,J31,J36,J41,J46,J51,J56,J61,J66,J71,J76,J81,J86,J91,J96,J101,J121,J111,J116,J136,J141,J146,J151,J156,J161,J106,J126,J131,J166,J171,J176,J181,J186,J191,J196,J201,J206,J211,J216,J221,J226,J231,J236,J241,J246,J251,J256,J261,J266,J271,J276,J281,J286,J291,J296)</f>
        <v>2085125</v>
      </c>
      <c r="K302" s="153"/>
      <c r="L302" s="151">
        <f>SUM(L6,L11,L16,L21,L26,L31,L36,L41,L46,L51,L56,L61,L66,L71,L76,L81,L86,L91,L96,L101,L121,L111,L116,L136,L141,L146,L151,L156,L161,L106,L126,L131,L166,L171,L176,L181,L186,L191,L196,L201,L206,L211,L216,L221,L226,L231,L236,L241,L246,L251,L256,L261,L266,L271,L276,L281,L286,L291,L296)</f>
        <v>2944044.8585000001</v>
      </c>
    </row>
    <row r="303" spans="1:12" s="38" customFormat="1" ht="10" x14ac:dyDescent="0.2">
      <c r="A303" s="27"/>
      <c r="B303" s="28"/>
      <c r="C303" s="28"/>
      <c r="D303" s="37"/>
      <c r="E303" s="37"/>
      <c r="F303" s="37"/>
      <c r="G303" s="31"/>
      <c r="I303" s="31"/>
      <c r="J303" s="75"/>
      <c r="K303" s="39"/>
    </row>
    <row r="304" spans="1:12" s="38" customFormat="1" ht="14.5" x14ac:dyDescent="0.35">
      <c r="A304" s="131" t="s">
        <v>89</v>
      </c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</row>
    <row r="305" spans="1:12" s="38" customFormat="1" ht="24.65" customHeight="1" x14ac:dyDescent="0.35">
      <c r="A305" s="129" t="s">
        <v>96</v>
      </c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1:12" ht="21" customHeight="1" x14ac:dyDescent="0.25">
      <c r="A306" s="114" t="s">
        <v>97</v>
      </c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8" spans="1:12" ht="22" customHeight="1" x14ac:dyDescent="0.35">
      <c r="A308" s="116" t="s">
        <v>100</v>
      </c>
      <c r="B308" s="117"/>
      <c r="C308" s="105"/>
    </row>
    <row r="309" spans="1:12" x14ac:dyDescent="0.25">
      <c r="A309" s="126" t="s">
        <v>103</v>
      </c>
      <c r="B309" s="125"/>
      <c r="C309" s="127"/>
    </row>
    <row r="310" spans="1:12" ht="14.5" x14ac:dyDescent="0.35">
      <c r="A310" s="124" t="s">
        <v>99</v>
      </c>
      <c r="B310" s="125"/>
      <c r="C310" s="123"/>
    </row>
    <row r="311" spans="1:12" ht="14.5" x14ac:dyDescent="0.35">
      <c r="A311" s="121" t="s">
        <v>101</v>
      </c>
      <c r="B311" s="122"/>
      <c r="C311" s="123"/>
    </row>
    <row r="312" spans="1:12" ht="14.5" x14ac:dyDescent="0.35">
      <c r="A312" s="118" t="s">
        <v>102</v>
      </c>
      <c r="B312" s="119"/>
      <c r="C312" s="120"/>
    </row>
    <row r="314" spans="1:12" x14ac:dyDescent="0.25">
      <c r="A314" s="112" t="s">
        <v>104</v>
      </c>
      <c r="B314" s="113"/>
      <c r="C314" s="113"/>
    </row>
  </sheetData>
  <mergeCells count="69">
    <mergeCell ref="A292:XFD292"/>
    <mergeCell ref="A287:XFD287"/>
    <mergeCell ref="A257:XFD257"/>
    <mergeCell ref="A282:XFD282"/>
    <mergeCell ref="A277:XFD277"/>
    <mergeCell ref="A272:XFD272"/>
    <mergeCell ref="A267:XFD267"/>
    <mergeCell ref="A262:XFD262"/>
    <mergeCell ref="A247:XFD247"/>
    <mergeCell ref="A252:XFD252"/>
    <mergeCell ref="A212:XFD212"/>
    <mergeCell ref="A217:XFD217"/>
    <mergeCell ref="A222:XFD222"/>
    <mergeCell ref="A227:XFD227"/>
    <mergeCell ref="A232:XFD232"/>
    <mergeCell ref="A197:XFD197"/>
    <mergeCell ref="A202:XFD202"/>
    <mergeCell ref="A237:XFD237"/>
    <mergeCell ref="A242:XFD242"/>
    <mergeCell ref="A207:XFD207"/>
    <mergeCell ref="A172:XFD172"/>
    <mergeCell ref="A112:XFD112"/>
    <mergeCell ref="A132:XFD132"/>
    <mergeCell ref="A192:XFD192"/>
    <mergeCell ref="A182:XFD182"/>
    <mergeCell ref="A187:XFD187"/>
    <mergeCell ref="A177:XFD177"/>
    <mergeCell ref="A137:XFD137"/>
    <mergeCell ref="A142:XFD142"/>
    <mergeCell ref="A147:XFD147"/>
    <mergeCell ref="A152:XFD152"/>
    <mergeCell ref="A157:XFD157"/>
    <mergeCell ref="A162:XFD162"/>
    <mergeCell ref="A117:XFD117"/>
    <mergeCell ref="A62:XFD62"/>
    <mergeCell ref="A107:XFD107"/>
    <mergeCell ref="A122:XFD122"/>
    <mergeCell ref="A127:XFD127"/>
    <mergeCell ref="A167:XFD167"/>
    <mergeCell ref="A67:XFD67"/>
    <mergeCell ref="A72:XFD72"/>
    <mergeCell ref="A77:XFD77"/>
    <mergeCell ref="A82:XFD82"/>
    <mergeCell ref="A102:XFD102"/>
    <mergeCell ref="A92:XFD92"/>
    <mergeCell ref="A97:XFD97"/>
    <mergeCell ref="A297:XFD297"/>
    <mergeCell ref="A305:L305"/>
    <mergeCell ref="A304:L304"/>
    <mergeCell ref="A27:XFD27"/>
    <mergeCell ref="A2:L2"/>
    <mergeCell ref="A7:XFD7"/>
    <mergeCell ref="A12:XFD12"/>
    <mergeCell ref="A17:XFD17"/>
    <mergeCell ref="A22:XFD22"/>
    <mergeCell ref="A87:XFD87"/>
    <mergeCell ref="A32:XFD32"/>
    <mergeCell ref="A37:XFD37"/>
    <mergeCell ref="A42:XFD42"/>
    <mergeCell ref="A47:XFD47"/>
    <mergeCell ref="A52:XFD52"/>
    <mergeCell ref="A57:XFD57"/>
    <mergeCell ref="A314:C314"/>
    <mergeCell ref="A306:L306"/>
    <mergeCell ref="A308:B308"/>
    <mergeCell ref="A312:C312"/>
    <mergeCell ref="A311:C311"/>
    <mergeCell ref="A310:C310"/>
    <mergeCell ref="A309:C309"/>
  </mergeCells>
  <printOptions horizontalCentered="1"/>
  <pageMargins left="0.2" right="0.2" top="0.25" bottom="0.25" header="0.3" footer="0.3"/>
  <pageSetup fitToHeight="10" orientation="landscape" r:id="rId1"/>
  <rowBreaks count="5" manualBreakCount="5">
    <brk id="51" max="16383" man="1"/>
    <brk id="111" max="16383" man="1"/>
    <brk id="166" max="16383" man="1"/>
    <brk id="22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96"/>
  <sheetViews>
    <sheetView zoomScale="115" zoomScaleNormal="115" workbookViewId="0">
      <pane ySplit="2" topLeftCell="A180" activePane="bottomLeft" state="frozen"/>
      <selection pane="bottomLeft" activeCell="A195" sqref="A195"/>
    </sheetView>
  </sheetViews>
  <sheetFormatPr defaultColWidth="0" defaultRowHeight="12.5" x14ac:dyDescent="0.25"/>
  <cols>
    <col min="1" max="1" width="16.54296875" style="1" customWidth="1"/>
    <col min="2" max="12" width="10.81640625" style="70" customWidth="1"/>
    <col min="13" max="13" width="11" style="70" customWidth="1"/>
    <col min="14" max="16381" width="8.90625" style="55" hidden="1"/>
    <col min="16382" max="16382" width="0.54296875" style="55" hidden="1"/>
    <col min="16383" max="16383" width="3.1796875" style="55" hidden="1" customWidth="1"/>
    <col min="16384" max="16384" width="3.1796875" style="55" hidden="1"/>
  </cols>
  <sheetData>
    <row r="1" spans="1:13" s="54" customFormat="1" ht="32" customHeight="1" x14ac:dyDescent="0.25">
      <c r="A1" s="27"/>
      <c r="B1" s="140" t="s">
        <v>36</v>
      </c>
      <c r="C1" s="141"/>
      <c r="D1" s="141"/>
      <c r="E1" s="145" t="s">
        <v>37</v>
      </c>
      <c r="F1" s="146"/>
      <c r="G1" s="146"/>
      <c r="H1" s="138" t="s">
        <v>38</v>
      </c>
      <c r="I1" s="139"/>
      <c r="J1" s="139"/>
      <c r="K1" s="142" t="s">
        <v>39</v>
      </c>
      <c r="L1" s="143"/>
      <c r="M1" s="143"/>
    </row>
    <row r="2" spans="1:13" s="56" customFormat="1" ht="21.5" thickBot="1" x14ac:dyDescent="0.3">
      <c r="A2" s="72" t="s">
        <v>0</v>
      </c>
      <c r="B2" s="61" t="s">
        <v>13</v>
      </c>
      <c r="C2" s="61" t="s">
        <v>1</v>
      </c>
      <c r="D2" s="61" t="s">
        <v>30</v>
      </c>
      <c r="E2" s="62" t="s">
        <v>13</v>
      </c>
      <c r="F2" s="62" t="s">
        <v>1</v>
      </c>
      <c r="G2" s="62" t="s">
        <v>30</v>
      </c>
      <c r="H2" s="63" t="s">
        <v>13</v>
      </c>
      <c r="I2" s="63" t="s">
        <v>1</v>
      </c>
      <c r="J2" s="63" t="s">
        <v>30</v>
      </c>
      <c r="K2" s="108" t="s">
        <v>13</v>
      </c>
      <c r="L2" s="108" t="s">
        <v>1</v>
      </c>
      <c r="M2" s="108" t="s">
        <v>30</v>
      </c>
    </row>
    <row r="3" spans="1:13" s="58" customFormat="1" ht="12" customHeight="1" x14ac:dyDescent="0.35">
      <c r="A3" s="134" t="s">
        <v>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54" customFormat="1" ht="12" customHeight="1" x14ac:dyDescent="0.2">
      <c r="A4" s="79" t="s">
        <v>7</v>
      </c>
      <c r="B4" s="64">
        <v>36</v>
      </c>
      <c r="C4" s="64">
        <v>36</v>
      </c>
      <c r="D4" s="64">
        <v>2700</v>
      </c>
      <c r="E4" s="65">
        <v>36</v>
      </c>
      <c r="F4" s="65">
        <v>36</v>
      </c>
      <c r="G4" s="65">
        <v>2700</v>
      </c>
      <c r="H4" s="66">
        <v>0</v>
      </c>
      <c r="I4" s="66">
        <v>0</v>
      </c>
      <c r="J4" s="66">
        <v>0</v>
      </c>
      <c r="K4" s="107">
        <v>0</v>
      </c>
      <c r="L4" s="107">
        <v>0</v>
      </c>
      <c r="M4" s="107">
        <v>0</v>
      </c>
    </row>
    <row r="5" spans="1:13" s="54" customFormat="1" ht="12" customHeight="1" x14ac:dyDescent="0.2">
      <c r="A5" s="79" t="s">
        <v>8</v>
      </c>
      <c r="B5" s="64">
        <v>20</v>
      </c>
      <c r="C5" s="64">
        <v>20</v>
      </c>
      <c r="D5" s="64">
        <v>1500</v>
      </c>
      <c r="E5" s="65">
        <v>30</v>
      </c>
      <c r="F5" s="65">
        <v>30</v>
      </c>
      <c r="G5" s="65">
        <v>2250</v>
      </c>
      <c r="H5" s="66">
        <v>0</v>
      </c>
      <c r="I5" s="66">
        <v>0</v>
      </c>
      <c r="J5" s="66">
        <v>0</v>
      </c>
      <c r="K5" s="107">
        <v>10</v>
      </c>
      <c r="L5" s="107">
        <v>10</v>
      </c>
      <c r="M5" s="107">
        <v>750</v>
      </c>
    </row>
    <row r="6" spans="1:13" s="54" customFormat="1" ht="12" customHeight="1" x14ac:dyDescent="0.2">
      <c r="A6" s="79" t="s">
        <v>9</v>
      </c>
      <c r="B6" s="64">
        <v>20</v>
      </c>
      <c r="C6" s="64">
        <v>20</v>
      </c>
      <c r="D6" s="64">
        <v>0</v>
      </c>
      <c r="E6" s="65">
        <v>20</v>
      </c>
      <c r="F6" s="65">
        <v>20</v>
      </c>
      <c r="G6" s="65">
        <v>0</v>
      </c>
      <c r="H6" s="66">
        <v>0</v>
      </c>
      <c r="I6" s="66">
        <v>0</v>
      </c>
      <c r="J6" s="66">
        <v>0</v>
      </c>
      <c r="K6" s="107">
        <v>0</v>
      </c>
      <c r="L6" s="107">
        <v>0</v>
      </c>
      <c r="M6" s="107">
        <v>0</v>
      </c>
    </row>
    <row r="7" spans="1:13" s="44" customFormat="1" ht="12" customHeight="1" x14ac:dyDescent="0.35">
      <c r="A7" s="128" t="s">
        <v>66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s="54" customFormat="1" ht="12" customHeight="1" x14ac:dyDescent="0.2">
      <c r="A8" s="79" t="s">
        <v>7</v>
      </c>
      <c r="B8" s="64">
        <v>50</v>
      </c>
      <c r="C8" s="64">
        <v>250</v>
      </c>
      <c r="D8" s="64">
        <v>5000</v>
      </c>
      <c r="E8" s="65">
        <v>70</v>
      </c>
      <c r="F8" s="65">
        <v>350</v>
      </c>
      <c r="G8" s="65">
        <v>7000</v>
      </c>
      <c r="H8" s="66">
        <v>0</v>
      </c>
      <c r="I8" s="66">
        <v>0</v>
      </c>
      <c r="J8" s="66">
        <v>0</v>
      </c>
      <c r="K8" s="107">
        <v>20</v>
      </c>
      <c r="L8" s="107">
        <v>100</v>
      </c>
      <c r="M8" s="107">
        <v>2000</v>
      </c>
    </row>
    <row r="9" spans="1:13" s="54" customFormat="1" ht="12" customHeight="1" x14ac:dyDescent="0.2">
      <c r="A9" s="79" t="s">
        <v>8</v>
      </c>
      <c r="B9" s="64">
        <v>60</v>
      </c>
      <c r="C9" s="64">
        <v>300</v>
      </c>
      <c r="D9" s="64">
        <v>6000</v>
      </c>
      <c r="E9" s="65">
        <v>80</v>
      </c>
      <c r="F9" s="65">
        <v>400</v>
      </c>
      <c r="G9" s="65">
        <v>8000</v>
      </c>
      <c r="H9" s="66">
        <v>0</v>
      </c>
      <c r="I9" s="66">
        <v>0</v>
      </c>
      <c r="J9" s="66">
        <v>0</v>
      </c>
      <c r="K9" s="107">
        <v>20</v>
      </c>
      <c r="L9" s="107">
        <v>100</v>
      </c>
      <c r="M9" s="107">
        <v>2000</v>
      </c>
    </row>
    <row r="10" spans="1:13" s="54" customFormat="1" ht="12" customHeight="1" x14ac:dyDescent="0.2">
      <c r="A10" s="79" t="s">
        <v>9</v>
      </c>
      <c r="B10" s="64">
        <v>100</v>
      </c>
      <c r="C10" s="64">
        <v>500</v>
      </c>
      <c r="D10" s="64">
        <v>0</v>
      </c>
      <c r="E10" s="65">
        <v>100</v>
      </c>
      <c r="F10" s="65">
        <v>500</v>
      </c>
      <c r="G10" s="65">
        <v>0</v>
      </c>
      <c r="H10" s="66">
        <v>0</v>
      </c>
      <c r="I10" s="66">
        <v>0</v>
      </c>
      <c r="J10" s="66">
        <v>0</v>
      </c>
      <c r="K10" s="107">
        <v>0</v>
      </c>
      <c r="L10" s="107">
        <v>0</v>
      </c>
      <c r="M10" s="107">
        <v>0</v>
      </c>
    </row>
    <row r="11" spans="1:13" s="44" customFormat="1" ht="12" customHeight="1" x14ac:dyDescent="0.35">
      <c r="A11" s="128" t="s">
        <v>67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s="54" customFormat="1" ht="12" customHeight="1" x14ac:dyDescent="0.2">
      <c r="A12" s="27" t="s">
        <v>8</v>
      </c>
      <c r="B12" s="64">
        <v>690</v>
      </c>
      <c r="C12" s="64">
        <v>1380</v>
      </c>
      <c r="D12" s="64">
        <v>69000</v>
      </c>
      <c r="E12" s="65">
        <v>1760</v>
      </c>
      <c r="F12" s="65">
        <v>3520</v>
      </c>
      <c r="G12" s="65">
        <v>176000</v>
      </c>
      <c r="H12" s="66">
        <v>0</v>
      </c>
      <c r="I12" s="66">
        <v>0</v>
      </c>
      <c r="J12" s="66">
        <v>0</v>
      </c>
      <c r="K12" s="107">
        <v>1070</v>
      </c>
      <c r="L12" s="107">
        <v>2140</v>
      </c>
      <c r="M12" s="107">
        <v>107000</v>
      </c>
    </row>
    <row r="13" spans="1:13" s="57" customFormat="1" ht="12" customHeight="1" x14ac:dyDescent="0.35">
      <c r="A13" s="128" t="s">
        <v>68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1:13" s="54" customFormat="1" ht="12" customHeight="1" x14ac:dyDescent="0.2">
      <c r="A14" s="27" t="s">
        <v>7</v>
      </c>
      <c r="B14" s="64">
        <v>70</v>
      </c>
      <c r="C14" s="64">
        <v>105</v>
      </c>
      <c r="D14" s="64">
        <v>5250</v>
      </c>
      <c r="E14" s="65">
        <v>40</v>
      </c>
      <c r="F14" s="65">
        <v>60</v>
      </c>
      <c r="G14" s="65">
        <v>3000</v>
      </c>
      <c r="H14" s="66">
        <v>0</v>
      </c>
      <c r="I14" s="66">
        <v>0</v>
      </c>
      <c r="J14" s="66">
        <v>0</v>
      </c>
      <c r="K14" s="107">
        <v>-30</v>
      </c>
      <c r="L14" s="107">
        <v>-45</v>
      </c>
      <c r="M14" s="107">
        <v>-2250</v>
      </c>
    </row>
    <row r="15" spans="1:13" s="54" customFormat="1" ht="12" customHeight="1" x14ac:dyDescent="0.2">
      <c r="A15" s="27" t="s">
        <v>8</v>
      </c>
      <c r="B15" s="64">
        <v>300</v>
      </c>
      <c r="C15" s="64">
        <v>450</v>
      </c>
      <c r="D15" s="64">
        <v>22500</v>
      </c>
      <c r="E15" s="65">
        <v>170</v>
      </c>
      <c r="F15" s="65">
        <v>255</v>
      </c>
      <c r="G15" s="65">
        <v>12750</v>
      </c>
      <c r="H15" s="66">
        <v>0</v>
      </c>
      <c r="I15" s="66">
        <v>0</v>
      </c>
      <c r="J15" s="66">
        <v>0</v>
      </c>
      <c r="K15" s="107">
        <v>-130</v>
      </c>
      <c r="L15" s="107">
        <v>-195</v>
      </c>
      <c r="M15" s="107">
        <v>-9750</v>
      </c>
    </row>
    <row r="16" spans="1:13" s="57" customFormat="1" ht="12" customHeight="1" x14ac:dyDescent="0.35">
      <c r="A16" s="128" t="s">
        <v>71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1:13" s="54" customFormat="1" ht="12" customHeight="1" x14ac:dyDescent="0.2">
      <c r="A17" s="27" t="s">
        <v>7</v>
      </c>
      <c r="B17" s="64">
        <v>110</v>
      </c>
      <c r="C17" s="64">
        <v>165</v>
      </c>
      <c r="D17" s="64">
        <v>8250</v>
      </c>
      <c r="E17" s="65">
        <v>165</v>
      </c>
      <c r="F17" s="65">
        <v>248</v>
      </c>
      <c r="G17" s="65">
        <v>12375</v>
      </c>
      <c r="H17" s="66">
        <v>0</v>
      </c>
      <c r="I17" s="66">
        <v>0</v>
      </c>
      <c r="J17" s="66">
        <v>0</v>
      </c>
      <c r="K17" s="107">
        <v>55</v>
      </c>
      <c r="L17" s="107">
        <v>83</v>
      </c>
      <c r="M17" s="107">
        <v>4125</v>
      </c>
    </row>
    <row r="18" spans="1:13" s="54" customFormat="1" ht="12" customHeight="1" x14ac:dyDescent="0.2">
      <c r="A18" s="27" t="s">
        <v>8</v>
      </c>
      <c r="B18" s="64">
        <v>150</v>
      </c>
      <c r="C18" s="64">
        <v>225</v>
      </c>
      <c r="D18" s="64">
        <v>11250</v>
      </c>
      <c r="E18" s="65">
        <v>225</v>
      </c>
      <c r="F18" s="65">
        <v>338</v>
      </c>
      <c r="G18" s="65">
        <v>16875</v>
      </c>
      <c r="H18" s="66">
        <v>0</v>
      </c>
      <c r="I18" s="66">
        <v>0</v>
      </c>
      <c r="J18" s="66">
        <v>0</v>
      </c>
      <c r="K18" s="107">
        <v>75</v>
      </c>
      <c r="L18" s="107">
        <v>113</v>
      </c>
      <c r="M18" s="107">
        <v>5625</v>
      </c>
    </row>
    <row r="19" spans="1:13" s="54" customFormat="1" ht="12" customHeight="1" x14ac:dyDescent="0.2">
      <c r="A19" s="27" t="s">
        <v>9</v>
      </c>
      <c r="B19" s="64">
        <v>40</v>
      </c>
      <c r="C19" s="64">
        <v>60</v>
      </c>
      <c r="D19" s="64">
        <v>0</v>
      </c>
      <c r="E19" s="65">
        <v>55</v>
      </c>
      <c r="F19" s="65">
        <v>83</v>
      </c>
      <c r="G19" s="65">
        <v>0</v>
      </c>
      <c r="H19" s="66">
        <v>0</v>
      </c>
      <c r="I19" s="66">
        <v>0</v>
      </c>
      <c r="J19" s="66">
        <v>0</v>
      </c>
      <c r="K19" s="107">
        <v>15</v>
      </c>
      <c r="L19" s="107">
        <v>23</v>
      </c>
      <c r="M19" s="107">
        <v>0</v>
      </c>
    </row>
    <row r="20" spans="1:13" s="57" customFormat="1" ht="12" customHeight="1" x14ac:dyDescent="0.35">
      <c r="A20" s="128" t="s">
        <v>72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3" s="54" customFormat="1" ht="12" customHeight="1" x14ac:dyDescent="0.2">
      <c r="A21" s="27" t="s">
        <v>7</v>
      </c>
      <c r="B21" s="64">
        <v>20</v>
      </c>
      <c r="C21" s="64">
        <v>240</v>
      </c>
      <c r="D21" s="64">
        <v>1000</v>
      </c>
      <c r="E21" s="65">
        <v>50</v>
      </c>
      <c r="F21" s="65">
        <v>600</v>
      </c>
      <c r="G21" s="65">
        <v>2500</v>
      </c>
      <c r="H21" s="66">
        <v>0</v>
      </c>
      <c r="I21" s="66">
        <v>0</v>
      </c>
      <c r="J21" s="66">
        <v>0</v>
      </c>
      <c r="K21" s="107">
        <v>30</v>
      </c>
      <c r="L21" s="107">
        <v>360</v>
      </c>
      <c r="M21" s="107">
        <v>1500</v>
      </c>
    </row>
    <row r="22" spans="1:13" s="54" customFormat="1" ht="12" customHeight="1" x14ac:dyDescent="0.2">
      <c r="A22" s="27" t="s">
        <v>8</v>
      </c>
      <c r="B22" s="64">
        <v>150</v>
      </c>
      <c r="C22" s="64">
        <v>1800</v>
      </c>
      <c r="D22" s="64">
        <v>7500</v>
      </c>
      <c r="E22" s="65">
        <v>380</v>
      </c>
      <c r="F22" s="65">
        <v>4560</v>
      </c>
      <c r="G22" s="65">
        <v>19000</v>
      </c>
      <c r="H22" s="66">
        <v>0</v>
      </c>
      <c r="I22" s="66">
        <v>0</v>
      </c>
      <c r="J22" s="66">
        <v>0</v>
      </c>
      <c r="K22" s="107">
        <v>230</v>
      </c>
      <c r="L22" s="107">
        <v>2760</v>
      </c>
      <c r="M22" s="107">
        <v>11500</v>
      </c>
    </row>
    <row r="23" spans="1:13" s="54" customFormat="1" ht="12" customHeight="1" x14ac:dyDescent="0.2">
      <c r="A23" s="27" t="s">
        <v>9</v>
      </c>
      <c r="B23" s="64">
        <v>5</v>
      </c>
      <c r="C23" s="64">
        <v>60</v>
      </c>
      <c r="D23" s="64">
        <v>0</v>
      </c>
      <c r="E23" s="65">
        <v>12</v>
      </c>
      <c r="F23" s="65">
        <v>144</v>
      </c>
      <c r="G23" s="65">
        <v>0</v>
      </c>
      <c r="H23" s="66">
        <v>0</v>
      </c>
      <c r="I23" s="66">
        <v>0</v>
      </c>
      <c r="J23" s="66">
        <v>0</v>
      </c>
      <c r="K23" s="107">
        <v>7</v>
      </c>
      <c r="L23" s="107">
        <v>84</v>
      </c>
      <c r="M23" s="107">
        <v>0</v>
      </c>
    </row>
    <row r="24" spans="1:13" s="57" customFormat="1" ht="12" customHeight="1" x14ac:dyDescent="0.35">
      <c r="A24" s="128" t="s">
        <v>73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s="54" customFormat="1" ht="12" customHeight="1" x14ac:dyDescent="0.2">
      <c r="A25" s="27" t="s">
        <v>7</v>
      </c>
      <c r="B25" s="64">
        <v>75</v>
      </c>
      <c r="C25" s="64">
        <v>338</v>
      </c>
      <c r="D25" s="64">
        <v>5625</v>
      </c>
      <c r="E25" s="65">
        <v>125</v>
      </c>
      <c r="F25" s="65">
        <v>563</v>
      </c>
      <c r="G25" s="65">
        <v>9375</v>
      </c>
      <c r="H25" s="66">
        <v>0</v>
      </c>
      <c r="I25" s="66">
        <v>0</v>
      </c>
      <c r="J25" s="66">
        <v>0</v>
      </c>
      <c r="K25" s="107">
        <v>50</v>
      </c>
      <c r="L25" s="107">
        <v>225</v>
      </c>
      <c r="M25" s="107">
        <v>3750</v>
      </c>
    </row>
    <row r="26" spans="1:13" s="54" customFormat="1" ht="12" customHeight="1" x14ac:dyDescent="0.2">
      <c r="A26" s="27" t="s">
        <v>8</v>
      </c>
      <c r="B26" s="64">
        <v>175</v>
      </c>
      <c r="C26" s="64">
        <v>788</v>
      </c>
      <c r="D26" s="64">
        <v>13125</v>
      </c>
      <c r="E26" s="65">
        <v>240</v>
      </c>
      <c r="F26" s="65">
        <v>1080</v>
      </c>
      <c r="G26" s="65">
        <v>18000</v>
      </c>
      <c r="H26" s="66">
        <v>0</v>
      </c>
      <c r="I26" s="66">
        <v>0</v>
      </c>
      <c r="J26" s="66">
        <v>0</v>
      </c>
      <c r="K26" s="107">
        <v>65</v>
      </c>
      <c r="L26" s="107">
        <v>292</v>
      </c>
      <c r="M26" s="107">
        <v>4875</v>
      </c>
    </row>
    <row r="27" spans="1:13" s="44" customFormat="1" ht="12" customHeight="1" x14ac:dyDescent="0.35">
      <c r="A27" s="128" t="s">
        <v>74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s="54" customFormat="1" ht="12" customHeight="1" x14ac:dyDescent="0.2">
      <c r="A28" s="27" t="s">
        <v>7</v>
      </c>
      <c r="B28" s="64">
        <v>35</v>
      </c>
      <c r="C28" s="64">
        <v>88</v>
      </c>
      <c r="D28" s="64">
        <v>2625</v>
      </c>
      <c r="E28" s="65">
        <v>95</v>
      </c>
      <c r="F28" s="65">
        <v>238</v>
      </c>
      <c r="G28" s="65">
        <v>7125</v>
      </c>
      <c r="H28" s="66">
        <v>0</v>
      </c>
      <c r="I28" s="66">
        <v>0</v>
      </c>
      <c r="J28" s="66">
        <v>0</v>
      </c>
      <c r="K28" s="107">
        <v>60</v>
      </c>
      <c r="L28" s="107">
        <v>150</v>
      </c>
      <c r="M28" s="107">
        <v>4500</v>
      </c>
    </row>
    <row r="29" spans="1:13" s="54" customFormat="1" ht="12" customHeight="1" x14ac:dyDescent="0.2">
      <c r="A29" s="27" t="s">
        <v>8</v>
      </c>
      <c r="B29" s="64">
        <v>30</v>
      </c>
      <c r="C29" s="64">
        <v>75</v>
      </c>
      <c r="D29" s="64">
        <v>2250</v>
      </c>
      <c r="E29" s="65">
        <v>80</v>
      </c>
      <c r="F29" s="65">
        <v>200</v>
      </c>
      <c r="G29" s="65">
        <v>6000</v>
      </c>
      <c r="H29" s="66">
        <v>0</v>
      </c>
      <c r="I29" s="66">
        <v>0</v>
      </c>
      <c r="J29" s="66">
        <v>0</v>
      </c>
      <c r="K29" s="107">
        <v>50</v>
      </c>
      <c r="L29" s="107">
        <v>125</v>
      </c>
      <c r="M29" s="107">
        <v>3750</v>
      </c>
    </row>
    <row r="30" spans="1:13" s="44" customFormat="1" ht="12" customHeight="1" x14ac:dyDescent="0.35">
      <c r="A30" s="128" t="s">
        <v>75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1:13" s="54" customFormat="1" ht="12" customHeight="1" x14ac:dyDescent="0.2">
      <c r="A31" s="27" t="s">
        <v>7</v>
      </c>
      <c r="B31" s="64">
        <v>5</v>
      </c>
      <c r="C31" s="64">
        <v>8</v>
      </c>
      <c r="D31" s="64">
        <v>375</v>
      </c>
      <c r="E31" s="65">
        <v>5</v>
      </c>
      <c r="F31" s="65">
        <v>8</v>
      </c>
      <c r="G31" s="65">
        <v>375</v>
      </c>
      <c r="H31" s="66">
        <v>0</v>
      </c>
      <c r="I31" s="66">
        <v>0</v>
      </c>
      <c r="J31" s="66">
        <v>0</v>
      </c>
      <c r="K31" s="107">
        <v>0</v>
      </c>
      <c r="L31" s="107">
        <v>0</v>
      </c>
      <c r="M31" s="107">
        <v>0</v>
      </c>
    </row>
    <row r="32" spans="1:13" s="54" customFormat="1" ht="12" customHeight="1" x14ac:dyDescent="0.2">
      <c r="A32" s="27" t="s">
        <v>8</v>
      </c>
      <c r="B32" s="64">
        <v>10</v>
      </c>
      <c r="C32" s="64">
        <v>15</v>
      </c>
      <c r="D32" s="64">
        <v>750</v>
      </c>
      <c r="E32" s="65">
        <v>10</v>
      </c>
      <c r="F32" s="65">
        <v>15</v>
      </c>
      <c r="G32" s="65">
        <v>750</v>
      </c>
      <c r="H32" s="66">
        <v>0</v>
      </c>
      <c r="I32" s="66">
        <v>0</v>
      </c>
      <c r="J32" s="66">
        <v>0</v>
      </c>
      <c r="K32" s="107">
        <v>0</v>
      </c>
      <c r="L32" s="107">
        <v>0</v>
      </c>
      <c r="M32" s="107">
        <v>0</v>
      </c>
    </row>
    <row r="33" spans="1:13" s="44" customFormat="1" ht="12" customHeight="1" x14ac:dyDescent="0.35">
      <c r="A33" s="128" t="s">
        <v>76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s="54" customFormat="1" ht="12" customHeight="1" x14ac:dyDescent="0.2">
      <c r="A34" s="27" t="s">
        <v>7</v>
      </c>
      <c r="B34" s="64">
        <v>20</v>
      </c>
      <c r="C34" s="64">
        <v>50</v>
      </c>
      <c r="D34" s="64">
        <v>2000</v>
      </c>
      <c r="E34" s="65">
        <v>25</v>
      </c>
      <c r="F34" s="65">
        <v>63</v>
      </c>
      <c r="G34" s="65">
        <v>2500</v>
      </c>
      <c r="H34" s="66">
        <v>0</v>
      </c>
      <c r="I34" s="66">
        <v>0</v>
      </c>
      <c r="J34" s="66">
        <v>0</v>
      </c>
      <c r="K34" s="107">
        <v>5</v>
      </c>
      <c r="L34" s="107">
        <v>13</v>
      </c>
      <c r="M34" s="107">
        <v>500</v>
      </c>
    </row>
    <row r="35" spans="1:13" s="54" customFormat="1" ht="12" customHeight="1" x14ac:dyDescent="0.2">
      <c r="A35" s="27" t="s">
        <v>8</v>
      </c>
      <c r="B35" s="64">
        <v>25</v>
      </c>
      <c r="C35" s="64">
        <v>63</v>
      </c>
      <c r="D35" s="64">
        <v>2500</v>
      </c>
      <c r="E35" s="65">
        <v>29</v>
      </c>
      <c r="F35" s="65">
        <v>73</v>
      </c>
      <c r="G35" s="65">
        <v>2900</v>
      </c>
      <c r="H35" s="66">
        <v>0</v>
      </c>
      <c r="I35" s="66">
        <v>0</v>
      </c>
      <c r="J35" s="66">
        <v>0</v>
      </c>
      <c r="K35" s="107">
        <v>4</v>
      </c>
      <c r="L35" s="107">
        <v>10</v>
      </c>
      <c r="M35" s="107">
        <v>400</v>
      </c>
    </row>
    <row r="36" spans="1:13" s="54" customFormat="1" ht="12" customHeight="1" x14ac:dyDescent="0.2">
      <c r="A36" s="27" t="s">
        <v>9</v>
      </c>
      <c r="B36" s="64">
        <v>5</v>
      </c>
      <c r="C36" s="64">
        <v>13</v>
      </c>
      <c r="D36" s="64">
        <v>0</v>
      </c>
      <c r="E36" s="65">
        <v>5</v>
      </c>
      <c r="F36" s="65">
        <v>13</v>
      </c>
      <c r="G36" s="65">
        <v>0</v>
      </c>
      <c r="H36" s="66">
        <v>0</v>
      </c>
      <c r="I36" s="66">
        <v>0</v>
      </c>
      <c r="J36" s="66">
        <v>0</v>
      </c>
      <c r="K36" s="107">
        <v>0</v>
      </c>
      <c r="L36" s="107">
        <v>0</v>
      </c>
      <c r="M36" s="107">
        <v>0</v>
      </c>
    </row>
    <row r="37" spans="1:13" s="44" customFormat="1" ht="12" customHeight="1" x14ac:dyDescent="0.35">
      <c r="A37" s="128" t="s">
        <v>77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13" s="54" customFormat="1" ht="12" customHeight="1" x14ac:dyDescent="0.2">
      <c r="A38" s="27" t="s">
        <v>7</v>
      </c>
      <c r="B38" s="64">
        <v>5</v>
      </c>
      <c r="C38" s="64">
        <v>20</v>
      </c>
      <c r="D38" s="64">
        <v>500</v>
      </c>
      <c r="E38" s="65">
        <v>25</v>
      </c>
      <c r="F38" s="65">
        <v>100</v>
      </c>
      <c r="G38" s="65">
        <v>2500</v>
      </c>
      <c r="H38" s="66">
        <v>0</v>
      </c>
      <c r="I38" s="66">
        <v>0</v>
      </c>
      <c r="J38" s="66">
        <v>0</v>
      </c>
      <c r="K38" s="107">
        <v>20</v>
      </c>
      <c r="L38" s="107">
        <v>80</v>
      </c>
      <c r="M38" s="107">
        <v>2000</v>
      </c>
    </row>
    <row r="39" spans="1:13" s="54" customFormat="1" ht="12" customHeight="1" x14ac:dyDescent="0.2">
      <c r="A39" s="27" t="s">
        <v>8</v>
      </c>
      <c r="B39" s="64">
        <v>50</v>
      </c>
      <c r="C39" s="64">
        <v>200</v>
      </c>
      <c r="D39" s="64">
        <v>5000</v>
      </c>
      <c r="E39" s="65">
        <v>70</v>
      </c>
      <c r="F39" s="65">
        <v>280</v>
      </c>
      <c r="G39" s="65">
        <v>7000</v>
      </c>
      <c r="H39" s="66">
        <v>0</v>
      </c>
      <c r="I39" s="66">
        <v>0</v>
      </c>
      <c r="J39" s="66">
        <v>0</v>
      </c>
      <c r="K39" s="107">
        <v>20</v>
      </c>
      <c r="L39" s="107">
        <v>80</v>
      </c>
      <c r="M39" s="107">
        <v>2000</v>
      </c>
    </row>
    <row r="40" spans="1:13" s="44" customFormat="1" ht="12" customHeight="1" x14ac:dyDescent="0.35">
      <c r="A40" s="128" t="s">
        <v>78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s="54" customFormat="1" ht="12" customHeight="1" x14ac:dyDescent="0.2">
      <c r="A41" s="27" t="s">
        <v>7</v>
      </c>
      <c r="B41" s="64">
        <v>850</v>
      </c>
      <c r="C41" s="64">
        <v>1488</v>
      </c>
      <c r="D41" s="64">
        <v>42500</v>
      </c>
      <c r="E41" s="65">
        <v>850</v>
      </c>
      <c r="F41" s="65">
        <v>1488</v>
      </c>
      <c r="G41" s="65">
        <v>42500</v>
      </c>
      <c r="H41" s="66">
        <v>0</v>
      </c>
      <c r="I41" s="66">
        <v>0</v>
      </c>
      <c r="J41" s="66">
        <v>0</v>
      </c>
      <c r="K41" s="107">
        <v>0</v>
      </c>
      <c r="L41" s="107">
        <v>0</v>
      </c>
      <c r="M41" s="107">
        <v>0</v>
      </c>
    </row>
    <row r="42" spans="1:13" s="54" customFormat="1" ht="12" customHeight="1" x14ac:dyDescent="0.2">
      <c r="A42" s="27" t="s">
        <v>8</v>
      </c>
      <c r="B42" s="64">
        <v>1050</v>
      </c>
      <c r="C42" s="64">
        <v>3675</v>
      </c>
      <c r="D42" s="64">
        <v>105000</v>
      </c>
      <c r="E42" s="65">
        <v>1050</v>
      </c>
      <c r="F42" s="65">
        <v>3675</v>
      </c>
      <c r="G42" s="65">
        <v>105000</v>
      </c>
      <c r="H42" s="66">
        <v>0</v>
      </c>
      <c r="I42" s="66">
        <v>0</v>
      </c>
      <c r="J42" s="66">
        <v>0</v>
      </c>
      <c r="K42" s="107">
        <v>0</v>
      </c>
      <c r="L42" s="107">
        <v>0</v>
      </c>
      <c r="M42" s="107">
        <v>0</v>
      </c>
    </row>
    <row r="43" spans="1:13" s="54" customFormat="1" ht="12" customHeight="1" x14ac:dyDescent="0.2">
      <c r="A43" s="27" t="s">
        <v>9</v>
      </c>
      <c r="B43" s="64">
        <v>800</v>
      </c>
      <c r="C43" s="64">
        <v>2800</v>
      </c>
      <c r="D43" s="64">
        <v>0</v>
      </c>
      <c r="E43" s="65">
        <v>800</v>
      </c>
      <c r="F43" s="65">
        <v>2800</v>
      </c>
      <c r="G43" s="65">
        <v>0</v>
      </c>
      <c r="H43" s="66">
        <v>0</v>
      </c>
      <c r="I43" s="66">
        <v>0</v>
      </c>
      <c r="J43" s="66">
        <v>0</v>
      </c>
      <c r="K43" s="107">
        <v>0</v>
      </c>
      <c r="L43" s="107">
        <v>0</v>
      </c>
      <c r="M43" s="107">
        <v>0</v>
      </c>
    </row>
    <row r="44" spans="1:13" s="44" customFormat="1" ht="12" customHeight="1" x14ac:dyDescent="0.35">
      <c r="A44" s="128" t="s">
        <v>79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</row>
    <row r="45" spans="1:13" s="54" customFormat="1" ht="12" customHeight="1" x14ac:dyDescent="0.2">
      <c r="A45" s="27" t="s">
        <v>8</v>
      </c>
      <c r="B45" s="64">
        <v>100</v>
      </c>
      <c r="C45" s="64">
        <v>550</v>
      </c>
      <c r="D45" s="64">
        <v>7500</v>
      </c>
      <c r="E45" s="65">
        <v>150</v>
      </c>
      <c r="F45" s="65">
        <v>825</v>
      </c>
      <c r="G45" s="65">
        <v>11250</v>
      </c>
      <c r="H45" s="66">
        <v>0</v>
      </c>
      <c r="I45" s="66">
        <v>0</v>
      </c>
      <c r="J45" s="66">
        <v>0</v>
      </c>
      <c r="K45" s="107">
        <v>50</v>
      </c>
      <c r="L45" s="107">
        <v>275</v>
      </c>
      <c r="M45" s="107">
        <v>3750</v>
      </c>
    </row>
    <row r="46" spans="1:13" s="54" customFormat="1" ht="12" customHeight="1" x14ac:dyDescent="0.2">
      <c r="A46" s="27" t="s">
        <v>9</v>
      </c>
      <c r="B46" s="64">
        <v>20</v>
      </c>
      <c r="C46" s="64">
        <v>110</v>
      </c>
      <c r="D46" s="64">
        <v>0</v>
      </c>
      <c r="E46" s="65">
        <v>50</v>
      </c>
      <c r="F46" s="65">
        <v>275</v>
      </c>
      <c r="G46" s="65">
        <v>0</v>
      </c>
      <c r="H46" s="66">
        <v>0</v>
      </c>
      <c r="I46" s="66">
        <v>0</v>
      </c>
      <c r="J46" s="66">
        <v>0</v>
      </c>
      <c r="K46" s="107">
        <v>30</v>
      </c>
      <c r="L46" s="107">
        <v>165</v>
      </c>
      <c r="M46" s="107">
        <v>0</v>
      </c>
    </row>
    <row r="47" spans="1:13" s="44" customFormat="1" ht="12" customHeight="1" x14ac:dyDescent="0.35">
      <c r="A47" s="128" t="s">
        <v>18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1:13" s="54" customFormat="1" ht="12" customHeight="1" x14ac:dyDescent="0.2">
      <c r="A48" s="27" t="s">
        <v>7</v>
      </c>
      <c r="B48" s="64">
        <v>2000</v>
      </c>
      <c r="C48" s="64">
        <v>2000</v>
      </c>
      <c r="D48" s="64">
        <v>0</v>
      </c>
      <c r="E48" s="65">
        <v>2400</v>
      </c>
      <c r="F48" s="65">
        <v>2400</v>
      </c>
      <c r="G48" s="65">
        <v>0</v>
      </c>
      <c r="H48" s="66">
        <v>0</v>
      </c>
      <c r="I48" s="66">
        <v>0</v>
      </c>
      <c r="J48" s="66">
        <v>0</v>
      </c>
      <c r="K48" s="107">
        <v>400</v>
      </c>
      <c r="L48" s="107">
        <v>400</v>
      </c>
      <c r="M48" s="107">
        <v>0</v>
      </c>
    </row>
    <row r="49" spans="1:13" s="44" customFormat="1" ht="12" customHeight="1" x14ac:dyDescent="0.35">
      <c r="A49" s="128" t="s">
        <v>19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</row>
    <row r="50" spans="1:13" s="54" customFormat="1" ht="12" customHeight="1" x14ac:dyDescent="0.2">
      <c r="A50" s="59" t="s">
        <v>7</v>
      </c>
      <c r="B50" s="64">
        <v>2700</v>
      </c>
      <c r="C50" s="64">
        <v>1350</v>
      </c>
      <c r="D50" s="64">
        <v>0</v>
      </c>
      <c r="E50" s="65">
        <v>2700</v>
      </c>
      <c r="F50" s="65">
        <v>1350</v>
      </c>
      <c r="G50" s="65">
        <v>0</v>
      </c>
      <c r="H50" s="66">
        <v>0</v>
      </c>
      <c r="I50" s="66">
        <v>0</v>
      </c>
      <c r="J50" s="66">
        <v>0</v>
      </c>
      <c r="K50" s="107">
        <v>0</v>
      </c>
      <c r="L50" s="107">
        <v>0</v>
      </c>
      <c r="M50" s="107">
        <v>0</v>
      </c>
    </row>
    <row r="51" spans="1:13" s="44" customFormat="1" ht="12" customHeight="1" x14ac:dyDescent="0.35">
      <c r="A51" s="128" t="s">
        <v>80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2" spans="1:13" s="54" customFormat="1" ht="12" customHeight="1" x14ac:dyDescent="0.2">
      <c r="A52" s="27" t="s">
        <v>8</v>
      </c>
      <c r="B52" s="64">
        <v>3</v>
      </c>
      <c r="C52" s="64">
        <v>11</v>
      </c>
      <c r="D52" s="64">
        <v>300</v>
      </c>
      <c r="E52" s="65">
        <v>42</v>
      </c>
      <c r="F52" s="65">
        <v>147</v>
      </c>
      <c r="G52" s="65">
        <v>4200</v>
      </c>
      <c r="H52" s="66">
        <v>0</v>
      </c>
      <c r="I52" s="66">
        <v>0</v>
      </c>
      <c r="J52" s="66">
        <v>0</v>
      </c>
      <c r="K52" s="107">
        <v>39</v>
      </c>
      <c r="L52" s="107">
        <v>136</v>
      </c>
      <c r="M52" s="107">
        <v>3900</v>
      </c>
    </row>
    <row r="53" spans="1:13" s="54" customFormat="1" ht="12" customHeight="1" x14ac:dyDescent="0.2">
      <c r="A53" s="27" t="s">
        <v>9</v>
      </c>
      <c r="B53" s="64">
        <v>3</v>
      </c>
      <c r="C53" s="64">
        <v>11</v>
      </c>
      <c r="D53" s="64">
        <v>0</v>
      </c>
      <c r="E53" s="65">
        <v>40</v>
      </c>
      <c r="F53" s="65">
        <v>140</v>
      </c>
      <c r="G53" s="65">
        <v>0</v>
      </c>
      <c r="H53" s="66">
        <v>0</v>
      </c>
      <c r="I53" s="66">
        <v>0</v>
      </c>
      <c r="J53" s="66">
        <v>0</v>
      </c>
      <c r="K53" s="107">
        <v>37</v>
      </c>
      <c r="L53" s="107">
        <v>129</v>
      </c>
      <c r="M53" s="107">
        <v>0</v>
      </c>
    </row>
    <row r="54" spans="1:13" s="44" customFormat="1" ht="12" customHeight="1" x14ac:dyDescent="0.35">
      <c r="A54" s="128" t="s">
        <v>81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</row>
    <row r="55" spans="1:13" s="54" customFormat="1" ht="12" customHeight="1" x14ac:dyDescent="0.2">
      <c r="A55" s="27" t="s">
        <v>8</v>
      </c>
      <c r="B55" s="64">
        <v>4</v>
      </c>
      <c r="C55" s="64">
        <v>26</v>
      </c>
      <c r="D55" s="64">
        <v>400</v>
      </c>
      <c r="E55" s="65">
        <v>4</v>
      </c>
      <c r="F55" s="65">
        <v>26</v>
      </c>
      <c r="G55" s="65">
        <v>400</v>
      </c>
      <c r="H55" s="66">
        <v>0</v>
      </c>
      <c r="I55" s="66">
        <v>0</v>
      </c>
      <c r="J55" s="66">
        <v>0</v>
      </c>
      <c r="K55" s="107">
        <v>0</v>
      </c>
      <c r="L55" s="107">
        <v>0</v>
      </c>
      <c r="M55" s="107">
        <v>0</v>
      </c>
    </row>
    <row r="56" spans="1:13" s="44" customFormat="1" ht="12" customHeight="1" x14ac:dyDescent="0.35">
      <c r="A56" s="128" t="s">
        <v>82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</row>
    <row r="57" spans="1:13" s="54" customFormat="1" ht="12" customHeight="1" x14ac:dyDescent="0.2">
      <c r="A57" s="27" t="s">
        <v>9</v>
      </c>
      <c r="B57" s="64">
        <v>1</v>
      </c>
      <c r="C57" s="64">
        <v>7</v>
      </c>
      <c r="D57" s="64">
        <v>0</v>
      </c>
      <c r="E57" s="65">
        <v>7</v>
      </c>
      <c r="F57" s="65">
        <v>49</v>
      </c>
      <c r="G57" s="65">
        <v>0</v>
      </c>
      <c r="H57" s="66">
        <v>0</v>
      </c>
      <c r="I57" s="66">
        <v>0</v>
      </c>
      <c r="J57" s="66">
        <v>0</v>
      </c>
      <c r="K57" s="107">
        <v>6</v>
      </c>
      <c r="L57" s="107">
        <v>42</v>
      </c>
      <c r="M57" s="107">
        <v>0</v>
      </c>
    </row>
    <row r="58" spans="1:13" s="44" customFormat="1" ht="12" customHeight="1" x14ac:dyDescent="0.35">
      <c r="A58" s="128" t="s">
        <v>83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59" spans="1:13" s="54" customFormat="1" ht="12" customHeight="1" x14ac:dyDescent="0.2">
      <c r="A59" s="27" t="s">
        <v>7</v>
      </c>
      <c r="B59" s="64">
        <v>1300</v>
      </c>
      <c r="C59" s="64">
        <v>1950</v>
      </c>
      <c r="D59" s="64">
        <v>130000</v>
      </c>
      <c r="E59" s="65">
        <v>0</v>
      </c>
      <c r="F59" s="65">
        <v>0</v>
      </c>
      <c r="G59" s="65">
        <v>0</v>
      </c>
      <c r="H59" s="66">
        <v>-1300</v>
      </c>
      <c r="I59" s="66">
        <v>-1950</v>
      </c>
      <c r="J59" s="66">
        <v>-130000</v>
      </c>
      <c r="K59" s="107">
        <v>0</v>
      </c>
      <c r="L59" s="107">
        <v>0</v>
      </c>
      <c r="M59" s="107">
        <v>0</v>
      </c>
    </row>
    <row r="60" spans="1:13" s="54" customFormat="1" ht="12" customHeight="1" x14ac:dyDescent="0.2">
      <c r="A60" s="27" t="s">
        <v>8</v>
      </c>
      <c r="B60" s="64">
        <v>2750</v>
      </c>
      <c r="C60" s="64">
        <v>4125</v>
      </c>
      <c r="D60" s="64">
        <v>275000</v>
      </c>
      <c r="E60" s="65">
        <v>0</v>
      </c>
      <c r="F60" s="65">
        <v>0</v>
      </c>
      <c r="G60" s="65">
        <v>0</v>
      </c>
      <c r="H60" s="66">
        <v>-2750</v>
      </c>
      <c r="I60" s="66">
        <v>-4125</v>
      </c>
      <c r="J60" s="66">
        <v>-275000</v>
      </c>
      <c r="K60" s="107">
        <v>0</v>
      </c>
      <c r="L60" s="107">
        <v>0</v>
      </c>
      <c r="M60" s="107">
        <v>0</v>
      </c>
    </row>
    <row r="61" spans="1:13" s="54" customFormat="1" ht="12" customHeight="1" x14ac:dyDescent="0.2">
      <c r="A61" s="27" t="s">
        <v>9</v>
      </c>
      <c r="B61" s="64">
        <v>1000</v>
      </c>
      <c r="C61" s="64">
        <v>1500</v>
      </c>
      <c r="D61" s="64">
        <v>0</v>
      </c>
      <c r="E61" s="65">
        <v>0</v>
      </c>
      <c r="F61" s="65">
        <v>0</v>
      </c>
      <c r="G61" s="65">
        <v>0</v>
      </c>
      <c r="H61" s="66">
        <v>-1000</v>
      </c>
      <c r="I61" s="66">
        <v>-1500</v>
      </c>
      <c r="J61" s="66">
        <v>0</v>
      </c>
      <c r="K61" s="107">
        <v>0</v>
      </c>
      <c r="L61" s="107">
        <v>0</v>
      </c>
      <c r="M61" s="107">
        <v>0</v>
      </c>
    </row>
    <row r="62" spans="1:13" s="44" customFormat="1" ht="12" customHeight="1" x14ac:dyDescent="0.35">
      <c r="A62" s="128" t="s">
        <v>91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</row>
    <row r="63" spans="1:13" s="54" customFormat="1" ht="12" customHeight="1" x14ac:dyDescent="0.2">
      <c r="A63" s="27" t="s">
        <v>7</v>
      </c>
      <c r="B63" s="64">
        <v>25</v>
      </c>
      <c r="C63" s="64">
        <v>400</v>
      </c>
      <c r="D63" s="64">
        <v>12500</v>
      </c>
      <c r="E63" s="65">
        <v>15</v>
      </c>
      <c r="F63" s="65">
        <v>240</v>
      </c>
      <c r="G63" s="65">
        <v>7500</v>
      </c>
      <c r="H63" s="66">
        <v>0</v>
      </c>
      <c r="I63" s="66">
        <v>0</v>
      </c>
      <c r="J63" s="66">
        <v>0</v>
      </c>
      <c r="K63" s="107">
        <v>-10</v>
      </c>
      <c r="L63" s="107">
        <v>-160</v>
      </c>
      <c r="M63" s="107">
        <v>-5000</v>
      </c>
    </row>
    <row r="64" spans="1:13" s="54" customFormat="1" ht="12" customHeight="1" x14ac:dyDescent="0.2">
      <c r="A64" s="27" t="s">
        <v>8</v>
      </c>
      <c r="B64" s="64">
        <v>120</v>
      </c>
      <c r="C64" s="64">
        <v>1920</v>
      </c>
      <c r="D64" s="64">
        <v>60000</v>
      </c>
      <c r="E64" s="65">
        <v>95</v>
      </c>
      <c r="F64" s="65">
        <v>1520</v>
      </c>
      <c r="G64" s="65">
        <v>237500</v>
      </c>
      <c r="H64" s="66">
        <v>0</v>
      </c>
      <c r="I64" s="66">
        <v>0</v>
      </c>
      <c r="J64" s="66">
        <v>177500</v>
      </c>
      <c r="K64" s="107">
        <v>-25</v>
      </c>
      <c r="L64" s="107">
        <v>-400</v>
      </c>
      <c r="M64" s="107">
        <v>0</v>
      </c>
    </row>
    <row r="65" spans="1:13" s="54" customFormat="1" ht="12" customHeight="1" x14ac:dyDescent="0.2">
      <c r="A65" s="27" t="s">
        <v>9</v>
      </c>
      <c r="B65" s="64">
        <v>5</v>
      </c>
      <c r="C65" s="64">
        <v>80</v>
      </c>
      <c r="D65" s="64">
        <v>0</v>
      </c>
      <c r="E65" s="65">
        <v>5</v>
      </c>
      <c r="F65" s="65">
        <v>80</v>
      </c>
      <c r="G65" s="65">
        <v>0</v>
      </c>
      <c r="H65" s="66">
        <v>0</v>
      </c>
      <c r="I65" s="66">
        <v>0</v>
      </c>
      <c r="J65" s="66">
        <v>0</v>
      </c>
      <c r="K65" s="107">
        <v>0</v>
      </c>
      <c r="L65" s="107">
        <v>0</v>
      </c>
      <c r="M65" s="107">
        <v>0</v>
      </c>
    </row>
    <row r="66" spans="1:13" s="77" customFormat="1" ht="12" customHeight="1" x14ac:dyDescent="0.35">
      <c r="A66" s="128" t="s">
        <v>92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</row>
    <row r="67" spans="1:13" s="54" customFormat="1" ht="12" customHeight="1" x14ac:dyDescent="0.2">
      <c r="A67" s="78" t="s">
        <v>7</v>
      </c>
      <c r="B67" s="64">
        <v>0</v>
      </c>
      <c r="C67" s="64">
        <v>0</v>
      </c>
      <c r="D67" s="64">
        <v>0</v>
      </c>
      <c r="E67" s="65">
        <v>1</v>
      </c>
      <c r="F67" s="65">
        <v>16</v>
      </c>
      <c r="G67" s="65">
        <v>36000</v>
      </c>
      <c r="H67" s="66">
        <v>1</v>
      </c>
      <c r="I67" s="66">
        <v>16</v>
      </c>
      <c r="J67" s="66">
        <v>36000</v>
      </c>
      <c r="K67" s="107">
        <v>0</v>
      </c>
      <c r="L67" s="107">
        <v>0</v>
      </c>
      <c r="M67" s="107">
        <v>0</v>
      </c>
    </row>
    <row r="68" spans="1:13" s="54" customFormat="1" ht="12" customHeight="1" x14ac:dyDescent="0.2">
      <c r="A68" s="78" t="s">
        <v>8</v>
      </c>
      <c r="B68" s="64">
        <v>0</v>
      </c>
      <c r="C68" s="64">
        <v>0</v>
      </c>
      <c r="D68" s="64">
        <v>0</v>
      </c>
      <c r="E68" s="65">
        <v>15</v>
      </c>
      <c r="F68" s="65">
        <v>240</v>
      </c>
      <c r="G68" s="65">
        <v>540000</v>
      </c>
      <c r="H68" s="66">
        <v>15</v>
      </c>
      <c r="I68" s="66">
        <v>240</v>
      </c>
      <c r="J68" s="66">
        <v>540000</v>
      </c>
      <c r="K68" s="107">
        <v>0</v>
      </c>
      <c r="L68" s="107">
        <v>0</v>
      </c>
      <c r="M68" s="107">
        <v>0</v>
      </c>
    </row>
    <row r="69" spans="1:13" s="54" customFormat="1" ht="12" customHeight="1" x14ac:dyDescent="0.2">
      <c r="A69" s="78" t="s">
        <v>9</v>
      </c>
      <c r="B69" s="64">
        <v>0</v>
      </c>
      <c r="C69" s="64">
        <v>0</v>
      </c>
      <c r="D69" s="64">
        <v>0</v>
      </c>
      <c r="E69" s="65">
        <v>1</v>
      </c>
      <c r="F69" s="65">
        <v>16</v>
      </c>
      <c r="G69" s="65">
        <v>0</v>
      </c>
      <c r="H69" s="66">
        <v>1</v>
      </c>
      <c r="I69" s="66">
        <v>16</v>
      </c>
      <c r="J69" s="66">
        <v>0</v>
      </c>
      <c r="K69" s="107">
        <v>0</v>
      </c>
      <c r="L69" s="107">
        <v>0</v>
      </c>
      <c r="M69" s="107">
        <v>0</v>
      </c>
    </row>
    <row r="70" spans="1:13" s="44" customFormat="1" ht="12" customHeight="1" x14ac:dyDescent="0.35">
      <c r="A70" s="128" t="s">
        <v>22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</row>
    <row r="71" spans="1:13" s="54" customFormat="1" ht="12" customHeight="1" x14ac:dyDescent="0.2">
      <c r="A71" s="27" t="s">
        <v>7</v>
      </c>
      <c r="B71" s="64">
        <v>1</v>
      </c>
      <c r="C71" s="64">
        <v>40</v>
      </c>
      <c r="D71" s="64">
        <v>1000</v>
      </c>
      <c r="E71" s="65">
        <v>1</v>
      </c>
      <c r="F71" s="65">
        <v>40</v>
      </c>
      <c r="G71" s="65">
        <v>1000</v>
      </c>
      <c r="H71" s="66">
        <v>0</v>
      </c>
      <c r="I71" s="66">
        <v>0</v>
      </c>
      <c r="J71" s="66">
        <v>0</v>
      </c>
      <c r="K71" s="107">
        <v>0</v>
      </c>
      <c r="L71" s="107">
        <v>0</v>
      </c>
      <c r="M71" s="107">
        <v>0</v>
      </c>
    </row>
    <row r="72" spans="1:13" s="54" customFormat="1" ht="12" customHeight="1" x14ac:dyDescent="0.2">
      <c r="A72" s="27" t="s">
        <v>8</v>
      </c>
      <c r="B72" s="64">
        <v>1</v>
      </c>
      <c r="C72" s="67">
        <v>40</v>
      </c>
      <c r="D72" s="64">
        <v>1000</v>
      </c>
      <c r="E72" s="65">
        <v>1</v>
      </c>
      <c r="F72" s="68">
        <v>40</v>
      </c>
      <c r="G72" s="65">
        <v>1000</v>
      </c>
      <c r="H72" s="66">
        <v>0</v>
      </c>
      <c r="I72" s="66">
        <v>0</v>
      </c>
      <c r="J72" s="66">
        <v>0</v>
      </c>
      <c r="K72" s="107">
        <v>0</v>
      </c>
      <c r="L72" s="107">
        <v>0</v>
      </c>
      <c r="M72" s="107">
        <v>0</v>
      </c>
    </row>
    <row r="73" spans="1:13" s="54" customFormat="1" ht="12" customHeight="1" x14ac:dyDescent="0.2">
      <c r="A73" s="27" t="s">
        <v>9</v>
      </c>
      <c r="B73" s="64">
        <v>1</v>
      </c>
      <c r="C73" s="67">
        <v>40</v>
      </c>
      <c r="D73" s="64">
        <v>0</v>
      </c>
      <c r="E73" s="65">
        <v>1</v>
      </c>
      <c r="F73" s="68">
        <v>40</v>
      </c>
      <c r="G73" s="65">
        <v>0</v>
      </c>
      <c r="H73" s="66">
        <v>0</v>
      </c>
      <c r="I73" s="66">
        <v>0</v>
      </c>
      <c r="J73" s="66">
        <v>0</v>
      </c>
      <c r="K73" s="107">
        <v>0</v>
      </c>
      <c r="L73" s="107">
        <v>0</v>
      </c>
      <c r="M73" s="107">
        <v>0</v>
      </c>
    </row>
    <row r="74" spans="1:13" s="44" customFormat="1" ht="12" customHeight="1" x14ac:dyDescent="0.35">
      <c r="A74" s="128" t="s">
        <v>20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  <row r="75" spans="1:13" s="54" customFormat="1" ht="12" customHeight="1" x14ac:dyDescent="0.2">
      <c r="A75" s="27" t="s">
        <v>7</v>
      </c>
      <c r="B75" s="64">
        <v>5</v>
      </c>
      <c r="C75" s="64">
        <v>30</v>
      </c>
      <c r="D75" s="64">
        <v>750</v>
      </c>
      <c r="E75" s="65">
        <v>5</v>
      </c>
      <c r="F75" s="65">
        <v>30</v>
      </c>
      <c r="G75" s="65">
        <v>750</v>
      </c>
      <c r="H75" s="66">
        <v>0</v>
      </c>
      <c r="I75" s="66">
        <v>0</v>
      </c>
      <c r="J75" s="66">
        <v>0</v>
      </c>
      <c r="K75" s="107">
        <v>0</v>
      </c>
      <c r="L75" s="107">
        <v>0</v>
      </c>
      <c r="M75" s="107">
        <v>0</v>
      </c>
    </row>
    <row r="76" spans="1:13" s="54" customFormat="1" ht="12" customHeight="1" x14ac:dyDescent="0.2">
      <c r="A76" s="27" t="s">
        <v>8</v>
      </c>
      <c r="B76" s="64">
        <v>20</v>
      </c>
      <c r="C76" s="64">
        <v>120</v>
      </c>
      <c r="D76" s="64">
        <v>3000</v>
      </c>
      <c r="E76" s="65">
        <v>20</v>
      </c>
      <c r="F76" s="65">
        <v>120</v>
      </c>
      <c r="G76" s="65">
        <v>10000</v>
      </c>
      <c r="H76" s="66">
        <v>0</v>
      </c>
      <c r="I76" s="66">
        <v>0</v>
      </c>
      <c r="J76" s="66">
        <v>7000</v>
      </c>
      <c r="K76" s="107">
        <v>0</v>
      </c>
      <c r="L76" s="107">
        <v>0</v>
      </c>
      <c r="M76" s="107">
        <v>0</v>
      </c>
    </row>
    <row r="77" spans="1:13" s="54" customFormat="1" ht="12" customHeight="1" x14ac:dyDescent="0.2">
      <c r="A77" s="27" t="s">
        <v>9</v>
      </c>
      <c r="B77" s="64">
        <v>15</v>
      </c>
      <c r="C77" s="64">
        <v>90</v>
      </c>
      <c r="D77" s="64">
        <v>0</v>
      </c>
      <c r="E77" s="65">
        <v>15</v>
      </c>
      <c r="F77" s="65">
        <v>90</v>
      </c>
      <c r="G77" s="65">
        <v>0</v>
      </c>
      <c r="H77" s="66">
        <v>0</v>
      </c>
      <c r="I77" s="66">
        <v>0</v>
      </c>
      <c r="J77" s="66">
        <v>0</v>
      </c>
      <c r="K77" s="107">
        <v>0</v>
      </c>
      <c r="L77" s="107">
        <v>0</v>
      </c>
      <c r="M77" s="107">
        <v>0</v>
      </c>
    </row>
    <row r="78" spans="1:13" s="44" customFormat="1" ht="12" customHeight="1" x14ac:dyDescent="0.35">
      <c r="A78" s="128" t="s">
        <v>21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</row>
    <row r="79" spans="1:13" s="54" customFormat="1" ht="12" customHeight="1" x14ac:dyDescent="0.2">
      <c r="A79" s="27" t="s">
        <v>7</v>
      </c>
      <c r="B79" s="64">
        <v>1</v>
      </c>
      <c r="C79" s="64">
        <v>452</v>
      </c>
      <c r="D79" s="64">
        <v>36000</v>
      </c>
      <c r="E79" s="65">
        <v>1</v>
      </c>
      <c r="F79" s="65">
        <v>452</v>
      </c>
      <c r="G79" s="65">
        <v>36000</v>
      </c>
      <c r="H79" s="66">
        <v>0</v>
      </c>
      <c r="I79" s="66">
        <v>0</v>
      </c>
      <c r="J79" s="66">
        <v>0</v>
      </c>
      <c r="K79" s="107">
        <v>0</v>
      </c>
      <c r="L79" s="107">
        <v>0</v>
      </c>
      <c r="M79" s="107">
        <v>0</v>
      </c>
    </row>
    <row r="80" spans="1:13" s="54" customFormat="1" ht="12" customHeight="1" x14ac:dyDescent="0.2">
      <c r="A80" s="27" t="s">
        <v>8</v>
      </c>
      <c r="B80" s="64">
        <v>18</v>
      </c>
      <c r="C80" s="64">
        <v>8136</v>
      </c>
      <c r="D80" s="64">
        <v>648000</v>
      </c>
      <c r="E80" s="65">
        <v>18</v>
      </c>
      <c r="F80" s="65">
        <v>8136</v>
      </c>
      <c r="G80" s="65">
        <v>648000</v>
      </c>
      <c r="H80" s="66">
        <v>0</v>
      </c>
      <c r="I80" s="66">
        <v>0</v>
      </c>
      <c r="J80" s="66">
        <v>0</v>
      </c>
      <c r="K80" s="107">
        <v>0</v>
      </c>
      <c r="L80" s="107">
        <v>0</v>
      </c>
      <c r="M80" s="107">
        <v>0</v>
      </c>
    </row>
    <row r="81" spans="1:13" s="54" customFormat="1" ht="12" customHeight="1" x14ac:dyDescent="0.2">
      <c r="A81" s="27" t="s">
        <v>9</v>
      </c>
      <c r="B81" s="64">
        <v>1</v>
      </c>
      <c r="C81" s="64">
        <v>452</v>
      </c>
      <c r="D81" s="64">
        <v>0</v>
      </c>
      <c r="E81" s="65">
        <v>1</v>
      </c>
      <c r="F81" s="65">
        <v>452</v>
      </c>
      <c r="G81" s="65">
        <v>0</v>
      </c>
      <c r="H81" s="66">
        <v>0</v>
      </c>
      <c r="I81" s="66">
        <v>0</v>
      </c>
      <c r="J81" s="66">
        <v>0</v>
      </c>
      <c r="K81" s="107">
        <v>0</v>
      </c>
      <c r="L81" s="107">
        <v>0</v>
      </c>
      <c r="M81" s="107">
        <v>0</v>
      </c>
    </row>
    <row r="82" spans="1:13" s="44" customFormat="1" ht="12" customHeight="1" x14ac:dyDescent="0.35">
      <c r="A82" s="128" t="s">
        <v>25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</row>
    <row r="83" spans="1:13" s="54" customFormat="1" ht="12" customHeight="1" x14ac:dyDescent="0.2">
      <c r="A83" s="27" t="s">
        <v>7</v>
      </c>
      <c r="B83" s="64">
        <v>10</v>
      </c>
      <c r="C83" s="64">
        <v>160</v>
      </c>
      <c r="D83" s="64">
        <v>5000</v>
      </c>
      <c r="E83" s="65">
        <v>5</v>
      </c>
      <c r="F83" s="65">
        <v>80</v>
      </c>
      <c r="G83" s="65">
        <v>2500</v>
      </c>
      <c r="H83" s="66">
        <v>0</v>
      </c>
      <c r="I83" s="66">
        <v>0</v>
      </c>
      <c r="J83" s="66">
        <v>0</v>
      </c>
      <c r="K83" s="107">
        <v>-5</v>
      </c>
      <c r="L83" s="107">
        <v>-80</v>
      </c>
      <c r="M83" s="107">
        <v>-2500</v>
      </c>
    </row>
    <row r="84" spans="1:13" s="54" customFormat="1" ht="12" customHeight="1" x14ac:dyDescent="0.2">
      <c r="A84" s="27" t="s">
        <v>8</v>
      </c>
      <c r="B84" s="64">
        <v>20</v>
      </c>
      <c r="C84" s="64">
        <v>320</v>
      </c>
      <c r="D84" s="64">
        <v>10000</v>
      </c>
      <c r="E84" s="65">
        <v>11</v>
      </c>
      <c r="F84" s="65">
        <v>176</v>
      </c>
      <c r="G84" s="65">
        <v>27500</v>
      </c>
      <c r="H84" s="66">
        <v>0</v>
      </c>
      <c r="I84" s="66">
        <v>0</v>
      </c>
      <c r="J84" s="66">
        <v>17500</v>
      </c>
      <c r="K84" s="107">
        <v>-9</v>
      </c>
      <c r="L84" s="107">
        <v>-144</v>
      </c>
      <c r="M84" s="107">
        <v>0</v>
      </c>
    </row>
    <row r="85" spans="1:13" s="54" customFormat="1" ht="12" customHeight="1" x14ac:dyDescent="0.2">
      <c r="A85" s="27" t="s">
        <v>9</v>
      </c>
      <c r="B85" s="64">
        <v>20</v>
      </c>
      <c r="C85" s="64">
        <v>320</v>
      </c>
      <c r="D85" s="64">
        <v>0</v>
      </c>
      <c r="E85" s="65">
        <v>15</v>
      </c>
      <c r="F85" s="65">
        <v>240</v>
      </c>
      <c r="G85" s="65">
        <v>0</v>
      </c>
      <c r="H85" s="66">
        <v>0</v>
      </c>
      <c r="I85" s="66">
        <v>0</v>
      </c>
      <c r="J85" s="66">
        <v>0</v>
      </c>
      <c r="K85" s="107">
        <v>-5</v>
      </c>
      <c r="L85" s="107">
        <v>-80</v>
      </c>
      <c r="M85" s="107">
        <v>0</v>
      </c>
    </row>
    <row r="86" spans="1:13" s="44" customFormat="1" ht="12" customHeight="1" x14ac:dyDescent="0.35">
      <c r="A86" s="128" t="s">
        <v>24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</row>
    <row r="87" spans="1:13" s="54" customFormat="1" ht="12" customHeight="1" x14ac:dyDescent="0.2">
      <c r="A87" s="27" t="s">
        <v>7</v>
      </c>
      <c r="B87" s="64">
        <v>1</v>
      </c>
      <c r="C87" s="64">
        <v>40</v>
      </c>
      <c r="D87" s="64">
        <v>0</v>
      </c>
      <c r="E87" s="65">
        <v>1</v>
      </c>
      <c r="F87" s="65">
        <v>40</v>
      </c>
      <c r="G87" s="65">
        <v>500</v>
      </c>
      <c r="H87" s="66">
        <v>0</v>
      </c>
      <c r="I87" s="66">
        <v>0</v>
      </c>
      <c r="J87" s="66">
        <v>500</v>
      </c>
      <c r="K87" s="107">
        <v>0</v>
      </c>
      <c r="L87" s="107">
        <v>0</v>
      </c>
      <c r="M87" s="107">
        <v>0</v>
      </c>
    </row>
    <row r="88" spans="1:13" s="54" customFormat="1" ht="12" customHeight="1" x14ac:dyDescent="0.2">
      <c r="A88" s="27" t="s">
        <v>8</v>
      </c>
      <c r="B88" s="64">
        <v>8</v>
      </c>
      <c r="C88" s="64">
        <v>320</v>
      </c>
      <c r="D88" s="64">
        <v>0</v>
      </c>
      <c r="E88" s="65">
        <v>1</v>
      </c>
      <c r="F88" s="65">
        <v>40</v>
      </c>
      <c r="G88" s="65">
        <v>5000</v>
      </c>
      <c r="H88" s="66">
        <v>0</v>
      </c>
      <c r="I88" s="66">
        <v>0</v>
      </c>
      <c r="J88" s="66">
        <v>5000</v>
      </c>
      <c r="K88" s="107">
        <v>-7</v>
      </c>
      <c r="L88" s="107">
        <v>-280</v>
      </c>
      <c r="M88" s="107">
        <v>0</v>
      </c>
    </row>
    <row r="89" spans="1:13" s="54" customFormat="1" ht="12" customHeight="1" x14ac:dyDescent="0.2">
      <c r="A89" s="27" t="s">
        <v>9</v>
      </c>
      <c r="B89" s="64">
        <v>1</v>
      </c>
      <c r="C89" s="64">
        <v>40</v>
      </c>
      <c r="D89" s="64">
        <v>0</v>
      </c>
      <c r="E89" s="65">
        <v>1</v>
      </c>
      <c r="F89" s="65">
        <v>40</v>
      </c>
      <c r="G89" s="65">
        <v>0</v>
      </c>
      <c r="H89" s="66">
        <v>0</v>
      </c>
      <c r="I89" s="66">
        <v>0</v>
      </c>
      <c r="J89" s="66">
        <v>0</v>
      </c>
      <c r="K89" s="107">
        <v>0</v>
      </c>
      <c r="L89" s="107">
        <v>0</v>
      </c>
      <c r="M89" s="107">
        <v>0</v>
      </c>
    </row>
    <row r="90" spans="1:13" s="43" customFormat="1" ht="12" customHeight="1" x14ac:dyDescent="0.35">
      <c r="A90" s="128" t="s">
        <v>31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</row>
    <row r="91" spans="1:13" s="54" customFormat="1" ht="12" customHeight="1" x14ac:dyDescent="0.2">
      <c r="A91" s="27" t="s">
        <v>7</v>
      </c>
      <c r="B91" s="64">
        <v>1</v>
      </c>
      <c r="C91" s="64">
        <v>20</v>
      </c>
      <c r="D91" s="64">
        <v>0</v>
      </c>
      <c r="E91" s="65">
        <v>1</v>
      </c>
      <c r="F91" s="65">
        <v>20</v>
      </c>
      <c r="G91" s="65">
        <v>150</v>
      </c>
      <c r="H91" s="66">
        <v>0</v>
      </c>
      <c r="I91" s="66">
        <v>0</v>
      </c>
      <c r="J91" s="66">
        <v>150</v>
      </c>
      <c r="K91" s="107">
        <v>0</v>
      </c>
      <c r="L91" s="107">
        <v>0</v>
      </c>
      <c r="M91" s="107">
        <v>0</v>
      </c>
    </row>
    <row r="92" spans="1:13" s="54" customFormat="1" ht="12" customHeight="1" x14ac:dyDescent="0.2">
      <c r="A92" s="27" t="s">
        <v>8</v>
      </c>
      <c r="B92" s="64">
        <v>1</v>
      </c>
      <c r="C92" s="64">
        <v>20</v>
      </c>
      <c r="D92" s="64">
        <v>0</v>
      </c>
      <c r="E92" s="65">
        <v>1</v>
      </c>
      <c r="F92" s="65">
        <v>20</v>
      </c>
      <c r="G92" s="65">
        <v>500</v>
      </c>
      <c r="H92" s="66">
        <v>0</v>
      </c>
      <c r="I92" s="66">
        <v>0</v>
      </c>
      <c r="J92" s="66">
        <v>500</v>
      </c>
      <c r="K92" s="107">
        <v>0</v>
      </c>
      <c r="L92" s="107">
        <v>0</v>
      </c>
      <c r="M92" s="107">
        <v>0</v>
      </c>
    </row>
    <row r="93" spans="1:13" s="54" customFormat="1" ht="12" customHeight="1" x14ac:dyDescent="0.2">
      <c r="A93" s="27" t="s">
        <v>9</v>
      </c>
      <c r="B93" s="64">
        <v>0</v>
      </c>
      <c r="C93" s="64">
        <v>0</v>
      </c>
      <c r="D93" s="64">
        <v>0</v>
      </c>
      <c r="E93" s="65">
        <v>1</v>
      </c>
      <c r="F93" s="65">
        <v>20</v>
      </c>
      <c r="G93" s="65">
        <v>0</v>
      </c>
      <c r="H93" s="66">
        <v>1</v>
      </c>
      <c r="I93" s="66">
        <v>20</v>
      </c>
      <c r="J93" s="66">
        <v>0</v>
      </c>
      <c r="K93" s="107">
        <v>0</v>
      </c>
      <c r="L93" s="107">
        <v>0</v>
      </c>
      <c r="M93" s="107">
        <v>0</v>
      </c>
    </row>
    <row r="94" spans="1:13" s="44" customFormat="1" ht="12" customHeight="1" x14ac:dyDescent="0.35">
      <c r="A94" s="128" t="s">
        <v>23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s="54" customFormat="1" ht="12" customHeight="1" x14ac:dyDescent="0.2">
      <c r="A95" s="27" t="s">
        <v>7</v>
      </c>
      <c r="B95" s="64">
        <v>1</v>
      </c>
      <c r="C95" s="64">
        <v>70</v>
      </c>
      <c r="D95" s="64">
        <v>1000</v>
      </c>
      <c r="E95" s="65">
        <v>1</v>
      </c>
      <c r="F95" s="65">
        <v>70</v>
      </c>
      <c r="G95" s="65">
        <v>150</v>
      </c>
      <c r="H95" s="66">
        <v>0</v>
      </c>
      <c r="I95" s="66">
        <v>0</v>
      </c>
      <c r="J95" s="66">
        <v>-850</v>
      </c>
      <c r="K95" s="107">
        <v>0</v>
      </c>
      <c r="L95" s="107">
        <v>0</v>
      </c>
      <c r="M95" s="107">
        <v>0</v>
      </c>
    </row>
    <row r="96" spans="1:13" s="54" customFormat="1" ht="12" customHeight="1" x14ac:dyDescent="0.2">
      <c r="A96" s="27" t="s">
        <v>8</v>
      </c>
      <c r="B96" s="64">
        <v>1</v>
      </c>
      <c r="C96" s="64">
        <v>70</v>
      </c>
      <c r="D96" s="64">
        <v>1000</v>
      </c>
      <c r="E96" s="65">
        <v>1</v>
      </c>
      <c r="F96" s="65">
        <v>70</v>
      </c>
      <c r="G96" s="65">
        <v>500</v>
      </c>
      <c r="H96" s="66">
        <v>0</v>
      </c>
      <c r="I96" s="66">
        <v>0</v>
      </c>
      <c r="J96" s="66">
        <v>-500</v>
      </c>
      <c r="K96" s="107">
        <v>0</v>
      </c>
      <c r="L96" s="107">
        <v>0</v>
      </c>
      <c r="M96" s="107">
        <v>0</v>
      </c>
    </row>
    <row r="97" spans="1:13" s="54" customFormat="1" ht="12" customHeight="1" x14ac:dyDescent="0.2">
      <c r="A97" s="27" t="s">
        <v>9</v>
      </c>
      <c r="B97" s="64">
        <v>1</v>
      </c>
      <c r="C97" s="64">
        <v>70</v>
      </c>
      <c r="D97" s="64">
        <v>0</v>
      </c>
      <c r="E97" s="65">
        <v>1</v>
      </c>
      <c r="F97" s="65">
        <v>70</v>
      </c>
      <c r="G97" s="65">
        <v>0</v>
      </c>
      <c r="H97" s="66">
        <v>0</v>
      </c>
      <c r="I97" s="66">
        <v>0</v>
      </c>
      <c r="J97" s="66">
        <v>0</v>
      </c>
      <c r="K97" s="107">
        <v>0</v>
      </c>
      <c r="L97" s="107">
        <v>0</v>
      </c>
      <c r="M97" s="107">
        <v>0</v>
      </c>
    </row>
    <row r="98" spans="1:13" s="44" customFormat="1" ht="12" customHeight="1" x14ac:dyDescent="0.35">
      <c r="A98" s="128" t="s">
        <v>15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</row>
    <row r="99" spans="1:13" s="54" customFormat="1" ht="12" customHeight="1" x14ac:dyDescent="0.2">
      <c r="A99" s="27" t="s">
        <v>7</v>
      </c>
      <c r="B99" s="64">
        <v>5</v>
      </c>
      <c r="C99" s="64">
        <v>11</v>
      </c>
      <c r="D99" s="64">
        <v>0</v>
      </c>
      <c r="E99" s="65">
        <v>1</v>
      </c>
      <c r="F99" s="65">
        <v>2</v>
      </c>
      <c r="G99" s="65">
        <v>0</v>
      </c>
      <c r="H99" s="66">
        <v>0</v>
      </c>
      <c r="I99" s="66">
        <v>0</v>
      </c>
      <c r="J99" s="66">
        <v>0</v>
      </c>
      <c r="K99" s="107">
        <v>-4</v>
      </c>
      <c r="L99" s="107">
        <v>-9</v>
      </c>
      <c r="M99" s="107">
        <v>0</v>
      </c>
    </row>
    <row r="100" spans="1:13" s="54" customFormat="1" ht="12" customHeight="1" x14ac:dyDescent="0.2">
      <c r="A100" s="27" t="s">
        <v>9</v>
      </c>
      <c r="B100" s="64">
        <v>5</v>
      </c>
      <c r="C100" s="64">
        <v>11</v>
      </c>
      <c r="D100" s="64">
        <v>0</v>
      </c>
      <c r="E100" s="65">
        <v>4</v>
      </c>
      <c r="F100" s="65">
        <v>9</v>
      </c>
      <c r="G100" s="65">
        <v>0</v>
      </c>
      <c r="H100" s="66">
        <v>0</v>
      </c>
      <c r="I100" s="66">
        <v>0</v>
      </c>
      <c r="J100" s="66">
        <v>0</v>
      </c>
      <c r="K100" s="107">
        <v>-1</v>
      </c>
      <c r="L100" s="107">
        <v>-2</v>
      </c>
      <c r="M100" s="107">
        <v>0</v>
      </c>
    </row>
    <row r="101" spans="1:13" s="44" customFormat="1" ht="12" customHeight="1" x14ac:dyDescent="0.35">
      <c r="A101" s="128" t="s">
        <v>26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</row>
    <row r="102" spans="1:13" s="54" customFormat="1" ht="12" customHeight="1" x14ac:dyDescent="0.2">
      <c r="A102" s="27" t="s">
        <v>9</v>
      </c>
      <c r="B102" s="64">
        <v>5</v>
      </c>
      <c r="C102" s="64">
        <v>25</v>
      </c>
      <c r="D102" s="64">
        <v>0</v>
      </c>
      <c r="E102" s="65">
        <v>10</v>
      </c>
      <c r="F102" s="65">
        <v>50</v>
      </c>
      <c r="G102" s="65">
        <v>0</v>
      </c>
      <c r="H102" s="66">
        <v>0</v>
      </c>
      <c r="I102" s="66">
        <v>0</v>
      </c>
      <c r="J102" s="66">
        <v>0</v>
      </c>
      <c r="K102" s="107">
        <v>5</v>
      </c>
      <c r="L102" s="107">
        <v>25</v>
      </c>
      <c r="M102" s="107">
        <v>0</v>
      </c>
    </row>
    <row r="103" spans="1:13" s="44" customFormat="1" ht="12" customHeight="1" x14ac:dyDescent="0.35">
      <c r="A103" s="128" t="s">
        <v>33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</row>
    <row r="104" spans="1:13" s="54" customFormat="1" ht="12" customHeight="1" x14ac:dyDescent="0.2">
      <c r="A104" s="27" t="s">
        <v>8</v>
      </c>
      <c r="B104" s="64">
        <v>25</v>
      </c>
      <c r="C104" s="64">
        <v>63</v>
      </c>
      <c r="D104" s="64">
        <v>2500</v>
      </c>
      <c r="E104" s="65">
        <v>58</v>
      </c>
      <c r="F104" s="65">
        <v>145</v>
      </c>
      <c r="G104" s="65">
        <v>5800</v>
      </c>
      <c r="H104" s="66">
        <v>0</v>
      </c>
      <c r="I104" s="66">
        <v>0</v>
      </c>
      <c r="J104" s="66">
        <v>0</v>
      </c>
      <c r="K104" s="107">
        <v>33</v>
      </c>
      <c r="L104" s="107">
        <v>82</v>
      </c>
      <c r="M104" s="107">
        <v>3300</v>
      </c>
    </row>
    <row r="105" spans="1:13" s="44" customFormat="1" ht="12" customHeight="1" x14ac:dyDescent="0.35">
      <c r="A105" s="128" t="s">
        <v>27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</row>
    <row r="106" spans="1:13" s="54" customFormat="1" ht="12" customHeight="1" x14ac:dyDescent="0.2">
      <c r="A106" s="27" t="s">
        <v>8</v>
      </c>
      <c r="B106" s="64">
        <v>30</v>
      </c>
      <c r="C106" s="64">
        <v>450</v>
      </c>
      <c r="D106" s="64">
        <v>3000</v>
      </c>
      <c r="E106" s="65">
        <v>103</v>
      </c>
      <c r="F106" s="65">
        <v>1545</v>
      </c>
      <c r="G106" s="65">
        <v>10300</v>
      </c>
      <c r="H106" s="66">
        <v>0</v>
      </c>
      <c r="I106" s="66">
        <v>0</v>
      </c>
      <c r="J106" s="66">
        <v>0</v>
      </c>
      <c r="K106" s="107">
        <v>73</v>
      </c>
      <c r="L106" s="107">
        <v>1095</v>
      </c>
      <c r="M106" s="107">
        <v>7300</v>
      </c>
    </row>
    <row r="107" spans="1:13" s="44" customFormat="1" ht="12" customHeight="1" x14ac:dyDescent="0.35">
      <c r="A107" s="128" t="s">
        <v>87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</row>
    <row r="108" spans="1:13" s="54" customFormat="1" ht="12" customHeight="1" x14ac:dyDescent="0.2">
      <c r="A108" s="27" t="s">
        <v>8</v>
      </c>
      <c r="B108" s="64">
        <v>5</v>
      </c>
      <c r="C108" s="64">
        <v>5</v>
      </c>
      <c r="D108" s="64">
        <v>375</v>
      </c>
      <c r="E108" s="65">
        <v>2</v>
      </c>
      <c r="F108" s="65">
        <v>2</v>
      </c>
      <c r="G108" s="65">
        <v>150</v>
      </c>
      <c r="H108" s="66">
        <v>0</v>
      </c>
      <c r="I108" s="66">
        <v>0</v>
      </c>
      <c r="J108" s="66">
        <v>0</v>
      </c>
      <c r="K108" s="107">
        <v>-3</v>
      </c>
      <c r="L108" s="107">
        <v>-3</v>
      </c>
      <c r="M108" s="107">
        <v>-225</v>
      </c>
    </row>
    <row r="109" spans="1:13" s="54" customFormat="1" ht="12" customHeight="1" x14ac:dyDescent="0.2">
      <c r="A109" s="27" t="s">
        <v>9</v>
      </c>
      <c r="B109" s="64">
        <v>5</v>
      </c>
      <c r="C109" s="64">
        <v>5</v>
      </c>
      <c r="D109" s="64">
        <v>0</v>
      </c>
      <c r="E109" s="65">
        <v>2</v>
      </c>
      <c r="F109" s="65">
        <v>2</v>
      </c>
      <c r="G109" s="65">
        <v>0</v>
      </c>
      <c r="H109" s="66">
        <v>0</v>
      </c>
      <c r="I109" s="66">
        <v>0</v>
      </c>
      <c r="J109" s="66">
        <v>0</v>
      </c>
      <c r="K109" s="107">
        <v>-3</v>
      </c>
      <c r="L109" s="107">
        <v>-3</v>
      </c>
      <c r="M109" s="107">
        <v>0</v>
      </c>
    </row>
    <row r="110" spans="1:13" s="44" customFormat="1" ht="12" customHeight="1" x14ac:dyDescent="0.35">
      <c r="A110" s="128" t="s">
        <v>28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</row>
    <row r="111" spans="1:13" s="54" customFormat="1" ht="12" customHeight="1" x14ac:dyDescent="0.2">
      <c r="A111" s="27" t="s">
        <v>7</v>
      </c>
      <c r="B111" s="64">
        <v>100</v>
      </c>
      <c r="C111" s="64">
        <v>100</v>
      </c>
      <c r="D111" s="64">
        <v>0</v>
      </c>
      <c r="E111" s="65">
        <v>70</v>
      </c>
      <c r="F111" s="65">
        <v>70</v>
      </c>
      <c r="G111" s="65">
        <v>0</v>
      </c>
      <c r="H111" s="66">
        <v>0</v>
      </c>
      <c r="I111" s="66">
        <v>0</v>
      </c>
      <c r="J111" s="66">
        <v>0</v>
      </c>
      <c r="K111" s="107">
        <v>-30</v>
      </c>
      <c r="L111" s="107">
        <v>-30</v>
      </c>
      <c r="M111" s="107">
        <v>0</v>
      </c>
    </row>
    <row r="112" spans="1:13" s="54" customFormat="1" ht="12" customHeight="1" x14ac:dyDescent="0.2">
      <c r="A112" s="27" t="s">
        <v>8</v>
      </c>
      <c r="B112" s="64">
        <v>130</v>
      </c>
      <c r="C112" s="64">
        <v>130</v>
      </c>
      <c r="D112" s="64">
        <v>0</v>
      </c>
      <c r="E112" s="65">
        <v>80</v>
      </c>
      <c r="F112" s="65">
        <v>80</v>
      </c>
      <c r="G112" s="65">
        <v>0</v>
      </c>
      <c r="H112" s="66">
        <v>0</v>
      </c>
      <c r="I112" s="66">
        <v>0</v>
      </c>
      <c r="J112" s="66">
        <v>0</v>
      </c>
      <c r="K112" s="107">
        <v>-50</v>
      </c>
      <c r="L112" s="107">
        <v>-50</v>
      </c>
      <c r="M112" s="107">
        <v>0</v>
      </c>
    </row>
    <row r="113" spans="1:13" s="54" customFormat="1" ht="12" customHeight="1" x14ac:dyDescent="0.2">
      <c r="A113" s="27" t="s">
        <v>9</v>
      </c>
      <c r="B113" s="64">
        <v>350</v>
      </c>
      <c r="C113" s="64">
        <v>350</v>
      </c>
      <c r="D113" s="64">
        <v>0</v>
      </c>
      <c r="E113" s="65">
        <v>100</v>
      </c>
      <c r="F113" s="65">
        <v>100</v>
      </c>
      <c r="G113" s="65">
        <v>0</v>
      </c>
      <c r="H113" s="66">
        <v>0</v>
      </c>
      <c r="I113" s="66">
        <v>0</v>
      </c>
      <c r="J113" s="66">
        <v>0</v>
      </c>
      <c r="K113" s="107">
        <v>-250</v>
      </c>
      <c r="L113" s="107">
        <v>-250</v>
      </c>
      <c r="M113" s="107">
        <v>0</v>
      </c>
    </row>
    <row r="114" spans="1:13" s="44" customFormat="1" ht="12" customHeight="1" x14ac:dyDescent="0.35">
      <c r="A114" s="128" t="s">
        <v>29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</row>
    <row r="115" spans="1:13" s="54" customFormat="1" ht="12" customHeight="1" x14ac:dyDescent="0.2">
      <c r="A115" s="27" t="s">
        <v>7</v>
      </c>
      <c r="B115" s="64">
        <v>100</v>
      </c>
      <c r="C115" s="64">
        <v>50</v>
      </c>
      <c r="D115" s="64">
        <v>0</v>
      </c>
      <c r="E115" s="65">
        <v>40</v>
      </c>
      <c r="F115" s="65">
        <v>20</v>
      </c>
      <c r="G115" s="65">
        <v>0</v>
      </c>
      <c r="H115" s="66">
        <v>0</v>
      </c>
      <c r="I115" s="66">
        <v>0</v>
      </c>
      <c r="J115" s="66">
        <v>0</v>
      </c>
      <c r="K115" s="107">
        <v>-60</v>
      </c>
      <c r="L115" s="107">
        <v>-30</v>
      </c>
      <c r="M115" s="107">
        <v>0</v>
      </c>
    </row>
    <row r="116" spans="1:13" s="54" customFormat="1" ht="12" customHeight="1" x14ac:dyDescent="0.2">
      <c r="A116" s="27" t="s">
        <v>8</v>
      </c>
      <c r="B116" s="64">
        <v>900</v>
      </c>
      <c r="C116" s="64">
        <v>450</v>
      </c>
      <c r="D116" s="64">
        <v>0</v>
      </c>
      <c r="E116" s="65">
        <v>170</v>
      </c>
      <c r="F116" s="65">
        <v>85</v>
      </c>
      <c r="G116" s="65">
        <v>0</v>
      </c>
      <c r="H116" s="66">
        <v>0</v>
      </c>
      <c r="I116" s="66">
        <v>0</v>
      </c>
      <c r="J116" s="66">
        <v>0</v>
      </c>
      <c r="K116" s="107">
        <v>-730</v>
      </c>
      <c r="L116" s="107">
        <v>-365</v>
      </c>
      <c r="M116" s="107">
        <v>0</v>
      </c>
    </row>
    <row r="117" spans="1:13" s="133" customFormat="1" ht="12" customHeight="1" x14ac:dyDescent="0.25">
      <c r="A117" s="128" t="s">
        <v>34</v>
      </c>
    </row>
    <row r="118" spans="1:13" s="54" customFormat="1" ht="12" customHeight="1" x14ac:dyDescent="0.2">
      <c r="A118" s="27" t="s">
        <v>7</v>
      </c>
      <c r="B118" s="64">
        <v>450</v>
      </c>
      <c r="C118" s="64">
        <v>450</v>
      </c>
      <c r="D118" s="64">
        <v>0</v>
      </c>
      <c r="E118" s="65">
        <v>450</v>
      </c>
      <c r="F118" s="65">
        <v>450</v>
      </c>
      <c r="G118" s="65">
        <v>0</v>
      </c>
      <c r="H118" s="66">
        <v>0</v>
      </c>
      <c r="I118" s="66">
        <v>0</v>
      </c>
      <c r="J118" s="66">
        <v>0</v>
      </c>
      <c r="K118" s="107">
        <v>0</v>
      </c>
      <c r="L118" s="107">
        <v>0</v>
      </c>
      <c r="M118" s="107">
        <v>0</v>
      </c>
    </row>
    <row r="119" spans="1:13" s="54" customFormat="1" ht="12" customHeight="1" x14ac:dyDescent="0.2">
      <c r="A119" s="27" t="s">
        <v>8</v>
      </c>
      <c r="B119" s="64">
        <v>1200</v>
      </c>
      <c r="C119" s="64">
        <v>1200</v>
      </c>
      <c r="D119" s="64">
        <v>0</v>
      </c>
      <c r="E119" s="65">
        <v>1200</v>
      </c>
      <c r="F119" s="65">
        <v>1200</v>
      </c>
      <c r="G119" s="65">
        <v>0</v>
      </c>
      <c r="H119" s="66">
        <v>0</v>
      </c>
      <c r="I119" s="66">
        <v>0</v>
      </c>
      <c r="J119" s="66">
        <v>0</v>
      </c>
      <c r="K119" s="107">
        <v>0</v>
      </c>
      <c r="L119" s="107">
        <v>0</v>
      </c>
      <c r="M119" s="107">
        <v>0</v>
      </c>
    </row>
    <row r="120" spans="1:13" s="54" customFormat="1" ht="12" customHeight="1" x14ac:dyDescent="0.2">
      <c r="A120" s="27" t="s">
        <v>9</v>
      </c>
      <c r="B120" s="64">
        <v>200</v>
      </c>
      <c r="C120" s="64">
        <v>200</v>
      </c>
      <c r="D120" s="64">
        <v>0</v>
      </c>
      <c r="E120" s="65">
        <v>200</v>
      </c>
      <c r="F120" s="65">
        <v>200</v>
      </c>
      <c r="G120" s="65">
        <v>0</v>
      </c>
      <c r="H120" s="66">
        <v>0</v>
      </c>
      <c r="I120" s="66">
        <v>0</v>
      </c>
      <c r="J120" s="66">
        <v>0</v>
      </c>
      <c r="K120" s="107">
        <v>0</v>
      </c>
      <c r="L120" s="107">
        <v>0</v>
      </c>
      <c r="M120" s="107">
        <v>0</v>
      </c>
    </row>
    <row r="121" spans="1:13" s="44" customFormat="1" ht="12" customHeight="1" x14ac:dyDescent="0.35">
      <c r="A121" s="128" t="s">
        <v>35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</row>
    <row r="122" spans="1:13" s="54" customFormat="1" ht="12" customHeight="1" x14ac:dyDescent="0.2">
      <c r="A122" s="27" t="s">
        <v>7</v>
      </c>
      <c r="B122" s="64">
        <v>350</v>
      </c>
      <c r="C122" s="64">
        <v>1050</v>
      </c>
      <c r="D122" s="64">
        <v>0</v>
      </c>
      <c r="E122" s="65">
        <v>50</v>
      </c>
      <c r="F122" s="65">
        <v>150</v>
      </c>
      <c r="G122" s="65">
        <v>0</v>
      </c>
      <c r="H122" s="66">
        <v>0</v>
      </c>
      <c r="I122" s="66">
        <v>0</v>
      </c>
      <c r="J122" s="66">
        <v>0</v>
      </c>
      <c r="K122" s="107">
        <v>-300</v>
      </c>
      <c r="L122" s="107">
        <v>-900</v>
      </c>
      <c r="M122" s="107">
        <v>0</v>
      </c>
    </row>
    <row r="123" spans="1:13" s="54" customFormat="1" ht="12" customHeight="1" x14ac:dyDescent="0.2">
      <c r="A123" s="27" t="s">
        <v>8</v>
      </c>
      <c r="B123" s="64">
        <v>1250</v>
      </c>
      <c r="C123" s="64">
        <v>3750</v>
      </c>
      <c r="D123" s="64">
        <v>0</v>
      </c>
      <c r="E123" s="65">
        <v>380</v>
      </c>
      <c r="F123" s="65">
        <v>1140</v>
      </c>
      <c r="G123" s="65">
        <v>0</v>
      </c>
      <c r="H123" s="66">
        <v>0</v>
      </c>
      <c r="I123" s="66">
        <v>0</v>
      </c>
      <c r="J123" s="66">
        <v>0</v>
      </c>
      <c r="K123" s="107">
        <v>-870</v>
      </c>
      <c r="L123" s="107">
        <v>-2610</v>
      </c>
      <c r="M123" s="107">
        <v>0</v>
      </c>
    </row>
    <row r="124" spans="1:13" s="54" customFormat="1" ht="12" customHeight="1" x14ac:dyDescent="0.2">
      <c r="A124" s="27" t="s">
        <v>9</v>
      </c>
      <c r="B124" s="64">
        <v>50</v>
      </c>
      <c r="C124" s="64">
        <v>150</v>
      </c>
      <c r="D124" s="64">
        <v>0</v>
      </c>
      <c r="E124" s="65">
        <v>12</v>
      </c>
      <c r="F124" s="65">
        <v>36</v>
      </c>
      <c r="G124" s="65">
        <v>0</v>
      </c>
      <c r="H124" s="66">
        <v>0</v>
      </c>
      <c r="I124" s="66">
        <v>0</v>
      </c>
      <c r="J124" s="66">
        <v>0</v>
      </c>
      <c r="K124" s="107">
        <v>-38</v>
      </c>
      <c r="L124" s="107">
        <v>-114</v>
      </c>
      <c r="M124" s="107">
        <v>0</v>
      </c>
    </row>
    <row r="125" spans="1:13" s="44" customFormat="1" ht="12" customHeight="1" x14ac:dyDescent="0.35">
      <c r="A125" s="128" t="s">
        <v>40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</row>
    <row r="126" spans="1:13" s="54" customFormat="1" ht="12" customHeight="1" x14ac:dyDescent="0.2">
      <c r="A126" s="27" t="s">
        <v>7</v>
      </c>
      <c r="B126" s="64">
        <v>160</v>
      </c>
      <c r="C126" s="64">
        <v>240</v>
      </c>
      <c r="D126" s="64">
        <v>0</v>
      </c>
      <c r="E126" s="65">
        <v>220</v>
      </c>
      <c r="F126" s="65">
        <v>330</v>
      </c>
      <c r="G126" s="65">
        <v>0</v>
      </c>
      <c r="H126" s="66">
        <v>0</v>
      </c>
      <c r="I126" s="66">
        <v>0</v>
      </c>
      <c r="J126" s="66">
        <v>0</v>
      </c>
      <c r="K126" s="107">
        <v>60</v>
      </c>
      <c r="L126" s="107">
        <v>90</v>
      </c>
      <c r="M126" s="107">
        <v>0</v>
      </c>
    </row>
    <row r="127" spans="1:13" s="54" customFormat="1" ht="12" customHeight="1" x14ac:dyDescent="0.2">
      <c r="A127" s="27" t="s">
        <v>8</v>
      </c>
      <c r="B127" s="64">
        <v>1000</v>
      </c>
      <c r="C127" s="64">
        <v>1500</v>
      </c>
      <c r="D127" s="64">
        <v>0</v>
      </c>
      <c r="E127" s="65">
        <v>320</v>
      </c>
      <c r="F127" s="65">
        <v>480</v>
      </c>
      <c r="G127" s="65">
        <v>0</v>
      </c>
      <c r="H127" s="66">
        <v>0</v>
      </c>
      <c r="I127" s="66">
        <v>0</v>
      </c>
      <c r="J127" s="66">
        <v>0</v>
      </c>
      <c r="K127" s="107">
        <v>-680</v>
      </c>
      <c r="L127" s="107">
        <v>-1020</v>
      </c>
      <c r="M127" s="107">
        <v>0</v>
      </c>
    </row>
    <row r="128" spans="1:13" s="44" customFormat="1" ht="12" customHeight="1" x14ac:dyDescent="0.35">
      <c r="A128" s="128" t="s">
        <v>41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</row>
    <row r="129" spans="1:13" s="54" customFormat="1" ht="12" customHeight="1" x14ac:dyDescent="0.2">
      <c r="A129" s="27" t="s">
        <v>7</v>
      </c>
      <c r="B129" s="64">
        <v>35</v>
      </c>
      <c r="C129" s="64">
        <v>18</v>
      </c>
      <c r="D129" s="64">
        <v>0</v>
      </c>
      <c r="E129" s="65">
        <v>5</v>
      </c>
      <c r="F129" s="65">
        <v>3</v>
      </c>
      <c r="G129" s="65">
        <v>0</v>
      </c>
      <c r="H129" s="66">
        <v>0</v>
      </c>
      <c r="I129" s="66">
        <v>0</v>
      </c>
      <c r="J129" s="66">
        <v>0</v>
      </c>
      <c r="K129" s="107">
        <v>-30</v>
      </c>
      <c r="L129" s="107">
        <v>-15</v>
      </c>
      <c r="M129" s="107">
        <v>0</v>
      </c>
    </row>
    <row r="130" spans="1:13" s="54" customFormat="1" ht="12" customHeight="1" x14ac:dyDescent="0.2">
      <c r="A130" s="27" t="s">
        <v>8</v>
      </c>
      <c r="B130" s="64">
        <v>60</v>
      </c>
      <c r="C130" s="64">
        <v>30</v>
      </c>
      <c r="D130" s="64">
        <v>0</v>
      </c>
      <c r="E130" s="65">
        <v>60</v>
      </c>
      <c r="F130" s="65">
        <v>30</v>
      </c>
      <c r="G130" s="65">
        <v>0</v>
      </c>
      <c r="H130" s="66">
        <v>0</v>
      </c>
      <c r="I130" s="66">
        <v>0</v>
      </c>
      <c r="J130" s="66">
        <v>0</v>
      </c>
      <c r="K130" s="107">
        <v>0</v>
      </c>
      <c r="L130" s="107">
        <v>0</v>
      </c>
      <c r="M130" s="107">
        <v>0</v>
      </c>
    </row>
    <row r="131" spans="1:13" s="44" customFormat="1" ht="12" customHeight="1" x14ac:dyDescent="0.35">
      <c r="A131" s="128" t="s">
        <v>84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</row>
    <row r="132" spans="1:13" s="54" customFormat="1" ht="12" customHeight="1" x14ac:dyDescent="0.2">
      <c r="A132" s="27" t="s">
        <v>7</v>
      </c>
      <c r="B132" s="64">
        <v>20</v>
      </c>
      <c r="C132" s="64">
        <v>10</v>
      </c>
      <c r="D132" s="64">
        <v>0</v>
      </c>
      <c r="E132" s="65">
        <v>25</v>
      </c>
      <c r="F132" s="65">
        <v>13</v>
      </c>
      <c r="G132" s="65">
        <v>0</v>
      </c>
      <c r="H132" s="66">
        <v>0</v>
      </c>
      <c r="I132" s="66">
        <v>0</v>
      </c>
      <c r="J132" s="66">
        <v>0</v>
      </c>
      <c r="K132" s="107">
        <v>5</v>
      </c>
      <c r="L132" s="107">
        <v>3</v>
      </c>
      <c r="M132" s="107">
        <v>0</v>
      </c>
    </row>
    <row r="133" spans="1:13" s="54" customFormat="1" ht="12" customHeight="1" x14ac:dyDescent="0.2">
      <c r="A133" s="27" t="s">
        <v>8</v>
      </c>
      <c r="B133" s="64">
        <v>75</v>
      </c>
      <c r="C133" s="64">
        <v>38</v>
      </c>
      <c r="D133" s="64">
        <v>0</v>
      </c>
      <c r="E133" s="65">
        <v>29</v>
      </c>
      <c r="F133" s="65">
        <v>15</v>
      </c>
      <c r="G133" s="65">
        <v>0</v>
      </c>
      <c r="H133" s="66">
        <v>0</v>
      </c>
      <c r="I133" s="66">
        <v>0</v>
      </c>
      <c r="J133" s="66">
        <v>0</v>
      </c>
      <c r="K133" s="107">
        <v>-46</v>
      </c>
      <c r="L133" s="107">
        <v>-23</v>
      </c>
      <c r="M133" s="107">
        <v>0</v>
      </c>
    </row>
    <row r="134" spans="1:13" s="54" customFormat="1" ht="12" customHeight="1" x14ac:dyDescent="0.2">
      <c r="A134" s="27" t="s">
        <v>9</v>
      </c>
      <c r="B134" s="64">
        <v>30</v>
      </c>
      <c r="C134" s="64">
        <v>15</v>
      </c>
      <c r="D134" s="64">
        <v>0</v>
      </c>
      <c r="E134" s="65">
        <v>5</v>
      </c>
      <c r="F134" s="65">
        <v>3</v>
      </c>
      <c r="G134" s="65">
        <v>0</v>
      </c>
      <c r="H134" s="66">
        <v>0</v>
      </c>
      <c r="I134" s="66">
        <v>0</v>
      </c>
      <c r="J134" s="66">
        <v>0</v>
      </c>
      <c r="K134" s="107">
        <v>-25</v>
      </c>
      <c r="L134" s="107">
        <v>-12</v>
      </c>
      <c r="M134" s="107">
        <v>0</v>
      </c>
    </row>
    <row r="135" spans="1:13" s="44" customFormat="1" ht="12" customHeight="1" x14ac:dyDescent="0.35">
      <c r="A135" s="128" t="s">
        <v>85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</row>
    <row r="136" spans="1:13" s="54" customFormat="1" ht="12" customHeight="1" x14ac:dyDescent="0.2">
      <c r="A136" s="27" t="s">
        <v>7</v>
      </c>
      <c r="B136" s="64">
        <v>125</v>
      </c>
      <c r="C136" s="64">
        <v>125</v>
      </c>
      <c r="D136" s="64">
        <v>0</v>
      </c>
      <c r="E136" s="65">
        <v>25</v>
      </c>
      <c r="F136" s="65">
        <v>25</v>
      </c>
      <c r="G136" s="65">
        <v>0</v>
      </c>
      <c r="H136" s="66">
        <v>0</v>
      </c>
      <c r="I136" s="66">
        <v>0</v>
      </c>
      <c r="J136" s="66">
        <v>0</v>
      </c>
      <c r="K136" s="107">
        <v>-100</v>
      </c>
      <c r="L136" s="107">
        <v>-100</v>
      </c>
      <c r="M136" s="107">
        <v>0</v>
      </c>
    </row>
    <row r="137" spans="1:13" s="54" customFormat="1" ht="12" customHeight="1" x14ac:dyDescent="0.2">
      <c r="A137" s="27" t="s">
        <v>8</v>
      </c>
      <c r="B137" s="64">
        <v>300</v>
      </c>
      <c r="C137" s="64">
        <v>300</v>
      </c>
      <c r="D137" s="64">
        <v>0</v>
      </c>
      <c r="E137" s="65">
        <v>70</v>
      </c>
      <c r="F137" s="65">
        <v>70</v>
      </c>
      <c r="G137" s="65">
        <v>0</v>
      </c>
      <c r="H137" s="66">
        <v>0</v>
      </c>
      <c r="I137" s="66">
        <v>0</v>
      </c>
      <c r="J137" s="66">
        <v>0</v>
      </c>
      <c r="K137" s="107">
        <v>-230</v>
      </c>
      <c r="L137" s="107">
        <v>-230</v>
      </c>
      <c r="M137" s="107">
        <v>0</v>
      </c>
    </row>
    <row r="138" spans="1:13" s="44" customFormat="1" ht="12" customHeight="1" x14ac:dyDescent="0.35">
      <c r="A138" s="128" t="s">
        <v>44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</row>
    <row r="139" spans="1:13" s="54" customFormat="1" ht="12" customHeight="1" x14ac:dyDescent="0.2">
      <c r="A139" s="27" t="s">
        <v>7</v>
      </c>
      <c r="B139" s="64">
        <v>765</v>
      </c>
      <c r="C139" s="64">
        <v>765</v>
      </c>
      <c r="D139" s="64">
        <v>0</v>
      </c>
      <c r="E139" s="65">
        <v>850</v>
      </c>
      <c r="F139" s="65">
        <v>850</v>
      </c>
      <c r="G139" s="65">
        <v>0</v>
      </c>
      <c r="H139" s="66">
        <v>0</v>
      </c>
      <c r="I139" s="66">
        <v>0</v>
      </c>
      <c r="J139" s="66">
        <v>0</v>
      </c>
      <c r="K139" s="107">
        <v>85</v>
      </c>
      <c r="L139" s="107">
        <v>85</v>
      </c>
      <c r="M139" s="107">
        <v>0</v>
      </c>
    </row>
    <row r="140" spans="1:13" s="54" customFormat="1" ht="12" customHeight="1" x14ac:dyDescent="0.2">
      <c r="A140" s="27" t="s">
        <v>8</v>
      </c>
      <c r="B140" s="64">
        <v>1605</v>
      </c>
      <c r="C140" s="64">
        <v>1605</v>
      </c>
      <c r="D140" s="64">
        <v>0</v>
      </c>
      <c r="E140" s="65">
        <v>1050</v>
      </c>
      <c r="F140" s="65">
        <v>1050</v>
      </c>
      <c r="G140" s="65">
        <v>0</v>
      </c>
      <c r="H140" s="66">
        <v>0</v>
      </c>
      <c r="I140" s="66">
        <v>0</v>
      </c>
      <c r="J140" s="66">
        <v>0</v>
      </c>
      <c r="K140" s="107">
        <v>-555</v>
      </c>
      <c r="L140" s="107">
        <v>-555</v>
      </c>
      <c r="M140" s="107">
        <v>0</v>
      </c>
    </row>
    <row r="141" spans="1:13" s="54" customFormat="1" ht="12" customHeight="1" x14ac:dyDescent="0.2">
      <c r="A141" s="27" t="s">
        <v>9</v>
      </c>
      <c r="B141" s="64">
        <v>630</v>
      </c>
      <c r="C141" s="64">
        <v>630</v>
      </c>
      <c r="D141" s="64">
        <v>0</v>
      </c>
      <c r="E141" s="65">
        <v>800</v>
      </c>
      <c r="F141" s="65">
        <v>800</v>
      </c>
      <c r="G141" s="65">
        <v>0</v>
      </c>
      <c r="H141" s="66">
        <v>0</v>
      </c>
      <c r="I141" s="66">
        <v>0</v>
      </c>
      <c r="J141" s="66">
        <v>0</v>
      </c>
      <c r="K141" s="107">
        <v>170</v>
      </c>
      <c r="L141" s="107">
        <v>170</v>
      </c>
      <c r="M141" s="107">
        <v>0</v>
      </c>
    </row>
    <row r="142" spans="1:13" s="44" customFormat="1" ht="12" customHeight="1" x14ac:dyDescent="0.35">
      <c r="A142" s="128" t="s">
        <v>45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</row>
    <row r="143" spans="1:13" s="54" customFormat="1" ht="12" customHeight="1" x14ac:dyDescent="0.2">
      <c r="A143" s="27" t="s">
        <v>9</v>
      </c>
      <c r="B143" s="64">
        <v>18</v>
      </c>
      <c r="C143" s="64">
        <v>18</v>
      </c>
      <c r="D143" s="64">
        <v>0</v>
      </c>
      <c r="E143" s="65">
        <v>7</v>
      </c>
      <c r="F143" s="65">
        <v>7</v>
      </c>
      <c r="G143" s="65">
        <v>0</v>
      </c>
      <c r="H143" s="66">
        <v>0</v>
      </c>
      <c r="I143" s="66">
        <v>0</v>
      </c>
      <c r="J143" s="66">
        <v>0</v>
      </c>
      <c r="K143" s="107">
        <v>-11</v>
      </c>
      <c r="L143" s="107">
        <v>-11</v>
      </c>
      <c r="M143" s="107">
        <v>0</v>
      </c>
    </row>
    <row r="144" spans="1:13" s="44" customFormat="1" ht="12" customHeight="1" x14ac:dyDescent="0.35">
      <c r="A144" s="128" t="s">
        <v>47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</row>
    <row r="145" spans="1:13" s="54" customFormat="1" ht="12" customHeight="1" x14ac:dyDescent="0.2">
      <c r="A145" s="79" t="s">
        <v>7</v>
      </c>
      <c r="B145" s="64">
        <v>5</v>
      </c>
      <c r="C145" s="64">
        <v>5</v>
      </c>
      <c r="D145" s="64">
        <v>0</v>
      </c>
      <c r="E145" s="65">
        <v>0</v>
      </c>
      <c r="F145" s="65">
        <v>0</v>
      </c>
      <c r="G145" s="65">
        <v>0</v>
      </c>
      <c r="H145" s="66">
        <v>-5</v>
      </c>
      <c r="I145" s="66">
        <v>-5</v>
      </c>
      <c r="J145" s="66">
        <v>0</v>
      </c>
      <c r="K145" s="107">
        <v>0</v>
      </c>
      <c r="L145" s="107">
        <v>0</v>
      </c>
      <c r="M145" s="107">
        <v>0</v>
      </c>
    </row>
    <row r="146" spans="1:13" s="54" customFormat="1" ht="12" customHeight="1" x14ac:dyDescent="0.2">
      <c r="A146" s="27" t="s">
        <v>8</v>
      </c>
      <c r="B146" s="64">
        <v>115</v>
      </c>
      <c r="C146" s="64">
        <v>115</v>
      </c>
      <c r="D146" s="64">
        <v>0</v>
      </c>
      <c r="E146" s="65">
        <v>42</v>
      </c>
      <c r="F146" s="65">
        <v>42</v>
      </c>
      <c r="G146" s="65">
        <v>0</v>
      </c>
      <c r="H146" s="66">
        <v>0</v>
      </c>
      <c r="I146" s="66">
        <v>0</v>
      </c>
      <c r="J146" s="66">
        <v>0</v>
      </c>
      <c r="K146" s="107">
        <v>-73</v>
      </c>
      <c r="L146" s="107">
        <v>-73</v>
      </c>
      <c r="M146" s="107">
        <v>0</v>
      </c>
    </row>
    <row r="147" spans="1:13" s="54" customFormat="1" ht="12" customHeight="1" x14ac:dyDescent="0.2">
      <c r="A147" s="27" t="s">
        <v>9</v>
      </c>
      <c r="B147" s="64">
        <v>5</v>
      </c>
      <c r="C147" s="64">
        <v>5</v>
      </c>
      <c r="D147" s="64">
        <v>0</v>
      </c>
      <c r="E147" s="65">
        <v>40</v>
      </c>
      <c r="F147" s="65">
        <v>40</v>
      </c>
      <c r="G147" s="65">
        <v>0</v>
      </c>
      <c r="H147" s="66">
        <v>0</v>
      </c>
      <c r="I147" s="66">
        <v>0</v>
      </c>
      <c r="J147" s="66">
        <v>0</v>
      </c>
      <c r="K147" s="107">
        <v>35</v>
      </c>
      <c r="L147" s="107">
        <v>35</v>
      </c>
      <c r="M147" s="107">
        <v>0</v>
      </c>
    </row>
    <row r="148" spans="1:13" s="44" customFormat="1" ht="12" customHeight="1" x14ac:dyDescent="0.35">
      <c r="A148" s="128" t="s">
        <v>48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</row>
    <row r="149" spans="1:13" s="54" customFormat="1" ht="12" customHeight="1" x14ac:dyDescent="0.2">
      <c r="A149" s="27" t="s">
        <v>8</v>
      </c>
      <c r="B149" s="64">
        <v>2500</v>
      </c>
      <c r="C149" s="64">
        <v>3750</v>
      </c>
      <c r="D149" s="64">
        <v>0</v>
      </c>
      <c r="E149" s="65">
        <v>2500</v>
      </c>
      <c r="F149" s="65">
        <v>3750</v>
      </c>
      <c r="G149" s="65">
        <v>0</v>
      </c>
      <c r="H149" s="66">
        <v>0</v>
      </c>
      <c r="I149" s="66">
        <v>0</v>
      </c>
      <c r="J149" s="66">
        <v>0</v>
      </c>
      <c r="K149" s="107">
        <v>0</v>
      </c>
      <c r="L149" s="107">
        <v>0</v>
      </c>
      <c r="M149" s="107">
        <v>0</v>
      </c>
    </row>
    <row r="150" spans="1:13" s="54" customFormat="1" ht="12" customHeight="1" x14ac:dyDescent="0.2">
      <c r="A150" s="27" t="s">
        <v>9</v>
      </c>
      <c r="B150" s="64">
        <v>100</v>
      </c>
      <c r="C150" s="64">
        <v>150</v>
      </c>
      <c r="D150" s="64">
        <v>0</v>
      </c>
      <c r="E150" s="65">
        <v>100</v>
      </c>
      <c r="F150" s="65">
        <v>150</v>
      </c>
      <c r="G150" s="65">
        <v>0</v>
      </c>
      <c r="H150" s="66">
        <v>0</v>
      </c>
      <c r="I150" s="66">
        <v>0</v>
      </c>
      <c r="J150" s="66">
        <v>0</v>
      </c>
      <c r="K150" s="107">
        <v>0</v>
      </c>
      <c r="L150" s="107">
        <v>0</v>
      </c>
      <c r="M150" s="107">
        <v>0</v>
      </c>
    </row>
    <row r="151" spans="1:13" s="44" customFormat="1" ht="12" customHeight="1" x14ac:dyDescent="0.35">
      <c r="A151" s="128" t="s">
        <v>86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</row>
    <row r="152" spans="1:13" s="54" customFormat="1" ht="12" customHeight="1" x14ac:dyDescent="0.2">
      <c r="A152" s="27" t="s">
        <v>8</v>
      </c>
      <c r="B152" s="64">
        <v>500</v>
      </c>
      <c r="C152" s="64">
        <v>500</v>
      </c>
      <c r="D152" s="64">
        <v>0</v>
      </c>
      <c r="E152" s="65">
        <v>500</v>
      </c>
      <c r="F152" s="65">
        <v>500</v>
      </c>
      <c r="G152" s="65">
        <v>0</v>
      </c>
      <c r="H152" s="66">
        <v>0</v>
      </c>
      <c r="I152" s="66">
        <v>0</v>
      </c>
      <c r="J152" s="66">
        <v>0</v>
      </c>
      <c r="K152" s="107">
        <v>0</v>
      </c>
      <c r="L152" s="107">
        <v>0</v>
      </c>
      <c r="M152" s="107">
        <v>0</v>
      </c>
    </row>
    <row r="153" spans="1:13" s="54" customFormat="1" ht="12" customHeight="1" x14ac:dyDescent="0.2">
      <c r="A153" s="27" t="s">
        <v>9</v>
      </c>
      <c r="B153" s="64">
        <v>200</v>
      </c>
      <c r="C153" s="64">
        <v>200</v>
      </c>
      <c r="D153" s="64">
        <v>0</v>
      </c>
      <c r="E153" s="65">
        <v>200</v>
      </c>
      <c r="F153" s="65">
        <v>200</v>
      </c>
      <c r="G153" s="65">
        <v>0</v>
      </c>
      <c r="H153" s="66">
        <v>0</v>
      </c>
      <c r="I153" s="66">
        <v>0</v>
      </c>
      <c r="J153" s="66">
        <v>0</v>
      </c>
      <c r="K153" s="107">
        <v>0</v>
      </c>
      <c r="L153" s="107">
        <v>0</v>
      </c>
      <c r="M153" s="107">
        <v>0</v>
      </c>
    </row>
    <row r="154" spans="1:13" s="44" customFormat="1" ht="12" customHeight="1" x14ac:dyDescent="0.35">
      <c r="A154" s="128" t="s">
        <v>50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</row>
    <row r="155" spans="1:13" s="54" customFormat="1" ht="12" customHeight="1" x14ac:dyDescent="0.2">
      <c r="A155" s="27" t="s">
        <v>9</v>
      </c>
      <c r="B155" s="64">
        <v>10</v>
      </c>
      <c r="C155" s="64">
        <v>5</v>
      </c>
      <c r="D155" s="64">
        <v>0</v>
      </c>
      <c r="E155" s="65">
        <v>10</v>
      </c>
      <c r="F155" s="65">
        <v>5</v>
      </c>
      <c r="G155" s="65">
        <v>0</v>
      </c>
      <c r="H155" s="66">
        <v>0</v>
      </c>
      <c r="I155" s="66">
        <v>0</v>
      </c>
      <c r="J155" s="66">
        <v>0</v>
      </c>
      <c r="K155" s="107">
        <v>0</v>
      </c>
      <c r="L155" s="107">
        <v>0</v>
      </c>
      <c r="M155" s="107">
        <v>0</v>
      </c>
    </row>
    <row r="156" spans="1:13" s="44" customFormat="1" ht="12" customHeight="1" x14ac:dyDescent="0.35">
      <c r="A156" s="128" t="s">
        <v>94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</row>
    <row r="157" spans="1:13" s="54" customFormat="1" ht="12" customHeight="1" x14ac:dyDescent="0.2">
      <c r="A157" s="27" t="s">
        <v>7</v>
      </c>
      <c r="B157" s="64">
        <v>20</v>
      </c>
      <c r="C157" s="64">
        <v>600</v>
      </c>
      <c r="D157" s="64">
        <v>0</v>
      </c>
      <c r="E157" s="65">
        <v>20</v>
      </c>
      <c r="F157" s="65">
        <v>800</v>
      </c>
      <c r="G157" s="65">
        <v>0</v>
      </c>
      <c r="H157" s="66">
        <v>0</v>
      </c>
      <c r="I157" s="66">
        <v>200</v>
      </c>
      <c r="J157" s="66">
        <v>0</v>
      </c>
      <c r="K157" s="107">
        <v>0</v>
      </c>
      <c r="L157" s="107">
        <v>0</v>
      </c>
      <c r="M157" s="107">
        <v>0</v>
      </c>
    </row>
    <row r="158" spans="1:13" s="54" customFormat="1" ht="12" customHeight="1" x14ac:dyDescent="0.2">
      <c r="A158" s="27" t="s">
        <v>8</v>
      </c>
      <c r="B158" s="64">
        <v>520</v>
      </c>
      <c r="C158" s="64">
        <v>15600</v>
      </c>
      <c r="D158" s="64">
        <v>0</v>
      </c>
      <c r="E158" s="65">
        <v>520</v>
      </c>
      <c r="F158" s="65">
        <v>20800</v>
      </c>
      <c r="G158" s="65">
        <v>0</v>
      </c>
      <c r="H158" s="66">
        <v>0</v>
      </c>
      <c r="I158" s="66">
        <v>5200</v>
      </c>
      <c r="J158" s="66">
        <v>0</v>
      </c>
      <c r="K158" s="107">
        <v>0</v>
      </c>
      <c r="L158" s="107">
        <v>0</v>
      </c>
      <c r="M158" s="107">
        <v>0</v>
      </c>
    </row>
    <row r="159" spans="1:13" s="54" customFormat="1" ht="12" customHeight="1" x14ac:dyDescent="0.2">
      <c r="A159" s="27" t="s">
        <v>9</v>
      </c>
      <c r="B159" s="64">
        <v>450</v>
      </c>
      <c r="C159" s="64">
        <v>13500</v>
      </c>
      <c r="D159" s="64">
        <v>0</v>
      </c>
      <c r="E159" s="65">
        <v>450</v>
      </c>
      <c r="F159" s="65">
        <v>18000</v>
      </c>
      <c r="G159" s="65">
        <v>0</v>
      </c>
      <c r="H159" s="66">
        <v>0</v>
      </c>
      <c r="I159" s="66">
        <v>4500</v>
      </c>
      <c r="J159" s="66">
        <v>0</v>
      </c>
      <c r="K159" s="107">
        <v>0</v>
      </c>
      <c r="L159" s="107">
        <v>0</v>
      </c>
      <c r="M159" s="107">
        <v>0</v>
      </c>
    </row>
    <row r="160" spans="1:13" s="44" customFormat="1" ht="12" customHeight="1" x14ac:dyDescent="0.35">
      <c r="A160" s="128" t="s">
        <v>108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</row>
    <row r="161" spans="1:13" s="54" customFormat="1" ht="12" customHeight="1" x14ac:dyDescent="0.2">
      <c r="A161" s="27" t="s">
        <v>7</v>
      </c>
      <c r="B161" s="64">
        <v>1</v>
      </c>
      <c r="C161" s="64">
        <v>342</v>
      </c>
      <c r="D161" s="64">
        <v>0</v>
      </c>
      <c r="E161" s="65">
        <v>0</v>
      </c>
      <c r="F161" s="65">
        <v>0</v>
      </c>
      <c r="G161" s="65">
        <v>0</v>
      </c>
      <c r="H161" s="66">
        <v>-1</v>
      </c>
      <c r="I161" s="66">
        <v>-342</v>
      </c>
      <c r="J161" s="66">
        <v>0</v>
      </c>
      <c r="K161" s="107">
        <v>0</v>
      </c>
      <c r="L161" s="107">
        <v>0</v>
      </c>
      <c r="M161" s="107">
        <v>0</v>
      </c>
    </row>
    <row r="162" spans="1:13" s="54" customFormat="1" ht="12" customHeight="1" x14ac:dyDescent="0.2">
      <c r="A162" s="27" t="s">
        <v>8</v>
      </c>
      <c r="B162" s="64">
        <v>18</v>
      </c>
      <c r="C162" s="64">
        <v>6156</v>
      </c>
      <c r="D162" s="64">
        <v>0</v>
      </c>
      <c r="E162" s="65">
        <v>0</v>
      </c>
      <c r="F162" s="65">
        <v>0</v>
      </c>
      <c r="G162" s="65">
        <v>0</v>
      </c>
      <c r="H162" s="66">
        <v>-18</v>
      </c>
      <c r="I162" s="66">
        <v>-6156</v>
      </c>
      <c r="J162" s="66">
        <v>0</v>
      </c>
      <c r="K162" s="107">
        <v>0</v>
      </c>
      <c r="L162" s="107">
        <v>0</v>
      </c>
      <c r="M162" s="107">
        <v>0</v>
      </c>
    </row>
    <row r="163" spans="1:13" s="54" customFormat="1" ht="12" customHeight="1" x14ac:dyDescent="0.2">
      <c r="A163" s="27" t="s">
        <v>9</v>
      </c>
      <c r="B163" s="64">
        <v>1</v>
      </c>
      <c r="C163" s="64">
        <v>342</v>
      </c>
      <c r="D163" s="64">
        <v>0</v>
      </c>
      <c r="E163" s="65">
        <v>0</v>
      </c>
      <c r="F163" s="65">
        <v>0</v>
      </c>
      <c r="G163" s="65">
        <v>0</v>
      </c>
      <c r="H163" s="66">
        <v>-1</v>
      </c>
      <c r="I163" s="66">
        <v>-342</v>
      </c>
      <c r="J163" s="66">
        <v>0</v>
      </c>
      <c r="K163" s="107">
        <v>0</v>
      </c>
      <c r="L163" s="107">
        <v>0</v>
      </c>
      <c r="M163" s="107">
        <v>0</v>
      </c>
    </row>
    <row r="164" spans="1:13" s="44" customFormat="1" ht="12" customHeight="1" x14ac:dyDescent="0.35">
      <c r="A164" s="128" t="s">
        <v>51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</row>
    <row r="165" spans="1:13" s="54" customFormat="1" ht="12" customHeight="1" x14ac:dyDescent="0.2">
      <c r="A165" s="27" t="s">
        <v>7</v>
      </c>
      <c r="B165" s="64">
        <v>6</v>
      </c>
      <c r="C165" s="64">
        <v>96</v>
      </c>
      <c r="D165" s="64">
        <v>0</v>
      </c>
      <c r="E165" s="65">
        <v>6</v>
      </c>
      <c r="F165" s="65">
        <v>96</v>
      </c>
      <c r="G165" s="65">
        <v>0</v>
      </c>
      <c r="H165" s="66">
        <v>0</v>
      </c>
      <c r="I165" s="66">
        <v>0</v>
      </c>
      <c r="J165" s="66">
        <v>0</v>
      </c>
      <c r="K165" s="107">
        <v>0</v>
      </c>
      <c r="L165" s="107">
        <v>0</v>
      </c>
      <c r="M165" s="107">
        <v>0</v>
      </c>
    </row>
    <row r="166" spans="1:13" s="54" customFormat="1" ht="12" customHeight="1" x14ac:dyDescent="0.2">
      <c r="A166" s="27" t="s">
        <v>8</v>
      </c>
      <c r="B166" s="64">
        <v>17</v>
      </c>
      <c r="C166" s="64">
        <v>272</v>
      </c>
      <c r="D166" s="64">
        <v>0</v>
      </c>
      <c r="E166" s="65">
        <v>17</v>
      </c>
      <c r="F166" s="65">
        <v>272</v>
      </c>
      <c r="G166" s="65">
        <v>0</v>
      </c>
      <c r="H166" s="66">
        <v>0</v>
      </c>
      <c r="I166" s="66">
        <v>0</v>
      </c>
      <c r="J166" s="66">
        <v>0</v>
      </c>
      <c r="K166" s="107">
        <v>0</v>
      </c>
      <c r="L166" s="107">
        <v>0</v>
      </c>
      <c r="M166" s="107">
        <v>0</v>
      </c>
    </row>
    <row r="167" spans="1:13" s="54" customFormat="1" ht="12" customHeight="1" x14ac:dyDescent="0.2">
      <c r="A167" s="27" t="s">
        <v>9</v>
      </c>
      <c r="B167" s="64">
        <v>17</v>
      </c>
      <c r="C167" s="64">
        <v>272</v>
      </c>
      <c r="D167" s="64">
        <v>0</v>
      </c>
      <c r="E167" s="65">
        <v>17</v>
      </c>
      <c r="F167" s="65">
        <v>272</v>
      </c>
      <c r="G167" s="65">
        <v>0</v>
      </c>
      <c r="H167" s="66">
        <v>0</v>
      </c>
      <c r="I167" s="66">
        <v>0</v>
      </c>
      <c r="J167" s="66">
        <v>0</v>
      </c>
      <c r="K167" s="107">
        <v>0</v>
      </c>
      <c r="L167" s="107">
        <v>0</v>
      </c>
      <c r="M167" s="107">
        <v>0</v>
      </c>
    </row>
    <row r="168" spans="1:13" s="44" customFormat="1" ht="12" customHeight="1" x14ac:dyDescent="0.35">
      <c r="A168" s="128" t="s">
        <v>54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</row>
    <row r="169" spans="1:13" s="54" customFormat="1" ht="12" customHeight="1" x14ac:dyDescent="0.2">
      <c r="A169" s="27" t="s">
        <v>8</v>
      </c>
      <c r="B169" s="64">
        <v>250</v>
      </c>
      <c r="C169" s="64">
        <v>1500</v>
      </c>
      <c r="D169" s="64">
        <v>0</v>
      </c>
      <c r="E169" s="65">
        <v>250</v>
      </c>
      <c r="F169" s="65">
        <v>1500</v>
      </c>
      <c r="G169" s="65">
        <v>0</v>
      </c>
      <c r="H169" s="66">
        <v>0</v>
      </c>
      <c r="I169" s="66">
        <v>0</v>
      </c>
      <c r="J169" s="66">
        <v>0</v>
      </c>
      <c r="K169" s="107">
        <v>0</v>
      </c>
      <c r="L169" s="107">
        <v>0</v>
      </c>
      <c r="M169" s="107">
        <v>0</v>
      </c>
    </row>
    <row r="170" spans="1:13" s="54" customFormat="1" ht="12" customHeight="1" x14ac:dyDescent="0.2">
      <c r="A170" s="27" t="s">
        <v>9</v>
      </c>
      <c r="B170" s="64">
        <v>250</v>
      </c>
      <c r="C170" s="64">
        <v>1500</v>
      </c>
      <c r="D170" s="64">
        <v>0</v>
      </c>
      <c r="E170" s="65">
        <v>250</v>
      </c>
      <c r="F170" s="65">
        <v>1500</v>
      </c>
      <c r="G170" s="65">
        <v>0</v>
      </c>
      <c r="H170" s="66">
        <v>0</v>
      </c>
      <c r="I170" s="66">
        <v>0</v>
      </c>
      <c r="J170" s="66">
        <v>0</v>
      </c>
      <c r="K170" s="107">
        <v>0</v>
      </c>
      <c r="L170" s="107">
        <v>0</v>
      </c>
      <c r="M170" s="107">
        <v>0</v>
      </c>
    </row>
    <row r="171" spans="1:13" s="44" customFormat="1" ht="12" customHeight="1" x14ac:dyDescent="0.35">
      <c r="A171" s="128" t="s">
        <v>53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</row>
    <row r="172" spans="1:13" s="54" customFormat="1" ht="12" customHeight="1" x14ac:dyDescent="0.2">
      <c r="A172" s="27" t="s">
        <v>7</v>
      </c>
      <c r="B172" s="64">
        <v>300</v>
      </c>
      <c r="C172" s="64">
        <v>75</v>
      </c>
      <c r="D172" s="64">
        <v>0</v>
      </c>
      <c r="E172" s="65">
        <v>300</v>
      </c>
      <c r="F172" s="65">
        <v>75</v>
      </c>
      <c r="G172" s="65">
        <v>0</v>
      </c>
      <c r="H172" s="66">
        <v>0</v>
      </c>
      <c r="I172" s="66">
        <v>0</v>
      </c>
      <c r="J172" s="66">
        <v>0</v>
      </c>
      <c r="K172" s="107">
        <v>0</v>
      </c>
      <c r="L172" s="107">
        <v>0</v>
      </c>
      <c r="M172" s="107">
        <v>0</v>
      </c>
    </row>
    <row r="173" spans="1:13" s="54" customFormat="1" ht="12" customHeight="1" x14ac:dyDescent="0.2">
      <c r="A173" s="27" t="s">
        <v>8</v>
      </c>
      <c r="B173" s="64">
        <v>12600</v>
      </c>
      <c r="C173" s="64">
        <v>3150</v>
      </c>
      <c r="D173" s="64">
        <v>0</v>
      </c>
      <c r="E173" s="65">
        <v>12600</v>
      </c>
      <c r="F173" s="65">
        <v>3150</v>
      </c>
      <c r="G173" s="65">
        <v>0</v>
      </c>
      <c r="H173" s="66">
        <v>0</v>
      </c>
      <c r="I173" s="66">
        <v>0</v>
      </c>
      <c r="J173" s="66">
        <v>0</v>
      </c>
      <c r="K173" s="107">
        <v>0</v>
      </c>
      <c r="L173" s="107">
        <v>0</v>
      </c>
      <c r="M173" s="107">
        <v>0</v>
      </c>
    </row>
    <row r="174" spans="1:13" s="44" customFormat="1" ht="12" customHeight="1" x14ac:dyDescent="0.35">
      <c r="A174" s="128" t="s">
        <v>55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</row>
    <row r="175" spans="1:13" s="54" customFormat="1" ht="12" customHeight="1" x14ac:dyDescent="0.2">
      <c r="A175" s="27" t="s">
        <v>7</v>
      </c>
      <c r="B175" s="64">
        <v>18640</v>
      </c>
      <c r="C175" s="64">
        <v>4660</v>
      </c>
      <c r="D175" s="64">
        <v>0</v>
      </c>
      <c r="E175" s="65">
        <v>18640</v>
      </c>
      <c r="F175" s="65">
        <v>4660</v>
      </c>
      <c r="G175" s="65">
        <v>0</v>
      </c>
      <c r="H175" s="66">
        <v>0</v>
      </c>
      <c r="I175" s="66">
        <v>0</v>
      </c>
      <c r="J175" s="66">
        <v>0</v>
      </c>
      <c r="K175" s="107">
        <v>0</v>
      </c>
      <c r="L175" s="107">
        <v>0</v>
      </c>
      <c r="M175" s="107">
        <v>0</v>
      </c>
    </row>
    <row r="176" spans="1:13" s="44" customFormat="1" ht="12" customHeight="1" x14ac:dyDescent="0.35">
      <c r="A176" s="128" t="s">
        <v>56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</row>
    <row r="177" spans="1:13" s="54" customFormat="1" ht="12" customHeight="1" x14ac:dyDescent="0.2">
      <c r="A177" s="27" t="s">
        <v>8</v>
      </c>
      <c r="B177" s="64">
        <v>0</v>
      </c>
      <c r="C177" s="64">
        <v>0</v>
      </c>
      <c r="D177" s="64">
        <v>0</v>
      </c>
      <c r="E177" s="65">
        <v>15</v>
      </c>
      <c r="F177" s="65">
        <v>9750</v>
      </c>
      <c r="G177" s="65">
        <v>0</v>
      </c>
      <c r="H177" s="66">
        <v>15</v>
      </c>
      <c r="I177" s="66">
        <v>9750</v>
      </c>
      <c r="J177" s="66">
        <v>0</v>
      </c>
      <c r="K177" s="107">
        <v>0</v>
      </c>
      <c r="L177" s="107">
        <v>0</v>
      </c>
      <c r="M177" s="107">
        <v>0</v>
      </c>
    </row>
    <row r="178" spans="1:13" s="44" customFormat="1" ht="12" customHeight="1" x14ac:dyDescent="0.35">
      <c r="A178" s="128" t="s">
        <v>59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</row>
    <row r="179" spans="1:13" s="54" customFormat="1" ht="12" customHeight="1" x14ac:dyDescent="0.2">
      <c r="A179" s="27" t="s">
        <v>8</v>
      </c>
      <c r="B179" s="64">
        <v>0</v>
      </c>
      <c r="C179" s="64">
        <v>0</v>
      </c>
      <c r="D179" s="64">
        <v>0</v>
      </c>
      <c r="E179" s="65">
        <v>15</v>
      </c>
      <c r="F179" s="65">
        <v>4500</v>
      </c>
      <c r="G179" s="65">
        <v>0</v>
      </c>
      <c r="H179" s="66">
        <v>15</v>
      </c>
      <c r="I179" s="66">
        <v>4500</v>
      </c>
      <c r="J179" s="66">
        <v>0</v>
      </c>
      <c r="K179" s="107">
        <v>0</v>
      </c>
      <c r="L179" s="107">
        <v>0</v>
      </c>
      <c r="M179" s="107">
        <v>0</v>
      </c>
    </row>
    <row r="180" spans="1:13" s="44" customFormat="1" ht="12" customHeight="1" x14ac:dyDescent="0.35">
      <c r="A180" s="128" t="s">
        <v>107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</row>
    <row r="181" spans="1:13" s="54" customFormat="1" ht="12" customHeight="1" x14ac:dyDescent="0.2">
      <c r="A181" s="27" t="s">
        <v>8</v>
      </c>
      <c r="B181" s="64">
        <v>0</v>
      </c>
      <c r="C181" s="64">
        <v>0</v>
      </c>
      <c r="D181" s="64">
        <v>0</v>
      </c>
      <c r="E181" s="65">
        <v>15</v>
      </c>
      <c r="F181" s="65">
        <v>6000</v>
      </c>
      <c r="G181" s="65">
        <v>0</v>
      </c>
      <c r="H181" s="66">
        <v>15</v>
      </c>
      <c r="I181" s="66">
        <v>6000</v>
      </c>
      <c r="J181" s="66">
        <v>0</v>
      </c>
      <c r="K181" s="107">
        <v>0</v>
      </c>
      <c r="L181" s="107">
        <v>0</v>
      </c>
      <c r="M181" s="107">
        <v>0</v>
      </c>
    </row>
    <row r="182" spans="1:13" s="44" customFormat="1" ht="12" customHeight="1" x14ac:dyDescent="0.35">
      <c r="A182" s="128" t="s">
        <v>61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</row>
    <row r="183" spans="1:13" s="54" customFormat="1" ht="12" customHeight="1" x14ac:dyDescent="0.2">
      <c r="A183" s="27" t="s">
        <v>8</v>
      </c>
      <c r="B183" s="64">
        <v>0</v>
      </c>
      <c r="C183" s="64">
        <v>0</v>
      </c>
      <c r="D183" s="64">
        <v>0</v>
      </c>
      <c r="E183" s="65">
        <v>10</v>
      </c>
      <c r="F183" s="65">
        <v>20</v>
      </c>
      <c r="G183" s="65">
        <v>0</v>
      </c>
      <c r="H183" s="66">
        <v>10</v>
      </c>
      <c r="I183" s="66">
        <v>20</v>
      </c>
      <c r="J183" s="66">
        <v>0</v>
      </c>
      <c r="K183" s="107">
        <v>0</v>
      </c>
      <c r="L183" s="107">
        <v>0</v>
      </c>
      <c r="M183" s="107">
        <v>0</v>
      </c>
    </row>
    <row r="184" spans="1:13" s="44" customFormat="1" ht="12" customHeight="1" x14ac:dyDescent="0.35">
      <c r="A184" s="128" t="s">
        <v>63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</row>
    <row r="185" spans="1:13" s="54" customFormat="1" ht="12" customHeight="1" x14ac:dyDescent="0.2">
      <c r="A185" s="27" t="s">
        <v>8</v>
      </c>
      <c r="B185" s="64">
        <v>0</v>
      </c>
      <c r="C185" s="64">
        <v>0</v>
      </c>
      <c r="D185" s="64">
        <v>0</v>
      </c>
      <c r="E185" s="65">
        <v>1</v>
      </c>
      <c r="F185" s="65">
        <v>2</v>
      </c>
      <c r="G185" s="65">
        <v>0</v>
      </c>
      <c r="H185" s="66">
        <v>1</v>
      </c>
      <c r="I185" s="66">
        <v>2</v>
      </c>
      <c r="J185" s="66">
        <v>0</v>
      </c>
      <c r="K185" s="107">
        <v>0</v>
      </c>
      <c r="L185" s="107">
        <v>0</v>
      </c>
      <c r="M185" s="107">
        <v>0</v>
      </c>
    </row>
    <row r="186" spans="1:13" s="44" customFormat="1" ht="12" customHeight="1" x14ac:dyDescent="0.35">
      <c r="A186" s="128" t="s">
        <v>64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</row>
    <row r="187" spans="1:13" s="54" customFormat="1" ht="12" customHeight="1" x14ac:dyDescent="0.2">
      <c r="A187" s="27" t="s">
        <v>8</v>
      </c>
      <c r="B187" s="64">
        <v>0</v>
      </c>
      <c r="C187" s="64">
        <v>0</v>
      </c>
      <c r="D187" s="64">
        <v>0</v>
      </c>
      <c r="E187" s="65">
        <v>4</v>
      </c>
      <c r="F187" s="65">
        <v>120</v>
      </c>
      <c r="G187" s="65">
        <v>32000</v>
      </c>
      <c r="H187" s="66">
        <v>4</v>
      </c>
      <c r="I187" s="66">
        <v>120</v>
      </c>
      <c r="J187" s="66">
        <v>32000</v>
      </c>
      <c r="K187" s="107">
        <v>0</v>
      </c>
      <c r="L187" s="107">
        <v>0</v>
      </c>
      <c r="M187" s="107">
        <v>0</v>
      </c>
    </row>
    <row r="188" spans="1:13" s="133" customFormat="1" ht="10.5" x14ac:dyDescent="0.25">
      <c r="A188" s="128" t="s">
        <v>70</v>
      </c>
    </row>
    <row r="189" spans="1:13" s="54" customFormat="1" ht="12" customHeight="1" x14ac:dyDescent="0.2">
      <c r="A189" s="27" t="s">
        <v>9</v>
      </c>
      <c r="B189" s="64">
        <v>0</v>
      </c>
      <c r="C189" s="64">
        <v>0</v>
      </c>
      <c r="D189" s="64">
        <v>0</v>
      </c>
      <c r="E189" s="65">
        <v>500</v>
      </c>
      <c r="F189" s="65">
        <v>125</v>
      </c>
      <c r="G189" s="65">
        <v>0</v>
      </c>
      <c r="H189" s="66">
        <v>500</v>
      </c>
      <c r="I189" s="66">
        <v>125</v>
      </c>
      <c r="J189" s="66">
        <v>0</v>
      </c>
      <c r="K189" s="107">
        <v>0</v>
      </c>
      <c r="L189" s="107">
        <v>0</v>
      </c>
      <c r="M189" s="107">
        <v>0</v>
      </c>
    </row>
    <row r="190" spans="1:13" s="133" customFormat="1" ht="10.5" x14ac:dyDescent="0.25">
      <c r="A190" s="128" t="s">
        <v>69</v>
      </c>
    </row>
    <row r="191" spans="1:13" s="54" customFormat="1" ht="12" customHeight="1" x14ac:dyDescent="0.2">
      <c r="A191" s="27" t="s">
        <v>9</v>
      </c>
      <c r="B191" s="64">
        <v>0</v>
      </c>
      <c r="C191" s="64">
        <v>0</v>
      </c>
      <c r="D191" s="64">
        <v>0</v>
      </c>
      <c r="E191" s="65">
        <v>3</v>
      </c>
      <c r="F191" s="65">
        <v>3</v>
      </c>
      <c r="G191" s="65">
        <v>0</v>
      </c>
      <c r="H191" s="66">
        <v>3</v>
      </c>
      <c r="I191" s="66">
        <v>3</v>
      </c>
      <c r="J191" s="66">
        <v>0</v>
      </c>
      <c r="K191" s="107">
        <v>0</v>
      </c>
      <c r="L191" s="107">
        <v>0</v>
      </c>
      <c r="M191" s="107">
        <v>0</v>
      </c>
    </row>
    <row r="192" spans="1:13" s="128" customFormat="1" ht="10.5" customHeight="1" x14ac:dyDescent="0.25">
      <c r="A192" s="128" t="s">
        <v>105</v>
      </c>
    </row>
    <row r="193" spans="1:13" s="54" customFormat="1" ht="12" customHeight="1" x14ac:dyDescent="0.2">
      <c r="A193" s="79" t="s">
        <v>8</v>
      </c>
      <c r="B193" s="64">
        <v>0</v>
      </c>
      <c r="C193" s="64">
        <v>0</v>
      </c>
      <c r="D193" s="64">
        <v>0</v>
      </c>
      <c r="E193" s="65">
        <v>731</v>
      </c>
      <c r="F193" s="65">
        <v>190060</v>
      </c>
      <c r="G193" s="65">
        <v>0</v>
      </c>
      <c r="H193" s="66">
        <v>731</v>
      </c>
      <c r="I193" s="66">
        <v>190060</v>
      </c>
      <c r="J193" s="66">
        <v>0</v>
      </c>
      <c r="K193" s="107">
        <v>0</v>
      </c>
      <c r="L193" s="107">
        <v>0</v>
      </c>
      <c r="M193" s="107">
        <v>0</v>
      </c>
    </row>
    <row r="194" spans="1:13" s="60" customFormat="1" ht="12" customHeight="1" x14ac:dyDescent="0.25">
      <c r="A194" s="109" t="s">
        <v>11</v>
      </c>
      <c r="B194" s="110">
        <f t="shared" ref="B194:M194" si="0">SUM(B3:B193)</f>
        <v>61623</v>
      </c>
      <c r="C194" s="110">
        <f t="shared" si="0"/>
        <v>106661</v>
      </c>
      <c r="D194" s="110">
        <f t="shared" si="0"/>
        <v>1520525</v>
      </c>
      <c r="E194" s="110">
        <f t="shared" si="0"/>
        <v>56384</v>
      </c>
      <c r="F194" s="110">
        <f t="shared" si="0"/>
        <v>314704</v>
      </c>
      <c r="G194" s="110">
        <f t="shared" si="0"/>
        <v>2085125</v>
      </c>
      <c r="H194" s="110">
        <f t="shared" si="0"/>
        <v>-3763</v>
      </c>
      <c r="I194" s="110">
        <f t="shared" si="0"/>
        <v>206352</v>
      </c>
      <c r="J194" s="110">
        <f t="shared" si="0"/>
        <v>409800</v>
      </c>
      <c r="K194" s="110">
        <f t="shared" si="0"/>
        <v>-1476</v>
      </c>
      <c r="L194" s="110">
        <f t="shared" si="0"/>
        <v>1691</v>
      </c>
      <c r="M194" s="110">
        <f t="shared" si="0"/>
        <v>154800</v>
      </c>
    </row>
    <row r="195" spans="1:13" s="54" customFormat="1" ht="10" x14ac:dyDescent="0.2">
      <c r="A195" s="27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</row>
    <row r="196" spans="1:13" s="54" customFormat="1" ht="10" x14ac:dyDescent="0.2">
      <c r="A196" s="40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</row>
  </sheetData>
  <mergeCells count="66">
    <mergeCell ref="A192:XFD192"/>
    <mergeCell ref="A190:XFD190"/>
    <mergeCell ref="A188:XFD188"/>
    <mergeCell ref="A11:M11"/>
    <mergeCell ref="A13:M13"/>
    <mergeCell ref="A16:M16"/>
    <mergeCell ref="A54:M54"/>
    <mergeCell ref="A20:M20"/>
    <mergeCell ref="A24:M24"/>
    <mergeCell ref="A27:M27"/>
    <mergeCell ref="A30:M30"/>
    <mergeCell ref="A33:M33"/>
    <mergeCell ref="A37:M37"/>
    <mergeCell ref="A40:M40"/>
    <mergeCell ref="A44:M44"/>
    <mergeCell ref="A47:M47"/>
    <mergeCell ref="H1:J1"/>
    <mergeCell ref="B1:D1"/>
    <mergeCell ref="K1:M1"/>
    <mergeCell ref="A3:M3"/>
    <mergeCell ref="A7:M7"/>
    <mergeCell ref="E1:G1"/>
    <mergeCell ref="A49:M49"/>
    <mergeCell ref="A51:M51"/>
    <mergeCell ref="A103:M103"/>
    <mergeCell ref="A56:M56"/>
    <mergeCell ref="A62:M62"/>
    <mergeCell ref="A70:M70"/>
    <mergeCell ref="A74:M74"/>
    <mergeCell ref="A78:M78"/>
    <mergeCell ref="A82:M82"/>
    <mergeCell ref="A86:M86"/>
    <mergeCell ref="A90:M90"/>
    <mergeCell ref="A94:M94"/>
    <mergeCell ref="A98:M98"/>
    <mergeCell ref="A101:M101"/>
    <mergeCell ref="A58:M58"/>
    <mergeCell ref="A66:M66"/>
    <mergeCell ref="A105:M105"/>
    <mergeCell ref="A107:M107"/>
    <mergeCell ref="A110:M110"/>
    <mergeCell ref="A114:M114"/>
    <mergeCell ref="A121:M121"/>
    <mergeCell ref="A117:XFD117"/>
    <mergeCell ref="A184:M184"/>
    <mergeCell ref="A186:M186"/>
    <mergeCell ref="A164:M164"/>
    <mergeCell ref="A168:M168"/>
    <mergeCell ref="A171:M171"/>
    <mergeCell ref="A174:M174"/>
    <mergeCell ref="A176:M176"/>
    <mergeCell ref="A178:M178"/>
    <mergeCell ref="A180:M180"/>
    <mergeCell ref="A182:M182"/>
    <mergeCell ref="A160:M160"/>
    <mergeCell ref="A125:M125"/>
    <mergeCell ref="A128:M128"/>
    <mergeCell ref="A131:M131"/>
    <mergeCell ref="A135:M135"/>
    <mergeCell ref="A138:M138"/>
    <mergeCell ref="A144:M144"/>
    <mergeCell ref="A148:M148"/>
    <mergeCell ref="A151:M151"/>
    <mergeCell ref="A154:M154"/>
    <mergeCell ref="A156:M156"/>
    <mergeCell ref="A142:M142"/>
  </mergeCells>
  <pageMargins left="0.2" right="0.2" top="0.25" bottom="0.25" header="0.3" footer="0.3"/>
  <pageSetup scale="74" fitToHeight="10" orientation="portrait" r:id="rId1"/>
  <rowBreaks count="5" manualBreakCount="5">
    <brk id="29" max="16383" man="1"/>
    <brk id="53" max="16383" man="1"/>
    <brk id="97" max="16383" man="1"/>
    <brk id="141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SSA Detailed Calcs</vt:lpstr>
      <vt:lpstr>Burden Changes</vt:lpstr>
    </vt:vector>
  </TitlesOfParts>
  <Company>U.S. Fish &amp;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Baucum, Madonna L</dc:creator>
  <cp:lastModifiedBy>Baucum, Madonna L</cp:lastModifiedBy>
  <cp:lastPrinted>2017-04-24T19:32:33Z</cp:lastPrinted>
  <dcterms:created xsi:type="dcterms:W3CDTF">2017-01-23T14:15:46Z</dcterms:created>
  <dcterms:modified xsi:type="dcterms:W3CDTF">2017-11-08T20:09:33Z</dcterms:modified>
</cp:coreProperties>
</file>