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R:\INFOCOLL\0088\2016-17\ROCIS\"/>
    </mc:Choice>
  </mc:AlternateContent>
  <bookViews>
    <workbookView xWindow="-15" yWindow="-15" windowWidth="14520" windowHeight="12855" firstSheet="1" activeTab="1"/>
  </bookViews>
  <sheets>
    <sheet name="AGGR" sheetId="17" state="hidden" r:id="rId1"/>
    <sheet name="Instructions" sheetId="16" r:id="rId2"/>
    <sheet name="1. Director" sheetId="1" r:id="rId3"/>
    <sheet name="2. Univ" sheetId="9" r:id="rId4"/>
    <sheet name="3. Members" sheetId="13" r:id="rId5"/>
    <sheet name="4. Income" sheetId="11" r:id="rId6"/>
    <sheet name="5. Outcomes" sheetId="14" r:id="rId7"/>
    <sheet name="6. Personnel1" sheetId="15" r:id="rId8"/>
    <sheet name="7. Personnel2" sheetId="18" r:id="rId9"/>
  </sheets>
  <definedNames>
    <definedName name="_xlnm._FilterDatabase" localSheetId="2" hidden="1">'1. Director'!$B$21:$C$105</definedName>
    <definedName name="Existing">'3. Members'!$P$25:$P$37</definedName>
    <definedName name="Large_Industry____500_employees">'3. Members'!$P$5:$P$17</definedName>
  </definedNames>
  <calcPr calcId="152511"/>
</workbook>
</file>

<file path=xl/calcChain.xml><?xml version="1.0" encoding="utf-8"?>
<calcChain xmlns="http://schemas.openxmlformats.org/spreadsheetml/2006/main">
  <c r="B30" i="15" l="1"/>
  <c r="AU16" i="17" l="1"/>
  <c r="AT16" i="17"/>
  <c r="AS16" i="17"/>
  <c r="AR16" i="17"/>
  <c r="AQ16" i="17"/>
  <c r="AP16" i="17"/>
  <c r="AO16" i="17"/>
  <c r="AN16" i="17"/>
  <c r="AM16" i="17"/>
  <c r="AL16" i="17"/>
  <c r="AK16" i="17"/>
  <c r="AJ16" i="17"/>
  <c r="AI16" i="17"/>
  <c r="AG16" i="17"/>
  <c r="AF16" i="17"/>
  <c r="EX4" i="17" l="1"/>
  <c r="K36" i="13"/>
  <c r="P38" i="17" s="1"/>
  <c r="FG4" i="17" s="1"/>
  <c r="K37" i="13"/>
  <c r="P39" i="17" s="1"/>
  <c r="DQ4" i="17"/>
  <c r="C8" i="11"/>
  <c r="CU4" i="17" s="1"/>
  <c r="CT4" i="17"/>
  <c r="CS4" i="17"/>
  <c r="CR4" i="17"/>
  <c r="CQ4" i="17"/>
  <c r="CP4" i="17"/>
  <c r="CO4" i="17"/>
  <c r="CN4" i="17"/>
  <c r="CM4" i="17"/>
  <c r="CL4" i="17"/>
  <c r="CK4" i="17"/>
  <c r="CJ4" i="17"/>
  <c r="CI4" i="17"/>
  <c r="CH4" i="17"/>
  <c r="CG4" i="17"/>
  <c r="CF4" i="17"/>
  <c r="CE4" i="17"/>
  <c r="CD4" i="17"/>
  <c r="CC4" i="17"/>
  <c r="CB4" i="17"/>
  <c r="CA4" i="17"/>
  <c r="BZ4" i="17"/>
  <c r="BY4" i="17"/>
  <c r="BX4" i="17"/>
  <c r="BW4" i="17"/>
  <c r="BV4" i="17"/>
  <c r="BU4" i="17"/>
  <c r="BT4" i="17"/>
  <c r="BS4" i="17"/>
  <c r="BR4" i="17"/>
  <c r="BQ4" i="17"/>
  <c r="BP4" i="17"/>
  <c r="BO4" i="17"/>
  <c r="BN4" i="17"/>
  <c r="BM4" i="17"/>
  <c r="BL4" i="17"/>
  <c r="BK4" i="17"/>
  <c r="BJ4" i="17"/>
  <c r="BI4" i="17"/>
  <c r="BH4" i="17"/>
  <c r="BG4" i="17"/>
  <c r="BF4" i="17"/>
  <c r="BE4" i="17"/>
  <c r="BD4" i="17"/>
  <c r="BC4" i="17"/>
  <c r="BB4" i="17"/>
  <c r="BA4" i="17"/>
  <c r="AZ4" i="17"/>
  <c r="AY4" i="17"/>
  <c r="AX4" i="17"/>
  <c r="AW4" i="17"/>
  <c r="AV4" i="17"/>
  <c r="AU4" i="17"/>
  <c r="AT4" i="17"/>
  <c r="AS4" i="17"/>
  <c r="AR4" i="17"/>
  <c r="AQ4" i="17"/>
  <c r="AP4" i="17"/>
  <c r="AO4" i="17"/>
  <c r="AN4" i="17"/>
  <c r="AM4" i="17"/>
  <c r="O4" i="17"/>
  <c r="N4" i="17"/>
  <c r="M4" i="17"/>
  <c r="L4" i="17"/>
  <c r="K4" i="17"/>
  <c r="J4" i="17"/>
  <c r="C33" i="11"/>
  <c r="C34" i="11"/>
  <c r="C35" i="11"/>
  <c r="C36" i="11"/>
  <c r="DP4" i="17" s="1"/>
  <c r="C32" i="11"/>
  <c r="BE28" i="14"/>
  <c r="BD28" i="14"/>
  <c r="BC28" i="14"/>
  <c r="C9" i="14"/>
  <c r="EF4" i="17"/>
  <c r="BA28" i="14"/>
  <c r="BA36" i="14" s="1"/>
  <c r="AZ28" i="14"/>
  <c r="AZ36" i="14" s="1"/>
  <c r="AY28" i="14"/>
  <c r="AW28" i="14"/>
  <c r="AV28" i="14"/>
  <c r="AV36" i="14" s="1"/>
  <c r="AU28" i="14"/>
  <c r="AU36" i="14" s="1"/>
  <c r="AS28" i="14"/>
  <c r="AR28" i="14"/>
  <c r="AR36" i="14" s="1"/>
  <c r="AQ28" i="14"/>
  <c r="AO28" i="14"/>
  <c r="AO36" i="14" s="1"/>
  <c r="AN28" i="14"/>
  <c r="AM28" i="14"/>
  <c r="AK28" i="14"/>
  <c r="AK36" i="14" s="1"/>
  <c r="AJ28" i="14"/>
  <c r="AJ36" i="14" s="1"/>
  <c r="AI28" i="14"/>
  <c r="AG28" i="14"/>
  <c r="AF28" i="14"/>
  <c r="AF36" i="14" s="1"/>
  <c r="AE28" i="14"/>
  <c r="AE36" i="14" s="1"/>
  <c r="AC28" i="14"/>
  <c r="AB28" i="14"/>
  <c r="AA28" i="14"/>
  <c r="AA36" i="14" s="1"/>
  <c r="Y28" i="14"/>
  <c r="Y36" i="14" s="1"/>
  <c r="X28" i="14"/>
  <c r="W28" i="14"/>
  <c r="U28" i="14"/>
  <c r="U36" i="14" s="1"/>
  <c r="T28" i="14"/>
  <c r="T36" i="14" s="1"/>
  <c r="S28" i="14"/>
  <c r="Q28" i="14"/>
  <c r="P28" i="14"/>
  <c r="P36" i="14" s="1"/>
  <c r="O28" i="14"/>
  <c r="O36" i="14" s="1"/>
  <c r="M28" i="14"/>
  <c r="L28" i="14"/>
  <c r="K28" i="14"/>
  <c r="K36" i="14" s="1"/>
  <c r="I28" i="14"/>
  <c r="I36" i="14" s="1"/>
  <c r="H28" i="14"/>
  <c r="G28" i="14"/>
  <c r="F69" i="15"/>
  <c r="P11" i="17"/>
  <c r="F70" i="15"/>
  <c r="P12" i="17"/>
  <c r="F71" i="15"/>
  <c r="P13" i="17"/>
  <c r="F72" i="15"/>
  <c r="P14" i="17"/>
  <c r="F73" i="15"/>
  <c r="P15" i="17"/>
  <c r="F74" i="15"/>
  <c r="P16" i="17"/>
  <c r="F75" i="15"/>
  <c r="P17" i="17"/>
  <c r="F76" i="15"/>
  <c r="P18" i="17"/>
  <c r="F77" i="15"/>
  <c r="P19" i="17"/>
  <c r="E70" i="15"/>
  <c r="O12" i="17"/>
  <c r="E71" i="15"/>
  <c r="O13" i="17"/>
  <c r="E72" i="15"/>
  <c r="O14" i="17"/>
  <c r="E73" i="15"/>
  <c r="O15" i="17"/>
  <c r="E74" i="15"/>
  <c r="O16" i="17"/>
  <c r="E75" i="15"/>
  <c r="O17" i="17"/>
  <c r="E76" i="15"/>
  <c r="O18" i="17"/>
  <c r="E69" i="15"/>
  <c r="O11" i="17" s="1"/>
  <c r="E77" i="15"/>
  <c r="O19" i="17" s="1"/>
  <c r="D69" i="15"/>
  <c r="CF77" i="15"/>
  <c r="CE77" i="15"/>
  <c r="CD77" i="15"/>
  <c r="BZ77" i="15"/>
  <c r="BY77" i="15"/>
  <c r="BX77" i="15"/>
  <c r="BT77" i="15"/>
  <c r="BS77" i="15"/>
  <c r="BR77" i="15"/>
  <c r="BN77" i="15"/>
  <c r="BM77" i="15"/>
  <c r="BL77" i="15"/>
  <c r="BH77" i="15"/>
  <c r="BG77" i="15"/>
  <c r="BF77" i="15"/>
  <c r="BB77" i="15"/>
  <c r="BA77" i="15"/>
  <c r="AZ77" i="15"/>
  <c r="AV77" i="15"/>
  <c r="AU77" i="15"/>
  <c r="AT77" i="15"/>
  <c r="AP77" i="15"/>
  <c r="AO77" i="15"/>
  <c r="AN77" i="15"/>
  <c r="AQ77" i="15" s="1"/>
  <c r="AJ77" i="15"/>
  <c r="AI77" i="15"/>
  <c r="AH77" i="15"/>
  <c r="AD77" i="15"/>
  <c r="AC77" i="15"/>
  <c r="AB77" i="15"/>
  <c r="X77" i="15"/>
  <c r="W77" i="15"/>
  <c r="V77" i="15"/>
  <c r="R77" i="15"/>
  <c r="Q77" i="15"/>
  <c r="P77" i="15"/>
  <c r="K77" i="15"/>
  <c r="L77" i="15"/>
  <c r="D9" i="15"/>
  <c r="E32" i="14"/>
  <c r="AY11" i="17" s="1"/>
  <c r="C29" i="14"/>
  <c r="ER4" i="17" s="1"/>
  <c r="C25" i="14"/>
  <c r="C24" i="14"/>
  <c r="C23" i="14"/>
  <c r="EO4" i="17" s="1"/>
  <c r="C21" i="14"/>
  <c r="C20" i="14"/>
  <c r="C19" i="14"/>
  <c r="C17" i="14"/>
  <c r="EM4" i="17" s="1"/>
  <c r="C16" i="14"/>
  <c r="EL4" i="17" s="1"/>
  <c r="C12" i="14"/>
  <c r="C13" i="14"/>
  <c r="C14" i="14"/>
  <c r="EJ4" i="17" s="1"/>
  <c r="C15" i="14"/>
  <c r="EK4" i="17" s="1"/>
  <c r="C11" i="14"/>
  <c r="EG4" i="17"/>
  <c r="C25" i="11"/>
  <c r="E34" i="14"/>
  <c r="BA11" i="17" s="1"/>
  <c r="E33" i="14"/>
  <c r="AZ11" i="17" s="1"/>
  <c r="E31" i="14"/>
  <c r="AX11" i="17" s="1"/>
  <c r="D35" i="14"/>
  <c r="AT11" i="17" s="1"/>
  <c r="D33" i="14"/>
  <c r="AS11" i="17"/>
  <c r="D32" i="14"/>
  <c r="AR11" i="17" s="1"/>
  <c r="D31" i="14"/>
  <c r="AQ11" i="17" s="1"/>
  <c r="C35" i="14"/>
  <c r="AM11" i="17" s="1"/>
  <c r="C32" i="14"/>
  <c r="AL11" i="17" s="1"/>
  <c r="AG11" i="17"/>
  <c r="AF11" i="17"/>
  <c r="BE36" i="14"/>
  <c r="BD36" i="14"/>
  <c r="BC36" i="14"/>
  <c r="AY36" i="14"/>
  <c r="AW36" i="14"/>
  <c r="AQ36" i="14"/>
  <c r="AS36" i="14"/>
  <c r="AM36" i="14"/>
  <c r="AN36" i="14"/>
  <c r="AI36" i="14"/>
  <c r="AG36" i="14"/>
  <c r="AC36" i="14"/>
  <c r="AB36" i="14"/>
  <c r="W36" i="14"/>
  <c r="X36" i="14"/>
  <c r="S36" i="14"/>
  <c r="Q36" i="14"/>
  <c r="M36" i="14"/>
  <c r="L36" i="14"/>
  <c r="H36" i="14"/>
  <c r="G36" i="14"/>
  <c r="EQ4" i="17"/>
  <c r="EP4" i="17"/>
  <c r="EH4" i="17"/>
  <c r="E30" i="14"/>
  <c r="AW11" i="17"/>
  <c r="E29" i="14"/>
  <c r="AV11" i="17" s="1"/>
  <c r="D30" i="14"/>
  <c r="AP11" i="17" s="1"/>
  <c r="D29" i="14"/>
  <c r="ET4" i="17" s="1"/>
  <c r="C30" i="14"/>
  <c r="AJ11" i="17" s="1"/>
  <c r="C31" i="14"/>
  <c r="AK11" i="17" s="1"/>
  <c r="EE4" i="17"/>
  <c r="ED4" i="17"/>
  <c r="EC4" i="17"/>
  <c r="EB4" i="17"/>
  <c r="EA4" i="17"/>
  <c r="DZ4" i="17"/>
  <c r="DY4" i="17"/>
  <c r="DX4" i="17"/>
  <c r="DW4" i="17"/>
  <c r="DV4" i="17"/>
  <c r="DS4" i="17"/>
  <c r="DU4" i="17"/>
  <c r="DT4" i="17"/>
  <c r="H4" i="17"/>
  <c r="J7" i="9"/>
  <c r="J19" i="9"/>
  <c r="J16" i="9"/>
  <c r="J21" i="9"/>
  <c r="J20" i="9"/>
  <c r="J18" i="9"/>
  <c r="J17" i="9"/>
  <c r="J15" i="9"/>
  <c r="J14" i="9"/>
  <c r="J13" i="9"/>
  <c r="J12" i="9"/>
  <c r="J11" i="9"/>
  <c r="J10" i="9"/>
  <c r="CF17" i="15"/>
  <c r="CE17" i="15"/>
  <c r="CD17" i="15"/>
  <c r="CC9" i="15"/>
  <c r="CC10" i="15"/>
  <c r="CC70" i="15" s="1"/>
  <c r="CC11" i="15"/>
  <c r="CC12" i="15"/>
  <c r="CC13" i="15"/>
  <c r="CC14" i="15"/>
  <c r="CC15" i="15"/>
  <c r="CC58" i="15"/>
  <c r="CE58" i="15"/>
  <c r="CC16" i="15"/>
  <c r="BZ17" i="15"/>
  <c r="BY17" i="15"/>
  <c r="BX17" i="15"/>
  <c r="BW9" i="15"/>
  <c r="BW10" i="15"/>
  <c r="BW70" i="15"/>
  <c r="CA70" i="15"/>
  <c r="BW11" i="15"/>
  <c r="BW12" i="15"/>
  <c r="BW72" i="15"/>
  <c r="CA72" i="15"/>
  <c r="BW13" i="15"/>
  <c r="BW14" i="15"/>
  <c r="BW74" i="15"/>
  <c r="CA74" i="15"/>
  <c r="BW15" i="15"/>
  <c r="BW16" i="15"/>
  <c r="BW76" i="15"/>
  <c r="CA76" i="15"/>
  <c r="BT17" i="15"/>
  <c r="BS17" i="15"/>
  <c r="BR17" i="15"/>
  <c r="BQ9" i="15"/>
  <c r="BQ10" i="15"/>
  <c r="BQ70" i="15" s="1"/>
  <c r="BU70" i="15" s="1"/>
  <c r="BQ11" i="15"/>
  <c r="BQ32" i="15" s="1"/>
  <c r="BQ12" i="15"/>
  <c r="BQ13" i="15"/>
  <c r="BQ34" i="15"/>
  <c r="BT34" i="15" s="1"/>
  <c r="BQ14" i="15"/>
  <c r="BQ15" i="15"/>
  <c r="BQ36" i="15"/>
  <c r="BT36" i="15" s="1"/>
  <c r="BQ16" i="15"/>
  <c r="BN17" i="15"/>
  <c r="BM17" i="15"/>
  <c r="BL17" i="15"/>
  <c r="BK9" i="15"/>
  <c r="BK10" i="15"/>
  <c r="BK31" i="15"/>
  <c r="BN31" i="15" s="1"/>
  <c r="BK11" i="15"/>
  <c r="BK12" i="15"/>
  <c r="BK33" i="15"/>
  <c r="BN33" i="15" s="1"/>
  <c r="BK13" i="15"/>
  <c r="BK14" i="15"/>
  <c r="BK57" i="15"/>
  <c r="BM57" i="15" s="1"/>
  <c r="BK15" i="15"/>
  <c r="BK16" i="15"/>
  <c r="BH17" i="15"/>
  <c r="BG17" i="15"/>
  <c r="BF17" i="15"/>
  <c r="BE9" i="15"/>
  <c r="BE69" i="15"/>
  <c r="BI69" i="15" s="1"/>
  <c r="BE10" i="15"/>
  <c r="BE11" i="15"/>
  <c r="BE71" i="15"/>
  <c r="BI71" i="15" s="1"/>
  <c r="BE12" i="15"/>
  <c r="BE13" i="15"/>
  <c r="BE73" i="15"/>
  <c r="BI73" i="15" s="1"/>
  <c r="BE14" i="15"/>
  <c r="BE15" i="15"/>
  <c r="BE75" i="15"/>
  <c r="BI75" i="15" s="1"/>
  <c r="BE16" i="15"/>
  <c r="BB17" i="15"/>
  <c r="BA17" i="15"/>
  <c r="AZ17" i="15"/>
  <c r="AY9" i="15"/>
  <c r="AY10" i="15"/>
  <c r="AY70" i="15"/>
  <c r="BC70" i="15" s="1"/>
  <c r="AY11" i="15"/>
  <c r="AY12" i="15"/>
  <c r="AY33" i="15"/>
  <c r="BB33" i="15" s="1"/>
  <c r="AY13" i="15"/>
  <c r="AY14" i="15"/>
  <c r="AY74" i="15"/>
  <c r="BC74" i="15" s="1"/>
  <c r="AY15" i="15"/>
  <c r="AY16" i="15"/>
  <c r="AY76" i="15"/>
  <c r="BC76" i="15" s="1"/>
  <c r="AV17" i="15"/>
  <c r="AU17" i="15"/>
  <c r="AT17" i="15"/>
  <c r="AS9" i="15"/>
  <c r="AS10" i="15"/>
  <c r="AS11" i="15"/>
  <c r="AS12" i="15"/>
  <c r="AS13" i="15"/>
  <c r="AS34" i="15"/>
  <c r="AV34" i="15"/>
  <c r="AS14" i="15"/>
  <c r="AS15" i="15"/>
  <c r="AS58" i="15"/>
  <c r="AU58" i="15"/>
  <c r="AS16" i="15"/>
  <c r="AP17" i="15"/>
  <c r="AO17" i="15"/>
  <c r="AN17" i="15"/>
  <c r="AM9" i="15"/>
  <c r="AM10" i="15"/>
  <c r="AM70" i="15"/>
  <c r="AQ70" i="15"/>
  <c r="AM11" i="15"/>
  <c r="AM12" i="15"/>
  <c r="AM72" i="15"/>
  <c r="AQ72" i="15"/>
  <c r="AM13" i="15"/>
  <c r="AM14" i="15"/>
  <c r="AM74" i="15"/>
  <c r="AQ74" i="15"/>
  <c r="AM15" i="15"/>
  <c r="AM16" i="15"/>
  <c r="AM37" i="15"/>
  <c r="AP37" i="15"/>
  <c r="AJ17" i="15"/>
  <c r="AI17" i="15"/>
  <c r="AH17" i="15"/>
  <c r="AG9" i="15"/>
  <c r="AG10" i="15"/>
  <c r="AG70" i="15" s="1"/>
  <c r="AG11" i="15"/>
  <c r="AG54" i="15" s="1"/>
  <c r="AI54" i="15" s="1"/>
  <c r="AG12" i="15"/>
  <c r="AG13" i="15"/>
  <c r="AG14" i="15"/>
  <c r="AG57" i="15" s="1"/>
  <c r="AI57" i="15" s="1"/>
  <c r="AG15" i="15"/>
  <c r="AG58" i="15" s="1"/>
  <c r="AI58" i="15" s="1"/>
  <c r="AG16" i="15"/>
  <c r="AD17" i="15"/>
  <c r="AC17" i="15"/>
  <c r="AB17" i="15"/>
  <c r="AA9" i="15"/>
  <c r="AA10" i="15"/>
  <c r="AA11" i="15"/>
  <c r="AA12" i="15"/>
  <c r="AA13" i="15"/>
  <c r="AA14" i="15"/>
  <c r="AA15" i="15"/>
  <c r="AA16" i="15"/>
  <c r="AA37" i="15"/>
  <c r="AD37" i="15"/>
  <c r="X17" i="15"/>
  <c r="W17" i="15"/>
  <c r="V17" i="15"/>
  <c r="U9" i="15"/>
  <c r="U10" i="15"/>
  <c r="U11" i="15"/>
  <c r="U12" i="15"/>
  <c r="U13" i="15"/>
  <c r="U34" i="15"/>
  <c r="X34" i="15" s="1"/>
  <c r="U14" i="15"/>
  <c r="U15" i="15"/>
  <c r="U75" i="15"/>
  <c r="Y75" i="15" s="1"/>
  <c r="U16" i="15"/>
  <c r="R17" i="15"/>
  <c r="Q17" i="15"/>
  <c r="P17" i="15"/>
  <c r="O9" i="15"/>
  <c r="O10" i="15"/>
  <c r="O70" i="15"/>
  <c r="S70" i="15" s="1"/>
  <c r="O11" i="15"/>
  <c r="O12" i="15"/>
  <c r="O72" i="15"/>
  <c r="S72" i="15" s="1"/>
  <c r="O13" i="15"/>
  <c r="O14" i="15"/>
  <c r="O57" i="15"/>
  <c r="Q57" i="15" s="1"/>
  <c r="O15" i="15"/>
  <c r="O16" i="15"/>
  <c r="O76" i="15"/>
  <c r="S76" i="15" s="1"/>
  <c r="L17" i="15"/>
  <c r="K17" i="15"/>
  <c r="J17" i="15"/>
  <c r="I9" i="15"/>
  <c r="I30" i="15" s="1"/>
  <c r="L30" i="15" s="1"/>
  <c r="I10" i="15"/>
  <c r="I11" i="15"/>
  <c r="I71" i="15" s="1"/>
  <c r="M71" i="15" s="1"/>
  <c r="I12" i="15"/>
  <c r="C12" i="15" s="1"/>
  <c r="C55" i="15" s="1"/>
  <c r="E55" i="15" s="1"/>
  <c r="M14" i="17" s="1"/>
  <c r="I13" i="15"/>
  <c r="I14" i="15"/>
  <c r="I57" i="15" s="1"/>
  <c r="K57" i="15" s="1"/>
  <c r="I15" i="15"/>
  <c r="I58" i="15"/>
  <c r="K58" i="15" s="1"/>
  <c r="I16" i="15"/>
  <c r="C16" i="15" s="1"/>
  <c r="F9" i="15"/>
  <c r="H11" i="17"/>
  <c r="F10" i="15"/>
  <c r="H12" i="17" s="1"/>
  <c r="F11" i="15"/>
  <c r="H13" i="17" s="1"/>
  <c r="F12" i="15"/>
  <c r="F13" i="15"/>
  <c r="H15" i="17"/>
  <c r="F14" i="15"/>
  <c r="F15" i="15"/>
  <c r="H17" i="17"/>
  <c r="F16" i="15"/>
  <c r="H18" i="17" s="1"/>
  <c r="E9" i="15"/>
  <c r="E10" i="15"/>
  <c r="E11" i="15"/>
  <c r="G13" i="17"/>
  <c r="E12" i="15"/>
  <c r="E13" i="15"/>
  <c r="G15" i="17"/>
  <c r="E14" i="15"/>
  <c r="G16" i="17" s="1"/>
  <c r="E15" i="15"/>
  <c r="G17" i="17"/>
  <c r="E16" i="15"/>
  <c r="G18" i="17" s="1"/>
  <c r="D10" i="15"/>
  <c r="D11" i="15"/>
  <c r="D12" i="15"/>
  <c r="F14" i="17" s="1"/>
  <c r="D13" i="15"/>
  <c r="D14" i="15"/>
  <c r="F16" i="17" s="1"/>
  <c r="D15" i="15"/>
  <c r="D16" i="15"/>
  <c r="B16" i="18" s="1"/>
  <c r="C16" i="18"/>
  <c r="V18" i="17" s="1"/>
  <c r="D16" i="18"/>
  <c r="W18" i="17" s="1"/>
  <c r="E16" i="18"/>
  <c r="F16" i="18"/>
  <c r="G16" i="18"/>
  <c r="Z18" i="17" s="1"/>
  <c r="H16" i="18"/>
  <c r="AA18" i="17" s="1"/>
  <c r="I16" i="18"/>
  <c r="DO4" i="17"/>
  <c r="DN4" i="17"/>
  <c r="DM4" i="17"/>
  <c r="DL4" i="17"/>
  <c r="J77" i="15"/>
  <c r="D70" i="15"/>
  <c r="N12" i="17"/>
  <c r="D71" i="15"/>
  <c r="N13" i="17"/>
  <c r="D72" i="15"/>
  <c r="N14" i="17"/>
  <c r="D73" i="15"/>
  <c r="N15" i="17"/>
  <c r="D74" i="15"/>
  <c r="N16" i="17"/>
  <c r="D75" i="15"/>
  <c r="N17" i="17"/>
  <c r="D76" i="15"/>
  <c r="N18" i="17"/>
  <c r="C29" i="11"/>
  <c r="D30" i="15"/>
  <c r="D31" i="15"/>
  <c r="I12" i="17"/>
  <c r="D32" i="15"/>
  <c r="I13" i="17" s="1"/>
  <c r="D33" i="15"/>
  <c r="I14" i="17"/>
  <c r="D34" i="15"/>
  <c r="I15" i="17" s="1"/>
  <c r="D35" i="15"/>
  <c r="D36" i="15"/>
  <c r="I17" i="17"/>
  <c r="D37" i="15"/>
  <c r="I18" i="17"/>
  <c r="A11" i="18"/>
  <c r="A12" i="18"/>
  <c r="A13" i="18"/>
  <c r="A14" i="18"/>
  <c r="A15" i="18"/>
  <c r="A16" i="18"/>
  <c r="A10" i="18"/>
  <c r="A9" i="18"/>
  <c r="B95" i="15"/>
  <c r="B96" i="15"/>
  <c r="B97" i="15"/>
  <c r="B98" i="15"/>
  <c r="B99" i="15"/>
  <c r="B100" i="15"/>
  <c r="B101" i="15"/>
  <c r="B94" i="15"/>
  <c r="B70" i="15"/>
  <c r="B71" i="15"/>
  <c r="B72" i="15"/>
  <c r="B73" i="15"/>
  <c r="B74" i="15"/>
  <c r="B75" i="15"/>
  <c r="B76" i="15"/>
  <c r="B69" i="15"/>
  <c r="B59" i="15"/>
  <c r="B58" i="15"/>
  <c r="B57" i="15"/>
  <c r="B56" i="15"/>
  <c r="B55" i="15"/>
  <c r="B54" i="15"/>
  <c r="B53" i="15"/>
  <c r="B52" i="15"/>
  <c r="B37" i="15"/>
  <c r="B36" i="15"/>
  <c r="B35" i="15"/>
  <c r="B34" i="15"/>
  <c r="B33" i="15"/>
  <c r="B32" i="15"/>
  <c r="B31" i="15"/>
  <c r="S17" i="18"/>
  <c r="R17" i="18"/>
  <c r="Q17" i="18"/>
  <c r="G17" i="18" s="1"/>
  <c r="Z19" i="17" s="1"/>
  <c r="P17" i="18"/>
  <c r="O17" i="18"/>
  <c r="N17" i="18"/>
  <c r="D17" i="18" s="1"/>
  <c r="W19" i="17" s="1"/>
  <c r="M17" i="18"/>
  <c r="C17" i="18" s="1"/>
  <c r="V19" i="17" s="1"/>
  <c r="AC17" i="18"/>
  <c r="AB17" i="18"/>
  <c r="AL17" i="18"/>
  <c r="AV17" i="18"/>
  <c r="AX17" i="18" s="1"/>
  <c r="BF17" i="18"/>
  <c r="BP17" i="18"/>
  <c r="BZ17" i="18"/>
  <c r="CJ17" i="18"/>
  <c r="CT17" i="18"/>
  <c r="DD17" i="18"/>
  <c r="DN17" i="18"/>
  <c r="DX17" i="18"/>
  <c r="EH17" i="18"/>
  <c r="AA17" i="18"/>
  <c r="AK17" i="18"/>
  <c r="AU17" i="18"/>
  <c r="BE17" i="18"/>
  <c r="BO17" i="18"/>
  <c r="BY17" i="18"/>
  <c r="CI17" i="18"/>
  <c r="CS17" i="18"/>
  <c r="DC17" i="18"/>
  <c r="DM17" i="18"/>
  <c r="DW17" i="18"/>
  <c r="EG17" i="18"/>
  <c r="Z17" i="18"/>
  <c r="Y17" i="18"/>
  <c r="X17" i="18"/>
  <c r="AH17" i="18"/>
  <c r="AR17" i="18"/>
  <c r="BB17" i="18"/>
  <c r="BL17" i="18"/>
  <c r="BV17" i="18"/>
  <c r="CF17" i="18"/>
  <c r="CP17" i="18"/>
  <c r="CZ17" i="18"/>
  <c r="DJ17" i="18"/>
  <c r="DT17" i="18"/>
  <c r="ED17" i="18"/>
  <c r="W17" i="18"/>
  <c r="AM17" i="18"/>
  <c r="AJ17" i="18"/>
  <c r="AI17" i="18"/>
  <c r="AG17" i="18"/>
  <c r="AW17" i="18"/>
  <c r="AT17" i="18"/>
  <c r="AS17" i="18"/>
  <c r="AQ17" i="18"/>
  <c r="BG17" i="18"/>
  <c r="BD17" i="18"/>
  <c r="BC17" i="18"/>
  <c r="BA17" i="18"/>
  <c r="BQ17" i="18"/>
  <c r="BN17" i="18"/>
  <c r="BM17" i="18"/>
  <c r="BK17" i="18"/>
  <c r="CA17" i="18"/>
  <c r="BX17" i="18"/>
  <c r="BW17" i="18"/>
  <c r="BU17" i="18"/>
  <c r="CK17" i="18"/>
  <c r="CH17" i="18"/>
  <c r="CG17" i="18"/>
  <c r="CE17" i="18"/>
  <c r="CU17" i="18"/>
  <c r="CR17" i="18"/>
  <c r="CQ17" i="18"/>
  <c r="CO17" i="18"/>
  <c r="DE17" i="18"/>
  <c r="DB17" i="18"/>
  <c r="DA17" i="18"/>
  <c r="CY17" i="18"/>
  <c r="DO17" i="18"/>
  <c r="DL17" i="18"/>
  <c r="DK17" i="18"/>
  <c r="DI17" i="18"/>
  <c r="DY17" i="18"/>
  <c r="DV17" i="18"/>
  <c r="DU17" i="18"/>
  <c r="DS17" i="18"/>
  <c r="EC17" i="18"/>
  <c r="EE17" i="18"/>
  <c r="EF17" i="18"/>
  <c r="EI17" i="18"/>
  <c r="EB9" i="18"/>
  <c r="EJ9" i="18"/>
  <c r="EB10" i="18"/>
  <c r="EJ10" i="18" s="1"/>
  <c r="EB11" i="18"/>
  <c r="EJ11" i="18"/>
  <c r="EB12" i="18"/>
  <c r="EJ12" i="18" s="1"/>
  <c r="EB13" i="18"/>
  <c r="EJ13" i="18"/>
  <c r="EB14" i="18"/>
  <c r="EB15" i="18"/>
  <c r="EJ15" i="18"/>
  <c r="EB16" i="18"/>
  <c r="EJ16" i="18" s="1"/>
  <c r="K19" i="13"/>
  <c r="F17" i="18"/>
  <c r="Y19" i="17" s="1"/>
  <c r="I17" i="18"/>
  <c r="C17" i="1"/>
  <c r="CE102" i="15"/>
  <c r="CD102" i="15"/>
  <c r="BY102" i="15"/>
  <c r="BX102" i="15"/>
  <c r="BW102" i="15" s="1"/>
  <c r="BS102" i="15"/>
  <c r="BR102" i="15"/>
  <c r="BM102" i="15"/>
  <c r="BL102" i="15"/>
  <c r="BK102" i="15" s="1"/>
  <c r="BG102" i="15"/>
  <c r="BF102" i="15"/>
  <c r="BA102" i="15"/>
  <c r="AZ102" i="15"/>
  <c r="AY102" i="15" s="1"/>
  <c r="AU102" i="15"/>
  <c r="AS102" i="15" s="1"/>
  <c r="AT102" i="15"/>
  <c r="AO102" i="15"/>
  <c r="AN102" i="15"/>
  <c r="AM102" i="15" s="1"/>
  <c r="AI102" i="15"/>
  <c r="AH102" i="15"/>
  <c r="AG102" i="15"/>
  <c r="AC102" i="15"/>
  <c r="AA102" i="15" s="1"/>
  <c r="AB102" i="15"/>
  <c r="W102" i="15"/>
  <c r="V102" i="15"/>
  <c r="U102" i="15"/>
  <c r="Q102" i="15"/>
  <c r="P102" i="15"/>
  <c r="K102" i="15"/>
  <c r="J102" i="15"/>
  <c r="I102" i="15" s="1"/>
  <c r="D94" i="15"/>
  <c r="T11" i="17"/>
  <c r="D95" i="15"/>
  <c r="T12" i="17" s="1"/>
  <c r="D96" i="15"/>
  <c r="D97" i="15"/>
  <c r="D98" i="15"/>
  <c r="D99" i="15"/>
  <c r="D100" i="15"/>
  <c r="D101" i="15"/>
  <c r="E94" i="15"/>
  <c r="E95" i="15"/>
  <c r="E96" i="15"/>
  <c r="U13" i="17"/>
  <c r="E97" i="15"/>
  <c r="U14" i="17" s="1"/>
  <c r="E98" i="15"/>
  <c r="U15" i="17"/>
  <c r="E99" i="15"/>
  <c r="U16" i="17" s="1"/>
  <c r="E100" i="15"/>
  <c r="U17" i="17"/>
  <c r="E101" i="15"/>
  <c r="U18" i="17" s="1"/>
  <c r="CD60" i="15"/>
  <c r="E30" i="15"/>
  <c r="J11" i="17"/>
  <c r="E31" i="15"/>
  <c r="J12" i="17"/>
  <c r="E32" i="15"/>
  <c r="J13" i="17"/>
  <c r="E33" i="15"/>
  <c r="J14" i="17"/>
  <c r="E34" i="15"/>
  <c r="J15" i="17"/>
  <c r="E35" i="15"/>
  <c r="J16" i="17"/>
  <c r="E36" i="15"/>
  <c r="J17" i="17"/>
  <c r="E37" i="15"/>
  <c r="J18" i="17"/>
  <c r="D52" i="15"/>
  <c r="D53" i="15"/>
  <c r="L12" i="17" s="1"/>
  <c r="D54" i="15"/>
  <c r="L13" i="17"/>
  <c r="D55" i="15"/>
  <c r="L14" i="17"/>
  <c r="D56" i="15"/>
  <c r="L15" i="17"/>
  <c r="D57" i="15"/>
  <c r="L16" i="17"/>
  <c r="D58" i="15"/>
  <c r="L17" i="17"/>
  <c r="D59" i="15"/>
  <c r="L18" i="17"/>
  <c r="J60" i="15"/>
  <c r="P60" i="15"/>
  <c r="V60" i="15"/>
  <c r="AB60" i="15"/>
  <c r="AH60" i="15"/>
  <c r="AN60" i="15"/>
  <c r="AT60" i="15"/>
  <c r="AZ60" i="15"/>
  <c r="BF60" i="15"/>
  <c r="BL60" i="15"/>
  <c r="BR60" i="15"/>
  <c r="BX60" i="15"/>
  <c r="CE38" i="15"/>
  <c r="CD38" i="15"/>
  <c r="BY38" i="15"/>
  <c r="BX38" i="15"/>
  <c r="BS38" i="15"/>
  <c r="BR38" i="15"/>
  <c r="BM38" i="15"/>
  <c r="BL38" i="15"/>
  <c r="BG38" i="15"/>
  <c r="BF38" i="15"/>
  <c r="BA38" i="15"/>
  <c r="AZ38" i="15"/>
  <c r="AU38" i="15"/>
  <c r="AT38" i="15"/>
  <c r="AO38" i="15"/>
  <c r="AN38" i="15"/>
  <c r="AI38" i="15"/>
  <c r="AH38" i="15"/>
  <c r="AC38" i="15"/>
  <c r="AB38" i="15"/>
  <c r="W38" i="15"/>
  <c r="V38" i="15"/>
  <c r="Q38" i="15"/>
  <c r="P38" i="15"/>
  <c r="K38" i="15"/>
  <c r="J38" i="15"/>
  <c r="K38" i="13"/>
  <c r="P40" i="17" s="1"/>
  <c r="FI4" i="17" s="1"/>
  <c r="K32" i="13"/>
  <c r="K31" i="13"/>
  <c r="K29" i="13"/>
  <c r="K30" i="13"/>
  <c r="K25" i="13"/>
  <c r="K24" i="13"/>
  <c r="K23" i="13"/>
  <c r="AA43" i="17"/>
  <c r="AA42" i="17"/>
  <c r="AA41" i="17"/>
  <c r="X43" i="17"/>
  <c r="X42" i="17"/>
  <c r="X41" i="17"/>
  <c r="A4" i="17"/>
  <c r="Z43" i="17"/>
  <c r="Z42" i="17"/>
  <c r="Z41" i="17"/>
  <c r="K22" i="13"/>
  <c r="AP25" i="17"/>
  <c r="AP26" i="17"/>
  <c r="AP27" i="17"/>
  <c r="AP28" i="17"/>
  <c r="AP29" i="17"/>
  <c r="AP30" i="17"/>
  <c r="AP31" i="17"/>
  <c r="AP32" i="17"/>
  <c r="AP33" i="17"/>
  <c r="AP34" i="17"/>
  <c r="AP35" i="17"/>
  <c r="AP24" i="17"/>
  <c r="AM25" i="17"/>
  <c r="AM26" i="17"/>
  <c r="AM27" i="17"/>
  <c r="AM28" i="17"/>
  <c r="AM29" i="17"/>
  <c r="AM30" i="17"/>
  <c r="AM31" i="17"/>
  <c r="AM32" i="17"/>
  <c r="AM33" i="17"/>
  <c r="AM34" i="17"/>
  <c r="AM35" i="17"/>
  <c r="AM24" i="17"/>
  <c r="AE35" i="17"/>
  <c r="AE34" i="17"/>
  <c r="Z35" i="17"/>
  <c r="AA35" i="17"/>
  <c r="AF35" i="17"/>
  <c r="AF25" i="17"/>
  <c r="AF26" i="17"/>
  <c r="AF27" i="17"/>
  <c r="AF28" i="17"/>
  <c r="AF29" i="17"/>
  <c r="AF30" i="17"/>
  <c r="AF31" i="17"/>
  <c r="AF32" i="17"/>
  <c r="AF33" i="17"/>
  <c r="AF34" i="17"/>
  <c r="AF24" i="17"/>
  <c r="AE33" i="17"/>
  <c r="AE32" i="17"/>
  <c r="AE31" i="17"/>
  <c r="AE30" i="17"/>
  <c r="AE29" i="17"/>
  <c r="AE28" i="17"/>
  <c r="AE27" i="17"/>
  <c r="AE26" i="17"/>
  <c r="AE25" i="17"/>
  <c r="AE24" i="17"/>
  <c r="AE23" i="17"/>
  <c r="AA25" i="17"/>
  <c r="AA26" i="17"/>
  <c r="AA27" i="17"/>
  <c r="AA28" i="17"/>
  <c r="AA29" i="17"/>
  <c r="AA30" i="17"/>
  <c r="AA31" i="17"/>
  <c r="AA32" i="17"/>
  <c r="AA33" i="17"/>
  <c r="AA34" i="17"/>
  <c r="AA24" i="17"/>
  <c r="Z25" i="17"/>
  <c r="Z26" i="17"/>
  <c r="Z27" i="17"/>
  <c r="Z28" i="17"/>
  <c r="Z29" i="17"/>
  <c r="Z30" i="17"/>
  <c r="Z31" i="17"/>
  <c r="Z32" i="17"/>
  <c r="Z33" i="17"/>
  <c r="Z34" i="17"/>
  <c r="Z24" i="17"/>
  <c r="Z23" i="17"/>
  <c r="AP23" i="17"/>
  <c r="AM23" i="17"/>
  <c r="AA23"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24" i="17"/>
  <c r="P37" i="13"/>
  <c r="P27" i="13"/>
  <c r="P28" i="13"/>
  <c r="P29" i="13"/>
  <c r="P30" i="13"/>
  <c r="P31" i="13"/>
  <c r="P32" i="13"/>
  <c r="P33" i="13"/>
  <c r="P34" i="13"/>
  <c r="P35" i="13"/>
  <c r="P36" i="13"/>
  <c r="P26" i="13"/>
  <c r="P25" i="13"/>
  <c r="B2" i="13"/>
  <c r="B2" i="11"/>
  <c r="B2" i="14"/>
  <c r="B7" i="9"/>
  <c r="H7" i="14" s="1"/>
  <c r="FM4" i="17"/>
  <c r="FL4" i="17"/>
  <c r="H29" i="17"/>
  <c r="K29" i="17" s="1"/>
  <c r="H30" i="17"/>
  <c r="K30" i="17" s="1"/>
  <c r="H31" i="17"/>
  <c r="L31" i="17" s="1"/>
  <c r="H32" i="17"/>
  <c r="I32" i="17" s="1"/>
  <c r="H33" i="17"/>
  <c r="L33" i="17" s="1"/>
  <c r="H34" i="17"/>
  <c r="K34" i="17" s="1"/>
  <c r="H35" i="17"/>
  <c r="K35" i="17" s="1"/>
  <c r="H36" i="17"/>
  <c r="K36" i="17" s="1"/>
  <c r="H37" i="17"/>
  <c r="I37" i="17" s="1"/>
  <c r="H38" i="17"/>
  <c r="I38" i="17" s="1"/>
  <c r="H39" i="17"/>
  <c r="K39" i="17" s="1"/>
  <c r="H40" i="17"/>
  <c r="I40" i="17" s="1"/>
  <c r="H41" i="17"/>
  <c r="K41" i="17" s="1"/>
  <c r="H42" i="17"/>
  <c r="I42" i="17" s="1"/>
  <c r="H43" i="17"/>
  <c r="L43" i="17" s="1"/>
  <c r="H44" i="17"/>
  <c r="L44" i="17" s="1"/>
  <c r="H45" i="17"/>
  <c r="K45" i="17" s="1"/>
  <c r="H46" i="17"/>
  <c r="K46" i="17" s="1"/>
  <c r="H47" i="17"/>
  <c r="K47" i="17" s="1"/>
  <c r="H48" i="17"/>
  <c r="I48" i="17" s="1"/>
  <c r="H49" i="17"/>
  <c r="L49" i="17" s="1"/>
  <c r="H50" i="17"/>
  <c r="K50" i="17" s="1"/>
  <c r="H51" i="17"/>
  <c r="K51" i="17" s="1"/>
  <c r="H52" i="17"/>
  <c r="I52" i="17" s="1"/>
  <c r="H53" i="17"/>
  <c r="I53" i="17" s="1"/>
  <c r="H54" i="17"/>
  <c r="K54" i="17" s="1"/>
  <c r="H55" i="17"/>
  <c r="K55" i="17" s="1"/>
  <c r="H56" i="17"/>
  <c r="I56" i="17" s="1"/>
  <c r="H57" i="17"/>
  <c r="K57" i="17" s="1"/>
  <c r="H58" i="17"/>
  <c r="I58" i="17" s="1"/>
  <c r="H59" i="17"/>
  <c r="L59" i="17" s="1"/>
  <c r="H60" i="17"/>
  <c r="L60" i="17" s="1"/>
  <c r="H61" i="17"/>
  <c r="K61" i="17" s="1"/>
  <c r="H62" i="17"/>
  <c r="K62" i="17" s="1"/>
  <c r="H63" i="17"/>
  <c r="K63" i="17" s="1"/>
  <c r="H64" i="17"/>
  <c r="K64" i="17" s="1"/>
  <c r="H65" i="17"/>
  <c r="K65" i="17" s="1"/>
  <c r="H66" i="17"/>
  <c r="L66" i="17" s="1"/>
  <c r="H67" i="17"/>
  <c r="K67" i="17" s="1"/>
  <c r="H68" i="17"/>
  <c r="I68" i="17" s="1"/>
  <c r="H69" i="17"/>
  <c r="K69" i="17" s="1"/>
  <c r="H70" i="17"/>
  <c r="K70" i="17" s="1"/>
  <c r="H71" i="17"/>
  <c r="K71" i="17" s="1"/>
  <c r="H72" i="17"/>
  <c r="K72" i="17" s="1"/>
  <c r="H73" i="17"/>
  <c r="K73" i="17" s="1"/>
  <c r="H74" i="17"/>
  <c r="I74" i="17" s="1"/>
  <c r="H75" i="17"/>
  <c r="L75" i="17" s="1"/>
  <c r="H76" i="17"/>
  <c r="L76" i="17" s="1"/>
  <c r="H77" i="17"/>
  <c r="K77" i="17" s="1"/>
  <c r="H78" i="17"/>
  <c r="K78" i="17" s="1"/>
  <c r="H79" i="17"/>
  <c r="L79" i="17" s="1"/>
  <c r="H80" i="17"/>
  <c r="K80" i="17" s="1"/>
  <c r="H81" i="17"/>
  <c r="L81" i="17" s="1"/>
  <c r="H82" i="17"/>
  <c r="I82" i="17" s="1"/>
  <c r="H83" i="17"/>
  <c r="K83" i="17" s="1"/>
  <c r="H84" i="17"/>
  <c r="K84" i="17" s="1"/>
  <c r="H85" i="17"/>
  <c r="L85" i="17" s="1"/>
  <c r="H86" i="17"/>
  <c r="K86" i="17" s="1"/>
  <c r="H87" i="17"/>
  <c r="K87" i="17" s="1"/>
  <c r="H88" i="17"/>
  <c r="I88" i="17" s="1"/>
  <c r="H89" i="17"/>
  <c r="K89" i="17" s="1"/>
  <c r="H90" i="17"/>
  <c r="I90" i="17" s="1"/>
  <c r="H91" i="17"/>
  <c r="L91" i="17" s="1"/>
  <c r="H92" i="17"/>
  <c r="L92" i="17" s="1"/>
  <c r="H93" i="17"/>
  <c r="K93" i="17" s="1"/>
  <c r="H94" i="17"/>
  <c r="K94" i="17" s="1"/>
  <c r="H95" i="17"/>
  <c r="K95" i="17" s="1"/>
  <c r="H96" i="17"/>
  <c r="K96" i="17" s="1"/>
  <c r="H97" i="17"/>
  <c r="L97" i="17" s="1"/>
  <c r="H98" i="17"/>
  <c r="K98" i="17" s="1"/>
  <c r="H99" i="17"/>
  <c r="K99" i="17" s="1"/>
  <c r="H100" i="17"/>
  <c r="I100" i="17" s="1"/>
  <c r="H101" i="17"/>
  <c r="I101" i="17" s="1"/>
  <c r="H102" i="17"/>
  <c r="K102" i="17" s="1"/>
  <c r="H103" i="17"/>
  <c r="K103" i="17" s="1"/>
  <c r="H104" i="17"/>
  <c r="K104" i="17" s="1"/>
  <c r="H105" i="17"/>
  <c r="K105" i="17" s="1"/>
  <c r="H106" i="17"/>
  <c r="I106" i="17" s="1"/>
  <c r="H107" i="17"/>
  <c r="L107" i="17" s="1"/>
  <c r="H108" i="17"/>
  <c r="L108" i="17" s="1"/>
  <c r="H109" i="17"/>
  <c r="K109" i="17" s="1"/>
  <c r="H110" i="17"/>
  <c r="K110" i="17" s="1"/>
  <c r="H111" i="17"/>
  <c r="K111" i="17" s="1"/>
  <c r="H112" i="17"/>
  <c r="I112" i="17" s="1"/>
  <c r="H113" i="17"/>
  <c r="I113" i="17" s="1"/>
  <c r="H114" i="17"/>
  <c r="K114" i="17" s="1"/>
  <c r="H115" i="17"/>
  <c r="K115" i="17" s="1"/>
  <c r="H116" i="17"/>
  <c r="K116" i="17" s="1"/>
  <c r="H117" i="17"/>
  <c r="I117" i="17" s="1"/>
  <c r="H118" i="17"/>
  <c r="K118" i="17" s="1"/>
  <c r="H119" i="17"/>
  <c r="K119" i="17" s="1"/>
  <c r="H120" i="17"/>
  <c r="K120" i="17" s="1"/>
  <c r="H121" i="17"/>
  <c r="K121" i="17" s="1"/>
  <c r="H122" i="17"/>
  <c r="L122" i="17" s="1"/>
  <c r="H25" i="17"/>
  <c r="L25" i="17" s="1"/>
  <c r="H26" i="17"/>
  <c r="K26" i="17" s="1"/>
  <c r="H27" i="17"/>
  <c r="K27" i="17" s="1"/>
  <c r="H28" i="17"/>
  <c r="K28" i="17" s="1"/>
  <c r="H24" i="17"/>
  <c r="K24" i="17" s="1"/>
  <c r="M24" i="17"/>
  <c r="L10" i="18"/>
  <c r="T10" i="18" s="1"/>
  <c r="L11" i="18"/>
  <c r="T11" i="18" s="1"/>
  <c r="L12" i="18"/>
  <c r="L13" i="18"/>
  <c r="T13" i="18" s="1"/>
  <c r="L14" i="18"/>
  <c r="T14" i="18" s="1"/>
  <c r="L15" i="18"/>
  <c r="T15" i="18" s="1"/>
  <c r="L16" i="18"/>
  <c r="T16" i="18" s="1"/>
  <c r="L9" i="18"/>
  <c r="T9" i="18" s="1"/>
  <c r="U12" i="17"/>
  <c r="I16" i="17"/>
  <c r="A19" i="17"/>
  <c r="B19" i="17"/>
  <c r="D19" i="17"/>
  <c r="F11" i="17"/>
  <c r="F13" i="17"/>
  <c r="F17" i="17"/>
  <c r="H14" i="17"/>
  <c r="H16" i="17"/>
  <c r="G12" i="17"/>
  <c r="G14" i="17"/>
  <c r="G11" i="17"/>
  <c r="D12" i="17"/>
  <c r="D13" i="17"/>
  <c r="D14" i="17"/>
  <c r="D15" i="17"/>
  <c r="D16" i="17"/>
  <c r="D17" i="17"/>
  <c r="D18" i="17"/>
  <c r="D11" i="17"/>
  <c r="B12" i="17"/>
  <c r="B13" i="17"/>
  <c r="B14" i="17"/>
  <c r="B15" i="17"/>
  <c r="B16" i="17"/>
  <c r="B17" i="17"/>
  <c r="B18" i="17"/>
  <c r="B11" i="17"/>
  <c r="A11" i="17"/>
  <c r="A12" i="17"/>
  <c r="A13" i="17"/>
  <c r="A14" i="17"/>
  <c r="A15" i="17"/>
  <c r="A16" i="17"/>
  <c r="A17" i="17"/>
  <c r="A18" i="17"/>
  <c r="C24"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117" i="17"/>
  <c r="M118" i="17"/>
  <c r="M119" i="17"/>
  <c r="M120" i="17"/>
  <c r="M121" i="17"/>
  <c r="M122" i="17"/>
  <c r="M25" i="17"/>
  <c r="M26" i="17"/>
  <c r="I10" i="18"/>
  <c r="AB12" i="17" s="1"/>
  <c r="I11" i="18"/>
  <c r="AB13" i="17" s="1"/>
  <c r="I12" i="18"/>
  <c r="AB14" i="17" s="1"/>
  <c r="I13" i="18"/>
  <c r="AB15" i="17" s="1"/>
  <c r="I14" i="18"/>
  <c r="AB16" i="17"/>
  <c r="I15" i="18"/>
  <c r="AB17" i="17" s="1"/>
  <c r="AB18" i="17"/>
  <c r="AB19" i="17"/>
  <c r="H10" i="18"/>
  <c r="AA12" i="17" s="1"/>
  <c r="H11" i="18"/>
  <c r="AA13" i="17" s="1"/>
  <c r="H12" i="18"/>
  <c r="AA14" i="17" s="1"/>
  <c r="H13" i="18"/>
  <c r="AA15" i="17"/>
  <c r="H14" i="18"/>
  <c r="AA16" i="17" s="1"/>
  <c r="H15" i="18"/>
  <c r="AA17" i="17"/>
  <c r="G10" i="18"/>
  <c r="Z12" i="17"/>
  <c r="G11" i="18"/>
  <c r="Z13" i="17" s="1"/>
  <c r="G12" i="18"/>
  <c r="Z14" i="17"/>
  <c r="G13" i="18"/>
  <c r="Z15" i="17" s="1"/>
  <c r="G14" i="18"/>
  <c r="Z16" i="17"/>
  <c r="G15" i="18"/>
  <c r="Z17" i="17" s="1"/>
  <c r="F10" i="18"/>
  <c r="Y12" i="17" s="1"/>
  <c r="F11" i="18"/>
  <c r="Y13" i="17"/>
  <c r="F12" i="18"/>
  <c r="Y14" i="17" s="1"/>
  <c r="F13" i="18"/>
  <c r="Y15" i="17"/>
  <c r="F14" i="18"/>
  <c r="Y16" i="17" s="1"/>
  <c r="F15" i="18"/>
  <c r="Y17" i="17"/>
  <c r="Y18" i="17"/>
  <c r="E10" i="18"/>
  <c r="X12" i="17" s="1"/>
  <c r="E11" i="18"/>
  <c r="X13" i="17"/>
  <c r="E12" i="18"/>
  <c r="X14" i="17" s="1"/>
  <c r="E13" i="18"/>
  <c r="X15" i="17" s="1"/>
  <c r="E14" i="18"/>
  <c r="X16" i="17" s="1"/>
  <c r="E15" i="18"/>
  <c r="X17" i="17"/>
  <c r="X18" i="17"/>
  <c r="D10" i="18"/>
  <c r="W12" i="17" s="1"/>
  <c r="D11" i="18"/>
  <c r="W13" i="17" s="1"/>
  <c r="D12" i="18"/>
  <c r="W14" i="17"/>
  <c r="D13" i="18"/>
  <c r="W15" i="17" s="1"/>
  <c r="D14" i="18"/>
  <c r="W16" i="17" s="1"/>
  <c r="D15" i="18"/>
  <c r="W17" i="17" s="1"/>
  <c r="E9" i="18"/>
  <c r="X11" i="17" s="1"/>
  <c r="D9" i="18"/>
  <c r="W11" i="17"/>
  <c r="F9" i="18"/>
  <c r="Y11" i="17" s="1"/>
  <c r="G9" i="18"/>
  <c r="Z11" i="17"/>
  <c r="H9" i="18"/>
  <c r="AA11" i="17" s="1"/>
  <c r="I9" i="18"/>
  <c r="AB11" i="17"/>
  <c r="C10" i="18"/>
  <c r="V12" i="17" s="1"/>
  <c r="C11" i="18"/>
  <c r="V13" i="17"/>
  <c r="C12" i="18"/>
  <c r="V14" i="17" s="1"/>
  <c r="C13" i="18"/>
  <c r="V15" i="17"/>
  <c r="C14" i="18"/>
  <c r="V16" i="17" s="1"/>
  <c r="C15" i="18"/>
  <c r="V17" i="17"/>
  <c r="C9" i="18"/>
  <c r="V11" i="17" s="1"/>
  <c r="DR10" i="18"/>
  <c r="DR11" i="18"/>
  <c r="DZ11" i="18" s="1"/>
  <c r="DR12" i="18"/>
  <c r="DZ12" i="18"/>
  <c r="DR13" i="18"/>
  <c r="DZ13" i="18" s="1"/>
  <c r="DR14" i="18"/>
  <c r="DZ14" i="18"/>
  <c r="DR15" i="18"/>
  <c r="DZ15" i="18" s="1"/>
  <c r="DR16" i="18"/>
  <c r="DZ16" i="18"/>
  <c r="DR9" i="18"/>
  <c r="DZ9" i="18" s="1"/>
  <c r="DH10" i="18"/>
  <c r="DP10" i="18"/>
  <c r="DH11" i="18"/>
  <c r="DP11" i="18" s="1"/>
  <c r="DH12" i="18"/>
  <c r="DP12" i="18"/>
  <c r="DH13" i="18"/>
  <c r="DP13" i="18" s="1"/>
  <c r="DH14" i="18"/>
  <c r="DP14" i="18"/>
  <c r="DH15" i="18"/>
  <c r="DP15" i="18" s="1"/>
  <c r="DH16" i="18"/>
  <c r="DP16" i="18"/>
  <c r="DH9" i="18"/>
  <c r="CX10" i="18"/>
  <c r="CX11" i="18"/>
  <c r="DF11" i="18"/>
  <c r="CX12" i="18"/>
  <c r="DF12" i="18"/>
  <c r="CX13" i="18"/>
  <c r="DF13" i="18"/>
  <c r="CX14" i="18"/>
  <c r="DF14" i="18"/>
  <c r="CX15" i="18"/>
  <c r="DF15" i="18"/>
  <c r="CX16" i="18"/>
  <c r="DF16" i="18"/>
  <c r="CX9" i="18"/>
  <c r="DF9" i="18"/>
  <c r="CN10" i="18"/>
  <c r="CV10" i="18"/>
  <c r="CN11" i="18"/>
  <c r="CV11" i="18"/>
  <c r="CN12" i="18"/>
  <c r="CV12" i="18"/>
  <c r="CN13" i="18"/>
  <c r="CV13" i="18"/>
  <c r="CN14" i="18"/>
  <c r="CV14" i="18"/>
  <c r="CN15" i="18"/>
  <c r="CV15" i="18"/>
  <c r="CN16" i="18"/>
  <c r="CV16" i="18"/>
  <c r="CN9" i="18"/>
  <c r="CV9" i="18"/>
  <c r="CD10" i="18"/>
  <c r="CL10" i="18"/>
  <c r="CD11" i="18"/>
  <c r="CL11" i="18"/>
  <c r="CD12" i="18"/>
  <c r="CL12" i="18"/>
  <c r="CD13" i="18"/>
  <c r="CL13" i="18"/>
  <c r="CD14" i="18"/>
  <c r="CL14" i="18"/>
  <c r="CD15" i="18"/>
  <c r="CL15" i="18"/>
  <c r="CD16" i="18"/>
  <c r="CL16" i="18"/>
  <c r="CD9" i="18"/>
  <c r="CL9" i="18"/>
  <c r="BT10" i="18"/>
  <c r="CB10" i="18"/>
  <c r="BT11" i="18"/>
  <c r="CB11" i="18"/>
  <c r="BT12" i="18"/>
  <c r="CB12" i="18"/>
  <c r="BT13" i="18"/>
  <c r="CB13" i="18"/>
  <c r="BT14" i="18"/>
  <c r="CB14" i="18"/>
  <c r="BT15" i="18"/>
  <c r="CB15" i="18"/>
  <c r="BT16" i="18"/>
  <c r="CB16" i="18"/>
  <c r="BT9" i="18"/>
  <c r="CB9" i="18"/>
  <c r="BJ10" i="18"/>
  <c r="BR10" i="18"/>
  <c r="BJ11" i="18"/>
  <c r="BR11" i="18"/>
  <c r="BJ12" i="18"/>
  <c r="BR12" i="18"/>
  <c r="BJ13" i="18"/>
  <c r="BR13" i="18"/>
  <c r="BJ14" i="18"/>
  <c r="BR14" i="18"/>
  <c r="BJ15" i="18"/>
  <c r="BR15" i="18"/>
  <c r="BJ16" i="18"/>
  <c r="BR16" i="18"/>
  <c r="BJ9" i="18"/>
  <c r="BR9" i="18"/>
  <c r="AZ10" i="18"/>
  <c r="BH10" i="18"/>
  <c r="AZ11" i="18"/>
  <c r="BH11" i="18"/>
  <c r="AZ12" i="18"/>
  <c r="BH12" i="18"/>
  <c r="AZ13" i="18"/>
  <c r="BH13" i="18"/>
  <c r="AZ14" i="18"/>
  <c r="BH14" i="18"/>
  <c r="AZ15" i="18"/>
  <c r="BH15" i="18"/>
  <c r="AZ16" i="18"/>
  <c r="BH16" i="18"/>
  <c r="AZ9" i="18"/>
  <c r="BH9" i="18"/>
  <c r="AP10" i="18"/>
  <c r="AX10" i="18"/>
  <c r="AP11" i="18"/>
  <c r="AX11" i="18"/>
  <c r="AP12" i="18"/>
  <c r="AX12" i="18"/>
  <c r="AP13" i="18"/>
  <c r="AX13" i="18"/>
  <c r="AP14" i="18"/>
  <c r="AX14" i="18"/>
  <c r="AP15" i="18"/>
  <c r="AX15" i="18"/>
  <c r="AP16" i="18"/>
  <c r="AX16" i="18"/>
  <c r="AP9" i="18"/>
  <c r="AF10" i="18"/>
  <c r="AN10" i="18"/>
  <c r="AF11" i="18"/>
  <c r="AN11" i="18" s="1"/>
  <c r="AF12" i="18"/>
  <c r="AN12" i="18" s="1"/>
  <c r="AF13" i="18"/>
  <c r="AF14" i="18"/>
  <c r="AN14" i="18"/>
  <c r="AF15" i="18"/>
  <c r="AN15" i="18" s="1"/>
  <c r="AF16" i="18"/>
  <c r="AN16" i="18" s="1"/>
  <c r="AF9" i="18"/>
  <c r="AN9" i="18" s="1"/>
  <c r="V10" i="18"/>
  <c r="AD10" i="18"/>
  <c r="V11" i="18"/>
  <c r="AD11" i="18" s="1"/>
  <c r="V12" i="18"/>
  <c r="AD12" i="18" s="1"/>
  <c r="V13" i="18"/>
  <c r="AD13" i="18" s="1"/>
  <c r="V14" i="18"/>
  <c r="V15" i="18"/>
  <c r="AD15" i="18" s="1"/>
  <c r="V16" i="18"/>
  <c r="AD16" i="18"/>
  <c r="V9" i="18"/>
  <c r="AD9" i="18" s="1"/>
  <c r="J6" i="15"/>
  <c r="P6" i="18"/>
  <c r="CD6" i="15"/>
  <c r="BX6" i="15"/>
  <c r="BR6" i="15"/>
  <c r="BL6" i="15"/>
  <c r="CC101" i="15"/>
  <c r="BW101" i="15"/>
  <c r="CC100" i="15"/>
  <c r="BW100" i="15"/>
  <c r="CC99" i="15"/>
  <c r="BW99" i="15"/>
  <c r="CC98" i="15"/>
  <c r="BW98" i="15"/>
  <c r="CC97" i="15"/>
  <c r="BW97" i="15"/>
  <c r="CC96" i="15"/>
  <c r="BW96" i="15"/>
  <c r="CC95" i="15"/>
  <c r="BW95" i="15"/>
  <c r="CC94" i="15"/>
  <c r="BW94" i="15"/>
  <c r="CC76" i="15"/>
  <c r="CG76" i="15" s="1"/>
  <c r="BW75" i="15"/>
  <c r="CA75" i="15" s="1"/>
  <c r="CC74" i="15"/>
  <c r="CG74" i="15" s="1"/>
  <c r="BW73" i="15"/>
  <c r="CA73" i="15" s="1"/>
  <c r="CC72" i="15"/>
  <c r="CG72" i="15" s="1"/>
  <c r="BW71" i="15"/>
  <c r="CA71" i="15" s="1"/>
  <c r="CG70" i="15"/>
  <c r="CC69" i="15"/>
  <c r="CG69" i="15" s="1"/>
  <c r="BW69" i="15"/>
  <c r="CA69" i="15" s="1"/>
  <c r="CC59" i="15"/>
  <c r="CE59" i="15" s="1"/>
  <c r="BW58" i="15"/>
  <c r="BY58" i="15"/>
  <c r="CC57" i="15"/>
  <c r="CE57" i="15" s="1"/>
  <c r="CC56" i="15"/>
  <c r="CE56" i="15"/>
  <c r="BW56" i="15"/>
  <c r="BY56" i="15" s="1"/>
  <c r="CC55" i="15"/>
  <c r="CE55" i="15"/>
  <c r="BW54" i="15"/>
  <c r="BY54" i="15" s="1"/>
  <c r="CC53" i="15"/>
  <c r="CE53" i="15" s="1"/>
  <c r="CC52" i="15"/>
  <c r="CE52" i="15" s="1"/>
  <c r="BW52" i="15"/>
  <c r="BY52" i="15"/>
  <c r="CC37" i="15"/>
  <c r="CF37" i="15" s="1"/>
  <c r="BW36" i="15"/>
  <c r="BZ36" i="15"/>
  <c r="CC35" i="15"/>
  <c r="CF35" i="15" s="1"/>
  <c r="BW34" i="15"/>
  <c r="BZ34" i="15" s="1"/>
  <c r="CC33" i="15"/>
  <c r="CF33" i="15" s="1"/>
  <c r="BW32" i="15"/>
  <c r="BZ32" i="15" s="1"/>
  <c r="CC31" i="15"/>
  <c r="CF31" i="15" s="1"/>
  <c r="CC30" i="15"/>
  <c r="CF30" i="15" s="1"/>
  <c r="BW30" i="15"/>
  <c r="BZ30" i="15"/>
  <c r="BQ101" i="15"/>
  <c r="BK101" i="15"/>
  <c r="BQ100" i="15"/>
  <c r="BK100" i="15"/>
  <c r="BQ99" i="15"/>
  <c r="BK99" i="15"/>
  <c r="BQ98" i="15"/>
  <c r="BK98" i="15"/>
  <c r="BQ97" i="15"/>
  <c r="BK97" i="15"/>
  <c r="BQ96" i="15"/>
  <c r="BK96" i="15"/>
  <c r="BQ95" i="15"/>
  <c r="BK95" i="15"/>
  <c r="BQ94" i="15"/>
  <c r="BK94" i="15"/>
  <c r="BQ76" i="15"/>
  <c r="BU76" i="15" s="1"/>
  <c r="BK76" i="15"/>
  <c r="BO76" i="15"/>
  <c r="BK75" i="15"/>
  <c r="BO75" i="15" s="1"/>
  <c r="BQ74" i="15"/>
  <c r="BU74" i="15" s="1"/>
  <c r="BK74" i="15"/>
  <c r="BO74" i="15" s="1"/>
  <c r="BK73" i="15"/>
  <c r="BO73" i="15"/>
  <c r="BQ72" i="15"/>
  <c r="BU72" i="15" s="1"/>
  <c r="BK72" i="15"/>
  <c r="BO72" i="15"/>
  <c r="BK71" i="15"/>
  <c r="BO71" i="15" s="1"/>
  <c r="BK69" i="15"/>
  <c r="BO69" i="15" s="1"/>
  <c r="BQ59" i="15"/>
  <c r="BS59" i="15" s="1"/>
  <c r="BK59" i="15"/>
  <c r="BM59" i="15" s="1"/>
  <c r="BK58" i="15"/>
  <c r="BM58" i="15"/>
  <c r="BQ57" i="15"/>
  <c r="BS57" i="15" s="1"/>
  <c r="BK56" i="15"/>
  <c r="BM56" i="15" s="1"/>
  <c r="BQ55" i="15"/>
  <c r="BS55" i="15" s="1"/>
  <c r="BK55" i="15"/>
  <c r="BM55" i="15"/>
  <c r="BK54" i="15"/>
  <c r="BM54" i="15" s="1"/>
  <c r="BQ53" i="15"/>
  <c r="BS53" i="15" s="1"/>
  <c r="BK52" i="15"/>
  <c r="BM52" i="15" s="1"/>
  <c r="BQ37" i="15"/>
  <c r="BT37" i="15" s="1"/>
  <c r="BK37" i="15"/>
  <c r="BN37" i="15" s="1"/>
  <c r="BK36" i="15"/>
  <c r="BN36" i="15"/>
  <c r="BQ35" i="15"/>
  <c r="BT35" i="15" s="1"/>
  <c r="BK34" i="15"/>
  <c r="BN34" i="15"/>
  <c r="BQ33" i="15"/>
  <c r="BT33" i="15" s="1"/>
  <c r="BK32" i="15"/>
  <c r="BN32" i="15" s="1"/>
  <c r="BQ31" i="15"/>
  <c r="BT31" i="15" s="1"/>
  <c r="BK30" i="15"/>
  <c r="BN30" i="15"/>
  <c r="BF6" i="15"/>
  <c r="AZ6" i="15"/>
  <c r="BE101" i="15"/>
  <c r="AY101" i="15"/>
  <c r="BE100" i="15"/>
  <c r="AY100" i="15"/>
  <c r="BE99" i="15"/>
  <c r="AY99" i="15"/>
  <c r="BE98" i="15"/>
  <c r="AY98" i="15"/>
  <c r="BE97" i="15"/>
  <c r="AY97" i="15"/>
  <c r="BE96" i="15"/>
  <c r="AY96" i="15"/>
  <c r="BE95" i="15"/>
  <c r="AY95" i="15"/>
  <c r="BE94" i="15"/>
  <c r="AY94" i="15"/>
  <c r="BE76" i="15"/>
  <c r="BI76" i="15"/>
  <c r="AY75" i="15"/>
  <c r="BC75" i="15" s="1"/>
  <c r="BE74" i="15"/>
  <c r="BI74" i="15"/>
  <c r="AY73" i="15"/>
  <c r="BC73" i="15" s="1"/>
  <c r="BE72" i="15"/>
  <c r="BI72" i="15"/>
  <c r="AY71" i="15"/>
  <c r="BC71" i="15" s="1"/>
  <c r="BE70" i="15"/>
  <c r="BI70" i="15" s="1"/>
  <c r="AY69" i="15"/>
  <c r="BC69" i="15" s="1"/>
  <c r="BE59" i="15"/>
  <c r="BG59" i="15"/>
  <c r="AY58" i="15"/>
  <c r="BA58" i="15" s="1"/>
  <c r="BE57" i="15"/>
  <c r="BG57" i="15"/>
  <c r="AY56" i="15"/>
  <c r="BA56" i="15" s="1"/>
  <c r="BE55" i="15"/>
  <c r="BG55" i="15"/>
  <c r="AY54" i="15"/>
  <c r="BA54" i="15"/>
  <c r="BE53" i="15"/>
  <c r="BG53" i="15"/>
  <c r="AY52" i="15"/>
  <c r="BA52" i="15"/>
  <c r="BE37" i="15"/>
  <c r="BH37" i="15"/>
  <c r="AY36" i="15"/>
  <c r="BB36" i="15"/>
  <c r="BE35" i="15"/>
  <c r="BH35" i="15"/>
  <c r="BE34" i="15"/>
  <c r="BH34" i="15"/>
  <c r="AY34" i="15"/>
  <c r="BB34" i="15"/>
  <c r="BE33" i="15"/>
  <c r="BH33" i="15"/>
  <c r="AY32" i="15"/>
  <c r="BB32" i="15"/>
  <c r="BE31" i="15"/>
  <c r="BH31" i="15"/>
  <c r="BE30" i="15"/>
  <c r="BH30" i="15"/>
  <c r="AY30" i="15"/>
  <c r="BB30" i="15"/>
  <c r="AT6" i="15"/>
  <c r="AN6" i="15"/>
  <c r="AS101" i="15"/>
  <c r="AM101" i="15"/>
  <c r="AS100" i="15"/>
  <c r="AM100" i="15"/>
  <c r="AS99" i="15"/>
  <c r="AM99" i="15"/>
  <c r="AS98" i="15"/>
  <c r="AM98" i="15"/>
  <c r="AS97" i="15"/>
  <c r="AM97" i="15"/>
  <c r="AS96" i="15"/>
  <c r="AM96" i="15"/>
  <c r="AS95" i="15"/>
  <c r="AM95" i="15"/>
  <c r="AS94" i="15"/>
  <c r="AM94" i="15"/>
  <c r="AS76" i="15"/>
  <c r="AW76" i="15"/>
  <c r="AM75" i="15"/>
  <c r="AQ75" i="15"/>
  <c r="AS74" i="15"/>
  <c r="AW74" i="15"/>
  <c r="AM73" i="15"/>
  <c r="AQ73" i="15"/>
  <c r="AS72" i="15"/>
  <c r="AW72" i="15"/>
  <c r="AM71" i="15"/>
  <c r="AQ71" i="15"/>
  <c r="AS70" i="15"/>
  <c r="AW70" i="15"/>
  <c r="AM69" i="15"/>
  <c r="AQ69" i="15"/>
  <c r="AS59" i="15"/>
  <c r="AU59" i="15"/>
  <c r="AM58" i="15"/>
  <c r="AO58" i="15"/>
  <c r="AS57" i="15"/>
  <c r="AU57" i="15"/>
  <c r="AM56" i="15"/>
  <c r="AO56" i="15"/>
  <c r="AS55" i="15"/>
  <c r="AU55" i="15"/>
  <c r="AM55" i="15"/>
  <c r="AO55" i="15"/>
  <c r="AM54" i="15"/>
  <c r="AO54" i="15"/>
  <c r="AS53" i="15"/>
  <c r="AU53" i="15"/>
  <c r="AM52" i="15"/>
  <c r="AO52" i="15"/>
  <c r="AS37" i="15"/>
  <c r="AV37" i="15"/>
  <c r="AM36" i="15"/>
  <c r="AP36" i="15"/>
  <c r="AS35" i="15"/>
  <c r="AV35" i="15"/>
  <c r="AM34" i="15"/>
  <c r="AP34" i="15"/>
  <c r="AS33" i="15"/>
  <c r="AV33" i="15"/>
  <c r="AM32" i="15"/>
  <c r="AP32" i="15"/>
  <c r="AS31" i="15"/>
  <c r="AV31" i="15"/>
  <c r="AM30" i="15"/>
  <c r="AP30" i="15"/>
  <c r="AH6" i="15"/>
  <c r="AB6" i="15"/>
  <c r="AG101" i="15"/>
  <c r="AA101" i="15"/>
  <c r="AG100" i="15"/>
  <c r="AA100" i="15"/>
  <c r="AG99" i="15"/>
  <c r="AA99" i="15"/>
  <c r="AG98" i="15"/>
  <c r="AA98" i="15"/>
  <c r="AG97" i="15"/>
  <c r="AA97" i="15"/>
  <c r="AG96" i="15"/>
  <c r="AA96" i="15"/>
  <c r="AG95" i="15"/>
  <c r="AA95" i="15"/>
  <c r="AG94" i="15"/>
  <c r="AA94" i="15"/>
  <c r="AG76" i="15"/>
  <c r="AK76" i="15" s="1"/>
  <c r="AA75" i="15"/>
  <c r="AE75" i="15" s="1"/>
  <c r="AG74" i="15"/>
  <c r="AK74" i="15"/>
  <c r="AA73" i="15"/>
  <c r="AE73" i="15" s="1"/>
  <c r="AG72" i="15"/>
  <c r="AK72" i="15"/>
  <c r="AA71" i="15"/>
  <c r="AE71" i="15" s="1"/>
  <c r="AK70" i="15"/>
  <c r="AA69" i="15"/>
  <c r="AE69" i="15" s="1"/>
  <c r="AG59" i="15"/>
  <c r="AI59" i="15" s="1"/>
  <c r="AA58" i="15"/>
  <c r="AC58" i="15" s="1"/>
  <c r="AA56" i="15"/>
  <c r="AC56" i="15" s="1"/>
  <c r="AG55" i="15"/>
  <c r="AI55" i="15"/>
  <c r="AA54" i="15"/>
  <c r="AC54" i="15" s="1"/>
  <c r="AG53" i="15"/>
  <c r="AI53" i="15" s="1"/>
  <c r="AA52" i="15"/>
  <c r="AC52" i="15" s="1"/>
  <c r="AG37" i="15"/>
  <c r="AJ37" i="15"/>
  <c r="AA36" i="15"/>
  <c r="AD36" i="15" s="1"/>
  <c r="AG35" i="15"/>
  <c r="AJ35" i="15"/>
  <c r="AA34" i="15"/>
  <c r="AD34" i="15" s="1"/>
  <c r="AG33" i="15"/>
  <c r="AJ33" i="15"/>
  <c r="AA32" i="15"/>
  <c r="AD32" i="15" s="1"/>
  <c r="AG31" i="15"/>
  <c r="AJ31" i="15" s="1"/>
  <c r="AA30" i="15"/>
  <c r="AD30" i="15" s="1"/>
  <c r="V6" i="15"/>
  <c r="U101" i="15"/>
  <c r="U100" i="15"/>
  <c r="U99" i="15"/>
  <c r="U98" i="15"/>
  <c r="U97" i="15"/>
  <c r="U96" i="15"/>
  <c r="U95" i="15"/>
  <c r="U94" i="15"/>
  <c r="U76" i="15"/>
  <c r="Y76" i="15" s="1"/>
  <c r="U74" i="15"/>
  <c r="Y74" i="15"/>
  <c r="U72" i="15"/>
  <c r="Y72" i="15" s="1"/>
  <c r="U59" i="15"/>
  <c r="W59" i="15"/>
  <c r="U57" i="15"/>
  <c r="W57" i="15"/>
  <c r="U56" i="15"/>
  <c r="W56" i="15"/>
  <c r="U55" i="15"/>
  <c r="W55" i="15"/>
  <c r="U53" i="15"/>
  <c r="W53" i="15"/>
  <c r="U37" i="15"/>
  <c r="X37" i="15"/>
  <c r="U35" i="15"/>
  <c r="X35" i="15"/>
  <c r="U33" i="15"/>
  <c r="X33" i="15"/>
  <c r="U31" i="15"/>
  <c r="X31" i="15"/>
  <c r="EF6" i="18"/>
  <c r="DV6" i="18"/>
  <c r="DL6" i="18"/>
  <c r="DB6" i="18"/>
  <c r="CR6" i="18"/>
  <c r="CH6" i="18"/>
  <c r="BX6" i="18"/>
  <c r="BN6" i="18"/>
  <c r="BD6" i="18"/>
  <c r="AT6" i="18"/>
  <c r="AJ6" i="18"/>
  <c r="DF10" i="18"/>
  <c r="C9" i="11"/>
  <c r="CV4" i="17" s="1"/>
  <c r="P6" i="15"/>
  <c r="Z6" i="18"/>
  <c r="O102" i="15"/>
  <c r="O101" i="15"/>
  <c r="O100" i="15"/>
  <c r="O99" i="15"/>
  <c r="O98" i="15"/>
  <c r="O97" i="15"/>
  <c r="O96" i="15"/>
  <c r="O95" i="15"/>
  <c r="O94" i="15"/>
  <c r="O75" i="15"/>
  <c r="S75" i="15"/>
  <c r="O74" i="15"/>
  <c r="S74" i="15"/>
  <c r="O73" i="15"/>
  <c r="S73" i="15"/>
  <c r="O71" i="15"/>
  <c r="S71" i="15"/>
  <c r="O69" i="15"/>
  <c r="S69" i="15"/>
  <c r="O58" i="15"/>
  <c r="Q58" i="15"/>
  <c r="O56" i="15"/>
  <c r="Q56" i="15"/>
  <c r="O54" i="15"/>
  <c r="Q54" i="15"/>
  <c r="O52" i="15"/>
  <c r="Q52" i="15"/>
  <c r="O36" i="15"/>
  <c r="R36" i="15"/>
  <c r="O34" i="15"/>
  <c r="R34" i="15"/>
  <c r="O32" i="15"/>
  <c r="R32" i="15"/>
  <c r="O30" i="15"/>
  <c r="R30" i="15"/>
  <c r="EI4" i="17"/>
  <c r="EU4" i="17"/>
  <c r="EV4" i="17"/>
  <c r="BD7" i="14"/>
  <c r="AZ7" i="14"/>
  <c r="AV7" i="14"/>
  <c r="AR7" i="14"/>
  <c r="AN7" i="14"/>
  <c r="AJ7" i="14"/>
  <c r="AF7" i="14"/>
  <c r="AB7" i="14"/>
  <c r="X7" i="14"/>
  <c r="T7" i="14"/>
  <c r="P7" i="14"/>
  <c r="L7" i="14"/>
  <c r="I95" i="15"/>
  <c r="I96" i="15"/>
  <c r="I97" i="15"/>
  <c r="I98" i="15"/>
  <c r="I99" i="15"/>
  <c r="I100" i="15"/>
  <c r="I101" i="15"/>
  <c r="I94" i="15"/>
  <c r="I70" i="15"/>
  <c r="M70" i="15" s="1"/>
  <c r="I72" i="15"/>
  <c r="M72" i="15" s="1"/>
  <c r="I73" i="15"/>
  <c r="M73" i="15" s="1"/>
  <c r="I74" i="15"/>
  <c r="M74" i="15" s="1"/>
  <c r="I76" i="15"/>
  <c r="M76" i="15" s="1"/>
  <c r="I53" i="15"/>
  <c r="K53" i="15" s="1"/>
  <c r="I55" i="15"/>
  <c r="K55" i="15" s="1"/>
  <c r="I59" i="15"/>
  <c r="K59" i="15" s="1"/>
  <c r="I31" i="15"/>
  <c r="L31" i="15" s="1"/>
  <c r="I33" i="15"/>
  <c r="L33" i="15" s="1"/>
  <c r="I37" i="15"/>
  <c r="L37" i="15" s="1"/>
  <c r="B11" i="18"/>
  <c r="J11" i="18" s="1"/>
  <c r="AC13" i="17" s="1"/>
  <c r="B15" i="18"/>
  <c r="J15" i="18" s="1"/>
  <c r="AC17" i="17" s="1"/>
  <c r="B9" i="18"/>
  <c r="B2" i="18"/>
  <c r="F4" i="17"/>
  <c r="C28" i="11"/>
  <c r="DJ4" i="17" s="1"/>
  <c r="C27" i="11"/>
  <c r="C26" i="11"/>
  <c r="C18" i="11"/>
  <c r="DD4" i="17" s="1"/>
  <c r="C17" i="11"/>
  <c r="DC4" i="17" s="1"/>
  <c r="C16" i="11"/>
  <c r="DB4" i="17" s="1"/>
  <c r="C15" i="11"/>
  <c r="DA4" i="17" s="1"/>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C110" i="17"/>
  <c r="C111" i="17"/>
  <c r="C112" i="17"/>
  <c r="C113" i="17"/>
  <c r="C114" i="17"/>
  <c r="C115" i="17"/>
  <c r="C116" i="17"/>
  <c r="C117" i="17"/>
  <c r="C118" i="17"/>
  <c r="C119" i="17"/>
  <c r="C120" i="17"/>
  <c r="C121" i="17"/>
  <c r="C122"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D104" i="17"/>
  <c r="D105" i="17"/>
  <c r="D106" i="17"/>
  <c r="D107" i="17"/>
  <c r="D108" i="17"/>
  <c r="D109" i="17"/>
  <c r="D110" i="17"/>
  <c r="D111" i="17"/>
  <c r="D112" i="17"/>
  <c r="D113" i="17"/>
  <c r="D114" i="17"/>
  <c r="D115" i="17"/>
  <c r="D116" i="17"/>
  <c r="D117" i="17"/>
  <c r="D118" i="17"/>
  <c r="D119" i="17"/>
  <c r="D120" i="17"/>
  <c r="D121" i="17"/>
  <c r="D122"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J110" i="17"/>
  <c r="J111" i="17"/>
  <c r="J112" i="17"/>
  <c r="J113" i="17"/>
  <c r="J114" i="17"/>
  <c r="J115" i="17"/>
  <c r="J116" i="17"/>
  <c r="J117" i="17"/>
  <c r="J118" i="17"/>
  <c r="J119" i="17"/>
  <c r="J120" i="17"/>
  <c r="J121" i="17"/>
  <c r="J122" i="17"/>
  <c r="J93" i="17"/>
  <c r="J94" i="17"/>
  <c r="J95" i="17"/>
  <c r="J96" i="17"/>
  <c r="J97" i="17"/>
  <c r="J98" i="17"/>
  <c r="J99" i="17"/>
  <c r="J100" i="17"/>
  <c r="J101" i="17"/>
  <c r="J102" i="17"/>
  <c r="J103" i="17"/>
  <c r="J104" i="17"/>
  <c r="J105" i="17"/>
  <c r="J106" i="17"/>
  <c r="J107" i="17"/>
  <c r="J108" i="17"/>
  <c r="J109"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G24" i="17"/>
  <c r="J24" i="17"/>
  <c r="D24" i="17"/>
  <c r="C2" i="15"/>
  <c r="A2" i="9"/>
  <c r="EW4" i="17"/>
  <c r="DK4" i="17"/>
  <c r="DI4" i="17"/>
  <c r="DH4" i="17"/>
  <c r="C14" i="11"/>
  <c r="CZ4" i="17" s="1"/>
  <c r="C13" i="11"/>
  <c r="CY4" i="17" s="1"/>
  <c r="C12" i="11"/>
  <c r="CX4" i="17" s="1"/>
  <c r="C10" i="11"/>
  <c r="CW4" i="17" s="1"/>
  <c r="AL4" i="17"/>
  <c r="AK4" i="17"/>
  <c r="AJ4" i="17"/>
  <c r="AI4" i="17"/>
  <c r="AH4" i="17"/>
  <c r="AG4" i="17"/>
  <c r="AF4" i="17"/>
  <c r="AE4" i="17"/>
  <c r="AD4" i="17"/>
  <c r="AC4" i="17"/>
  <c r="AB4" i="17"/>
  <c r="AA4" i="17"/>
  <c r="Z4" i="17"/>
  <c r="Y4" i="17"/>
  <c r="X4" i="17"/>
  <c r="W4" i="17"/>
  <c r="V4" i="17"/>
  <c r="U4" i="17"/>
  <c r="T4" i="17"/>
  <c r="S4" i="17"/>
  <c r="R4" i="17"/>
  <c r="Q4" i="17"/>
  <c r="P4" i="17"/>
  <c r="G4" i="17"/>
  <c r="E4" i="17"/>
  <c r="D4" i="17"/>
  <c r="C4" i="17"/>
  <c r="AD6" i="11"/>
  <c r="AB6" i="11"/>
  <c r="Z6" i="11"/>
  <c r="X6" i="11"/>
  <c r="V6" i="11"/>
  <c r="T6" i="11"/>
  <c r="R6" i="11"/>
  <c r="P6" i="11"/>
  <c r="N6" i="11"/>
  <c r="L6" i="11"/>
  <c r="J6" i="11"/>
  <c r="H6" i="11"/>
  <c r="F6" i="11"/>
  <c r="M18" i="13"/>
  <c r="M19" i="13"/>
  <c r="M20" i="13"/>
  <c r="M21" i="13"/>
  <c r="M28" i="13"/>
  <c r="M27" i="13"/>
  <c r="M26" i="13"/>
  <c r="M25" i="13"/>
  <c r="M24" i="13"/>
  <c r="M23" i="13"/>
  <c r="M22" i="13"/>
  <c r="M116" i="13"/>
  <c r="M115" i="13"/>
  <c r="M114" i="13"/>
  <c r="M113" i="13"/>
  <c r="M112" i="13"/>
  <c r="M111" i="13"/>
  <c r="M110" i="13"/>
  <c r="M109" i="13"/>
  <c r="M108" i="13"/>
  <c r="M107" i="13"/>
  <c r="M106" i="13"/>
  <c r="M105" i="13"/>
  <c r="M104" i="13"/>
  <c r="M103" i="13"/>
  <c r="M102" i="13"/>
  <c r="M101" i="13"/>
  <c r="M100" i="13"/>
  <c r="M99" i="13"/>
  <c r="M98" i="13"/>
  <c r="M97" i="13"/>
  <c r="M96" i="13"/>
  <c r="M95" i="13"/>
  <c r="M94" i="13"/>
  <c r="M93" i="13"/>
  <c r="M92" i="13"/>
  <c r="M91" i="13"/>
  <c r="M90" i="13"/>
  <c r="M89" i="13"/>
  <c r="M88" i="13"/>
  <c r="M87" i="13"/>
  <c r="M86" i="13"/>
  <c r="M85" i="13"/>
  <c r="M84" i="13"/>
  <c r="M83" i="13"/>
  <c r="M82" i="13"/>
  <c r="M81" i="13"/>
  <c r="M80" i="13"/>
  <c r="M79" i="13"/>
  <c r="M78" i="13"/>
  <c r="M77" i="13"/>
  <c r="M76" i="13"/>
  <c r="M75" i="13"/>
  <c r="M74" i="13"/>
  <c r="M73" i="13"/>
  <c r="M72" i="13"/>
  <c r="M71" i="13"/>
  <c r="M70" i="13"/>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K21" i="13"/>
  <c r="K20" i="13"/>
  <c r="M17" i="13"/>
  <c r="C7" i="9"/>
  <c r="L11" i="17"/>
  <c r="C98" i="15"/>
  <c r="S15" i="17" s="1"/>
  <c r="T15" i="17"/>
  <c r="C95" i="15"/>
  <c r="S12" i="17"/>
  <c r="K66" i="17"/>
  <c r="L117" i="17"/>
  <c r="L109" i="17"/>
  <c r="I97" i="17"/>
  <c r="I83" i="17"/>
  <c r="I69" i="17"/>
  <c r="L53" i="17"/>
  <c r="K49" i="17"/>
  <c r="L37" i="17"/>
  <c r="K42" i="17"/>
  <c r="L46" i="17"/>
  <c r="I118" i="17"/>
  <c r="L42" i="17"/>
  <c r="I66" i="17"/>
  <c r="L74" i="17"/>
  <c r="BK35" i="15"/>
  <c r="BN35" i="15"/>
  <c r="BW55" i="15"/>
  <c r="BY55" i="15" s="1"/>
  <c r="CC75" i="15"/>
  <c r="CG75" i="15"/>
  <c r="AG71" i="15"/>
  <c r="AK71" i="15" s="1"/>
  <c r="AY55" i="15"/>
  <c r="BA55" i="15"/>
  <c r="BK53" i="15"/>
  <c r="BM53" i="15" s="1"/>
  <c r="BK70" i="15"/>
  <c r="BO70" i="15"/>
  <c r="CC36" i="15"/>
  <c r="CF36" i="15" s="1"/>
  <c r="O35" i="15"/>
  <c r="R35" i="15"/>
  <c r="AG36" i="15"/>
  <c r="AJ36" i="15" s="1"/>
  <c r="AY72" i="15"/>
  <c r="BC72" i="15" s="1"/>
  <c r="F18" i="17"/>
  <c r="AM53" i="15"/>
  <c r="AO53" i="15"/>
  <c r="B12" i="18"/>
  <c r="I36" i="15"/>
  <c r="L36" i="15" s="1"/>
  <c r="I75" i="15"/>
  <c r="M75" i="15" s="1"/>
  <c r="U73" i="15"/>
  <c r="Y73" i="15"/>
  <c r="AG32" i="15"/>
  <c r="AJ32" i="15"/>
  <c r="AA59" i="15"/>
  <c r="AC59" i="15"/>
  <c r="AG75" i="15"/>
  <c r="AK75" i="15"/>
  <c r="AM35" i="15"/>
  <c r="AP35" i="15"/>
  <c r="AS56" i="15"/>
  <c r="AU56" i="15"/>
  <c r="AS73" i="15"/>
  <c r="AW73" i="15"/>
  <c r="BE32" i="15"/>
  <c r="BH32" i="15"/>
  <c r="AY37" i="15"/>
  <c r="BB37" i="15"/>
  <c r="AY59" i="15"/>
  <c r="BA59" i="15"/>
  <c r="BQ56" i="15"/>
  <c r="BS56" i="15"/>
  <c r="BQ73" i="15"/>
  <c r="BU73" i="15"/>
  <c r="BW33" i="15"/>
  <c r="BZ33" i="15"/>
  <c r="I32" i="15"/>
  <c r="L32" i="15" s="1"/>
  <c r="I54" i="15"/>
  <c r="K54" i="15" s="1"/>
  <c r="O53" i="15"/>
  <c r="Q53" i="15"/>
  <c r="AA55" i="15"/>
  <c r="AC55" i="15" s="1"/>
  <c r="AA76" i="15"/>
  <c r="AE76" i="15"/>
  <c r="AM31" i="15"/>
  <c r="AP31" i="15" s="1"/>
  <c r="AM57" i="15"/>
  <c r="AO57" i="15"/>
  <c r="BE54" i="15"/>
  <c r="BG54" i="15" s="1"/>
  <c r="BW59" i="15"/>
  <c r="BY59" i="15"/>
  <c r="BE102" i="15"/>
  <c r="BQ102" i="15"/>
  <c r="CC102" i="15"/>
  <c r="O31" i="15"/>
  <c r="R31" i="15"/>
  <c r="BE36" i="15"/>
  <c r="BH36" i="15"/>
  <c r="BE58" i="15"/>
  <c r="BG58" i="15"/>
  <c r="CC32" i="15"/>
  <c r="CF32" i="15"/>
  <c r="BW37" i="15"/>
  <c r="BZ37" i="15"/>
  <c r="C101" i="15"/>
  <c r="S18" i="17"/>
  <c r="C97" i="15"/>
  <c r="S14" i="17"/>
  <c r="CD17" i="18"/>
  <c r="AZ17" i="18"/>
  <c r="BH17" i="18"/>
  <c r="AA74" i="15"/>
  <c r="AE74" i="15" s="1"/>
  <c r="AS36" i="15"/>
  <c r="AV36" i="15"/>
  <c r="AM59" i="15"/>
  <c r="AO59" i="15" s="1"/>
  <c r="AS75" i="15"/>
  <c r="AW75" i="15"/>
  <c r="AY31" i="15"/>
  <c r="BB31" i="15"/>
  <c r="AY35" i="15"/>
  <c r="BB35" i="15"/>
  <c r="BE52" i="15"/>
  <c r="BG52" i="15"/>
  <c r="BE56" i="15"/>
  <c r="BG56" i="15"/>
  <c r="BW31" i="15"/>
  <c r="BZ31" i="15"/>
  <c r="BW35" i="15"/>
  <c r="BZ35" i="15"/>
  <c r="BW53" i="15"/>
  <c r="BY53" i="15"/>
  <c r="BW57" i="15"/>
  <c r="BY57" i="15"/>
  <c r="O17" i="15"/>
  <c r="O77" i="15" s="1"/>
  <c r="O38" i="15"/>
  <c r="R38" i="15" s="1"/>
  <c r="AM17" i="15"/>
  <c r="AM60" i="15" s="1"/>
  <c r="AO60" i="15"/>
  <c r="BK17" i="15"/>
  <c r="BK77" i="15"/>
  <c r="BQ17" i="15"/>
  <c r="I52" i="15"/>
  <c r="K52" i="15" s="1"/>
  <c r="I69" i="15"/>
  <c r="M69" i="15"/>
  <c r="U36" i="15"/>
  <c r="X36" i="15"/>
  <c r="U54" i="15"/>
  <c r="W54" i="15"/>
  <c r="U58" i="15"/>
  <c r="W58" i="15"/>
  <c r="U71" i="15"/>
  <c r="Y71" i="15"/>
  <c r="AM33" i="15"/>
  <c r="AP33" i="15"/>
  <c r="AM76" i="15"/>
  <c r="AQ76" i="15" s="1"/>
  <c r="AY53" i="15"/>
  <c r="BA53" i="15"/>
  <c r="AY57" i="15"/>
  <c r="BA57" i="15" s="1"/>
  <c r="BT32" i="15"/>
  <c r="BQ54" i="15"/>
  <c r="BS54" i="15"/>
  <c r="BQ58" i="15"/>
  <c r="BS58" i="15"/>
  <c r="BQ71" i="15"/>
  <c r="BU71" i="15"/>
  <c r="BQ75" i="15"/>
  <c r="BU75" i="15"/>
  <c r="T18" i="17"/>
  <c r="C15" i="15"/>
  <c r="C36" i="15" s="1"/>
  <c r="F36" i="15" s="1"/>
  <c r="K17" i="17" s="1"/>
  <c r="BE17" i="15"/>
  <c r="T14" i="17"/>
  <c r="O33" i="15"/>
  <c r="R33" i="15"/>
  <c r="O37" i="15"/>
  <c r="R37" i="15"/>
  <c r="O55" i="15"/>
  <c r="Q55" i="15"/>
  <c r="O59" i="15"/>
  <c r="Q59" i="15"/>
  <c r="AY17" i="15"/>
  <c r="AY60" i="15" s="1"/>
  <c r="BA60" i="15"/>
  <c r="BW17" i="15"/>
  <c r="BW60" i="15" s="1"/>
  <c r="BY60" i="15" s="1"/>
  <c r="D17" i="15"/>
  <c r="B17" i="18" s="1"/>
  <c r="F17" i="15"/>
  <c r="H19" i="17" s="1"/>
  <c r="E17" i="15"/>
  <c r="G19" i="17" s="1"/>
  <c r="DH17" i="18"/>
  <c r="DP17" i="18" s="1"/>
  <c r="AF23" i="17"/>
  <c r="B105" i="17"/>
  <c r="C13" i="17"/>
  <c r="B115" i="17"/>
  <c r="I63" i="17"/>
  <c r="B69" i="17"/>
  <c r="B101" i="17"/>
  <c r="B62" i="17"/>
  <c r="B39" i="17"/>
  <c r="C18" i="17"/>
  <c r="B88" i="17"/>
  <c r="AX9" i="18"/>
  <c r="AP17" i="18"/>
  <c r="C99" i="15"/>
  <c r="S16" i="17"/>
  <c r="T16" i="17"/>
  <c r="DZ10" i="18"/>
  <c r="DR17" i="18"/>
  <c r="DZ17" i="18"/>
  <c r="CX17" i="18"/>
  <c r="DF17" i="18"/>
  <c r="DP9" i="18"/>
  <c r="BT17" i="18"/>
  <c r="CB17" i="18" s="1"/>
  <c r="BJ17" i="18"/>
  <c r="BR17" i="18"/>
  <c r="Y42" i="17"/>
  <c r="E38" i="15"/>
  <c r="J19" i="17"/>
  <c r="FE4" i="17"/>
  <c r="O60" i="15"/>
  <c r="Q60" i="15" s="1"/>
  <c r="AM77" i="15"/>
  <c r="BK60" i="15"/>
  <c r="BM60" i="15" s="1"/>
  <c r="BK38" i="15"/>
  <c r="BN38" i="15"/>
  <c r="AY38" i="15"/>
  <c r="BB38" i="15"/>
  <c r="E14" i="17"/>
  <c r="BQ77" i="15"/>
  <c r="BU77" i="15" s="1"/>
  <c r="BQ60" i="15"/>
  <c r="BS60" i="15"/>
  <c r="BQ38" i="15"/>
  <c r="BT38" i="15" s="1"/>
  <c r="AM38" i="15"/>
  <c r="AP38" i="15"/>
  <c r="BW77" i="15"/>
  <c r="CA77" i="15" s="1"/>
  <c r="BE77" i="15"/>
  <c r="BI77" i="15" s="1"/>
  <c r="AY77" i="15"/>
  <c r="BC77" i="15" s="1"/>
  <c r="C59" i="15"/>
  <c r="E59" i="15"/>
  <c r="M18" i="17" s="1"/>
  <c r="FF4" i="17"/>
  <c r="C76" i="15"/>
  <c r="E18" i="17"/>
  <c r="C37" i="15"/>
  <c r="F37" i="15" s="1"/>
  <c r="K18" i="17" s="1"/>
  <c r="F19" i="17"/>
  <c r="G76" i="15"/>
  <c r="Q18" i="17" s="1"/>
  <c r="DG4" i="17" l="1"/>
  <c r="C30" i="11"/>
  <c r="D77" i="15"/>
  <c r="N19" i="17" s="1"/>
  <c r="N11" i="17"/>
  <c r="AN13" i="18"/>
  <c r="AF17" i="18"/>
  <c r="AN17" i="18" s="1"/>
  <c r="T17" i="17"/>
  <c r="C100" i="15"/>
  <c r="S17" i="17" s="1"/>
  <c r="T13" i="17"/>
  <c r="C96" i="15"/>
  <c r="S13" i="17" s="1"/>
  <c r="D102" i="15"/>
  <c r="AH16" i="17"/>
  <c r="B43" i="17"/>
  <c r="B32" i="17"/>
  <c r="B46" i="17"/>
  <c r="B73" i="17"/>
  <c r="B28" i="17"/>
  <c r="AH11" i="17"/>
  <c r="B65" i="17"/>
  <c r="C12" i="17"/>
  <c r="B110" i="17"/>
  <c r="B107" i="17"/>
  <c r="B91" i="17"/>
  <c r="B57" i="17"/>
  <c r="B60" i="17"/>
  <c r="B33" i="17"/>
  <c r="B113" i="17"/>
  <c r="B26" i="17"/>
  <c r="B67" i="17"/>
  <c r="C16" i="17"/>
  <c r="B90" i="17"/>
  <c r="B96" i="17"/>
  <c r="B25" i="17"/>
  <c r="B121" i="17"/>
  <c r="B49" i="17"/>
  <c r="B76" i="17"/>
  <c r="B51" i="17"/>
  <c r="B48" i="17"/>
  <c r="B118" i="17"/>
  <c r="B54" i="17"/>
  <c r="B45" i="17"/>
  <c r="B77" i="17"/>
  <c r="B109" i="17"/>
  <c r="B52" i="17"/>
  <c r="B116" i="17"/>
  <c r="B42" i="17"/>
  <c r="B47" i="17"/>
  <c r="B79" i="17"/>
  <c r="B111" i="17"/>
  <c r="B40" i="17"/>
  <c r="B104" i="17"/>
  <c r="B78" i="17"/>
  <c r="Y43" i="17"/>
  <c r="B66" i="17"/>
  <c r="B75" i="17"/>
  <c r="B41" i="17"/>
  <c r="B92" i="17"/>
  <c r="B81" i="17"/>
  <c r="B108" i="17"/>
  <c r="B83" i="17"/>
  <c r="B80" i="17"/>
  <c r="B74" i="17"/>
  <c r="C17" i="17"/>
  <c r="B53" i="17"/>
  <c r="B85" i="17"/>
  <c r="B117" i="17"/>
  <c r="B68" i="17"/>
  <c r="B106" i="17"/>
  <c r="B24" i="17"/>
  <c r="B55" i="17"/>
  <c r="B87" i="17"/>
  <c r="B119" i="17"/>
  <c r="B56" i="17"/>
  <c r="B120" i="17"/>
  <c r="B58" i="17"/>
  <c r="B114" i="17"/>
  <c r="B50" i="17"/>
  <c r="B89" i="17"/>
  <c r="C15" i="17"/>
  <c r="B112" i="17"/>
  <c r="B29" i="17"/>
  <c r="B93" i="17"/>
  <c r="C11" i="17"/>
  <c r="B86" i="17"/>
  <c r="B31" i="17"/>
  <c r="B95" i="17"/>
  <c r="B72" i="17"/>
  <c r="B122" i="17"/>
  <c r="B98" i="17"/>
  <c r="B34" i="17"/>
  <c r="B4" i="17"/>
  <c r="B27" i="17"/>
  <c r="Y41" i="17"/>
  <c r="B97" i="17"/>
  <c r="B99" i="17"/>
  <c r="B30" i="17"/>
  <c r="B61" i="17"/>
  <c r="B84" i="17"/>
  <c r="B63" i="17"/>
  <c r="C19" i="17"/>
  <c r="B38" i="17"/>
  <c r="BW38" i="15"/>
  <c r="BZ38" i="15" s="1"/>
  <c r="B82" i="17"/>
  <c r="B103" i="17"/>
  <c r="B100" i="17"/>
  <c r="B37" i="17"/>
  <c r="B35" i="17"/>
  <c r="B64" i="17"/>
  <c r="BE60" i="15"/>
  <c r="BG60" i="15" s="1"/>
  <c r="BE38" i="15"/>
  <c r="BH38" i="15" s="1"/>
  <c r="BO77" i="15"/>
  <c r="AD14" i="18"/>
  <c r="V17" i="18"/>
  <c r="AD17" i="18" s="1"/>
  <c r="C14" i="17"/>
  <c r="B102" i="17"/>
  <c r="B71" i="17"/>
  <c r="B36" i="17"/>
  <c r="B94" i="17"/>
  <c r="B44" i="17"/>
  <c r="B59" i="17"/>
  <c r="U52" i="15"/>
  <c r="W52" i="15" s="1"/>
  <c r="C9" i="15"/>
  <c r="U30" i="15"/>
  <c r="X30" i="15" s="1"/>
  <c r="U69" i="15"/>
  <c r="Y69" i="15" s="1"/>
  <c r="U17" i="15"/>
  <c r="AA35" i="15"/>
  <c r="AD35" i="15" s="1"/>
  <c r="AA57" i="15"/>
  <c r="AC57" i="15" s="1"/>
  <c r="AA53" i="15"/>
  <c r="AC53" i="15" s="1"/>
  <c r="AA17" i="15"/>
  <c r="AA31" i="15"/>
  <c r="AD31" i="15" s="1"/>
  <c r="AA70" i="15"/>
  <c r="AE70" i="15" s="1"/>
  <c r="AG73" i="15"/>
  <c r="AK73" i="15" s="1"/>
  <c r="AG34" i="15"/>
  <c r="AJ34" i="15" s="1"/>
  <c r="AG56" i="15"/>
  <c r="AI56" i="15" s="1"/>
  <c r="AG69" i="15"/>
  <c r="AK69" i="15" s="1"/>
  <c r="AG17" i="15"/>
  <c r="AG52" i="15"/>
  <c r="AI52" i="15" s="1"/>
  <c r="AG30" i="15"/>
  <c r="AJ30" i="15" s="1"/>
  <c r="AS71" i="15"/>
  <c r="AW71" i="15" s="1"/>
  <c r="AS54" i="15"/>
  <c r="AU54" i="15" s="1"/>
  <c r="AS32" i="15"/>
  <c r="AV32" i="15" s="1"/>
  <c r="S77" i="15"/>
  <c r="J12" i="18"/>
  <c r="AC14" i="17" s="1"/>
  <c r="T12" i="18"/>
  <c r="L17" i="18"/>
  <c r="T17" i="18" s="1"/>
  <c r="F12" i="17"/>
  <c r="B10" i="18"/>
  <c r="J10" i="18" s="1"/>
  <c r="AC12" i="17" s="1"/>
  <c r="FB4" i="17"/>
  <c r="D60" i="15"/>
  <c r="L19" i="17" s="1"/>
  <c r="CL17" i="18"/>
  <c r="B14" i="18"/>
  <c r="J14" i="18" s="1"/>
  <c r="AC16" i="17" s="1"/>
  <c r="C94" i="15"/>
  <c r="S11" i="17" s="1"/>
  <c r="U11" i="17"/>
  <c r="H17" i="18"/>
  <c r="AA19" i="17" s="1"/>
  <c r="I11" i="17"/>
  <c r="D38" i="15"/>
  <c r="I19" i="17" s="1"/>
  <c r="F15" i="17"/>
  <c r="B13" i="18"/>
  <c r="J13" i="18" s="1"/>
  <c r="AC15" i="17" s="1"/>
  <c r="C36" i="14"/>
  <c r="AN11" i="17" s="1"/>
  <c r="E17" i="17"/>
  <c r="C75" i="15"/>
  <c r="G75" i="15" s="1"/>
  <c r="Q17" i="17" s="1"/>
  <c r="C33" i="15"/>
  <c r="F33" i="15" s="1"/>
  <c r="K14" i="17" s="1"/>
  <c r="C72" i="15"/>
  <c r="G72" i="15" s="1"/>
  <c r="Q14" i="17" s="1"/>
  <c r="E102" i="15"/>
  <c r="U19" i="17" s="1"/>
  <c r="CC17" i="15"/>
  <c r="CN17" i="18"/>
  <c r="CV17" i="18" s="1"/>
  <c r="EJ14" i="18"/>
  <c r="EB17" i="18"/>
  <c r="EJ17" i="18" s="1"/>
  <c r="U70" i="15"/>
  <c r="Y70" i="15" s="1"/>
  <c r="C10" i="15"/>
  <c r="BQ30" i="15"/>
  <c r="BT30" i="15" s="1"/>
  <c r="BQ52" i="15"/>
  <c r="BS52" i="15" s="1"/>
  <c r="BQ69" i="15"/>
  <c r="BU69" i="15" s="1"/>
  <c r="CC34" i="15"/>
  <c r="CF34" i="15" s="1"/>
  <c r="CC73" i="15"/>
  <c r="CG73" i="15" s="1"/>
  <c r="J9" i="18"/>
  <c r="AC11" i="17" s="1"/>
  <c r="E17" i="18"/>
  <c r="X19" i="17" s="1"/>
  <c r="I56" i="15"/>
  <c r="K56" i="15" s="1"/>
  <c r="I34" i="15"/>
  <c r="L34" i="15" s="1"/>
  <c r="C13" i="15"/>
  <c r="U32" i="15"/>
  <c r="X32" i="15" s="1"/>
  <c r="C11" i="15"/>
  <c r="AA72" i="15"/>
  <c r="AE72" i="15" s="1"/>
  <c r="AA33" i="15"/>
  <c r="AD33" i="15" s="1"/>
  <c r="AS52" i="15"/>
  <c r="AU52" i="15" s="1"/>
  <c r="AS69" i="15"/>
  <c r="AW69" i="15" s="1"/>
  <c r="AS30" i="15"/>
  <c r="AV30" i="15" s="1"/>
  <c r="AS17" i="15"/>
  <c r="CC71" i="15"/>
  <c r="CG71" i="15" s="1"/>
  <c r="CC54" i="15"/>
  <c r="CE54" i="15" s="1"/>
  <c r="E36" i="14"/>
  <c r="BB11" i="17" s="1"/>
  <c r="D36" i="14"/>
  <c r="AU11" i="17" s="1"/>
  <c r="J16" i="18"/>
  <c r="AC18" i="17" s="1"/>
  <c r="I25" i="17"/>
  <c r="L29" i="17"/>
  <c r="K42" i="13"/>
  <c r="K39" i="13"/>
  <c r="I17" i="15"/>
  <c r="I38" i="15" s="1"/>
  <c r="L38" i="15" s="1"/>
  <c r="I35" i="15"/>
  <c r="L35" i="15" s="1"/>
  <c r="C14" i="15"/>
  <c r="C58" i="15"/>
  <c r="E58" i="15" s="1"/>
  <c r="M17" i="17" s="1"/>
  <c r="K33" i="13"/>
  <c r="K25" i="17"/>
  <c r="K26" i="13"/>
  <c r="C19" i="11"/>
  <c r="B70" i="17"/>
  <c r="AI11" i="17"/>
  <c r="ES4" i="17"/>
  <c r="AO11" i="17"/>
  <c r="I104" i="17"/>
  <c r="L24" i="17"/>
  <c r="L120" i="17"/>
  <c r="K92" i="17"/>
  <c r="L63" i="17"/>
  <c r="I79" i="17"/>
  <c r="K100" i="17"/>
  <c r="K122" i="17"/>
  <c r="I43" i="17"/>
  <c r="L70" i="17"/>
  <c r="L57" i="17"/>
  <c r="K97" i="17"/>
  <c r="I120" i="17"/>
  <c r="L40" i="17"/>
  <c r="I34" i="17"/>
  <c r="K37" i="17"/>
  <c r="I49" i="17"/>
  <c r="K53" i="17"/>
  <c r="I65" i="17"/>
  <c r="L101" i="17"/>
  <c r="K117" i="17"/>
  <c r="L34" i="17"/>
  <c r="K31" i="17"/>
  <c r="L69" i="17"/>
  <c r="K113" i="17"/>
  <c r="L104" i="17"/>
  <c r="I31" i="17"/>
  <c r="L45" i="17"/>
  <c r="L77" i="17"/>
  <c r="L113" i="17"/>
  <c r="L27" i="17"/>
  <c r="I24" i="17"/>
  <c r="L26" i="17"/>
  <c r="I122" i="17"/>
  <c r="I72" i="17"/>
  <c r="I76" i="17"/>
  <c r="K40" i="17"/>
  <c r="K76" i="17"/>
  <c r="K33" i="17"/>
  <c r="I26" i="17"/>
  <c r="L72" i="17"/>
  <c r="I47" i="17"/>
  <c r="L106" i="17"/>
  <c r="K106" i="17"/>
  <c r="L47" i="17"/>
  <c r="I51" i="17"/>
  <c r="I91" i="17"/>
  <c r="L111" i="17"/>
  <c r="I115" i="17"/>
  <c r="P41" i="17"/>
  <c r="FJ4" i="17" s="1"/>
  <c r="I60" i="17"/>
  <c r="L115" i="17"/>
  <c r="I98" i="17"/>
  <c r="I70" i="17"/>
  <c r="I59" i="17"/>
  <c r="L93" i="17"/>
  <c r="K101" i="17"/>
  <c r="L86" i="17"/>
  <c r="L84" i="17"/>
  <c r="I92" i="17"/>
  <c r="L56" i="17"/>
  <c r="I86" i="17"/>
  <c r="I33" i="17"/>
  <c r="I81" i="17"/>
  <c r="L121" i="17"/>
  <c r="I62" i="17"/>
  <c r="L118" i="17"/>
  <c r="K91" i="17"/>
  <c r="K88" i="17"/>
  <c r="K43" i="17"/>
  <c r="K56" i="17"/>
  <c r="L83" i="17"/>
  <c r="K60" i="17"/>
  <c r="L110" i="17"/>
  <c r="I54" i="17"/>
  <c r="L73" i="17"/>
  <c r="L89" i="17"/>
  <c r="I107" i="17"/>
  <c r="K107" i="17"/>
  <c r="L68" i="17"/>
  <c r="K112" i="17"/>
  <c r="I85" i="17"/>
  <c r="L38" i="17"/>
  <c r="L88" i="17"/>
  <c r="I111" i="17"/>
  <c r="K52" i="17"/>
  <c r="L41" i="17"/>
  <c r="L65" i="17"/>
  <c r="K81" i="17"/>
  <c r="K85" i="17"/>
  <c r="L105" i="17"/>
  <c r="L54" i="17"/>
  <c r="L100" i="17"/>
  <c r="K59" i="17"/>
  <c r="K44" i="17"/>
  <c r="I102" i="17"/>
  <c r="I108" i="17"/>
  <c r="I44" i="17"/>
  <c r="I95" i="17"/>
  <c r="L51" i="17"/>
  <c r="K108" i="17"/>
  <c r="K68" i="17"/>
  <c r="K74" i="17"/>
  <c r="I75" i="17"/>
  <c r="L95" i="17"/>
  <c r="K75" i="17"/>
  <c r="L52" i="17"/>
  <c r="I67" i="17"/>
  <c r="L102" i="17"/>
  <c r="L116" i="17"/>
  <c r="L114" i="17"/>
  <c r="L82" i="17"/>
  <c r="K79" i="17"/>
  <c r="L50" i="17"/>
  <c r="K38" i="17"/>
  <c r="K32" i="17"/>
  <c r="L99" i="17"/>
  <c r="L67" i="17"/>
  <c r="L35" i="17"/>
  <c r="L58" i="17"/>
  <c r="K90" i="17"/>
  <c r="K58" i="17"/>
  <c r="I35" i="17"/>
  <c r="I99" i="17"/>
  <c r="K82" i="17"/>
  <c r="I28" i="17"/>
  <c r="L98" i="17"/>
  <c r="L90" i="17"/>
  <c r="L61" i="17"/>
  <c r="L36" i="17"/>
  <c r="L39" i="17"/>
  <c r="L55" i="17"/>
  <c r="L87" i="17"/>
  <c r="L103" i="17"/>
  <c r="L119" i="17"/>
  <c r="I110" i="17"/>
  <c r="I116" i="17"/>
  <c r="I84" i="17"/>
  <c r="I36" i="17"/>
  <c r="K48" i="17"/>
  <c r="I114" i="17"/>
  <c r="I50" i="17"/>
  <c r="L78" i="17"/>
  <c r="I29" i="17"/>
  <c r="I41" i="17"/>
  <c r="I45" i="17"/>
  <c r="I57" i="17"/>
  <c r="I61" i="17"/>
  <c r="I73" i="17"/>
  <c r="I77" i="17"/>
  <c r="I89" i="17"/>
  <c r="I93" i="17"/>
  <c r="I105" i="17"/>
  <c r="I109" i="17"/>
  <c r="I121" i="17"/>
  <c r="I27" i="17"/>
  <c r="I30" i="17"/>
  <c r="I94" i="17"/>
  <c r="FH4" i="17"/>
  <c r="I80" i="17"/>
  <c r="L28" i="17"/>
  <c r="L62" i="17"/>
  <c r="L71" i="17"/>
  <c r="I46" i="17"/>
  <c r="P42" i="17"/>
  <c r="FK4" i="17" s="1"/>
  <c r="I96" i="17"/>
  <c r="I64" i="17"/>
  <c r="L112" i="17"/>
  <c r="L96" i="17"/>
  <c r="L80" i="17"/>
  <c r="L64" i="17"/>
  <c r="L48" i="17"/>
  <c r="L32" i="17"/>
  <c r="I119" i="17"/>
  <c r="I103" i="17"/>
  <c r="I87" i="17"/>
  <c r="I71" i="17"/>
  <c r="I55" i="17"/>
  <c r="I39" i="17"/>
  <c r="L94" i="17"/>
  <c r="L30" i="17"/>
  <c r="I78" i="17"/>
  <c r="C71" i="15" l="1"/>
  <c r="G71" i="15" s="1"/>
  <c r="Q13" i="17" s="1"/>
  <c r="FA4" i="17"/>
  <c r="C32" i="15"/>
  <c r="F32" i="15" s="1"/>
  <c r="K13" i="17" s="1"/>
  <c r="C54" i="15"/>
  <c r="E54" i="15" s="1"/>
  <c r="M13" i="17" s="1"/>
  <c r="E13" i="17"/>
  <c r="EZ4" i="17"/>
  <c r="C70" i="15"/>
  <c r="G70" i="15" s="1"/>
  <c r="Q12" i="17" s="1"/>
  <c r="E12" i="17"/>
  <c r="C31" i="15"/>
  <c r="F31" i="15" s="1"/>
  <c r="K12" i="17" s="1"/>
  <c r="C53" i="15"/>
  <c r="E53" i="15" s="1"/>
  <c r="M12" i="17" s="1"/>
  <c r="E11" i="17"/>
  <c r="C52" i="15"/>
  <c r="E52" i="15" s="1"/>
  <c r="M11" i="17" s="1"/>
  <c r="C30" i="15"/>
  <c r="F30" i="15" s="1"/>
  <c r="K11" i="17" s="1"/>
  <c r="EY4" i="17"/>
  <c r="C69" i="15"/>
  <c r="G69" i="15" s="1"/>
  <c r="Q11" i="17" s="1"/>
  <c r="C102" i="15"/>
  <c r="S19" i="17" s="1"/>
  <c r="T19" i="17"/>
  <c r="CC60" i="15"/>
  <c r="CE60" i="15" s="1"/>
  <c r="CC77" i="15"/>
  <c r="CG77" i="15" s="1"/>
  <c r="CC38" i="15"/>
  <c r="CF38" i="15" s="1"/>
  <c r="AA60" i="15"/>
  <c r="AC60" i="15" s="1"/>
  <c r="AA77" i="15"/>
  <c r="AE77" i="15" s="1"/>
  <c r="AA38" i="15"/>
  <c r="AD38" i="15" s="1"/>
  <c r="U60" i="15"/>
  <c r="W60" i="15" s="1"/>
  <c r="U38" i="15"/>
  <c r="X38" i="15" s="1"/>
  <c r="U77" i="15"/>
  <c r="Y77" i="15" s="1"/>
  <c r="J17" i="18"/>
  <c r="AC19" i="17" s="1"/>
  <c r="AS60" i="15"/>
  <c r="AU60" i="15" s="1"/>
  <c r="AS77" i="15"/>
  <c r="AW77" i="15" s="1"/>
  <c r="AS38" i="15"/>
  <c r="AV38" i="15" s="1"/>
  <c r="E15" i="17"/>
  <c r="C34" i="15"/>
  <c r="F34" i="15" s="1"/>
  <c r="K15" i="17" s="1"/>
  <c r="C56" i="15"/>
  <c r="E56" i="15" s="1"/>
  <c r="M15" i="17" s="1"/>
  <c r="FC4" i="17"/>
  <c r="C73" i="15"/>
  <c r="G73" i="15" s="1"/>
  <c r="Q15" i="17" s="1"/>
  <c r="AG60" i="15"/>
  <c r="AI60" i="15" s="1"/>
  <c r="AG38" i="15"/>
  <c r="AJ38" i="15" s="1"/>
  <c r="AG77" i="15"/>
  <c r="AK77" i="15" s="1"/>
  <c r="I60" i="15"/>
  <c r="K60" i="15" s="1"/>
  <c r="I77" i="15"/>
  <c r="M77" i="15" s="1"/>
  <c r="C57" i="15"/>
  <c r="E57" i="15" s="1"/>
  <c r="M16" i="17" s="1"/>
  <c r="C35" i="15"/>
  <c r="F35" i="15" s="1"/>
  <c r="K16" i="17" s="1"/>
  <c r="C74" i="15"/>
  <c r="G74" i="15" s="1"/>
  <c r="Q16" i="17" s="1"/>
  <c r="FD4" i="17"/>
  <c r="C17" i="15"/>
  <c r="E16" i="17"/>
  <c r="C38" i="15" l="1"/>
  <c r="F38" i="15" s="1"/>
  <c r="K19" i="17" s="1"/>
  <c r="C77" i="15"/>
  <c r="G77" i="15" s="1"/>
  <c r="Q19" i="17" s="1"/>
  <c r="C60" i="15"/>
  <c r="E60" i="15" s="1"/>
  <c r="M19" i="17" s="1"/>
  <c r="E19" i="17"/>
</calcChain>
</file>

<file path=xl/sharedStrings.xml><?xml version="1.0" encoding="utf-8"?>
<sst xmlns="http://schemas.openxmlformats.org/spreadsheetml/2006/main" count="1349" uniqueCount="600">
  <si>
    <t xml:space="preserve">Cash Support Subtotal </t>
  </si>
  <si>
    <t>Financial Information</t>
  </si>
  <si>
    <t>Small Industry (&lt; 500 employees)</t>
  </si>
  <si>
    <t>Large Industry (&gt; 500 employees)</t>
  </si>
  <si>
    <t>Government (U.S.)</t>
  </si>
  <si>
    <t>Government (non-U.S.)</t>
  </si>
  <si>
    <t>Non-profit</t>
  </si>
  <si>
    <t>Other Organization</t>
  </si>
  <si>
    <t>Publications Acknowledging IUCRC Support</t>
  </si>
  <si>
    <t>CENTER STRUCTURAL INFORMATION</t>
  </si>
  <si>
    <t xml:space="preserve">Please select your center from the list: </t>
  </si>
  <si>
    <t>Center Name</t>
  </si>
  <si>
    <t>Intelligent Maintenance Systems</t>
  </si>
  <si>
    <t>Plasmas &amp; Lasers in Advanced Manufacturing</t>
  </si>
  <si>
    <t>Fuel Cell Center</t>
  </si>
  <si>
    <t>Experimental Research in Computer Systems</t>
  </si>
  <si>
    <t>Friction Stir Processing</t>
  </si>
  <si>
    <t>Safety, Security, Rescue Research Center</t>
  </si>
  <si>
    <t>Computational Materials Design</t>
  </si>
  <si>
    <t>Center Director (Last Name):</t>
  </si>
  <si>
    <t>Tenure Status</t>
  </si>
  <si>
    <t>Assistant Professor</t>
  </si>
  <si>
    <t>Associate Professor</t>
  </si>
  <si>
    <t>Tenure Status:</t>
  </si>
  <si>
    <t>% time on other administration:</t>
  </si>
  <si>
    <t>% time on Center administration:</t>
  </si>
  <si>
    <t>% time on teaching:</t>
  </si>
  <si>
    <t xml:space="preserve">% time on other activities: </t>
  </si>
  <si>
    <t>TOTAL</t>
  </si>
  <si>
    <t>% time on research:</t>
  </si>
  <si>
    <t>PART 1: CENTER DIRECTOR INFORMATION</t>
  </si>
  <si>
    <t>PART 2: UNIVERSITY PARTNERS</t>
  </si>
  <si>
    <t>University Name</t>
  </si>
  <si>
    <t>Co-Director (Last Name)</t>
  </si>
  <si>
    <t>Partner University 1:</t>
  </si>
  <si>
    <t>Partner University 2:</t>
  </si>
  <si>
    <t>Partner University 3:</t>
  </si>
  <si>
    <t>Partner University 4:</t>
  </si>
  <si>
    <t>Partner University 5:</t>
  </si>
  <si>
    <t>Partner University 6:</t>
  </si>
  <si>
    <t>Partner University 7:</t>
  </si>
  <si>
    <t>Partner University 8:</t>
  </si>
  <si>
    <t>Partner University 9:</t>
  </si>
  <si>
    <t>Partner University 10:</t>
  </si>
  <si>
    <t>Partner University 11:</t>
  </si>
  <si>
    <t>Partner University 12:</t>
  </si>
  <si>
    <t xml:space="preserve">Primary University: </t>
  </si>
  <si>
    <t>Director (Last Name)</t>
  </si>
  <si>
    <t xml:space="preserve">Member Name </t>
  </si>
  <si>
    <t>Organization Type</t>
  </si>
  <si>
    <t>Fee Category</t>
  </si>
  <si>
    <t>Primary</t>
  </si>
  <si>
    <t>Secondary</t>
  </si>
  <si>
    <t>Tertiary</t>
  </si>
  <si>
    <t>TYPE</t>
  </si>
  <si>
    <t>FEE CATEGORY</t>
  </si>
  <si>
    <t>Counts</t>
  </si>
  <si>
    <t>MEMBER SUMMARY</t>
  </si>
  <si>
    <t>Example Company A</t>
  </si>
  <si>
    <t xml:space="preserve">Estimated Value of Contributed Equipment: </t>
  </si>
  <si>
    <t xml:space="preserve">Estimated Value of Contributed Facilities: </t>
  </si>
  <si>
    <t xml:space="preserve">Estimated Value of Contributed Personnel: </t>
  </si>
  <si>
    <t xml:space="preserve">Estimated Value of Contributed Software: </t>
  </si>
  <si>
    <t xml:space="preserve">Estimated Value of Other Support: </t>
  </si>
  <si>
    <t xml:space="preserve">Capital Support and In-Kind Contributions Subtotal: </t>
  </si>
  <si>
    <t xml:space="preserve">Fee Charged for Primary Membership: </t>
  </si>
  <si>
    <t xml:space="preserve">Fee Charged for Secondary Membership: </t>
  </si>
  <si>
    <t xml:space="preserve">Fee Charged for Tertiary Membership: </t>
  </si>
  <si>
    <t>Dollars</t>
  </si>
  <si>
    <t xml:space="preserve">Inventions Disclosed: </t>
  </si>
  <si>
    <t xml:space="preserve">Licensing Agreements: </t>
  </si>
  <si>
    <t xml:space="preserve">Patent Applications: </t>
  </si>
  <si>
    <t xml:space="preserve">Patents Granted: </t>
  </si>
  <si>
    <t xml:space="preserve">Inventions Producing Royalties: </t>
  </si>
  <si>
    <t xml:space="preserve">Software Copyrights: </t>
  </si>
  <si>
    <t>COUNTS</t>
  </si>
  <si>
    <t>PART 3: MEMBERSHIP INFORMATION</t>
  </si>
  <si>
    <t>PART 4: INCOME INFORMATION</t>
  </si>
  <si>
    <t>PART 5: CENTER OUTCOMES</t>
  </si>
  <si>
    <t>CLICK TO OPEN THE DROPDOWN BOX</t>
  </si>
  <si>
    <t>Primary Site</t>
  </si>
  <si>
    <t>Partner1</t>
  </si>
  <si>
    <t>Partner2</t>
  </si>
  <si>
    <t>Partner3</t>
  </si>
  <si>
    <t>Partner4</t>
  </si>
  <si>
    <t>Partner5</t>
  </si>
  <si>
    <t>Partner6</t>
  </si>
  <si>
    <t>Partner7</t>
  </si>
  <si>
    <t>Partner8</t>
  </si>
  <si>
    <t>Partner9</t>
  </si>
  <si>
    <t>Partner10</t>
  </si>
  <si>
    <t>Partner11</t>
  </si>
  <si>
    <t>Partner12</t>
  </si>
  <si>
    <t>TOTALS</t>
  </si>
  <si>
    <t>Center</t>
  </si>
  <si>
    <t>Director</t>
  </si>
  <si>
    <t>PrimU</t>
  </si>
  <si>
    <t>Tenure</t>
  </si>
  <si>
    <t>Boss</t>
  </si>
  <si>
    <t>co_dir1</t>
  </si>
  <si>
    <t>co_dir2</t>
  </si>
  <si>
    <t>co_dir3</t>
  </si>
  <si>
    <t>co_dir4</t>
  </si>
  <si>
    <t>co_dir5</t>
  </si>
  <si>
    <t>co_dir6</t>
  </si>
  <si>
    <t>co_dir7</t>
  </si>
  <si>
    <t>co_dir8</t>
  </si>
  <si>
    <t>co_dir9</t>
  </si>
  <si>
    <t>co_dir10</t>
  </si>
  <si>
    <t>co_dir11</t>
  </si>
  <si>
    <t>co_dir12</t>
  </si>
  <si>
    <t>fee_prim</t>
  </si>
  <si>
    <t>fee_sec</t>
  </si>
  <si>
    <t>fee_tier</t>
  </si>
  <si>
    <t>tot_fees</t>
  </si>
  <si>
    <t>add_ind</t>
  </si>
  <si>
    <t>nsf_supps</t>
  </si>
  <si>
    <t>nsf_othr</t>
  </si>
  <si>
    <t>fed_othr</t>
  </si>
  <si>
    <t>nonfed_othr</t>
  </si>
  <si>
    <t>state_supp</t>
  </si>
  <si>
    <t>univ_supp</t>
  </si>
  <si>
    <t>cash_othr</t>
  </si>
  <si>
    <t>cap_equip</t>
  </si>
  <si>
    <t>cap_fac</t>
  </si>
  <si>
    <t>cap_pers</t>
  </si>
  <si>
    <t>cap_soft</t>
  </si>
  <si>
    <t>cap_othr</t>
  </si>
  <si>
    <t>pct_ohfee</t>
  </si>
  <si>
    <t>pct_ohtyp</t>
  </si>
  <si>
    <t>inv_dis</t>
  </si>
  <si>
    <t>lic_agr</t>
  </si>
  <si>
    <t>pat_apps</t>
  </si>
  <si>
    <t>pat_grnt</t>
  </si>
  <si>
    <t>inv_ryl</t>
  </si>
  <si>
    <t>soft_copyr</t>
  </si>
  <si>
    <t>grad_ba</t>
  </si>
  <si>
    <t>grad_ma</t>
  </si>
  <si>
    <t>grad_phd</t>
  </si>
  <si>
    <t>ctr_ppts</t>
  </si>
  <si>
    <t>fac_pubs</t>
  </si>
  <si>
    <t>ind_pubs</t>
  </si>
  <si>
    <t>Year</t>
  </si>
  <si>
    <t>DIRECTOR</t>
  </si>
  <si>
    <t>UNIVERSITY</t>
  </si>
  <si>
    <t>INCOME</t>
  </si>
  <si>
    <t>OUTCOMES</t>
  </si>
  <si>
    <t>MAIN CENTER INFORMATION</t>
  </si>
  <si>
    <t xml:space="preserve">PERSONNEL DATA </t>
  </si>
  <si>
    <t>MEMBERS</t>
  </si>
  <si>
    <t>Type</t>
  </si>
  <si>
    <t>Record</t>
  </si>
  <si>
    <t>Unique_org</t>
  </si>
  <si>
    <t>Corporate</t>
  </si>
  <si>
    <t>Organization Name</t>
  </si>
  <si>
    <t>Type2</t>
  </si>
  <si>
    <t>Size</t>
  </si>
  <si>
    <t>Marker</t>
  </si>
  <si>
    <t/>
  </si>
  <si>
    <t xml:space="preserve">Academic Rank: </t>
  </si>
  <si>
    <t>Full Professor</t>
  </si>
  <si>
    <t>Academic Rank</t>
  </si>
  <si>
    <t>Tenured</t>
  </si>
  <si>
    <t>Non-tenure track</t>
  </si>
  <si>
    <t>Tenure-track</t>
  </si>
  <si>
    <t>No academic rank</t>
  </si>
  <si>
    <t>Center ID</t>
  </si>
  <si>
    <t>Selected ID#</t>
  </si>
  <si>
    <t>Ctr_ID</t>
  </si>
  <si>
    <t>Rank</t>
  </si>
  <si>
    <t>Research staff</t>
  </si>
  <si>
    <t>Postdocs</t>
  </si>
  <si>
    <t>Doctoral students</t>
  </si>
  <si>
    <t>Professional administrative</t>
  </si>
  <si>
    <t>Masters students</t>
  </si>
  <si>
    <t>Undergraduate students</t>
  </si>
  <si>
    <t>Male</t>
  </si>
  <si>
    <t>Female</t>
  </si>
  <si>
    <t>Gender Not reported</t>
  </si>
  <si>
    <t>Disabled</t>
  </si>
  <si>
    <t>GENDER</t>
  </si>
  <si>
    <t>US Citizens or legal permanent residents</t>
  </si>
  <si>
    <t>Citizenship not reported</t>
  </si>
  <si>
    <t xml:space="preserve">Foreign (Temporary students or visa holders) </t>
  </si>
  <si>
    <t>DISABILITY</t>
  </si>
  <si>
    <t>CITIZENSHIP</t>
  </si>
  <si>
    <t xml:space="preserve">Foreign (Temporary students or visa holders)/ Citizenship not reported </t>
  </si>
  <si>
    <t>TOTAL COUNTS</t>
  </si>
  <si>
    <t xml:space="preserve">PRIMARY SITE </t>
  </si>
  <si>
    <t>Not-disabled/ Not reported</t>
  </si>
  <si>
    <t>HISPANIC OR LATINO ETHNICITY</t>
  </si>
  <si>
    <t>TOTAL HISPANIC/ LATINO COUNT</t>
  </si>
  <si>
    <t>TOTAL US CITIZEN/ PERM RESIDENT COUNTS</t>
  </si>
  <si>
    <t>American Indian or Alaska Native</t>
  </si>
  <si>
    <t>Asian</t>
  </si>
  <si>
    <t>Black or African American</t>
  </si>
  <si>
    <t>Native Hawaiian or Other Pacific Islander</t>
  </si>
  <si>
    <t>White</t>
  </si>
  <si>
    <t>Mixed - Asian and White</t>
  </si>
  <si>
    <t>Other Mixed Races</t>
  </si>
  <si>
    <t>No Race Reported</t>
  </si>
  <si>
    <t>RACE OF US CITIZENS AND PERMANENT RESIDENTS</t>
  </si>
  <si>
    <t>PRIMARY SITE</t>
  </si>
  <si>
    <t>Personnel Categories</t>
  </si>
  <si>
    <t>pers_fac</t>
  </si>
  <si>
    <t>pers_adm</t>
  </si>
  <si>
    <t>pers_res</t>
  </si>
  <si>
    <t>pers_postd</t>
  </si>
  <si>
    <t>pers_phd</t>
  </si>
  <si>
    <t>pers_mast</t>
  </si>
  <si>
    <t>pers_undg</t>
  </si>
  <si>
    <t>Personnel totals</t>
  </si>
  <si>
    <t>pers_dir</t>
  </si>
  <si>
    <t>Partner 1</t>
  </si>
  <si>
    <t>Partner 2</t>
  </si>
  <si>
    <t>Partner 12</t>
  </si>
  <si>
    <t>Partner 11</t>
  </si>
  <si>
    <t>Partner 10</t>
  </si>
  <si>
    <t>Partner 9</t>
  </si>
  <si>
    <t>Partner 8</t>
  </si>
  <si>
    <t>Partner 7</t>
  </si>
  <si>
    <t>Partner 6</t>
  </si>
  <si>
    <t>Partner 5</t>
  </si>
  <si>
    <t>Partner 4</t>
  </si>
  <si>
    <t>Partner 3</t>
  </si>
  <si>
    <t>Member Status</t>
  </si>
  <si>
    <t>MEMBER STATUS</t>
  </si>
  <si>
    <t>Existing</t>
  </si>
  <si>
    <t>New</t>
  </si>
  <si>
    <t>Terminated</t>
  </si>
  <si>
    <t>Status</t>
  </si>
  <si>
    <t>Group</t>
  </si>
  <si>
    <t xml:space="preserve">total </t>
  </si>
  <si>
    <t>US_Citi</t>
  </si>
  <si>
    <t>Foreign</t>
  </si>
  <si>
    <t>Citi_NR</t>
  </si>
  <si>
    <t>Gender_NR</t>
  </si>
  <si>
    <t>Not_disab</t>
  </si>
  <si>
    <t>IUCRC_Sup</t>
  </si>
  <si>
    <t>His_total</t>
  </si>
  <si>
    <t>His_US</t>
  </si>
  <si>
    <t>His_foreign</t>
  </si>
  <si>
    <t>Native_Am</t>
  </si>
  <si>
    <t>Black</t>
  </si>
  <si>
    <t>Hawaiian</t>
  </si>
  <si>
    <t>Mix_AsWh</t>
  </si>
  <si>
    <t>Mix_Othr</t>
  </si>
  <si>
    <t>Race_NR</t>
  </si>
  <si>
    <t>Race</t>
  </si>
  <si>
    <t>Hispanic Ethnicity</t>
  </si>
  <si>
    <t>Gender</t>
  </si>
  <si>
    <t>Citizenship</t>
  </si>
  <si>
    <t>tt_informal</t>
  </si>
  <si>
    <t>Small</t>
  </si>
  <si>
    <t>Large</t>
  </si>
  <si>
    <t>Federal</t>
  </si>
  <si>
    <t>State/local</t>
  </si>
  <si>
    <t>TABLE FOR MEMBERSHIP INFO</t>
  </si>
  <si>
    <t xml:space="preserve">Counts </t>
  </si>
  <si>
    <t xml:space="preserve">New </t>
  </si>
  <si>
    <t>Type 2</t>
  </si>
  <si>
    <t>Members</t>
  </si>
  <si>
    <t>mem_new</t>
  </si>
  <si>
    <t>mem_term</t>
  </si>
  <si>
    <t>EXISTING &amp; NEW MEMBERS:</t>
  </si>
  <si>
    <t>memb_cryov</t>
  </si>
  <si>
    <t>mem_curr</t>
  </si>
  <si>
    <t>mem_lnew</t>
  </si>
  <si>
    <t>mem_lleft</t>
  </si>
  <si>
    <t>mem_last</t>
  </si>
  <si>
    <t>Current</t>
  </si>
  <si>
    <t>Last year</t>
  </si>
  <si>
    <t>Carryover</t>
  </si>
  <si>
    <t>sum of Carryover + New</t>
  </si>
  <si>
    <t>sum of Carryover + Terminated</t>
  </si>
  <si>
    <t>(Scroll Down for more Categories)</t>
  </si>
  <si>
    <t>Please enter Center Director information in the areas highlighted in green.</t>
  </si>
  <si>
    <t>In the green box below is a record of Partner Universities for your Center. Please update and/or delete as necessary.</t>
  </si>
  <si>
    <t>Smart Vehicle Concepts</t>
  </si>
  <si>
    <t>Column1</t>
  </si>
  <si>
    <t>Column2</t>
  </si>
  <si>
    <t>Site</t>
  </si>
  <si>
    <t>University A</t>
  </si>
  <si>
    <t>Note: PLEASE CLICK THE CELL TO OPEN THE DROPDOWN BOX</t>
  </si>
  <si>
    <r>
      <t xml:space="preserve">In the area highlighted in green below, please provide information about the different organizations and institutions that are continuing or new members or who have left your Center during the past complete reporting year. See below for detailed instructions.
                                                                                       </t>
    </r>
    <r>
      <rPr>
        <b/>
        <sz val="12"/>
        <color indexed="10"/>
        <rFont val="Arial"/>
        <family val="2"/>
      </rPr>
      <t>INSTRUCTIONS</t>
    </r>
    <r>
      <rPr>
        <sz val="12"/>
        <color indexed="10"/>
        <rFont val="Arial"/>
        <family val="2"/>
      </rPr>
      <t xml:space="preserve">
Already within the green highlighted area are members reported on last year's Structural Information Survey and Report. 
Please update the current list by:
a) Changing the 'Member Status' (right column) to Terminated for any members no longer with your Center,
b) Entering new members at the bottom of the list. Assign these with 'New' Member Status, and
c) Indicating the organization type and fee category paid by each member 
d) If the member belongs to a specific site, please select it from the drop down menu.</t>
    </r>
  </si>
  <si>
    <t>PART 6: CENTER PERSONNEL</t>
  </si>
  <si>
    <t>PART 6: CENTER PERSONNEL CONTINUED</t>
  </si>
  <si>
    <t>Advanced Forestry Systems</t>
  </si>
  <si>
    <t>E-Design</t>
  </si>
  <si>
    <t>Advanced Knowledge Enablement</t>
  </si>
  <si>
    <t>Advanced Space Technologies Research and Engineering Center</t>
  </si>
  <si>
    <t>Bioenergy Research and Development</t>
  </si>
  <si>
    <t>Health Organization Transformation</t>
  </si>
  <si>
    <t>Particulate and Surfactant Systems</t>
  </si>
  <si>
    <t>Advanced Vehicle and Extreme Environment Electronics</t>
  </si>
  <si>
    <t>Child Injury Prevention Studies</t>
  </si>
  <si>
    <t>Electromagnetic Compatibility</t>
  </si>
  <si>
    <t>Embedded Systems</t>
  </si>
  <si>
    <t>Grid-Connected Advanced Power Electronic Systems</t>
  </si>
  <si>
    <t>Hybrid Multicore Productivity Research</t>
  </si>
  <si>
    <t>Integration of Composites into Infrastructure</t>
  </si>
  <si>
    <t>Nondestructive Evaluation</t>
  </si>
  <si>
    <t>Power Systems Engineering Research Center</t>
  </si>
  <si>
    <t>Silicon Solar Consortium</t>
  </si>
  <si>
    <t>Water &amp; Environmental Technology</t>
  </si>
  <si>
    <t>Ceramics Composites and Optical Materials Center</t>
  </si>
  <si>
    <t>Energy Harvesting Materials &amp; Systems</t>
  </si>
  <si>
    <t>Next Generation Photovoltaics</t>
  </si>
  <si>
    <t>Pharmaceutical Development</t>
  </si>
  <si>
    <t>Resource Recovery and Recycling</t>
  </si>
  <si>
    <t>Water Equipment &amp; Policy</t>
  </si>
  <si>
    <t>Wood-Based Composites</t>
  </si>
  <si>
    <t>SC</t>
  </si>
  <si>
    <t>LC</t>
  </si>
  <si>
    <t>FG</t>
  </si>
  <si>
    <t>SG</t>
  </si>
  <si>
    <t>NP</t>
  </si>
  <si>
    <t>Center Status</t>
  </si>
  <si>
    <t>DIR ID#</t>
  </si>
  <si>
    <t>Last Name</t>
  </si>
  <si>
    <t>First Name</t>
  </si>
  <si>
    <t>Staff Role</t>
  </si>
  <si>
    <t>CISE/ENG</t>
  </si>
  <si>
    <t>CTR NAME</t>
  </si>
  <si>
    <t>UNIV ID#</t>
  </si>
  <si>
    <t>Address 1</t>
  </si>
  <si>
    <t>Address 2</t>
  </si>
  <si>
    <t>Address 3</t>
  </si>
  <si>
    <t>City</t>
  </si>
  <si>
    <t>State</t>
  </si>
  <si>
    <t>Zip Code</t>
  </si>
  <si>
    <t>Phone-Primary</t>
  </si>
  <si>
    <t>Phone-Secondary</t>
  </si>
  <si>
    <t>Fax</t>
  </si>
  <si>
    <t>E-mail</t>
  </si>
  <si>
    <t>Active</t>
  </si>
  <si>
    <t>Operations Support Contact</t>
  </si>
  <si>
    <t>Phone</t>
  </si>
  <si>
    <t>Email</t>
  </si>
  <si>
    <t>Administative Support</t>
  </si>
  <si>
    <t>Center Staff Contact</t>
  </si>
  <si>
    <t>Advanced Non-Ferrous Structural Alloys</t>
  </si>
  <si>
    <t>Biophotonics Sensors and Systems</t>
  </si>
  <si>
    <t>Advanced Processing and Packaging Studies</t>
  </si>
  <si>
    <t>Design of Analog Digital Integrated Circuits</t>
  </si>
  <si>
    <t>Excellence in Logistics and Distribution</t>
  </si>
  <si>
    <t>High-Performance Reconfigurable Computing</t>
  </si>
  <si>
    <t>Research in Intelligent Storage</t>
  </si>
  <si>
    <t>Surveillance Research</t>
  </si>
  <si>
    <t>Transportation and Electricity Convergence</t>
  </si>
  <si>
    <t>Metamaterials</t>
  </si>
  <si>
    <t>Berkeley Sensor &amp; Actuator Center</t>
  </si>
  <si>
    <t>Government (State/Local)</t>
  </si>
  <si>
    <t>In-kind</t>
  </si>
  <si>
    <t>NG</t>
  </si>
  <si>
    <t>n_proj</t>
  </si>
  <si>
    <t>Spinoff/Spinout/Startup Companies</t>
  </si>
  <si>
    <t>Tire Research</t>
  </si>
  <si>
    <t>Unmanned Aircraft Systems</t>
  </si>
  <si>
    <t>Visual and Decision Informatics</t>
  </si>
  <si>
    <t>Sustainably Integrated Buildings and Sites</t>
  </si>
  <si>
    <t>Optical Wireless Applications</t>
  </si>
  <si>
    <t>Energy-Smart Electronic Systems</t>
  </si>
  <si>
    <t>Cloud &amp; Autonomic Computing</t>
  </si>
  <si>
    <t xml:space="preserve">Has the Center stimulated the development of any </t>
  </si>
  <si>
    <t>Yes</t>
  </si>
  <si>
    <t>No</t>
  </si>
  <si>
    <t xml:space="preserve">spinoff/spinout/startup companies during the most recently </t>
  </si>
  <si>
    <t>If yes, please list the company name(s):</t>
  </si>
  <si>
    <t>spinoff</t>
  </si>
  <si>
    <t>CenterID</t>
  </si>
  <si>
    <t>CenterName</t>
  </si>
  <si>
    <t>CompanyName</t>
  </si>
  <si>
    <t xml:space="preserve">Dollar Value of Royalties Produced: </t>
  </si>
  <si>
    <t>ryl_value</t>
  </si>
  <si>
    <t>REU supplement students:</t>
  </si>
  <si>
    <t>RET supplement teachers:</t>
  </si>
  <si>
    <t>REV supplement students:</t>
  </si>
  <si>
    <t>REV/T supplement teachers:</t>
  </si>
  <si>
    <t>Innovative Managing Director(s):</t>
  </si>
  <si>
    <t>Count</t>
  </si>
  <si>
    <t>supp_REU</t>
  </si>
  <si>
    <t>supp_RET</t>
  </si>
  <si>
    <t>supp_REV</t>
  </si>
  <si>
    <t>supp_REVT</t>
  </si>
  <si>
    <t>supp_IMD</t>
  </si>
  <si>
    <t>Membrane Science, Engineering &amp; Technology Center</t>
  </si>
  <si>
    <t>Configuration Analytics and Automation</t>
  </si>
  <si>
    <t>Net-Centric and Cloud Software and Systems</t>
  </si>
  <si>
    <t>Total</t>
  </si>
  <si>
    <t>DIRECTOR TIME ALLOCATION</t>
  </si>
  <si>
    <t>In the green box below please provide the name and contact information for the Operations Person at each site, if differnet than the Site Director.</t>
  </si>
  <si>
    <t>CD_Pct_cadmin</t>
  </si>
  <si>
    <t>CD_Pct_oadmin</t>
  </si>
  <si>
    <t>CD_Pct_rsch</t>
  </si>
  <si>
    <t>CD_Pct_tch</t>
  </si>
  <si>
    <t>CD_Pct_othr</t>
  </si>
  <si>
    <t>SD1_Pct_cadmin</t>
  </si>
  <si>
    <t>SD1_Pct_oadmin</t>
  </si>
  <si>
    <t>SD1_Pct_rsch</t>
  </si>
  <si>
    <t>SD1_Pct_tch</t>
  </si>
  <si>
    <t>SD1_Pct_othr</t>
  </si>
  <si>
    <t>SD2_Pct_cadmin</t>
  </si>
  <si>
    <t>SD2_Pct_oadmin</t>
  </si>
  <si>
    <t>SD2_Pct_rsch</t>
  </si>
  <si>
    <t>SD2_Pct_tch</t>
  </si>
  <si>
    <t>SD2_Pct_othr</t>
  </si>
  <si>
    <t>SD3_Pct_cadmin</t>
  </si>
  <si>
    <t>SD3_Pct_oadmin</t>
  </si>
  <si>
    <t>SD3_Pct_rsch</t>
  </si>
  <si>
    <t>SD3_Pct_tch</t>
  </si>
  <si>
    <t>SD3_Pct_othr</t>
  </si>
  <si>
    <t>SD4_Pct_cadmin</t>
  </si>
  <si>
    <t>SD4_Pct_oadmin</t>
  </si>
  <si>
    <t>SD4_Pct_rsch</t>
  </si>
  <si>
    <t>SD4_Pct_tch</t>
  </si>
  <si>
    <t>SD4_Pct_othr</t>
  </si>
  <si>
    <t>SD5_Pct_cadmin</t>
  </si>
  <si>
    <t>SD5_Pct_oadmin</t>
  </si>
  <si>
    <t>SD5_Pct_rsch</t>
  </si>
  <si>
    <t>SD5_Pct_tch</t>
  </si>
  <si>
    <t>SD5_Pct_othr</t>
  </si>
  <si>
    <t>SD6_Pct_cadmin</t>
  </si>
  <si>
    <t>SD6_Pct_oadmin</t>
  </si>
  <si>
    <t>SD6_Pct_rsch</t>
  </si>
  <si>
    <t>SD6_Pct_tch</t>
  </si>
  <si>
    <t>SD6_Pct_othr</t>
  </si>
  <si>
    <t>SD7_Pct_cadmin</t>
  </si>
  <si>
    <t>SD7_Pct_oadmin</t>
  </si>
  <si>
    <t>SD7_Pct_rsch</t>
  </si>
  <si>
    <t>SD7_Pct_tch</t>
  </si>
  <si>
    <t>SD7_Pct_othr</t>
  </si>
  <si>
    <t>SD8_Pct_cadmin</t>
  </si>
  <si>
    <t>SD8_Pct_oadmin</t>
  </si>
  <si>
    <t>SD8_Pct_rsch</t>
  </si>
  <si>
    <t>SD8_Pct_tch</t>
  </si>
  <si>
    <t>SD8_Pct_othr</t>
  </si>
  <si>
    <t>SD9_Pct_cadmin</t>
  </si>
  <si>
    <t>SD9_Pct_oadmin</t>
  </si>
  <si>
    <t>SD9_Pct_rsch</t>
  </si>
  <si>
    <t>SD9_Pct_tch</t>
  </si>
  <si>
    <t>SD9_Pct_othr</t>
  </si>
  <si>
    <t>SD10_Pct_cadmin</t>
  </si>
  <si>
    <t>SD10_Pct_oadmin</t>
  </si>
  <si>
    <t>SD10_Pct_rsch</t>
  </si>
  <si>
    <t>SD10_Pct_tch</t>
  </si>
  <si>
    <t>SD10_Pct_othr</t>
  </si>
  <si>
    <t>SD11_Pct_cadmin</t>
  </si>
  <si>
    <t>SD11_Pct_oadmin</t>
  </si>
  <si>
    <t>SD11_Pct_rsch</t>
  </si>
  <si>
    <t>SD11_Pct_tch</t>
  </si>
  <si>
    <t>SD11_Pct_othr</t>
  </si>
  <si>
    <t>SD12_Pct_cadmin</t>
  </si>
  <si>
    <t>SD12_Pct_oadmin</t>
  </si>
  <si>
    <t>SD12_Pct_rsch</t>
  </si>
  <si>
    <t>SD12_Pct_tch</t>
  </si>
  <si>
    <t>SD12_Pct_othr</t>
  </si>
  <si>
    <t>Title</t>
  </si>
  <si>
    <t>NA</t>
  </si>
  <si>
    <t>Other NSF Support: Award Documentation</t>
  </si>
  <si>
    <t>Primary_pct_bdgtad</t>
  </si>
  <si>
    <t>Partner1_pct_bdgtad</t>
  </si>
  <si>
    <t>Partner2_pct_bdgtad</t>
  </si>
  <si>
    <t>Partner3_pct_bdgtad</t>
  </si>
  <si>
    <t>Partner4_pct_bdgtad</t>
  </si>
  <si>
    <t>Partner5_pct_bdgtad</t>
  </si>
  <si>
    <t>Partner6_pct_bdgtad</t>
  </si>
  <si>
    <t>Partner7_pct_bdgtad</t>
  </si>
  <si>
    <t>Partner8_pct_bdgtad</t>
  </si>
  <si>
    <t>Partner9_pct_bdgtad</t>
  </si>
  <si>
    <t>Partner10_pct_bdgtad</t>
  </si>
  <si>
    <t>Partner11_pct_bdgtad</t>
  </si>
  <si>
    <t>Partner12_pct_bdgtad</t>
  </si>
  <si>
    <t>Bachelors</t>
  </si>
  <si>
    <t>Masters</t>
  </si>
  <si>
    <t>Doctorates</t>
  </si>
  <si>
    <t>Total Counts</t>
  </si>
  <si>
    <t>I/UCRC Graduates Hired by Industry Members:</t>
  </si>
  <si>
    <t>I/UCRC Graduates Hired by Government Members:</t>
  </si>
  <si>
    <t>I/UCRC Graduates Hired by Non-Member Industry Firms:</t>
  </si>
  <si>
    <t>I/UCRC Graduates Hired by Non-Member Government Agencies:</t>
  </si>
  <si>
    <t>I/UCRC Graduates Taking Faculty Positions:</t>
  </si>
  <si>
    <t>I/UCRC Graduates Taking Postdoc Positions:</t>
  </si>
  <si>
    <t>I/UCRC Graduates Continuing Education/Advanced Degree:</t>
  </si>
  <si>
    <t>I/UCRC Graduates Career Outcome Unknown/Not Reported:</t>
  </si>
  <si>
    <t>Bachelors:</t>
  </si>
  <si>
    <t>Doctorates:</t>
  </si>
  <si>
    <t>Masters:</t>
  </si>
  <si>
    <t>Director's Academic Title:</t>
  </si>
  <si>
    <t>What percent of time does the Director at each Site spend on these activities                              (See Notes 1 &amp; 2 below):</t>
  </si>
  <si>
    <t>--</t>
  </si>
  <si>
    <t>Alumni Career Outcomes</t>
  </si>
  <si>
    <t>hire_ba</t>
  </si>
  <si>
    <t>hire_phd</t>
  </si>
  <si>
    <t>hire_ma</t>
  </si>
  <si>
    <t>Research Activity (See Note 1)</t>
  </si>
  <si>
    <t>Number of Active Center Projects:</t>
  </si>
  <si>
    <t>completed fiscal year (See Note 8)?</t>
  </si>
  <si>
    <t>Publications Co-authored with Industry Members (See Note 7):</t>
  </si>
  <si>
    <t xml:space="preserve">Faculty &amp; Student Publications Based on Center Research (See Note 6): </t>
  </si>
  <si>
    <t xml:space="preserve">Number of presentations made (See Note 5): </t>
  </si>
  <si>
    <t>Advanced Design and Man of Integrated Microfluidics</t>
  </si>
  <si>
    <t>Arthropod Management Technologies</t>
  </si>
  <si>
    <t>Innovative Instrumentation Technology</t>
  </si>
  <si>
    <t>Bioplastics and Biocomposites</t>
  </si>
  <si>
    <t>Broadband Wireless Access and Applications</t>
  </si>
  <si>
    <t>Cooling Technologies Research Center</t>
  </si>
  <si>
    <t>Cyber-Physical Systems for the Hospital Operating Room</t>
  </si>
  <si>
    <t>Dynamic Data Analytics</t>
  </si>
  <si>
    <t>Dielectrics and Piezoelectrics</t>
  </si>
  <si>
    <t>Disruptive Muscoloskeletal Innovations</t>
  </si>
  <si>
    <t>Electrochemical Processes and Technologies</t>
  </si>
  <si>
    <t>Freeform Optics</t>
  </si>
  <si>
    <t>Identification Technology Research</t>
  </si>
  <si>
    <t>Manufacturing and Materials Joining Innovation Center</t>
  </si>
  <si>
    <t>iPerform - I/UCRC for Assistive Technologies to Enhance Human Performance</t>
  </si>
  <si>
    <t>Multi-functional Integrated System Technology</t>
  </si>
  <si>
    <t>Novel High-Voltage/Temperature Materials and Structures</t>
  </si>
  <si>
    <t>Research in Storage Systems</t>
  </si>
  <si>
    <t>Robots and Sensors for the Human Well-being</t>
  </si>
  <si>
    <t>Science Center for Marine Fisheries</t>
  </si>
  <si>
    <t>Security and Software Engineering Research Center</t>
  </si>
  <si>
    <t>Smart Ocean Technology</t>
  </si>
  <si>
    <t>Spatiotemporal Thinking, Computing and Application</t>
  </si>
  <si>
    <t>Wheat Genetics</t>
  </si>
  <si>
    <t>Annual Membership Fees (See Note 1)</t>
  </si>
  <si>
    <t>I/UCRC Grant Supported</t>
  </si>
  <si>
    <t>Center Member Funding Supported</t>
  </si>
  <si>
    <t>Other Center Income Supported</t>
  </si>
  <si>
    <t>Not Center Supported / Support not reported</t>
  </si>
  <si>
    <t>CENTER SUPPORT</t>
  </si>
  <si>
    <t>Mem_Sup</t>
  </si>
  <si>
    <t>Other_Sup</t>
  </si>
  <si>
    <t>No_Ctr_Sup</t>
  </si>
  <si>
    <r>
      <rPr>
        <b/>
        <sz val="10"/>
        <color rgb="FFFF0000"/>
        <rFont val="Arial"/>
        <family val="2"/>
      </rPr>
      <t>Center</t>
    </r>
    <r>
      <rPr>
        <b/>
        <sz val="10"/>
        <rFont val="Arial"/>
        <family val="2"/>
      </rPr>
      <t xml:space="preserve"> Support</t>
    </r>
  </si>
  <si>
    <t>Intellectual Property (See Note 2)</t>
  </si>
  <si>
    <t>I/UCRC Graduate Degrees Awarded (See Note 3)</t>
  </si>
  <si>
    <t>I/UCRC Alumni Career Outcomes (See Note 4)</t>
  </si>
  <si>
    <t>Degree Totals:</t>
  </si>
  <si>
    <t>Wind Energy Science, Technology and Research</t>
  </si>
  <si>
    <t>Electric Vehicles: Transportation and Electricity Convergence</t>
  </si>
  <si>
    <t>No_Iusupp</t>
  </si>
  <si>
    <t>bs_mem_ind_hire</t>
  </si>
  <si>
    <t>bs_mem_gov_hire</t>
  </si>
  <si>
    <t>bs_non-mem_ind_hire</t>
  </si>
  <si>
    <t>bs_non-mem_gov_hire</t>
  </si>
  <si>
    <t>bs_cont_edu_hire</t>
  </si>
  <si>
    <t>bs_hire_nr</t>
  </si>
  <si>
    <t>ms_mem_ind_hire</t>
  </si>
  <si>
    <t>ms_mem_gov_hire</t>
  </si>
  <si>
    <t>ms_non-mem_ind_hire</t>
  </si>
  <si>
    <t>ms_non-mem_gov_hire</t>
  </si>
  <si>
    <t>ms_fac_hire</t>
  </si>
  <si>
    <t>ms_cont_edu_hire</t>
  </si>
  <si>
    <t>ms_hire_nr</t>
  </si>
  <si>
    <t>phd_mem_ind_hire</t>
  </si>
  <si>
    <t>phd_mem_gov_hire</t>
  </si>
  <si>
    <t>phd_non-mem_ind_hire</t>
  </si>
  <si>
    <t>phd_non-mem_gov_hire</t>
  </si>
  <si>
    <t>phd_fac_hire</t>
  </si>
  <si>
    <t>phd_postdoc_hire</t>
  </si>
  <si>
    <t>phd_hire_nr</t>
  </si>
  <si>
    <r>
      <t xml:space="preserve">In the green highlighted areas below, please provide information on types and sources of support to your I/UCRC, including annual fees, capital support and contributions, cash support, and rate information.       </t>
    </r>
    <r>
      <rPr>
        <sz val="12"/>
        <color indexed="8"/>
        <rFont val="Arial"/>
        <family val="2"/>
      </rPr>
      <t xml:space="preserve">                                                                           </t>
    </r>
    <r>
      <rPr>
        <b/>
        <sz val="11"/>
        <color indexed="10"/>
        <rFont val="Arial"/>
        <family val="2"/>
      </rPr>
      <t>NOTE</t>
    </r>
    <r>
      <rPr>
        <sz val="11"/>
        <color indexed="10"/>
        <rFont val="Arial"/>
        <family val="2"/>
      </rPr>
      <t xml:space="preserve">: If yours is a multi-site center, enter the information collected with the 'Partner Site Information Sheet' separately for each site. Numbers will be summed automatically in the TOTALS column. </t>
    </r>
  </si>
  <si>
    <r>
      <t xml:space="preserve">Please enter your center's outcomes data as numerical counts, not percentages. In the publications section you should only enter actual publications in the open literature (not works "in press").     </t>
    </r>
    <r>
      <rPr>
        <sz val="12"/>
        <rFont val="Arial"/>
        <family val="2"/>
      </rPr>
      <t xml:space="preserve">   </t>
    </r>
    <r>
      <rPr>
        <sz val="12"/>
        <rFont val="Arial"/>
        <family val="2"/>
      </rPr>
      <t xml:space="preserve">                                                                            </t>
    </r>
    <r>
      <rPr>
        <b/>
        <sz val="12"/>
        <color indexed="10"/>
        <rFont val="Arial"/>
        <family val="2"/>
      </rPr>
      <t>NOTE</t>
    </r>
    <r>
      <rPr>
        <sz val="12"/>
        <color indexed="10"/>
        <rFont val="Arial"/>
        <family val="2"/>
      </rPr>
      <t xml:space="preserve">:  </t>
    </r>
    <r>
      <rPr>
        <sz val="11"/>
        <color indexed="10"/>
        <rFont val="Arial"/>
        <family val="2"/>
      </rPr>
      <t xml:space="preserve">If yours is a multi-site center, enter the information collected in the 'Partner Site Information Sheet' separately for each site. Numbers will be summed automatically in the TOTAL COUNTS column. </t>
    </r>
  </si>
  <si>
    <t>FY2015-2016</t>
  </si>
  <si>
    <t>Cash Support (See Note 2)</t>
  </si>
  <si>
    <t>Capital Support and In-Kind Contributions (See Note 3)</t>
  </si>
  <si>
    <t>Supplemental Personnel Support (See Note 4)</t>
  </si>
  <si>
    <t xml:space="preserve">Total from Member Fees (See Note 5): </t>
  </si>
  <si>
    <t xml:space="preserve">Additional Industry Support (See Note 6): </t>
  </si>
  <si>
    <t xml:space="preserve">NSF/IUCRC Award &amp; Supplements (See Note 7): </t>
  </si>
  <si>
    <t xml:space="preserve">Other NSF Support (See Note 8): </t>
  </si>
  <si>
    <t xml:space="preserve">Other Federal Government (See Note 9): </t>
  </si>
  <si>
    <t xml:space="preserve">Non-Federal Government (See Note 10): </t>
  </si>
  <si>
    <t xml:space="preserve">State Support (See Note 11): </t>
  </si>
  <si>
    <t>If "Other NSF Support" reported above, please provide the relevant NSF award numbers (See Note 12):</t>
  </si>
  <si>
    <t xml:space="preserve">% Overhead Rate charged to Membership Fee (See Note 13): </t>
  </si>
  <si>
    <t xml:space="preserve">% Budget allocated to administration (See Note 14): </t>
  </si>
  <si>
    <t>Directors (See Note 1)</t>
  </si>
  <si>
    <t>Faculty (See Note 2)</t>
  </si>
  <si>
    <r>
      <t xml:space="preserve">In the green highlighted areas below, please enter Center personnel information.  Include individuals who are considered IUCRC personnel by virtue of their being </t>
    </r>
    <r>
      <rPr>
        <b/>
        <u/>
        <sz val="12"/>
        <rFont val="Arial"/>
        <family val="2"/>
      </rPr>
      <t>supported by any of the funding sources reported on the Part 4: Income Information Sheet, conducting Center funded research, or using Center facilities</t>
    </r>
    <r>
      <rPr>
        <b/>
        <sz val="12"/>
        <rFont val="Arial"/>
        <family val="2"/>
      </rPr>
      <t xml:space="preserve">. Report personnel counts in each category in whole numbers, regardless of time full- or part-time commitments to the Center. Scroll down for additional categories.  Scroll right for partner site data entry.    </t>
    </r>
    <r>
      <rPr>
        <sz val="12"/>
        <rFont val="Arial"/>
        <family val="2"/>
      </rPr>
      <t xml:space="preserve">                                                                        </t>
    </r>
    <r>
      <rPr>
        <b/>
        <sz val="12"/>
        <color indexed="10"/>
        <rFont val="Arial"/>
        <family val="2"/>
      </rPr>
      <t>NOTE</t>
    </r>
    <r>
      <rPr>
        <sz val="10"/>
        <color indexed="10"/>
        <rFont val="Arial"/>
        <family val="2"/>
      </rPr>
      <t>:</t>
    </r>
    <r>
      <rPr>
        <sz val="11"/>
        <color indexed="10"/>
        <rFont val="Arial"/>
        <family val="2"/>
      </rPr>
      <t xml:space="preserve"> If yours is a multi-site center, use the information collected in the 'Partner Site Information Sheet' to enter information separately for each site (SCROLL RIGHT). Numbers will be summed automatically in the columns beneath the blue bar. </t>
    </r>
  </si>
  <si>
    <t>Connection One: Telecommunications</t>
  </si>
  <si>
    <t>NSF Other Award Numbers</t>
  </si>
  <si>
    <t>PrimSiteAwds</t>
  </si>
  <si>
    <t>PtrSite1Awds</t>
  </si>
  <si>
    <t>PrtSite2Awds</t>
  </si>
  <si>
    <t>PtrSite3Awds</t>
  </si>
  <si>
    <t>PtrSite4Awds</t>
  </si>
  <si>
    <t>PtrSite6Awds</t>
  </si>
  <si>
    <t>PtrSite5Awds</t>
  </si>
  <si>
    <t>PtrSite7Awds</t>
  </si>
  <si>
    <t>PtrSite8Awds</t>
  </si>
  <si>
    <t>PtrSite9Awds</t>
  </si>
  <si>
    <t>PtrSite10Awds</t>
  </si>
  <si>
    <t>PtrSite11Awds</t>
  </si>
  <si>
    <t>PtrSite12Awds</t>
  </si>
  <si>
    <r>
      <t xml:space="preserve">In the green highlighted areas below and to the right, please enter additional Center personnel information for the I/UCRC Personnel reported on the Part 5: I/UCRC Personnel Sheet.  </t>
    </r>
    <r>
      <rPr>
        <b/>
        <u/>
        <sz val="12"/>
        <rFont val="Arial"/>
        <family val="2"/>
      </rPr>
      <t xml:space="preserve">Report race data for </t>
    </r>
    <r>
      <rPr>
        <b/>
        <u/>
        <sz val="12"/>
        <color rgb="FFFF0000"/>
        <rFont val="Arial"/>
        <family val="2"/>
      </rPr>
      <t>US Citizens and Permanent Residents ONLY</t>
    </r>
    <r>
      <rPr>
        <b/>
        <u/>
        <sz val="12"/>
        <rFont val="Arial"/>
        <family val="2"/>
      </rPr>
      <t xml:space="preserve"> on this sheet</t>
    </r>
    <r>
      <rPr>
        <b/>
        <sz val="12"/>
        <rFont val="Arial"/>
        <family val="2"/>
      </rPr>
      <t xml:space="preserve">.                                  </t>
    </r>
    <r>
      <rPr>
        <b/>
        <sz val="12"/>
        <color indexed="10"/>
        <rFont val="Arial"/>
        <family val="2"/>
      </rPr>
      <t>NOTE</t>
    </r>
    <r>
      <rPr>
        <sz val="10"/>
        <color indexed="10"/>
        <rFont val="Arial"/>
        <family val="2"/>
      </rPr>
      <t xml:space="preserve">:  </t>
    </r>
    <r>
      <rPr>
        <sz val="11"/>
        <color indexed="10"/>
        <rFont val="Arial"/>
        <family val="2"/>
      </rPr>
      <t>If yours is a multi-site center, use the information collected in the "Partner Site Information Sheet" to enter information separately for each site (SCROLL RIGHT).  Numbers will be summed automatically in the columns beneath the blue bar, to the left.</t>
    </r>
  </si>
  <si>
    <t>Atomically Thin  Multifunctional Coatings</t>
  </si>
  <si>
    <t>Fiber-Wireless Integration and Networking</t>
  </si>
  <si>
    <t>Rational Catalyst Synthesis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</si>
</sst>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7" x14ac:knownFonts="1">
    <font>
      <sz val="10"/>
      <name val="Arial"/>
    </font>
    <font>
      <sz val="10"/>
      <name val="Arial"/>
      <family val="2"/>
    </font>
    <font>
      <sz val="8"/>
      <name val="Arial"/>
      <family val="2"/>
    </font>
    <font>
      <b/>
      <sz val="10"/>
      <name val="Arial"/>
      <family val="2"/>
    </font>
    <font>
      <b/>
      <sz val="12"/>
      <name val="Arial"/>
      <family val="2"/>
    </font>
    <font>
      <sz val="12"/>
      <name val="Arial"/>
      <family val="2"/>
    </font>
    <font>
      <sz val="10"/>
      <color indexed="10"/>
      <name val="Arial"/>
      <family val="2"/>
    </font>
    <font>
      <sz val="12"/>
      <name val="Arial"/>
      <family val="2"/>
    </font>
    <font>
      <b/>
      <sz val="12"/>
      <name val="Arial"/>
      <family val="2"/>
    </font>
    <font>
      <sz val="12"/>
      <color indexed="17"/>
      <name val="Arial"/>
      <family val="2"/>
    </font>
    <font>
      <b/>
      <sz val="12"/>
      <color indexed="17"/>
      <name val="Arial"/>
      <family val="2"/>
    </font>
    <font>
      <sz val="16"/>
      <name val="Arial"/>
      <family val="2"/>
    </font>
    <font>
      <b/>
      <sz val="14"/>
      <color indexed="12"/>
      <name val="Arial"/>
      <family val="2"/>
    </font>
    <font>
      <b/>
      <i/>
      <sz val="10"/>
      <color indexed="10"/>
      <name val="Arial"/>
      <family val="2"/>
    </font>
    <font>
      <b/>
      <u/>
      <sz val="12"/>
      <name val="Arial"/>
      <family val="2"/>
    </font>
    <font>
      <u/>
      <sz val="10"/>
      <name val="Arial"/>
      <family val="2"/>
    </font>
    <font>
      <i/>
      <sz val="12"/>
      <name val="Arial"/>
      <family val="2"/>
    </font>
    <font>
      <sz val="12"/>
      <color indexed="8"/>
      <name val="Arial"/>
      <family val="2"/>
    </font>
    <font>
      <sz val="10"/>
      <color indexed="10"/>
      <name val="Arial"/>
      <family val="2"/>
    </font>
    <font>
      <i/>
      <sz val="12"/>
      <color indexed="10"/>
      <name val="Arial"/>
      <family val="2"/>
    </font>
    <font>
      <b/>
      <i/>
      <sz val="12"/>
      <color indexed="10"/>
      <name val="Arial"/>
      <family val="2"/>
    </font>
    <font>
      <b/>
      <sz val="10"/>
      <color indexed="10"/>
      <name val="Arial"/>
      <family val="2"/>
    </font>
    <font>
      <b/>
      <sz val="10"/>
      <color indexed="12"/>
      <name val="Arial"/>
      <family val="2"/>
    </font>
    <font>
      <b/>
      <sz val="8"/>
      <color indexed="17"/>
      <name val="Arial"/>
      <family val="2"/>
    </font>
    <font>
      <sz val="8"/>
      <name val="Arial"/>
      <family val="2"/>
    </font>
    <font>
      <b/>
      <sz val="12"/>
      <color indexed="10"/>
      <name val="Arial"/>
      <family val="2"/>
    </font>
    <font>
      <sz val="11"/>
      <name val="Arial"/>
      <family val="2"/>
    </font>
    <font>
      <i/>
      <sz val="11"/>
      <name val="Arial"/>
      <family val="2"/>
    </font>
    <font>
      <b/>
      <sz val="11"/>
      <name val="Arial"/>
      <family val="2"/>
    </font>
    <font>
      <i/>
      <sz val="11"/>
      <name val="Arial"/>
      <family val="2"/>
    </font>
    <font>
      <b/>
      <sz val="11"/>
      <name val="Arial"/>
      <family val="2"/>
    </font>
    <font>
      <i/>
      <sz val="10"/>
      <name val="Arial"/>
      <family val="2"/>
    </font>
    <font>
      <b/>
      <i/>
      <sz val="11"/>
      <name val="Arial"/>
      <family val="2"/>
    </font>
    <font>
      <sz val="10"/>
      <color indexed="13"/>
      <name val="Arial"/>
      <family val="2"/>
    </font>
    <font>
      <b/>
      <sz val="10"/>
      <name val="Arial"/>
      <family val="2"/>
    </font>
    <font>
      <sz val="10"/>
      <name val="Arial"/>
      <family val="2"/>
    </font>
    <font>
      <sz val="10"/>
      <color indexed="57"/>
      <name val="Arial"/>
      <family val="2"/>
    </font>
    <font>
      <b/>
      <sz val="10"/>
      <color indexed="57"/>
      <name val="Arial"/>
      <family val="2"/>
    </font>
    <font>
      <sz val="10"/>
      <name val="Arial"/>
      <family val="2"/>
    </font>
    <font>
      <b/>
      <sz val="10"/>
      <color indexed="57"/>
      <name val="Arial"/>
      <family val="2"/>
    </font>
    <font>
      <b/>
      <sz val="12"/>
      <color indexed="12"/>
      <name val="Arial"/>
      <family val="2"/>
    </font>
    <font>
      <sz val="12"/>
      <color indexed="10"/>
      <name val="Arial"/>
      <family val="2"/>
    </font>
    <font>
      <sz val="11"/>
      <color indexed="10"/>
      <name val="Arial"/>
      <family val="2"/>
    </font>
    <font>
      <sz val="16"/>
      <name val="Arial"/>
      <family val="2"/>
    </font>
    <font>
      <b/>
      <sz val="11"/>
      <color indexed="10"/>
      <name val="Arial"/>
      <family val="2"/>
    </font>
    <font>
      <b/>
      <sz val="13"/>
      <name val="Arial"/>
      <family val="2"/>
    </font>
    <font>
      <b/>
      <sz val="12"/>
      <color indexed="8"/>
      <name val="Arial"/>
      <family val="2"/>
    </font>
    <font>
      <sz val="10"/>
      <color indexed="8"/>
      <name val="Arial"/>
      <family val="2"/>
    </font>
    <font>
      <b/>
      <sz val="10"/>
      <color indexed="8"/>
      <name val="Arial"/>
      <family val="2"/>
    </font>
    <font>
      <b/>
      <sz val="10"/>
      <color rgb="FFFF0000"/>
      <name val="Arial"/>
      <family val="2"/>
    </font>
    <font>
      <sz val="10"/>
      <color theme="1"/>
      <name val="Arial"/>
      <family val="2"/>
    </font>
    <font>
      <b/>
      <sz val="10"/>
      <color theme="1"/>
      <name val="Arial"/>
      <family val="2"/>
    </font>
    <font>
      <b/>
      <sz val="12"/>
      <color theme="1"/>
      <name val="Arial"/>
      <family val="2"/>
    </font>
    <font>
      <sz val="12"/>
      <color theme="1"/>
      <name val="Arial"/>
      <family val="2"/>
    </font>
    <font>
      <sz val="11"/>
      <color theme="1"/>
      <name val="Arial"/>
      <family val="2"/>
    </font>
    <font>
      <b/>
      <sz val="11"/>
      <color theme="1"/>
      <name val="Arial"/>
      <family val="2"/>
    </font>
    <font>
      <b/>
      <u/>
      <sz val="12"/>
      <color rgb="FFFF0000"/>
      <name val="Arial"/>
      <family val="2"/>
    </font>
  </fonts>
  <fills count="22">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2"/>
        <bgColor indexed="64"/>
      </patternFill>
    </fill>
    <fill>
      <patternFill patternType="solid">
        <fgColor indexed="47"/>
        <bgColor indexed="64"/>
      </patternFill>
    </fill>
    <fill>
      <patternFill patternType="solid">
        <fgColor indexed="50"/>
        <bgColor indexed="64"/>
      </patternFill>
    </fill>
    <fill>
      <patternFill patternType="solid">
        <fgColor indexed="42"/>
        <bgColor indexed="64"/>
      </patternFill>
    </fill>
    <fill>
      <patternFill patternType="solid">
        <fgColor indexed="43"/>
        <bgColor indexed="64"/>
      </patternFill>
    </fill>
    <fill>
      <patternFill patternType="solid">
        <fgColor indexed="53"/>
        <bgColor indexed="64"/>
      </patternFill>
    </fill>
    <fill>
      <patternFill patternType="solid">
        <fgColor indexed="22"/>
        <bgColor indexed="64"/>
      </patternFill>
    </fill>
    <fill>
      <patternFill patternType="solid">
        <fgColor indexed="46"/>
        <bgColor indexed="64"/>
      </patternFill>
    </fill>
    <fill>
      <patternFill patternType="solid">
        <fgColor indexed="49"/>
        <bgColor indexed="64"/>
      </patternFill>
    </fill>
    <fill>
      <patternFill patternType="solid">
        <fgColor indexed="51"/>
        <bgColor indexed="64"/>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50"/>
        <bgColor indexed="64"/>
      </patternFill>
    </fill>
    <fill>
      <patternFill patternType="solid">
        <fgColor rgb="FFCCFFCC"/>
        <bgColor indexed="64"/>
      </patternFill>
    </fill>
    <fill>
      <patternFill patternType="solid">
        <fgColor theme="7" tint="0.59999389629810485"/>
        <bgColor indexed="64"/>
      </patternFill>
    </fill>
    <fill>
      <patternFill patternType="solid">
        <fgColor theme="0" tint="-0.249977111117893"/>
        <bgColor indexed="64"/>
      </patternFill>
    </fill>
  </fills>
  <borders count="5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style="thick">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7" fillId="0" borderId="0"/>
    <xf numFmtId="0" fontId="1" fillId="0" borderId="0"/>
  </cellStyleXfs>
  <cellXfs count="382">
    <xf numFmtId="0" fontId="0" fillId="0" borderId="0" xfId="0"/>
    <xf numFmtId="0" fontId="3" fillId="0" borderId="0" xfId="0" applyFont="1"/>
    <xf numFmtId="0" fontId="0" fillId="0" borderId="0" xfId="0" applyAlignment="1">
      <alignment horizontal="right"/>
    </xf>
    <xf numFmtId="0" fontId="4" fillId="0" borderId="0" xfId="0" applyFont="1" applyAlignment="1">
      <alignment horizontal="right"/>
    </xf>
    <xf numFmtId="0" fontId="5" fillId="0" borderId="0" xfId="0" applyFont="1" applyAlignment="1">
      <alignment horizontal="right"/>
    </xf>
    <xf numFmtId="0" fontId="6" fillId="0" borderId="0" xfId="0" applyFont="1"/>
    <xf numFmtId="0" fontId="7" fillId="0" borderId="0" xfId="0" applyFont="1"/>
    <xf numFmtId="0" fontId="9" fillId="0" borderId="0" xfId="0" applyFont="1"/>
    <xf numFmtId="0" fontId="11" fillId="0" borderId="0" xfId="0" applyFont="1" applyAlignment="1">
      <alignment horizontal="center"/>
    </xf>
    <xf numFmtId="0" fontId="12" fillId="0" borderId="0" xfId="0" applyFont="1" applyAlignment="1">
      <alignment horizontal="center"/>
    </xf>
    <xf numFmtId="0" fontId="7" fillId="0" borderId="0" xfId="0" applyFont="1" applyAlignment="1">
      <alignment horizontal="right"/>
    </xf>
    <xf numFmtId="0" fontId="4" fillId="0" borderId="0" xfId="0" applyFont="1" applyAlignment="1">
      <alignment horizontal="left"/>
    </xf>
    <xf numFmtId="0" fontId="8" fillId="0" borderId="0" xfId="0" applyFont="1"/>
    <xf numFmtId="0" fontId="0" fillId="0" borderId="1" xfId="0" applyBorder="1"/>
    <xf numFmtId="0" fontId="0" fillId="0" borderId="0" xfId="0" applyBorder="1"/>
    <xf numFmtId="0" fontId="0" fillId="0" borderId="0" xfId="0" applyBorder="1" applyAlignment="1">
      <alignment horizontal="right"/>
    </xf>
    <xf numFmtId="0" fontId="0" fillId="0" borderId="2" xfId="0" applyBorder="1"/>
    <xf numFmtId="0" fontId="3" fillId="0" borderId="0" xfId="0" applyFont="1" applyBorder="1" applyAlignment="1">
      <alignment horizontal="right"/>
    </xf>
    <xf numFmtId="0" fontId="1" fillId="0" borderId="0" xfId="0" applyFont="1" applyBorder="1" applyAlignment="1">
      <alignment horizontal="right"/>
    </xf>
    <xf numFmtId="0" fontId="0" fillId="0" borderId="3" xfId="0" applyBorder="1"/>
    <xf numFmtId="0" fontId="0" fillId="0" borderId="4" xfId="0" applyBorder="1"/>
    <xf numFmtId="0" fontId="13" fillId="0" borderId="2" xfId="0" applyFont="1" applyBorder="1"/>
    <xf numFmtId="0" fontId="13" fillId="0" borderId="5" xfId="0" applyFont="1" applyBorder="1"/>
    <xf numFmtId="0" fontId="13" fillId="0" borderId="0" xfId="0" applyFont="1" applyBorder="1" applyAlignment="1">
      <alignment horizontal="right"/>
    </xf>
    <xf numFmtId="0" fontId="13" fillId="0" borderId="4" xfId="0" applyFont="1" applyBorder="1" applyAlignment="1">
      <alignment horizontal="right"/>
    </xf>
    <xf numFmtId="0" fontId="0" fillId="0" borderId="0" xfId="0" applyNumberFormat="1"/>
    <xf numFmtId="0" fontId="4" fillId="0" borderId="0" xfId="0" applyFont="1" applyAlignment="1">
      <alignment horizontal="center"/>
    </xf>
    <xf numFmtId="0" fontId="4" fillId="2" borderId="0" xfId="0" applyFont="1" applyFill="1"/>
    <xf numFmtId="0" fontId="19" fillId="0" borderId="0" xfId="0" applyFont="1" applyAlignment="1">
      <alignment horizontal="right"/>
    </xf>
    <xf numFmtId="0" fontId="4" fillId="2" borderId="0" xfId="0" applyFont="1" applyFill="1" applyAlignment="1">
      <alignment horizontal="left"/>
    </xf>
    <xf numFmtId="0" fontId="4" fillId="0" borderId="0" xfId="0" applyFont="1" applyFill="1" applyAlignment="1">
      <alignment horizontal="center"/>
    </xf>
    <xf numFmtId="0" fontId="0" fillId="0" borderId="0" xfId="0" applyAlignment="1">
      <alignment wrapText="1"/>
    </xf>
    <xf numFmtId="0" fontId="22" fillId="0" borderId="0" xfId="0" applyFont="1" applyAlignment="1">
      <alignment horizontal="center"/>
    </xf>
    <xf numFmtId="0" fontId="21" fillId="0" borderId="0" xfId="0" applyFont="1" applyAlignment="1">
      <alignment horizontal="center"/>
    </xf>
    <xf numFmtId="44" fontId="0" fillId="0" borderId="0" xfId="1" applyFont="1" applyBorder="1"/>
    <xf numFmtId="9" fontId="0" fillId="0" borderId="0" xfId="2" applyFont="1" applyBorder="1"/>
    <xf numFmtId="0" fontId="23" fillId="0" borderId="0" xfId="0" applyFont="1" applyAlignment="1">
      <alignment horizontal="center" vertical="center"/>
    </xf>
    <xf numFmtId="0" fontId="11" fillId="0" borderId="0" xfId="0" applyFont="1" applyAlignment="1">
      <alignment horizontal="right"/>
    </xf>
    <xf numFmtId="0" fontId="0" fillId="0" borderId="0" xfId="0" quotePrefix="1"/>
    <xf numFmtId="0" fontId="3" fillId="4" borderId="0" xfId="0" applyFont="1" applyFill="1"/>
    <xf numFmtId="1" fontId="0" fillId="0" borderId="0" xfId="0" applyNumberFormat="1"/>
    <xf numFmtId="0" fontId="3" fillId="0" borderId="0" xfId="0" applyFont="1" applyAlignment="1">
      <alignment horizontal="left"/>
    </xf>
    <xf numFmtId="0" fontId="0" fillId="0" borderId="0" xfId="0" applyAlignment="1">
      <alignment horizontal="left"/>
    </xf>
    <xf numFmtId="0" fontId="32" fillId="0" borderId="0" xfId="0" applyFont="1" applyAlignment="1">
      <alignment horizontal="right"/>
    </xf>
    <xf numFmtId="0" fontId="3" fillId="3" borderId="0" xfId="0" applyFont="1" applyFill="1"/>
    <xf numFmtId="0" fontId="0" fillId="0" borderId="0" xfId="0" applyAlignment="1">
      <alignment horizontal="center"/>
    </xf>
    <xf numFmtId="0" fontId="26" fillId="0" borderId="0" xfId="0" applyFont="1" applyAlignment="1">
      <alignment horizontal="right"/>
    </xf>
    <xf numFmtId="0" fontId="27" fillId="0" borderId="0" xfId="0" applyFont="1" applyAlignment="1">
      <alignment horizontal="right"/>
    </xf>
    <xf numFmtId="0" fontId="0" fillId="0" borderId="0" xfId="0" applyAlignment="1">
      <alignment horizontal="center" wrapText="1"/>
    </xf>
    <xf numFmtId="0" fontId="3" fillId="0" borderId="0" xfId="0" applyFont="1" applyAlignment="1">
      <alignment horizontal="center"/>
    </xf>
    <xf numFmtId="0" fontId="26" fillId="0" borderId="0" xfId="0" applyFont="1" applyAlignment="1">
      <alignment horizontal="center" wrapText="1"/>
    </xf>
    <xf numFmtId="0" fontId="26" fillId="0" borderId="0" xfId="0" applyFont="1"/>
    <xf numFmtId="0" fontId="29" fillId="0" borderId="0" xfId="0" applyFont="1" applyAlignment="1">
      <alignment horizontal="right"/>
    </xf>
    <xf numFmtId="0" fontId="30" fillId="0" borderId="0" xfId="0" applyFont="1" applyAlignment="1">
      <alignment horizontal="right"/>
    </xf>
    <xf numFmtId="0" fontId="27" fillId="0" borderId="0" xfId="0" applyFont="1"/>
    <xf numFmtId="0" fontId="0" fillId="5" borderId="0" xfId="0" applyFill="1"/>
    <xf numFmtId="0" fontId="0" fillId="5" borderId="0" xfId="0" applyFill="1" applyAlignment="1">
      <alignment horizontal="center"/>
    </xf>
    <xf numFmtId="0" fontId="0" fillId="5" borderId="0" xfId="0" applyFill="1" applyAlignment="1">
      <alignment horizontal="center" wrapText="1"/>
    </xf>
    <xf numFmtId="0" fontId="30" fillId="2" borderId="0" xfId="0" applyFont="1" applyFill="1" applyAlignment="1">
      <alignment horizontal="right" wrapText="1"/>
    </xf>
    <xf numFmtId="0" fontId="0" fillId="0" borderId="0" xfId="0" applyBorder="1" applyAlignment="1">
      <alignment horizontal="center"/>
    </xf>
    <xf numFmtId="0" fontId="31" fillId="0" borderId="0" xfId="0" applyFont="1" applyAlignment="1">
      <alignment horizontal="center"/>
    </xf>
    <xf numFmtId="0" fontId="31" fillId="0" borderId="0" xfId="0" applyFont="1" applyBorder="1" applyAlignment="1">
      <alignment horizontal="center"/>
    </xf>
    <xf numFmtId="0" fontId="26" fillId="2" borderId="0" xfId="0" applyFont="1" applyFill="1"/>
    <xf numFmtId="0" fontId="30" fillId="2" borderId="0" xfId="0" applyFont="1" applyFill="1" applyAlignment="1">
      <alignment horizontal="center"/>
    </xf>
    <xf numFmtId="0" fontId="26" fillId="2" borderId="0" xfId="0" applyFont="1" applyFill="1" applyAlignment="1">
      <alignment horizontal="center"/>
    </xf>
    <xf numFmtId="0" fontId="0" fillId="2" borderId="0" xfId="0" applyFill="1"/>
    <xf numFmtId="0" fontId="28" fillId="2" borderId="0" xfId="0" applyFont="1" applyFill="1" applyAlignment="1">
      <alignment horizontal="center"/>
    </xf>
    <xf numFmtId="0" fontId="3" fillId="2" borderId="0" xfId="0" applyFont="1" applyFill="1"/>
    <xf numFmtId="0" fontId="0" fillId="0" borderId="0" xfId="0" applyAlignment="1"/>
    <xf numFmtId="0" fontId="7" fillId="0" borderId="0" xfId="0" applyFont="1" applyAlignment="1">
      <alignment wrapText="1"/>
    </xf>
    <xf numFmtId="1" fontId="0" fillId="0" borderId="0" xfId="0" applyNumberFormat="1" applyAlignment="1">
      <alignment horizontal="left"/>
    </xf>
    <xf numFmtId="0" fontId="33" fillId="3" borderId="0" xfId="0" applyFont="1" applyFill="1"/>
    <xf numFmtId="0" fontId="36" fillId="0" borderId="0" xfId="0" applyFont="1" applyFill="1"/>
    <xf numFmtId="0" fontId="37" fillId="0" borderId="0" xfId="0" applyFont="1" applyFill="1" applyAlignment="1">
      <alignment horizontal="center"/>
    </xf>
    <xf numFmtId="0" fontId="3" fillId="6" borderId="0" xfId="0" applyFont="1" applyFill="1"/>
    <xf numFmtId="0" fontId="38" fillId="6" borderId="0" xfId="0" applyFont="1" applyFill="1"/>
    <xf numFmtId="0" fontId="39" fillId="0" borderId="0" xfId="0" applyFont="1" applyFill="1" applyAlignment="1">
      <alignment horizontal="center"/>
    </xf>
    <xf numFmtId="0" fontId="0" fillId="0" borderId="0" xfId="0" applyProtection="1"/>
    <xf numFmtId="44" fontId="16" fillId="0" borderId="0" xfId="1" applyFont="1" applyBorder="1" applyProtection="1"/>
    <xf numFmtId="0" fontId="16" fillId="0" borderId="0" xfId="0" applyFont="1" applyProtection="1"/>
    <xf numFmtId="44" fontId="20" fillId="0" borderId="0" xfId="1" applyFont="1" applyProtection="1"/>
    <xf numFmtId="0" fontId="4" fillId="0" borderId="0" xfId="0" applyFont="1" applyAlignment="1" applyProtection="1">
      <alignment horizontal="center"/>
    </xf>
    <xf numFmtId="9" fontId="16" fillId="0" borderId="0" xfId="2" applyFont="1" applyBorder="1" applyProtection="1"/>
    <xf numFmtId="0" fontId="16" fillId="0" borderId="0" xfId="0" applyFont="1" applyFill="1" applyBorder="1" applyAlignment="1" applyProtection="1">
      <alignment horizontal="center"/>
    </xf>
    <xf numFmtId="0" fontId="16" fillId="0" borderId="0" xfId="0" applyFont="1" applyFill="1" applyBorder="1" applyAlignment="1" applyProtection="1">
      <alignment horizontal="center" vertical="top"/>
    </xf>
    <xf numFmtId="0" fontId="0" fillId="0" borderId="0" xfId="0" applyAlignment="1" applyProtection="1">
      <alignment horizontal="center" vertical="top"/>
    </xf>
    <xf numFmtId="0" fontId="22" fillId="0" borderId="0" xfId="0" applyFont="1" applyAlignment="1" applyProtection="1">
      <alignment horizontal="center"/>
    </xf>
    <xf numFmtId="0" fontId="23" fillId="0" borderId="0" xfId="0" applyFont="1" applyAlignment="1" applyProtection="1">
      <alignment horizontal="center" vertical="center"/>
    </xf>
    <xf numFmtId="0" fontId="21" fillId="0" borderId="0" xfId="0" applyFont="1" applyAlignment="1" applyProtection="1">
      <alignment horizontal="center"/>
    </xf>
    <xf numFmtId="0" fontId="1" fillId="0" borderId="0" xfId="0" applyFont="1" applyFill="1"/>
    <xf numFmtId="0" fontId="35" fillId="0" borderId="0" xfId="0" applyFont="1" applyFill="1"/>
    <xf numFmtId="0" fontId="38" fillId="0" borderId="0" xfId="0" applyFont="1" applyBorder="1" applyAlignment="1">
      <alignment horizontal="right"/>
    </xf>
    <xf numFmtId="0" fontId="38" fillId="0" borderId="2" xfId="0" applyFont="1" applyBorder="1"/>
    <xf numFmtId="0" fontId="3" fillId="0" borderId="2" xfId="0" applyFont="1" applyBorder="1" applyAlignment="1">
      <alignment horizontal="right"/>
    </xf>
    <xf numFmtId="0" fontId="0" fillId="4" borderId="0" xfId="0" applyFill="1"/>
    <xf numFmtId="0" fontId="6" fillId="0" borderId="6" xfId="0" applyFont="1" applyBorder="1"/>
    <xf numFmtId="0" fontId="6" fillId="0" borderId="7" xfId="0" applyFont="1" applyBorder="1"/>
    <xf numFmtId="0" fontId="6" fillId="0" borderId="8" xfId="0" applyFont="1" applyBorder="1"/>
    <xf numFmtId="0" fontId="6" fillId="0" borderId="1" xfId="0" applyFont="1" applyBorder="1"/>
    <xf numFmtId="0" fontId="6" fillId="0" borderId="0" xfId="0" applyFont="1" applyBorder="1"/>
    <xf numFmtId="0" fontId="6" fillId="0" borderId="0" xfId="0" applyFont="1" applyBorder="1" applyAlignment="1">
      <alignment horizontal="right"/>
    </xf>
    <xf numFmtId="0" fontId="6" fillId="0" borderId="0" xfId="0" quotePrefix="1" applyFont="1" applyBorder="1"/>
    <xf numFmtId="0" fontId="6" fillId="0" borderId="2" xfId="0" applyFont="1" applyBorder="1"/>
    <xf numFmtId="0" fontId="6" fillId="0" borderId="2" xfId="0" quotePrefix="1" applyFont="1" applyBorder="1"/>
    <xf numFmtId="0" fontId="6" fillId="0" borderId="3" xfId="0" applyFont="1" applyBorder="1"/>
    <xf numFmtId="0" fontId="6" fillId="0" borderId="4" xfId="0" applyFont="1" applyBorder="1"/>
    <xf numFmtId="0" fontId="6" fillId="0" borderId="4" xfId="0" applyFont="1" applyBorder="1" applyAlignment="1">
      <alignment horizontal="right"/>
    </xf>
    <xf numFmtId="0" fontId="6" fillId="0" borderId="4" xfId="0" quotePrefix="1" applyFont="1" applyBorder="1"/>
    <xf numFmtId="0" fontId="6" fillId="0" borderId="2"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6" fillId="0" borderId="1" xfId="0" applyFont="1" applyBorder="1" applyAlignment="1">
      <alignment horizontal="left"/>
    </xf>
    <xf numFmtId="0" fontId="6" fillId="0" borderId="1" xfId="0" applyFont="1" applyFill="1" applyBorder="1" applyAlignment="1">
      <alignment horizontal="left"/>
    </xf>
    <xf numFmtId="0" fontId="6" fillId="0" borderId="3" xfId="0" applyFont="1" applyFill="1" applyBorder="1" applyAlignment="1">
      <alignment horizontal="left"/>
    </xf>
    <xf numFmtId="0" fontId="16" fillId="0" borderId="9" xfId="0" applyFont="1" applyFill="1" applyBorder="1" applyProtection="1"/>
    <xf numFmtId="0" fontId="16" fillId="0" borderId="10" xfId="0" applyFont="1" applyFill="1" applyBorder="1" applyAlignment="1" applyProtection="1"/>
    <xf numFmtId="0" fontId="16" fillId="0" borderId="10" xfId="0" applyFont="1" applyFill="1" applyBorder="1" applyProtection="1"/>
    <xf numFmtId="0" fontId="16" fillId="0" borderId="11" xfId="0" applyFont="1" applyFill="1" applyBorder="1" applyProtection="1"/>
    <xf numFmtId="44" fontId="0" fillId="7" borderId="12" xfId="1" applyFont="1" applyFill="1" applyBorder="1" applyProtection="1">
      <protection locked="0"/>
    </xf>
    <xf numFmtId="44" fontId="0" fillId="7" borderId="13" xfId="1" applyFont="1" applyFill="1" applyBorder="1" applyProtection="1">
      <protection locked="0"/>
    </xf>
    <xf numFmtId="44" fontId="0" fillId="7" borderId="14" xfId="1" applyFont="1" applyFill="1" applyBorder="1" applyProtection="1">
      <protection locked="0"/>
    </xf>
    <xf numFmtId="9" fontId="0" fillId="7" borderId="12" xfId="2" applyFont="1" applyFill="1" applyBorder="1" applyProtection="1">
      <protection locked="0"/>
    </xf>
    <xf numFmtId="9" fontId="0" fillId="7" borderId="14" xfId="2" applyFont="1" applyFill="1" applyBorder="1" applyProtection="1">
      <protection locked="0"/>
    </xf>
    <xf numFmtId="0" fontId="0" fillId="7" borderId="12" xfId="0" applyFill="1" applyBorder="1" applyAlignment="1" applyProtection="1">
      <alignment horizontal="center" vertical="top"/>
      <protection locked="0"/>
    </xf>
    <xf numFmtId="0" fontId="0" fillId="7" borderId="13" xfId="0" applyFill="1" applyBorder="1" applyAlignment="1" applyProtection="1">
      <alignment horizontal="center" vertical="top"/>
      <protection locked="0"/>
    </xf>
    <xf numFmtId="0" fontId="0" fillId="7" borderId="14" xfId="0" applyFill="1" applyBorder="1" applyAlignment="1" applyProtection="1">
      <alignment horizontal="center" vertical="top"/>
      <protection locked="0"/>
    </xf>
    <xf numFmtId="0" fontId="0" fillId="0" borderId="0" xfId="0" applyFill="1"/>
    <xf numFmtId="0" fontId="3" fillId="0" borderId="0" xfId="0" applyFont="1" applyFill="1" applyAlignment="1">
      <alignment horizontal="center"/>
    </xf>
    <xf numFmtId="49" fontId="7" fillId="7" borderId="16" xfId="0" applyNumberFormat="1" applyFont="1" applyFill="1" applyBorder="1" applyAlignment="1" applyProtection="1">
      <alignment horizontal="right"/>
    </xf>
    <xf numFmtId="0" fontId="7" fillId="7" borderId="1" xfId="0" applyFont="1" applyFill="1" applyBorder="1" applyProtection="1">
      <protection locked="0"/>
    </xf>
    <xf numFmtId="0" fontId="7" fillId="7" borderId="2" xfId="0" applyFont="1" applyFill="1" applyBorder="1" applyProtection="1">
      <protection locked="0"/>
    </xf>
    <xf numFmtId="0" fontId="7" fillId="7" borderId="5" xfId="0" applyFont="1" applyFill="1" applyBorder="1" applyProtection="1">
      <protection locked="0"/>
    </xf>
    <xf numFmtId="0" fontId="35" fillId="7" borderId="3" xfId="0" applyFont="1" applyFill="1" applyBorder="1" applyProtection="1">
      <protection locked="0"/>
    </xf>
    <xf numFmtId="0" fontId="46" fillId="0" borderId="0" xfId="0" applyFont="1" applyAlignment="1">
      <alignment horizontal="left" wrapText="1"/>
    </xf>
    <xf numFmtId="0" fontId="4" fillId="0" borderId="0" xfId="0" applyFont="1" applyAlignment="1">
      <alignment wrapText="1"/>
    </xf>
    <xf numFmtId="0" fontId="38" fillId="0" borderId="0" xfId="0" applyFont="1"/>
    <xf numFmtId="0" fontId="38" fillId="0" borderId="0" xfId="0" applyFont="1" applyAlignment="1">
      <alignment horizontal="left"/>
    </xf>
    <xf numFmtId="0" fontId="38" fillId="0" borderId="0" xfId="0" applyFont="1" applyAlignment="1"/>
    <xf numFmtId="0" fontId="7" fillId="7" borderId="17" xfId="0" applyFont="1" applyFill="1" applyBorder="1" applyProtection="1">
      <protection locked="0"/>
    </xf>
    <xf numFmtId="49" fontId="0" fillId="0" borderId="0" xfId="0" applyNumberFormat="1"/>
    <xf numFmtId="49" fontId="5" fillId="7" borderId="13" xfId="0" applyNumberFormat="1" applyFont="1" applyFill="1" applyBorder="1" applyProtection="1">
      <protection locked="0"/>
    </xf>
    <xf numFmtId="0" fontId="18" fillId="0" borderId="0" xfId="0" applyFont="1" applyAlignment="1"/>
    <xf numFmtId="0" fontId="5" fillId="7" borderId="13" xfId="0" applyFont="1" applyFill="1" applyBorder="1" applyProtection="1">
      <protection locked="0"/>
    </xf>
    <xf numFmtId="0" fontId="5" fillId="7" borderId="6" xfId="0" applyFont="1" applyFill="1" applyBorder="1" applyProtection="1">
      <protection locked="0"/>
    </xf>
    <xf numFmtId="0" fontId="5" fillId="7" borderId="1" xfId="0" applyFont="1" applyFill="1" applyBorder="1" applyProtection="1">
      <protection locked="0"/>
    </xf>
    <xf numFmtId="0" fontId="5" fillId="7" borderId="12" xfId="0" applyFont="1" applyFill="1" applyBorder="1" applyProtection="1">
      <protection locked="0"/>
    </xf>
    <xf numFmtId="0" fontId="5" fillId="7" borderId="0" xfId="0" applyFont="1" applyFill="1" applyBorder="1" applyAlignment="1" applyProtection="1">
      <protection locked="0"/>
    </xf>
    <xf numFmtId="0" fontId="5" fillId="7" borderId="0" xfId="0" applyFont="1" applyFill="1" applyBorder="1" applyProtection="1">
      <protection locked="0"/>
    </xf>
    <xf numFmtId="0" fontId="6" fillId="0" borderId="5" xfId="0" applyFont="1" applyBorder="1"/>
    <xf numFmtId="0" fontId="11" fillId="0" borderId="0" xfId="0" applyFont="1" applyAlignment="1">
      <alignment horizontal="center"/>
    </xf>
    <xf numFmtId="0" fontId="0" fillId="0" borderId="0" xfId="0" applyAlignment="1"/>
    <xf numFmtId="0" fontId="47" fillId="0" borderId="0" xfId="3" applyNumberFormat="1" applyFont="1" applyFill="1" applyBorder="1" applyAlignment="1">
      <alignment wrapText="1"/>
    </xf>
    <xf numFmtId="1" fontId="1" fillId="0" borderId="0" xfId="0" applyNumberFormat="1" applyFont="1" applyBorder="1"/>
    <xf numFmtId="9" fontId="47" fillId="0" borderId="0" xfId="3" applyNumberFormat="1" applyFont="1" applyFill="1" applyBorder="1" applyAlignment="1">
      <alignment wrapText="1"/>
    </xf>
    <xf numFmtId="0" fontId="1" fillId="0" borderId="0" xfId="0" applyFont="1"/>
    <xf numFmtId="0" fontId="48" fillId="0" borderId="0" xfId="3" applyFont="1" applyFill="1" applyBorder="1" applyAlignment="1">
      <alignment horizontal="center"/>
    </xf>
    <xf numFmtId="0" fontId="7" fillId="0" borderId="7" xfId="0" applyFont="1" applyFill="1" applyBorder="1" applyProtection="1">
      <protection locked="0"/>
    </xf>
    <xf numFmtId="0" fontId="3" fillId="14" borderId="0" xfId="0" applyFont="1" applyFill="1"/>
    <xf numFmtId="0" fontId="0" fillId="14" borderId="0" xfId="0" applyFill="1"/>
    <xf numFmtId="0" fontId="5" fillId="7" borderId="9" xfId="0" applyFont="1" applyFill="1" applyBorder="1" applyProtection="1">
      <protection locked="0"/>
    </xf>
    <xf numFmtId="0" fontId="5" fillId="7" borderId="18" xfId="0" applyFont="1" applyFill="1" applyBorder="1" applyProtection="1">
      <protection locked="0"/>
    </xf>
    <xf numFmtId="0" fontId="5" fillId="7" borderId="19" xfId="0" applyFont="1" applyFill="1" applyBorder="1" applyProtection="1">
      <protection locked="0"/>
    </xf>
    <xf numFmtId="1" fontId="38" fillId="0" borderId="0" xfId="0" applyNumberFormat="1" applyFont="1" applyAlignment="1">
      <alignment horizontal="left"/>
    </xf>
    <xf numFmtId="0" fontId="23" fillId="0" borderId="0" xfId="0" applyFont="1" applyAlignment="1">
      <alignment horizontal="center" vertical="center" wrapText="1"/>
    </xf>
    <xf numFmtId="0" fontId="5" fillId="7" borderId="4" xfId="0" applyFont="1" applyFill="1" applyBorder="1" applyAlignment="1" applyProtection="1">
      <protection locked="0"/>
    </xf>
    <xf numFmtId="0" fontId="1" fillId="0" borderId="2" xfId="0" applyFont="1" applyBorder="1"/>
    <xf numFmtId="0" fontId="5" fillId="7" borderId="4" xfId="0" applyFont="1" applyFill="1" applyBorder="1" applyProtection="1">
      <protection locked="0"/>
    </xf>
    <xf numFmtId="0" fontId="5" fillId="0" borderId="0" xfId="0" applyFont="1" applyAlignment="1">
      <alignment horizontal="right" wrapText="1"/>
    </xf>
    <xf numFmtId="0" fontId="3" fillId="15" borderId="0" xfId="0" applyFont="1" applyFill="1"/>
    <xf numFmtId="0" fontId="3" fillId="0" borderId="0" xfId="0" applyFont="1" applyFill="1" applyAlignment="1">
      <alignment wrapText="1"/>
    </xf>
    <xf numFmtId="0" fontId="1" fillId="0" borderId="0" xfId="0" applyFont="1" applyAlignment="1">
      <alignment horizontal="right"/>
    </xf>
    <xf numFmtId="0" fontId="3" fillId="2" borderId="0" xfId="0" applyFont="1" applyFill="1" applyAlignment="1">
      <alignment horizontal="center"/>
    </xf>
    <xf numFmtId="0" fontId="0" fillId="0" borderId="0" xfId="0" applyFill="1" applyBorder="1" applyProtection="1"/>
    <xf numFmtId="44" fontId="16" fillId="0" borderId="0" xfId="1" applyFont="1" applyFill="1" applyBorder="1" applyAlignment="1" applyProtection="1">
      <alignment horizontal="center"/>
    </xf>
    <xf numFmtId="0" fontId="16" fillId="0" borderId="0" xfId="2" applyNumberFormat="1" applyFont="1" applyBorder="1" applyAlignment="1" applyProtection="1">
      <alignment horizontal="center"/>
    </xf>
    <xf numFmtId="0" fontId="5" fillId="7" borderId="23" xfId="0" applyFont="1" applyFill="1" applyBorder="1" applyProtection="1">
      <protection locked="0"/>
    </xf>
    <xf numFmtId="0" fontId="5" fillId="7" borderId="24" xfId="0" applyFont="1" applyFill="1" applyBorder="1" applyProtection="1">
      <protection locked="0"/>
    </xf>
    <xf numFmtId="0" fontId="7" fillId="7" borderId="24" xfId="0" applyFont="1" applyFill="1" applyBorder="1" applyProtection="1">
      <protection locked="0"/>
    </xf>
    <xf numFmtId="0" fontId="7" fillId="7" borderId="25" xfId="0" applyFont="1" applyFill="1" applyBorder="1" applyProtection="1">
      <protection locked="0"/>
    </xf>
    <xf numFmtId="0" fontId="7" fillId="7" borderId="22" xfId="0" applyFont="1" applyFill="1" applyBorder="1" applyProtection="1"/>
    <xf numFmtId="0" fontId="5" fillId="7" borderId="26" xfId="0" applyFont="1" applyFill="1" applyBorder="1" applyProtection="1">
      <protection locked="0"/>
    </xf>
    <xf numFmtId="0" fontId="5" fillId="7" borderId="27" xfId="0" applyFont="1" applyFill="1" applyBorder="1" applyProtection="1">
      <protection locked="0"/>
    </xf>
    <xf numFmtId="0" fontId="5" fillId="7" borderId="28" xfId="0" applyFont="1" applyFill="1" applyBorder="1" applyProtection="1">
      <protection locked="0"/>
    </xf>
    <xf numFmtId="0" fontId="5" fillId="7" borderId="29" xfId="0" applyFont="1" applyFill="1" applyBorder="1" applyProtection="1">
      <protection locked="0"/>
    </xf>
    <xf numFmtId="0" fontId="5" fillId="7" borderId="25" xfId="0" applyFont="1" applyFill="1" applyBorder="1" applyProtection="1">
      <protection locked="0"/>
    </xf>
    <xf numFmtId="0" fontId="5" fillId="7" borderId="22" xfId="0" applyFont="1" applyFill="1" applyBorder="1" applyProtection="1">
      <protection locked="0"/>
    </xf>
    <xf numFmtId="0" fontId="0" fillId="7" borderId="30" xfId="0" applyFill="1" applyBorder="1" applyAlignment="1" applyProtection="1">
      <alignment horizontal="center"/>
      <protection locked="0"/>
    </xf>
    <xf numFmtId="0" fontId="0" fillId="7" borderId="30" xfId="0" applyFill="1" applyBorder="1" applyAlignment="1" applyProtection="1">
      <alignment horizontal="center" wrapText="1"/>
      <protection locked="0"/>
    </xf>
    <xf numFmtId="0" fontId="27" fillId="0" borderId="0" xfId="0" applyFont="1" applyBorder="1"/>
    <xf numFmtId="0" fontId="0" fillId="7" borderId="31" xfId="0" applyFill="1" applyBorder="1" applyAlignment="1" applyProtection="1">
      <alignment horizontal="center"/>
      <protection locked="0"/>
    </xf>
    <xf numFmtId="0" fontId="0" fillId="7" borderId="32" xfId="0" applyFill="1" applyBorder="1" applyAlignment="1" applyProtection="1">
      <alignment horizontal="center"/>
      <protection locked="0"/>
    </xf>
    <xf numFmtId="0" fontId="31" fillId="7" borderId="23" xfId="0" applyFont="1" applyFill="1" applyBorder="1" applyAlignment="1" applyProtection="1">
      <alignment horizontal="center"/>
      <protection locked="0"/>
    </xf>
    <xf numFmtId="0" fontId="0" fillId="7" borderId="33" xfId="0" applyFill="1" applyBorder="1" applyAlignment="1" applyProtection="1">
      <alignment horizontal="center" wrapText="1"/>
      <protection locked="0"/>
    </xf>
    <xf numFmtId="0" fontId="31" fillId="7" borderId="24" xfId="0" applyFont="1" applyFill="1" applyBorder="1" applyAlignment="1" applyProtection="1">
      <alignment horizontal="center"/>
      <protection locked="0"/>
    </xf>
    <xf numFmtId="0" fontId="0" fillId="7" borderId="33" xfId="0" applyFill="1" applyBorder="1" applyAlignment="1" applyProtection="1">
      <alignment horizontal="center"/>
      <protection locked="0"/>
    </xf>
    <xf numFmtId="0" fontId="0" fillId="7" borderId="34" xfId="0" applyFill="1" applyBorder="1" applyAlignment="1" applyProtection="1">
      <alignment horizontal="center"/>
      <protection locked="0"/>
    </xf>
    <xf numFmtId="0" fontId="0" fillId="7" borderId="35" xfId="0" applyFill="1" applyBorder="1" applyAlignment="1" applyProtection="1">
      <alignment horizontal="center"/>
      <protection locked="0"/>
    </xf>
    <xf numFmtId="0" fontId="31" fillId="7" borderId="25" xfId="0" applyFont="1" applyFill="1" applyBorder="1" applyAlignment="1" applyProtection="1">
      <alignment horizontal="center"/>
      <protection locked="0"/>
    </xf>
    <xf numFmtId="0" fontId="0" fillId="7" borderId="23" xfId="0" applyFill="1" applyBorder="1" applyAlignment="1" applyProtection="1">
      <alignment horizontal="center"/>
      <protection locked="0"/>
    </xf>
    <xf numFmtId="0" fontId="0" fillId="7" borderId="24" xfId="0"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36" xfId="0" applyFill="1" applyBorder="1" applyAlignment="1" applyProtection="1">
      <alignment horizontal="center"/>
      <protection locked="0"/>
    </xf>
    <xf numFmtId="0" fontId="0" fillId="7" borderId="37" xfId="0" applyFill="1" applyBorder="1" applyAlignment="1" applyProtection="1">
      <alignment horizontal="center"/>
      <protection locked="0"/>
    </xf>
    <xf numFmtId="0" fontId="0" fillId="7" borderId="38" xfId="0" applyFill="1" applyBorder="1" applyAlignment="1" applyProtection="1">
      <alignment horizontal="center"/>
      <protection locked="0"/>
    </xf>
    <xf numFmtId="0" fontId="0" fillId="16" borderId="0" xfId="0" applyFill="1"/>
    <xf numFmtId="0" fontId="0" fillId="0" borderId="0" xfId="0" applyAlignment="1"/>
    <xf numFmtId="0" fontId="4" fillId="0" borderId="0" xfId="0" applyFont="1" applyAlignment="1">
      <alignment horizontal="center" wrapText="1"/>
    </xf>
    <xf numFmtId="0" fontId="12"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0" fontId="23"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23"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center"/>
    </xf>
    <xf numFmtId="9" fontId="10" fillId="0" borderId="20" xfId="2" applyFont="1" applyBorder="1" applyAlignment="1">
      <alignment horizontal="left"/>
    </xf>
    <xf numFmtId="1" fontId="1" fillId="0" borderId="0" xfId="0" applyNumberFormat="1" applyFont="1"/>
    <xf numFmtId="0" fontId="3" fillId="2" borderId="0" xfId="0" applyFont="1" applyFill="1" applyAlignment="1"/>
    <xf numFmtId="9" fontId="5" fillId="7" borderId="39" xfId="2" applyFont="1" applyFill="1" applyBorder="1" applyAlignment="1" applyProtection="1">
      <alignment horizontal="right"/>
      <protection locked="0"/>
    </xf>
    <xf numFmtId="9" fontId="5" fillId="7" borderId="40" xfId="2" applyFont="1" applyFill="1" applyBorder="1" applyAlignment="1" applyProtection="1">
      <alignment horizontal="right"/>
      <protection locked="0"/>
    </xf>
    <xf numFmtId="9" fontId="5" fillId="7" borderId="22" xfId="2" applyFont="1" applyFill="1" applyBorder="1" applyAlignment="1" applyProtection="1">
      <alignment horizontal="right"/>
      <protection locked="0"/>
    </xf>
    <xf numFmtId="0" fontId="1" fillId="17" borderId="0" xfId="0" applyFont="1" applyFill="1"/>
    <xf numFmtId="0" fontId="3" fillId="2" borderId="0" xfId="0" applyFont="1" applyFill="1" applyAlignment="1">
      <alignment horizontal="center"/>
    </xf>
    <xf numFmtId="0" fontId="0" fillId="0" borderId="0" xfId="0" applyAlignment="1">
      <alignment horizontal="center"/>
    </xf>
    <xf numFmtId="0" fontId="24" fillId="0" borderId="0" xfId="0" applyFont="1" applyFill="1" applyBorder="1" applyAlignment="1">
      <alignment horizontal="center" vertical="center" wrapText="1"/>
    </xf>
    <xf numFmtId="0" fontId="0" fillId="0" borderId="0" xfId="0" applyFill="1" applyAlignment="1" applyProtection="1">
      <alignment horizontal="center" vertical="top"/>
    </xf>
    <xf numFmtId="0" fontId="1" fillId="0" borderId="0" xfId="0" applyFont="1" applyAlignment="1">
      <alignment horizontal="center" vertical="center"/>
    </xf>
    <xf numFmtId="0" fontId="1" fillId="0" borderId="0" xfId="0" applyFont="1" applyAlignment="1" applyProtection="1">
      <alignment horizontal="center" vertical="center"/>
    </xf>
    <xf numFmtId="0" fontId="0" fillId="0" borderId="0" xfId="0" applyAlignment="1">
      <alignment horizontal="center" vertical="center"/>
    </xf>
    <xf numFmtId="0" fontId="0" fillId="0" borderId="0" xfId="0" applyAlignment="1" applyProtection="1">
      <alignment horizontal="center" vertical="center"/>
    </xf>
    <xf numFmtId="0" fontId="4" fillId="0" borderId="0" xfId="0" applyFont="1" applyFill="1" applyAlignment="1">
      <alignment horizontal="left"/>
    </xf>
    <xf numFmtId="0" fontId="23" fillId="0" borderId="0" xfId="0" applyFont="1" applyFill="1" applyAlignment="1">
      <alignment horizontal="center" vertical="center" wrapText="1"/>
    </xf>
    <xf numFmtId="0" fontId="7" fillId="0" borderId="0" xfId="0" applyFont="1" applyAlignment="1">
      <alignment horizontal="center" wrapText="1"/>
    </xf>
    <xf numFmtId="0" fontId="0" fillId="0" borderId="0" xfId="0" applyFill="1" applyAlignment="1">
      <alignment horizontal="center"/>
    </xf>
    <xf numFmtId="0" fontId="22" fillId="0" borderId="0" xfId="0" applyFont="1" applyFill="1" applyAlignment="1">
      <alignment horizontal="center"/>
    </xf>
    <xf numFmtId="0" fontId="24" fillId="0" borderId="0" xfId="0" applyFont="1" applyFill="1" applyAlignment="1">
      <alignment horizontal="center" vertical="center" wrapText="1"/>
    </xf>
    <xf numFmtId="0" fontId="0" fillId="17" borderId="0" xfId="0" applyFill="1"/>
    <xf numFmtId="0" fontId="16" fillId="0" borderId="0" xfId="0" applyFont="1" applyFill="1" applyBorder="1" applyAlignment="1" applyProtection="1">
      <alignment horizontal="center"/>
    </xf>
    <xf numFmtId="44" fontId="0" fillId="0" borderId="0" xfId="0" applyNumberFormat="1"/>
    <xf numFmtId="0" fontId="16" fillId="0" borderId="0" xfId="0" quotePrefix="1" applyFont="1" applyFill="1" applyBorder="1" applyAlignment="1" applyProtection="1">
      <alignment horizontal="center"/>
    </xf>
    <xf numFmtId="0" fontId="0" fillId="0" borderId="47" xfId="0" applyFill="1" applyBorder="1" applyAlignment="1" applyProtection="1">
      <alignment horizontal="center" vertical="top"/>
    </xf>
    <xf numFmtId="0" fontId="0" fillId="0" borderId="30" xfId="0" applyFill="1" applyBorder="1" applyAlignment="1" applyProtection="1">
      <alignment horizontal="center" vertical="top"/>
    </xf>
    <xf numFmtId="0" fontId="0" fillId="0" borderId="45" xfId="0" applyFill="1" applyBorder="1" applyAlignment="1" applyProtection="1">
      <alignment horizontal="center" vertical="top"/>
    </xf>
    <xf numFmtId="0" fontId="3" fillId="18" borderId="0" xfId="0" applyFont="1" applyFill="1"/>
    <xf numFmtId="0" fontId="0" fillId="0" borderId="49" xfId="0" applyFill="1" applyBorder="1" applyAlignment="1" applyProtection="1">
      <alignment horizontal="center" vertical="top"/>
    </xf>
    <xf numFmtId="0" fontId="0" fillId="0" borderId="0" xfId="0" applyFill="1" applyBorder="1" applyAlignment="1" applyProtection="1">
      <alignment horizontal="center" vertical="top"/>
    </xf>
    <xf numFmtId="0" fontId="5" fillId="0" borderId="0" xfId="0" applyFont="1" applyFill="1" applyBorder="1" applyAlignment="1" applyProtection="1">
      <alignment horizontal="right" wrapText="1"/>
    </xf>
    <xf numFmtId="0" fontId="0" fillId="0" borderId="21" xfId="0" applyFill="1" applyBorder="1" applyAlignment="1" applyProtection="1">
      <alignment horizontal="center" vertical="top"/>
    </xf>
    <xf numFmtId="0" fontId="0" fillId="0" borderId="21" xfId="0" applyFill="1" applyBorder="1" applyAlignment="1" applyProtection="1">
      <alignment horizontal="left" vertical="top"/>
    </xf>
    <xf numFmtId="0" fontId="0" fillId="0" borderId="0" xfId="0" applyFill="1" applyBorder="1" applyAlignment="1" applyProtection="1">
      <alignment horizontal="left" vertical="top"/>
    </xf>
    <xf numFmtId="0" fontId="23" fillId="0" borderId="0" xfId="0" applyFont="1" applyAlignment="1" applyProtection="1">
      <alignment horizontal="center" vertical="center" wrapText="1"/>
    </xf>
    <xf numFmtId="0" fontId="23" fillId="0" borderId="0" xfId="0" applyFont="1" applyFill="1" applyAlignment="1" applyProtection="1">
      <alignment horizontal="center" vertical="center" wrapText="1"/>
    </xf>
    <xf numFmtId="0" fontId="24" fillId="0" borderId="0" xfId="0" applyFont="1" applyFill="1" applyBorder="1" applyAlignment="1" applyProtection="1">
      <alignment horizontal="center" vertical="center" wrapText="1"/>
    </xf>
    <xf numFmtId="0" fontId="0" fillId="0" borderId="0" xfId="0" applyFill="1" applyBorder="1" applyAlignment="1" applyProtection="1">
      <alignment vertical="top"/>
    </xf>
    <xf numFmtId="0" fontId="3" fillId="0" borderId="0" xfId="0" applyFont="1" applyFill="1" applyAlignment="1" applyProtection="1">
      <alignment horizontal="center"/>
    </xf>
    <xf numFmtId="0" fontId="23" fillId="0" borderId="0"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0" fillId="0" borderId="0" xfId="0" applyFill="1" applyProtection="1"/>
    <xf numFmtId="0" fontId="5" fillId="0" borderId="0" xfId="0" applyFont="1" applyFill="1" applyBorder="1" applyProtection="1"/>
    <xf numFmtId="0" fontId="5" fillId="0" borderId="0" xfId="0" applyFont="1" applyAlignment="1" applyProtection="1">
      <alignment horizontal="left" wrapText="1"/>
    </xf>
    <xf numFmtId="0" fontId="5" fillId="0" borderId="0" xfId="0" applyFont="1" applyAlignment="1" applyProtection="1">
      <alignment horizontal="right" wrapText="1"/>
    </xf>
    <xf numFmtId="0" fontId="5" fillId="0" borderId="0" xfId="0" applyFont="1" applyAlignment="1" applyProtection="1">
      <alignment horizontal="center" wrapText="1"/>
    </xf>
    <xf numFmtId="0" fontId="0" fillId="0" borderId="0" xfId="0" applyAlignment="1" applyProtection="1">
      <alignment horizontal="center"/>
    </xf>
    <xf numFmtId="0" fontId="47" fillId="0" borderId="0" xfId="3" applyFont="1" applyFill="1" applyBorder="1" applyAlignment="1">
      <alignment horizontal="center" wrapText="1"/>
    </xf>
    <xf numFmtId="0" fontId="1" fillId="0" borderId="0" xfId="0" applyFont="1" applyFill="1" applyAlignment="1">
      <alignment wrapText="1"/>
    </xf>
    <xf numFmtId="0" fontId="31" fillId="0" borderId="0" xfId="0" applyFont="1" applyFill="1" applyBorder="1" applyAlignment="1" applyProtection="1">
      <alignment horizontal="center"/>
    </xf>
    <xf numFmtId="0" fontId="1" fillId="18" borderId="0" xfId="0" applyFont="1" applyFill="1"/>
    <xf numFmtId="0" fontId="5" fillId="19" borderId="13" xfId="0" applyFont="1" applyFill="1" applyBorder="1" applyProtection="1">
      <protection locked="0"/>
    </xf>
    <xf numFmtId="0" fontId="5" fillId="19" borderId="14" xfId="0" applyFont="1" applyFill="1" applyBorder="1" applyProtection="1">
      <protection locked="0"/>
    </xf>
    <xf numFmtId="9" fontId="5" fillId="19" borderId="31" xfId="2" applyFont="1" applyFill="1" applyBorder="1" applyAlignment="1" applyProtection="1">
      <alignment horizontal="right"/>
      <protection locked="0"/>
    </xf>
    <xf numFmtId="9" fontId="5" fillId="19" borderId="32" xfId="2" applyFont="1" applyFill="1" applyBorder="1" applyAlignment="1" applyProtection="1">
      <alignment horizontal="right"/>
      <protection locked="0"/>
    </xf>
    <xf numFmtId="9" fontId="5" fillId="19" borderId="23" xfId="2" applyFont="1" applyFill="1" applyBorder="1" applyAlignment="1" applyProtection="1">
      <alignment horizontal="right"/>
      <protection locked="0"/>
    </xf>
    <xf numFmtId="9" fontId="5" fillId="19" borderId="33" xfId="2" applyFont="1" applyFill="1" applyBorder="1" applyAlignment="1" applyProtection="1">
      <alignment horizontal="right"/>
      <protection locked="0"/>
    </xf>
    <xf numFmtId="9" fontId="5" fillId="19" borderId="30" xfId="2" applyFont="1" applyFill="1" applyBorder="1" applyAlignment="1" applyProtection="1">
      <alignment horizontal="right"/>
      <protection locked="0"/>
    </xf>
    <xf numFmtId="9" fontId="5" fillId="19" borderId="24" xfId="2" applyFont="1" applyFill="1" applyBorder="1" applyAlignment="1" applyProtection="1">
      <alignment horizontal="right"/>
      <protection locked="0"/>
    </xf>
    <xf numFmtId="9" fontId="5" fillId="19" borderId="34" xfId="2" applyFont="1" applyFill="1" applyBorder="1" applyAlignment="1" applyProtection="1">
      <alignment horizontal="right"/>
      <protection locked="0"/>
    </xf>
    <xf numFmtId="9" fontId="5" fillId="19" borderId="35" xfId="2" applyFont="1" applyFill="1" applyBorder="1" applyAlignment="1" applyProtection="1">
      <alignment horizontal="right"/>
      <protection locked="0"/>
    </xf>
    <xf numFmtId="9" fontId="5" fillId="19" borderId="25" xfId="2" applyFont="1" applyFill="1" applyBorder="1" applyAlignment="1" applyProtection="1">
      <alignment horizontal="right"/>
      <protection locked="0"/>
    </xf>
    <xf numFmtId="0" fontId="0" fillId="19" borderId="20" xfId="1" applyNumberFormat="1" applyFont="1" applyFill="1" applyBorder="1" applyProtection="1">
      <protection locked="0"/>
    </xf>
    <xf numFmtId="0" fontId="53" fillId="0" borderId="0" xfId="0" applyFont="1" applyAlignment="1">
      <alignment horizontal="right" wrapText="1"/>
    </xf>
    <xf numFmtId="0" fontId="53" fillId="0" borderId="0" xfId="0" applyFont="1" applyAlignment="1">
      <alignment horizontal="right"/>
    </xf>
    <xf numFmtId="0" fontId="52" fillId="2" borderId="0" xfId="0" applyFont="1" applyFill="1" applyAlignment="1">
      <alignment horizontal="left"/>
    </xf>
    <xf numFmtId="0" fontId="52" fillId="0" borderId="0" xfId="0" applyFont="1" applyAlignment="1">
      <alignment horizontal="center"/>
    </xf>
    <xf numFmtId="0" fontId="54" fillId="2" borderId="0" xfId="0" applyFont="1" applyFill="1"/>
    <xf numFmtId="0" fontId="55" fillId="2" borderId="0" xfId="0" applyFont="1" applyFill="1" applyAlignment="1">
      <alignment horizontal="center"/>
    </xf>
    <xf numFmtId="0" fontId="50" fillId="5" borderId="0" xfId="0" applyFont="1" applyFill="1"/>
    <xf numFmtId="0" fontId="50" fillId="0" borderId="0" xfId="0" applyFont="1"/>
    <xf numFmtId="0" fontId="51" fillId="0" borderId="0" xfId="0" applyFont="1" applyAlignment="1">
      <alignment horizontal="center"/>
    </xf>
    <xf numFmtId="0" fontId="0" fillId="19" borderId="31" xfId="0" applyFill="1" applyBorder="1" applyAlignment="1" applyProtection="1">
      <alignment horizontal="center"/>
      <protection locked="0"/>
    </xf>
    <xf numFmtId="0" fontId="0" fillId="19" borderId="32" xfId="0" applyFill="1" applyBorder="1" applyAlignment="1" applyProtection="1">
      <alignment horizontal="center"/>
      <protection locked="0"/>
    </xf>
    <xf numFmtId="0" fontId="0" fillId="19" borderId="23" xfId="0" applyFill="1" applyBorder="1" applyAlignment="1" applyProtection="1">
      <alignment horizontal="center"/>
      <protection locked="0"/>
    </xf>
    <xf numFmtId="0" fontId="0" fillId="19" borderId="33" xfId="0" applyFill="1" applyBorder="1" applyAlignment="1" applyProtection="1">
      <alignment horizontal="center"/>
      <protection locked="0"/>
    </xf>
    <xf numFmtId="0" fontId="0" fillId="19" borderId="30" xfId="0" applyFill="1" applyBorder="1" applyAlignment="1" applyProtection="1">
      <alignment horizontal="center"/>
      <protection locked="0"/>
    </xf>
    <xf numFmtId="0" fontId="0" fillId="19" borderId="24" xfId="0" applyFill="1" applyBorder="1" applyAlignment="1" applyProtection="1">
      <alignment horizontal="center"/>
      <protection locked="0"/>
    </xf>
    <xf numFmtId="0" fontId="0" fillId="19" borderId="34" xfId="0" applyFill="1" applyBorder="1" applyAlignment="1" applyProtection="1">
      <alignment horizontal="center"/>
      <protection locked="0"/>
    </xf>
    <xf numFmtId="0" fontId="0" fillId="19" borderId="35" xfId="0" applyFill="1" applyBorder="1" applyAlignment="1" applyProtection="1">
      <alignment horizontal="center"/>
      <protection locked="0"/>
    </xf>
    <xf numFmtId="0" fontId="0" fillId="19" borderId="25" xfId="0" applyFill="1" applyBorder="1" applyAlignment="1" applyProtection="1">
      <alignment horizontal="center"/>
      <protection locked="0"/>
    </xf>
    <xf numFmtId="0" fontId="28" fillId="0" borderId="0" xfId="0" applyFont="1" applyAlignment="1">
      <alignment horizontal="right"/>
    </xf>
    <xf numFmtId="0" fontId="0" fillId="20" borderId="0" xfId="0" applyFill="1"/>
    <xf numFmtId="0" fontId="5" fillId="20" borderId="0" xfId="0" applyFont="1" applyFill="1" applyAlignment="1">
      <alignment horizontal="right"/>
    </xf>
    <xf numFmtId="0" fontId="16" fillId="20" borderId="0" xfId="0" applyFont="1" applyFill="1" applyBorder="1" applyAlignment="1" applyProtection="1">
      <alignment horizontal="center"/>
    </xf>
    <xf numFmtId="0" fontId="3" fillId="20" borderId="0" xfId="0" applyFont="1" applyFill="1"/>
    <xf numFmtId="0" fontId="1" fillId="21" borderId="0" xfId="0" applyNumberFormat="1" applyFont="1" applyFill="1"/>
    <xf numFmtId="1" fontId="1" fillId="21" borderId="0" xfId="0" applyNumberFormat="1" applyFont="1" applyFill="1"/>
    <xf numFmtId="0" fontId="1" fillId="21" borderId="0" xfId="0" applyFont="1" applyFill="1"/>
    <xf numFmtId="9" fontId="0" fillId="19" borderId="20" xfId="2" applyFont="1" applyFill="1" applyBorder="1" applyProtection="1">
      <protection locked="0"/>
    </xf>
    <xf numFmtId="0" fontId="0" fillId="19" borderId="46" xfId="0" applyFill="1" applyBorder="1" applyAlignment="1" applyProtection="1">
      <alignment horizontal="center" vertical="top"/>
      <protection locked="0"/>
    </xf>
    <xf numFmtId="0" fontId="0" fillId="19" borderId="41" xfId="0" applyFill="1" applyBorder="1" applyAlignment="1" applyProtection="1">
      <alignment horizontal="center" vertical="top"/>
      <protection locked="0"/>
    </xf>
    <xf numFmtId="0" fontId="0" fillId="19" borderId="42" xfId="0" applyFill="1" applyBorder="1" applyAlignment="1" applyProtection="1">
      <alignment horizontal="center" vertical="top"/>
      <protection locked="0"/>
    </xf>
    <xf numFmtId="0" fontId="0" fillId="19" borderId="47" xfId="0" applyFill="1" applyBorder="1" applyAlignment="1" applyProtection="1">
      <alignment horizontal="center" vertical="top"/>
      <protection locked="0"/>
    </xf>
    <xf numFmtId="0" fontId="0" fillId="19" borderId="30" xfId="0" applyFill="1" applyBorder="1" applyAlignment="1" applyProtection="1">
      <alignment horizontal="center" vertical="top"/>
      <protection locked="0"/>
    </xf>
    <xf numFmtId="0" fontId="0" fillId="19" borderId="43" xfId="0" applyFill="1" applyBorder="1" applyAlignment="1" applyProtection="1">
      <alignment horizontal="center" vertical="top"/>
      <protection locked="0"/>
    </xf>
    <xf numFmtId="0" fontId="0" fillId="19" borderId="48" xfId="0" applyFill="1" applyBorder="1" applyAlignment="1" applyProtection="1">
      <alignment horizontal="center" vertical="top"/>
      <protection locked="0"/>
    </xf>
    <xf numFmtId="0" fontId="0" fillId="19" borderId="44" xfId="0" applyFill="1" applyBorder="1" applyAlignment="1" applyProtection="1">
      <alignment horizontal="center" vertical="top"/>
      <protection locked="0"/>
    </xf>
    <xf numFmtId="0" fontId="3" fillId="2" borderId="0" xfId="0" applyFont="1" applyFill="1" applyAlignment="1">
      <alignment horizontal="center"/>
    </xf>
    <xf numFmtId="0" fontId="3" fillId="9" borderId="0" xfId="0" applyFont="1" applyFill="1" applyAlignment="1">
      <alignment horizontal="center"/>
    </xf>
    <xf numFmtId="0" fontId="0" fillId="0" borderId="0" xfId="0" applyAlignment="1"/>
    <xf numFmtId="0" fontId="0" fillId="10" borderId="0" xfId="0" applyFill="1" applyAlignment="1">
      <alignment horizontal="center"/>
    </xf>
    <xf numFmtId="0" fontId="3" fillId="11" borderId="0" xfId="0" applyFont="1" applyFill="1" applyAlignment="1">
      <alignment horizontal="center"/>
    </xf>
    <xf numFmtId="0" fontId="3" fillId="0" borderId="0" xfId="0" applyFont="1" applyAlignment="1">
      <alignment horizontal="center"/>
    </xf>
    <xf numFmtId="0" fontId="3" fillId="13" borderId="0" xfId="0" applyFont="1" applyFill="1" applyAlignment="1">
      <alignment horizontal="center"/>
    </xf>
    <xf numFmtId="0" fontId="3" fillId="12" borderId="0" xfId="0" applyFont="1" applyFill="1" applyAlignment="1">
      <alignment horizontal="center"/>
    </xf>
    <xf numFmtId="0" fontId="3" fillId="8" borderId="0" xfId="0" applyFont="1" applyFill="1" applyAlignment="1">
      <alignment horizontal="center"/>
    </xf>
    <xf numFmtId="0" fontId="45" fillId="0" borderId="0" xfId="0" applyFont="1" applyAlignment="1">
      <alignment horizontal="center"/>
    </xf>
    <xf numFmtId="0" fontId="4" fillId="0" borderId="0" xfId="0" applyFont="1" applyAlignment="1">
      <alignment horizontal="center" wrapText="1"/>
    </xf>
    <xf numFmtId="0" fontId="12"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0" fontId="14" fillId="0" borderId="6" xfId="0" applyFont="1" applyBorder="1" applyAlignment="1" applyProtection="1">
      <alignment horizontal="center"/>
    </xf>
    <xf numFmtId="0" fontId="15" fillId="0" borderId="7" xfId="0" applyFont="1" applyBorder="1" applyAlignment="1" applyProtection="1">
      <alignment horizontal="center"/>
    </xf>
    <xf numFmtId="0" fontId="15" fillId="0" borderId="8" xfId="0" applyFont="1" applyBorder="1" applyAlignment="1" applyProtection="1">
      <alignment horizontal="center"/>
    </xf>
    <xf numFmtId="0" fontId="4" fillId="0" borderId="0" xfId="0" applyFont="1" applyAlignment="1">
      <alignment horizontal="left" wrapText="1"/>
    </xf>
    <xf numFmtId="0" fontId="0" fillId="0" borderId="0" xfId="0" applyAlignment="1">
      <alignment horizontal="left"/>
    </xf>
    <xf numFmtId="0" fontId="43" fillId="0" borderId="0" xfId="0" applyFont="1" applyAlignment="1">
      <alignment horizontal="center"/>
    </xf>
    <xf numFmtId="0" fontId="38" fillId="0" borderId="0" xfId="0" applyFont="1" applyAlignment="1">
      <alignment horizontal="center"/>
    </xf>
    <xf numFmtId="0" fontId="38" fillId="0" borderId="0" xfId="0" applyFont="1" applyAlignment="1"/>
    <xf numFmtId="0" fontId="23" fillId="0" borderId="0" xfId="0" applyFont="1" applyAlignment="1">
      <alignment horizontal="center" vertical="center" wrapText="1"/>
    </xf>
    <xf numFmtId="0" fontId="24" fillId="0" borderId="4" xfId="0" applyFont="1" applyBorder="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0" fillId="7" borderId="16" xfId="0" applyFill="1" applyBorder="1" applyAlignment="1" applyProtection="1">
      <alignment horizontal="left" vertical="top"/>
      <protection locked="0"/>
    </xf>
    <xf numFmtId="0" fontId="0" fillId="7" borderId="21" xfId="0" applyFill="1" applyBorder="1" applyAlignment="1" applyProtection="1">
      <alignment horizontal="left" vertical="top"/>
      <protection locked="0"/>
    </xf>
    <xf numFmtId="0" fontId="0" fillId="7" borderId="15" xfId="0" applyFill="1" applyBorder="1" applyAlignment="1" applyProtection="1">
      <alignment horizontal="left" vertical="top"/>
      <protection locked="0"/>
    </xf>
    <xf numFmtId="0" fontId="0" fillId="7" borderId="6" xfId="0" applyFill="1" applyBorder="1" applyAlignment="1" applyProtection="1">
      <alignment horizontal="center" vertical="top"/>
      <protection locked="0"/>
    </xf>
    <xf numFmtId="0" fontId="0" fillId="7" borderId="7" xfId="0" applyFill="1" applyBorder="1" applyAlignment="1" applyProtection="1">
      <alignment horizontal="center" vertical="top"/>
      <protection locked="0"/>
    </xf>
    <xf numFmtId="0" fontId="0" fillId="7" borderId="8" xfId="0" applyFill="1" applyBorder="1" applyAlignment="1" applyProtection="1">
      <alignment horizontal="center" vertical="top"/>
      <protection locked="0"/>
    </xf>
    <xf numFmtId="0" fontId="0" fillId="7" borderId="1" xfId="0" applyFill="1" applyBorder="1" applyAlignment="1" applyProtection="1">
      <alignment horizontal="center" vertical="top"/>
      <protection locked="0"/>
    </xf>
    <xf numFmtId="0" fontId="0" fillId="7" borderId="0" xfId="0" applyFill="1" applyBorder="1" applyAlignment="1" applyProtection="1">
      <alignment horizontal="center" vertical="top"/>
      <protection locked="0"/>
    </xf>
    <xf numFmtId="0" fontId="0" fillId="7" borderId="2" xfId="0" applyFill="1" applyBorder="1" applyAlignment="1" applyProtection="1">
      <alignment horizontal="center" vertical="top"/>
      <protection locked="0"/>
    </xf>
    <xf numFmtId="0" fontId="0" fillId="7" borderId="3" xfId="0" applyFill="1" applyBorder="1" applyAlignment="1" applyProtection="1">
      <alignment horizontal="center" vertical="top"/>
      <protection locked="0"/>
    </xf>
    <xf numFmtId="0" fontId="0" fillId="7" borderId="4" xfId="0" applyFill="1" applyBorder="1" applyAlignment="1" applyProtection="1">
      <alignment horizontal="center" vertical="top"/>
      <protection locked="0"/>
    </xf>
    <xf numFmtId="0" fontId="0" fillId="7" borderId="5" xfId="0" applyFill="1" applyBorder="1" applyAlignment="1" applyProtection="1">
      <alignment horizontal="center" vertical="top"/>
      <protection locked="0"/>
    </xf>
    <xf numFmtId="0" fontId="16" fillId="0" borderId="0" xfId="0" applyFont="1" applyFill="1" applyBorder="1" applyAlignment="1" applyProtection="1">
      <alignment horizontal="center"/>
    </xf>
    <xf numFmtId="44" fontId="0" fillId="7" borderId="1" xfId="1" applyFont="1" applyFill="1" applyBorder="1" applyAlignment="1" applyProtection="1">
      <alignment horizontal="center" vertical="top"/>
      <protection locked="0"/>
    </xf>
    <xf numFmtId="44" fontId="0" fillId="7" borderId="0" xfId="1" applyFont="1" applyFill="1" applyBorder="1" applyAlignment="1" applyProtection="1">
      <alignment horizontal="center" vertical="top"/>
      <protection locked="0"/>
    </xf>
    <xf numFmtId="44" fontId="0" fillId="7" borderId="2" xfId="1" applyFont="1" applyFill="1" applyBorder="1" applyAlignment="1" applyProtection="1">
      <alignment horizontal="center" vertical="top"/>
      <protection locked="0"/>
    </xf>
    <xf numFmtId="0" fontId="5" fillId="7" borderId="16" xfId="0" applyFont="1" applyFill="1" applyBorder="1" applyAlignment="1" applyProtection="1">
      <alignment horizontal="center"/>
      <protection locked="0"/>
    </xf>
    <xf numFmtId="0" fontId="5" fillId="7" borderId="21" xfId="0" applyFont="1" applyFill="1" applyBorder="1" applyAlignment="1" applyProtection="1">
      <alignment horizontal="center"/>
      <protection locked="0"/>
    </xf>
    <xf numFmtId="0" fontId="5" fillId="7" borderId="15" xfId="0" applyFont="1" applyFill="1" applyBorder="1" applyAlignment="1" applyProtection="1">
      <alignment horizontal="center"/>
      <protection locked="0"/>
    </xf>
    <xf numFmtId="0" fontId="0" fillId="7" borderId="16" xfId="0" applyFill="1" applyBorder="1" applyAlignment="1" applyProtection="1">
      <alignment horizontal="center" vertical="top"/>
      <protection locked="0"/>
    </xf>
    <xf numFmtId="0" fontId="0" fillId="7" borderId="21" xfId="0" applyFill="1" applyBorder="1" applyAlignment="1" applyProtection="1">
      <alignment horizontal="center" vertical="top"/>
      <protection locked="0"/>
    </xf>
    <xf numFmtId="0" fontId="0" fillId="7" borderId="15" xfId="0" applyFill="1" applyBorder="1" applyAlignment="1" applyProtection="1">
      <alignment horizontal="center" vertical="top"/>
      <protection locked="0"/>
    </xf>
    <xf numFmtId="0" fontId="3" fillId="0" borderId="0" xfId="0" applyFont="1" applyFill="1" applyAlignment="1">
      <alignment horizontal="center"/>
    </xf>
    <xf numFmtId="0" fontId="21" fillId="0" borderId="0" xfId="0" applyFont="1" applyAlignment="1">
      <alignment horizontal="center"/>
    </xf>
    <xf numFmtId="0" fontId="23"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16" fillId="0" borderId="0" xfId="0" applyFont="1" applyFill="1" applyBorder="1" applyAlignment="1" applyProtection="1">
      <alignment horizontal="center" wrapText="1"/>
    </xf>
    <xf numFmtId="0" fontId="4" fillId="0" borderId="0" xfId="0" applyFont="1" applyFill="1" applyAlignment="1">
      <alignment horizontal="center"/>
    </xf>
    <xf numFmtId="44" fontId="16" fillId="0" borderId="0" xfId="1" applyFont="1" applyFill="1" applyBorder="1" applyAlignment="1" applyProtection="1">
      <alignment horizontal="center"/>
    </xf>
    <xf numFmtId="0" fontId="39" fillId="0" borderId="0" xfId="0" applyFont="1" applyFill="1" applyAlignment="1">
      <alignment horizontal="center"/>
    </xf>
    <xf numFmtId="0" fontId="2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39" fillId="0" borderId="0" xfId="0" applyFont="1" applyAlignment="1">
      <alignment horizontal="center"/>
    </xf>
    <xf numFmtId="0" fontId="11" fillId="0" borderId="0" xfId="0" applyFont="1" applyAlignment="1">
      <alignment horizontal="center" wrapText="1"/>
    </xf>
    <xf numFmtId="0" fontId="40" fillId="0" borderId="0" xfId="0" applyFont="1" applyAlignment="1">
      <alignment horizontal="center"/>
    </xf>
    <xf numFmtId="0" fontId="34" fillId="0" borderId="0" xfId="0" applyFont="1" applyFill="1" applyAlignment="1">
      <alignment horizontal="center"/>
    </xf>
    <xf numFmtId="0" fontId="0" fillId="0" borderId="0" xfId="0" applyFill="1" applyAlignment="1">
      <alignment horizontal="center"/>
    </xf>
    <xf numFmtId="0" fontId="5" fillId="0" borderId="0" xfId="0" applyNumberFormat="1" applyFont="1" applyAlignment="1">
      <alignment wrapText="1"/>
    </xf>
  </cellXfs>
  <cellStyles count="5">
    <cellStyle name="Currency" xfId="1" builtinId="4"/>
    <cellStyle name="Normal" xfId="0" builtinId="0"/>
    <cellStyle name="Normal 2" xfId="4"/>
    <cellStyle name="Normal_AGGR" xfId="3"/>
    <cellStyle name="Percent" xfId="2" builtinId="5"/>
  </cellStyles>
  <dxfs count="1">
    <dxf>
      <numFmt numFmtId="1" formatCode="0"/>
      <alignment horizontal="left" vertical="bottom" textRotation="0" wrapText="0" relativeIndent="0" justifyLastLine="0" shrinkToFit="0" readingOrder="0"/>
    </dxf>
  </dxfs>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190500</xdr:colOff>
      <xdr:row>1</xdr:row>
      <xdr:rowOff>85725</xdr:rowOff>
    </xdr:from>
    <xdr:to>
      <xdr:col>10</xdr:col>
      <xdr:colOff>485775</xdr:colOff>
      <xdr:row>47</xdr:row>
      <xdr:rowOff>28575</xdr:rowOff>
    </xdr:to>
    <xdr:sp macro="" textlink="">
      <xdr:nvSpPr>
        <xdr:cNvPr id="12289" name="Text Box 1"/>
        <xdr:cNvSpPr txBox="1">
          <a:spLocks noChangeArrowheads="1"/>
        </xdr:cNvSpPr>
      </xdr:nvSpPr>
      <xdr:spPr bwMode="auto">
        <a:xfrm>
          <a:off x="190500" y="247650"/>
          <a:ext cx="6391275" cy="73914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3366FF"/>
              </a:solidFill>
              <a:latin typeface="Arial"/>
              <a:cs typeface="Arial"/>
            </a:rPr>
            <a:t>                 </a:t>
          </a:r>
          <a:r>
            <a:rPr lang="en-US" sz="1600" b="1" i="0" u="none" strike="noStrike" baseline="0">
              <a:solidFill>
                <a:srgbClr val="3366FF"/>
              </a:solidFill>
              <a:latin typeface="Arial"/>
              <a:cs typeface="Arial"/>
            </a:rPr>
            <a:t>INSTRUCTIONS FOR COMPLETING THIS WORKBOOK</a:t>
          </a:r>
          <a:endParaRPr lang="en-US" sz="16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survey is part of the NSF/IUCRC program evaluation effort. Data you submit here is combined with data from other Centers in the I/UCRC program and reported in the annual Structural Information Report. Please visit the NCSU Program Evaluation website to view past reports (http://www.ncsu.edu/iucrc/NatReports.htm).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7 worksheets in this file ask for structural information regarding your Center. Each worksheet contains instructions and footnotes for clarity. Instructions for each sheet appear at the top of the sheet or to the left of specific data tables.   Notes are also included were additional instructions are provided about specific variables as needed. These worksheets can be accessed by clicking on the Tabs at the bottom of this Excel screen.  The following worksheets are included in this file.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You'll find the following worksheets in this workbook:  </a:t>
          </a:r>
        </a:p>
        <a:p>
          <a:pPr algn="l" rtl="0">
            <a:defRPr sz="1000"/>
          </a:pPr>
          <a:r>
            <a:rPr lang="en-US" sz="1000" b="1" i="0" u="none" strike="noStrike" baseline="0">
              <a:solidFill>
                <a:srgbClr val="000000"/>
              </a:solidFill>
              <a:latin typeface="Arial"/>
              <a:cs typeface="Arial"/>
            </a:rPr>
            <a:t>Director</a:t>
          </a:r>
          <a:r>
            <a:rPr lang="en-US" sz="1000" b="0" i="0" u="none" strike="noStrike" baseline="0">
              <a:solidFill>
                <a:srgbClr val="000000"/>
              </a:solidFill>
              <a:latin typeface="Arial"/>
              <a:cs typeface="Arial"/>
            </a:rPr>
            <a:t>: asks for general information about the center director</a:t>
          </a:r>
        </a:p>
        <a:p>
          <a:pPr algn="l" rtl="0">
            <a:defRPr sz="1000"/>
          </a:pPr>
          <a:r>
            <a:rPr lang="en-US" sz="1000" b="1" i="0" u="none" strike="noStrike" baseline="0">
              <a:solidFill>
                <a:srgbClr val="000000"/>
              </a:solidFill>
              <a:latin typeface="Arial"/>
              <a:cs typeface="Arial"/>
            </a:rPr>
            <a:t>Univ</a:t>
          </a:r>
          <a:r>
            <a:rPr lang="en-US" sz="1000" b="0" i="0" u="none" strike="noStrike" baseline="0">
              <a:solidFill>
                <a:srgbClr val="000000"/>
              </a:solidFill>
              <a:latin typeface="Arial"/>
              <a:cs typeface="Arial"/>
            </a:rPr>
            <a:t>: asks for the names of partner universities and the respective co-directors, time allocation of all site directors, and names and contact information for center operations personnel</a:t>
          </a:r>
        </a:p>
        <a:p>
          <a:pPr algn="l" rtl="0">
            <a:defRPr sz="1000"/>
          </a:pPr>
          <a:r>
            <a:rPr lang="en-US" sz="1000" b="1" i="0" u="none" strike="noStrike" baseline="0">
              <a:solidFill>
                <a:srgbClr val="000000"/>
              </a:solidFill>
              <a:latin typeface="Arial"/>
              <a:cs typeface="Arial"/>
            </a:rPr>
            <a:t>Members</a:t>
          </a:r>
          <a:r>
            <a:rPr lang="en-US" sz="1000" b="0" i="0" u="none" strike="noStrike" baseline="0">
              <a:solidFill>
                <a:srgbClr val="000000"/>
              </a:solidFill>
              <a:latin typeface="Arial"/>
              <a:cs typeface="Arial"/>
            </a:rPr>
            <a:t>: asks for a listing of contributing members, the organization classification, and the membership level</a:t>
          </a:r>
        </a:p>
        <a:p>
          <a:pPr algn="l" rtl="0">
            <a:defRPr sz="1000"/>
          </a:pPr>
          <a:r>
            <a:rPr lang="en-US" sz="1000" b="1" i="0" u="none" strike="noStrike" baseline="0">
              <a:solidFill>
                <a:srgbClr val="000000"/>
              </a:solidFill>
              <a:latin typeface="Arial"/>
              <a:cs typeface="Arial"/>
            </a:rPr>
            <a:t>Income</a:t>
          </a:r>
          <a:r>
            <a:rPr lang="en-US" sz="1000" b="0" i="0" u="none" strike="noStrike" baseline="0">
              <a:solidFill>
                <a:srgbClr val="000000"/>
              </a:solidFill>
              <a:latin typeface="Arial"/>
              <a:cs typeface="Arial"/>
            </a:rPr>
            <a:t>: asks for dollar amounts associated with different income and other support sources, as well as specific personnel support supplements</a:t>
          </a:r>
        </a:p>
        <a:p>
          <a:pPr algn="l" rtl="0">
            <a:defRPr sz="1000"/>
          </a:pPr>
          <a:r>
            <a:rPr lang="en-US" sz="1000" b="1" i="0" u="none" strike="noStrike" baseline="0">
              <a:solidFill>
                <a:srgbClr val="000000"/>
              </a:solidFill>
              <a:latin typeface="Arial"/>
              <a:cs typeface="Arial"/>
            </a:rPr>
            <a:t>Outcomes</a:t>
          </a:r>
          <a:r>
            <a:rPr lang="en-US" sz="1000" b="0" i="0" u="none" strike="noStrike" baseline="0">
              <a:solidFill>
                <a:srgbClr val="000000"/>
              </a:solidFill>
              <a:latin typeface="Arial"/>
              <a:cs typeface="Arial"/>
            </a:rPr>
            <a:t>: asks for statistics on center outcomes </a:t>
          </a:r>
        </a:p>
        <a:p>
          <a:pPr algn="l" rtl="0">
            <a:defRPr sz="1000"/>
          </a:pPr>
          <a:r>
            <a:rPr lang="en-US" sz="1000" b="1" i="0" u="none" strike="noStrike" baseline="0">
              <a:solidFill>
                <a:srgbClr val="000000"/>
              </a:solidFill>
              <a:latin typeface="Arial"/>
              <a:cs typeface="Arial"/>
            </a:rPr>
            <a:t>Personnel1</a:t>
          </a:r>
          <a:r>
            <a:rPr lang="en-US" sz="1000" b="0" i="0" u="none" strike="noStrike" baseline="0">
              <a:solidFill>
                <a:srgbClr val="000000"/>
              </a:solidFill>
              <a:latin typeface="Arial"/>
              <a:cs typeface="Arial"/>
            </a:rPr>
            <a:t>: asks for profile information regarding Center personnel, required by NSF</a:t>
          </a:r>
        </a:p>
        <a:p>
          <a:pPr algn="l" rtl="0">
            <a:defRPr sz="1000"/>
          </a:pPr>
          <a:r>
            <a:rPr lang="en-US" sz="1000" b="1" i="0" u="none" strike="noStrike" baseline="0">
              <a:solidFill>
                <a:srgbClr val="000000"/>
              </a:solidFill>
              <a:latin typeface="Arial"/>
              <a:cs typeface="Arial"/>
            </a:rPr>
            <a:t>Personnel2</a:t>
          </a:r>
          <a:r>
            <a:rPr lang="en-US" sz="1000" b="0" i="0" u="none" strike="noStrike" baseline="0">
              <a:solidFill>
                <a:srgbClr val="000000"/>
              </a:solidFill>
              <a:latin typeface="Arial"/>
              <a:cs typeface="Arial"/>
            </a:rPr>
            <a:t>: asks for additional profile information, also required by NSF</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If your Center participated in this evaluation last year, the first 3 worksheets will contain last year's information. Simply update these worksheets to reflect the current state of your Center, then complete the remaining 4 worksheets. For New Centers, please complete all worksheets.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FF0000"/>
              </a:solidFill>
              <a:latin typeface="Arial"/>
              <a:cs typeface="Arial"/>
            </a:rPr>
            <a:t>Attention Multi-Site Centers:</a:t>
          </a:r>
          <a:r>
            <a:rPr lang="en-US" sz="1000" b="0" i="0" u="none" strike="noStrike" baseline="0">
              <a:solidFill>
                <a:srgbClr val="000000"/>
              </a:solidFill>
              <a:latin typeface="Arial"/>
              <a:cs typeface="Arial"/>
            </a:rPr>
            <a:t> A separate Microsoft Word document (Partner Site Information Sheet.doc) has been developed to help you collect information from your partner sites. The Word document is an optional tool that may help you aggregate information across the different sites. The document asks each site for site-specific University, Members, Income, Outcomes, and Personnel 1 &amp; 2 information. You can fill in information you have for each site under the appropriate column on each of the Excel sheets, or if you decide to use the Word document, follow these steps:</a:t>
          </a:r>
        </a:p>
        <a:p>
          <a:pPr algn="l" rtl="0">
            <a:defRPr sz="1000"/>
          </a:pPr>
          <a:r>
            <a:rPr lang="en-US" sz="1000" b="0" i="0" u="none" strike="noStrike" baseline="0">
              <a:solidFill>
                <a:srgbClr val="000000"/>
              </a:solidFill>
              <a:latin typeface="Arial"/>
              <a:cs typeface="Arial"/>
            </a:rPr>
            <a:t>  1- Send the document to each of your partner sites, have them complete and return it to you</a:t>
          </a:r>
        </a:p>
        <a:p>
          <a:pPr algn="l" rtl="0">
            <a:defRPr sz="1000"/>
          </a:pPr>
          <a:r>
            <a:rPr lang="en-US" sz="1000" b="0" i="0" u="none" strike="noStrike" baseline="0">
              <a:solidFill>
                <a:srgbClr val="000000"/>
              </a:solidFill>
              <a:latin typeface="Arial"/>
              <a:cs typeface="Arial"/>
            </a:rPr>
            <a:t>  2- Enter each site's information into this Excel file. The Univ, Income, Outcomes, Personnel1 and Personnel2 worksheets include space to separately enter each partner site's information. Information is aggregated automatically in each worksheet to produce total Center statistics.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If you have difficulty completing this form, please contact the I/UCRC Evaluation Team at NC State University at: </a:t>
          </a:r>
        </a:p>
        <a:p>
          <a:pPr algn="l" rtl="0">
            <a:defRPr sz="1000"/>
          </a:pPr>
          <a:r>
            <a:rPr lang="en-US" sz="1000" b="0" i="0" u="none" strike="noStrike" baseline="0">
              <a:solidFill>
                <a:srgbClr val="000000"/>
              </a:solidFill>
              <a:latin typeface="Arial"/>
              <a:cs typeface="Arial"/>
            </a:rPr>
            <a:t>email: iucrc@ncsu.edu</a:t>
          </a:r>
        </a:p>
        <a:p>
          <a:pPr algn="l" rtl="0">
            <a:defRPr sz="1000"/>
          </a:pPr>
          <a:r>
            <a:rPr lang="en-US" sz="1000" b="0" i="0" u="none" strike="noStrike" baseline="0">
              <a:solidFill>
                <a:srgbClr val="000000"/>
              </a:solidFill>
              <a:latin typeface="Arial"/>
              <a:cs typeface="Arial"/>
            </a:rPr>
            <a:t>phone: 919-515-3237</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Thank you,</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IUCRC Evaluation Team</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3409950</xdr:colOff>
      <xdr:row>10</xdr:row>
      <xdr:rowOff>114300</xdr:rowOff>
    </xdr:from>
    <xdr:to>
      <xdr:col>4</xdr:col>
      <xdr:colOff>0</xdr:colOff>
      <xdr:row>10</xdr:row>
      <xdr:rowOff>114300</xdr:rowOff>
    </xdr:to>
    <xdr:sp macro="" textlink="">
      <xdr:nvSpPr>
        <xdr:cNvPr id="1092" name="Line 27"/>
        <xdr:cNvSpPr>
          <a:spLocks noChangeShapeType="1"/>
        </xdr:cNvSpPr>
      </xdr:nvSpPr>
      <xdr:spPr bwMode="auto">
        <a:xfrm flipH="1" flipV="1">
          <a:off x="6248400" y="2228850"/>
          <a:ext cx="638175" cy="0"/>
        </a:xfrm>
        <a:prstGeom prst="line">
          <a:avLst/>
        </a:prstGeom>
        <a:noFill/>
        <a:ln w="9525">
          <a:solidFill>
            <a:srgbClr val="000000"/>
          </a:solidFill>
          <a:round/>
          <a:headEnd/>
          <a:tailEnd type="triangle" w="med" len="med"/>
        </a:ln>
      </xdr:spPr>
    </xdr:sp>
    <xdr:clientData/>
  </xdr:twoCellAnchor>
  <xdr:twoCellAnchor>
    <xdr:from>
      <xdr:col>2</xdr:col>
      <xdr:colOff>3400425</xdr:colOff>
      <xdr:row>7</xdr:row>
      <xdr:rowOff>133350</xdr:rowOff>
    </xdr:from>
    <xdr:to>
      <xdr:col>3</xdr:col>
      <xdr:colOff>600075</xdr:colOff>
      <xdr:row>7</xdr:row>
      <xdr:rowOff>133350</xdr:rowOff>
    </xdr:to>
    <xdr:sp macro="" textlink="">
      <xdr:nvSpPr>
        <xdr:cNvPr id="1093" name="Line 18"/>
        <xdr:cNvSpPr>
          <a:spLocks noChangeShapeType="1"/>
        </xdr:cNvSpPr>
      </xdr:nvSpPr>
      <xdr:spPr bwMode="auto">
        <a:xfrm flipH="1" flipV="1">
          <a:off x="6238875" y="1676400"/>
          <a:ext cx="638175" cy="0"/>
        </a:xfrm>
        <a:prstGeom prst="line">
          <a:avLst/>
        </a:prstGeom>
        <a:noFill/>
        <a:ln w="9525">
          <a:solidFill>
            <a:srgbClr val="000000"/>
          </a:solidFill>
          <a:round/>
          <a:headEnd/>
          <a:tailEnd type="triangle" w="med" len="med"/>
        </a:ln>
      </xdr:spPr>
    </xdr:sp>
    <xdr:clientData/>
  </xdr:twoCellAnchor>
  <xdr:twoCellAnchor>
    <xdr:from>
      <xdr:col>2</xdr:col>
      <xdr:colOff>3409950</xdr:colOff>
      <xdr:row>11</xdr:row>
      <xdr:rowOff>114300</xdr:rowOff>
    </xdr:from>
    <xdr:to>
      <xdr:col>4</xdr:col>
      <xdr:colOff>0</xdr:colOff>
      <xdr:row>11</xdr:row>
      <xdr:rowOff>114300</xdr:rowOff>
    </xdr:to>
    <xdr:sp macro="" textlink="">
      <xdr:nvSpPr>
        <xdr:cNvPr id="1094" name="Line 20"/>
        <xdr:cNvSpPr>
          <a:spLocks noChangeShapeType="1"/>
        </xdr:cNvSpPr>
      </xdr:nvSpPr>
      <xdr:spPr bwMode="auto">
        <a:xfrm flipH="1" flipV="1">
          <a:off x="6248400" y="2419350"/>
          <a:ext cx="638175"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xdr:colOff>
      <xdr:row>6</xdr:row>
      <xdr:rowOff>104775</xdr:rowOff>
    </xdr:from>
    <xdr:to>
      <xdr:col>3</xdr:col>
      <xdr:colOff>447675</xdr:colOff>
      <xdr:row>6</xdr:row>
      <xdr:rowOff>106363</xdr:rowOff>
    </xdr:to>
    <xdr:cxnSp macro="">
      <xdr:nvCxnSpPr>
        <xdr:cNvPr id="3" name="Straight Arrow Connector 2"/>
        <xdr:cNvCxnSpPr/>
      </xdr:nvCxnSpPr>
      <xdr:spPr bwMode="auto">
        <a:xfrm>
          <a:off x="6286500" y="17145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3</xdr:col>
      <xdr:colOff>0</xdr:colOff>
      <xdr:row>10</xdr:row>
      <xdr:rowOff>100012</xdr:rowOff>
    </xdr:from>
    <xdr:to>
      <xdr:col>3</xdr:col>
      <xdr:colOff>438150</xdr:colOff>
      <xdr:row>10</xdr:row>
      <xdr:rowOff>101600</xdr:rowOff>
    </xdr:to>
    <xdr:cxnSp macro="">
      <xdr:nvCxnSpPr>
        <xdr:cNvPr id="5" name="Straight Arrow Connector 4"/>
        <xdr:cNvCxnSpPr/>
      </xdr:nvCxnSpPr>
      <xdr:spPr bwMode="auto">
        <a:xfrm>
          <a:off x="6276975" y="2500312"/>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3</xdr:col>
      <xdr:colOff>4762</xdr:colOff>
      <xdr:row>11</xdr:row>
      <xdr:rowOff>104775</xdr:rowOff>
    </xdr:from>
    <xdr:to>
      <xdr:col>3</xdr:col>
      <xdr:colOff>442912</xdr:colOff>
      <xdr:row>11</xdr:row>
      <xdr:rowOff>106363</xdr:rowOff>
    </xdr:to>
    <xdr:cxnSp macro="">
      <xdr:nvCxnSpPr>
        <xdr:cNvPr id="7" name="Straight Arrow Connector 6"/>
        <xdr:cNvCxnSpPr/>
      </xdr:nvCxnSpPr>
      <xdr:spPr bwMode="auto">
        <a:xfrm>
          <a:off x="6281737" y="2695575"/>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3</xdr:col>
      <xdr:colOff>4762</xdr:colOff>
      <xdr:row>9</xdr:row>
      <xdr:rowOff>100012</xdr:rowOff>
    </xdr:from>
    <xdr:to>
      <xdr:col>3</xdr:col>
      <xdr:colOff>442912</xdr:colOff>
      <xdr:row>9</xdr:row>
      <xdr:rowOff>101600</xdr:rowOff>
    </xdr:to>
    <xdr:cxnSp macro="">
      <xdr:nvCxnSpPr>
        <xdr:cNvPr id="12" name="Straight Arrow Connector 11"/>
        <xdr:cNvCxnSpPr/>
      </xdr:nvCxnSpPr>
      <xdr:spPr bwMode="auto">
        <a:xfrm>
          <a:off x="6281737" y="2309812"/>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3</xdr:col>
      <xdr:colOff>4762</xdr:colOff>
      <xdr:row>12</xdr:row>
      <xdr:rowOff>109538</xdr:rowOff>
    </xdr:from>
    <xdr:to>
      <xdr:col>3</xdr:col>
      <xdr:colOff>442912</xdr:colOff>
      <xdr:row>12</xdr:row>
      <xdr:rowOff>111126</xdr:rowOff>
    </xdr:to>
    <xdr:cxnSp macro="">
      <xdr:nvCxnSpPr>
        <xdr:cNvPr id="13" name="Straight Arrow Connector 12"/>
        <xdr:cNvCxnSpPr/>
      </xdr:nvCxnSpPr>
      <xdr:spPr bwMode="auto">
        <a:xfrm>
          <a:off x="6281737" y="2890838"/>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3</xdr:col>
      <xdr:colOff>4762</xdr:colOff>
      <xdr:row>13</xdr:row>
      <xdr:rowOff>95250</xdr:rowOff>
    </xdr:from>
    <xdr:to>
      <xdr:col>3</xdr:col>
      <xdr:colOff>442912</xdr:colOff>
      <xdr:row>13</xdr:row>
      <xdr:rowOff>96838</xdr:rowOff>
    </xdr:to>
    <xdr:cxnSp macro="">
      <xdr:nvCxnSpPr>
        <xdr:cNvPr id="14" name="Straight Arrow Connector 13"/>
        <xdr:cNvCxnSpPr/>
      </xdr:nvCxnSpPr>
      <xdr:spPr bwMode="auto">
        <a:xfrm>
          <a:off x="6281737" y="306705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3</xdr:col>
      <xdr:colOff>4762</xdr:colOff>
      <xdr:row>14</xdr:row>
      <xdr:rowOff>90487</xdr:rowOff>
    </xdr:from>
    <xdr:to>
      <xdr:col>3</xdr:col>
      <xdr:colOff>442912</xdr:colOff>
      <xdr:row>14</xdr:row>
      <xdr:rowOff>92075</xdr:rowOff>
    </xdr:to>
    <xdr:cxnSp macro="">
      <xdr:nvCxnSpPr>
        <xdr:cNvPr id="15" name="Straight Arrow Connector 14"/>
        <xdr:cNvCxnSpPr/>
      </xdr:nvCxnSpPr>
      <xdr:spPr bwMode="auto">
        <a:xfrm>
          <a:off x="6281737" y="3252787"/>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3</xdr:col>
      <xdr:colOff>0</xdr:colOff>
      <xdr:row>15</xdr:row>
      <xdr:rowOff>100013</xdr:rowOff>
    </xdr:from>
    <xdr:to>
      <xdr:col>3</xdr:col>
      <xdr:colOff>438150</xdr:colOff>
      <xdr:row>15</xdr:row>
      <xdr:rowOff>101601</xdr:rowOff>
    </xdr:to>
    <xdr:cxnSp macro="">
      <xdr:nvCxnSpPr>
        <xdr:cNvPr id="16" name="Straight Arrow Connector 15"/>
        <xdr:cNvCxnSpPr/>
      </xdr:nvCxnSpPr>
      <xdr:spPr bwMode="auto">
        <a:xfrm>
          <a:off x="6276975" y="3452813"/>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3</xdr:col>
      <xdr:colOff>4762</xdr:colOff>
      <xdr:row>16</xdr:row>
      <xdr:rowOff>100012</xdr:rowOff>
    </xdr:from>
    <xdr:to>
      <xdr:col>3</xdr:col>
      <xdr:colOff>442912</xdr:colOff>
      <xdr:row>16</xdr:row>
      <xdr:rowOff>101600</xdr:rowOff>
    </xdr:to>
    <xdr:cxnSp macro="">
      <xdr:nvCxnSpPr>
        <xdr:cNvPr id="17" name="Straight Arrow Connector 16"/>
        <xdr:cNvCxnSpPr/>
      </xdr:nvCxnSpPr>
      <xdr:spPr bwMode="auto">
        <a:xfrm>
          <a:off x="6281737" y="3643312"/>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3</xdr:col>
      <xdr:colOff>4763</xdr:colOff>
      <xdr:row>17</xdr:row>
      <xdr:rowOff>109538</xdr:rowOff>
    </xdr:from>
    <xdr:to>
      <xdr:col>3</xdr:col>
      <xdr:colOff>442913</xdr:colOff>
      <xdr:row>17</xdr:row>
      <xdr:rowOff>111126</xdr:rowOff>
    </xdr:to>
    <xdr:cxnSp macro="">
      <xdr:nvCxnSpPr>
        <xdr:cNvPr id="18" name="Straight Arrow Connector 17"/>
        <xdr:cNvCxnSpPr/>
      </xdr:nvCxnSpPr>
      <xdr:spPr bwMode="auto">
        <a:xfrm>
          <a:off x="6281738" y="3843338"/>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3</xdr:col>
      <xdr:colOff>4762</xdr:colOff>
      <xdr:row>18</xdr:row>
      <xdr:rowOff>95250</xdr:rowOff>
    </xdr:from>
    <xdr:to>
      <xdr:col>3</xdr:col>
      <xdr:colOff>442912</xdr:colOff>
      <xdr:row>18</xdr:row>
      <xdr:rowOff>96838</xdr:rowOff>
    </xdr:to>
    <xdr:cxnSp macro="">
      <xdr:nvCxnSpPr>
        <xdr:cNvPr id="19" name="Straight Arrow Connector 18"/>
        <xdr:cNvCxnSpPr/>
      </xdr:nvCxnSpPr>
      <xdr:spPr bwMode="auto">
        <a:xfrm>
          <a:off x="6281737" y="401955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2</xdr:col>
      <xdr:colOff>1804988</xdr:colOff>
      <xdr:row>19</xdr:row>
      <xdr:rowOff>90488</xdr:rowOff>
    </xdr:from>
    <xdr:to>
      <xdr:col>3</xdr:col>
      <xdr:colOff>414338</xdr:colOff>
      <xdr:row>19</xdr:row>
      <xdr:rowOff>92076</xdr:rowOff>
    </xdr:to>
    <xdr:cxnSp macro="">
      <xdr:nvCxnSpPr>
        <xdr:cNvPr id="20" name="Straight Arrow Connector 19"/>
        <xdr:cNvCxnSpPr/>
      </xdr:nvCxnSpPr>
      <xdr:spPr bwMode="auto">
        <a:xfrm>
          <a:off x="6253163" y="4205288"/>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2</xdr:col>
      <xdr:colOff>1824037</xdr:colOff>
      <xdr:row>20</xdr:row>
      <xdr:rowOff>90487</xdr:rowOff>
    </xdr:from>
    <xdr:to>
      <xdr:col>3</xdr:col>
      <xdr:colOff>433387</xdr:colOff>
      <xdr:row>20</xdr:row>
      <xdr:rowOff>92075</xdr:rowOff>
    </xdr:to>
    <xdr:cxnSp macro="">
      <xdr:nvCxnSpPr>
        <xdr:cNvPr id="21" name="Straight Arrow Connector 20"/>
        <xdr:cNvCxnSpPr/>
      </xdr:nvCxnSpPr>
      <xdr:spPr bwMode="auto">
        <a:xfrm>
          <a:off x="6272212" y="4395787"/>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6</xdr:row>
      <xdr:rowOff>95250</xdr:rowOff>
    </xdr:from>
    <xdr:to>
      <xdr:col>10</xdr:col>
      <xdr:colOff>428625</xdr:colOff>
      <xdr:row>6</xdr:row>
      <xdr:rowOff>96838</xdr:rowOff>
    </xdr:to>
    <xdr:cxnSp macro="">
      <xdr:nvCxnSpPr>
        <xdr:cNvPr id="22" name="Straight Arrow Connector 21"/>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9</xdr:row>
      <xdr:rowOff>95250</xdr:rowOff>
    </xdr:from>
    <xdr:to>
      <xdr:col>10</xdr:col>
      <xdr:colOff>428625</xdr:colOff>
      <xdr:row>9</xdr:row>
      <xdr:rowOff>96838</xdr:rowOff>
    </xdr:to>
    <xdr:cxnSp macro="">
      <xdr:nvCxnSpPr>
        <xdr:cNvPr id="23" name="Straight Arrow Connector 22"/>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10</xdr:row>
      <xdr:rowOff>95250</xdr:rowOff>
    </xdr:from>
    <xdr:to>
      <xdr:col>10</xdr:col>
      <xdr:colOff>428625</xdr:colOff>
      <xdr:row>10</xdr:row>
      <xdr:rowOff>96838</xdr:rowOff>
    </xdr:to>
    <xdr:cxnSp macro="">
      <xdr:nvCxnSpPr>
        <xdr:cNvPr id="24" name="Straight Arrow Connector 23"/>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11</xdr:row>
      <xdr:rowOff>95250</xdr:rowOff>
    </xdr:from>
    <xdr:to>
      <xdr:col>10</xdr:col>
      <xdr:colOff>428625</xdr:colOff>
      <xdr:row>11</xdr:row>
      <xdr:rowOff>96838</xdr:rowOff>
    </xdr:to>
    <xdr:cxnSp macro="">
      <xdr:nvCxnSpPr>
        <xdr:cNvPr id="25" name="Straight Arrow Connector 24"/>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12</xdr:row>
      <xdr:rowOff>95250</xdr:rowOff>
    </xdr:from>
    <xdr:to>
      <xdr:col>10</xdr:col>
      <xdr:colOff>428625</xdr:colOff>
      <xdr:row>12</xdr:row>
      <xdr:rowOff>96838</xdr:rowOff>
    </xdr:to>
    <xdr:cxnSp macro="">
      <xdr:nvCxnSpPr>
        <xdr:cNvPr id="26" name="Straight Arrow Connector 25"/>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13</xdr:row>
      <xdr:rowOff>95250</xdr:rowOff>
    </xdr:from>
    <xdr:to>
      <xdr:col>10</xdr:col>
      <xdr:colOff>428625</xdr:colOff>
      <xdr:row>13</xdr:row>
      <xdr:rowOff>96838</xdr:rowOff>
    </xdr:to>
    <xdr:cxnSp macro="">
      <xdr:nvCxnSpPr>
        <xdr:cNvPr id="27" name="Straight Arrow Connector 26"/>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14</xdr:row>
      <xdr:rowOff>95250</xdr:rowOff>
    </xdr:from>
    <xdr:to>
      <xdr:col>10</xdr:col>
      <xdr:colOff>428625</xdr:colOff>
      <xdr:row>14</xdr:row>
      <xdr:rowOff>96838</xdr:rowOff>
    </xdr:to>
    <xdr:cxnSp macro="">
      <xdr:nvCxnSpPr>
        <xdr:cNvPr id="28" name="Straight Arrow Connector 27"/>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15</xdr:row>
      <xdr:rowOff>95250</xdr:rowOff>
    </xdr:from>
    <xdr:to>
      <xdr:col>10</xdr:col>
      <xdr:colOff>428625</xdr:colOff>
      <xdr:row>15</xdr:row>
      <xdr:rowOff>96838</xdr:rowOff>
    </xdr:to>
    <xdr:cxnSp macro="">
      <xdr:nvCxnSpPr>
        <xdr:cNvPr id="29" name="Straight Arrow Connector 28"/>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16</xdr:row>
      <xdr:rowOff>95250</xdr:rowOff>
    </xdr:from>
    <xdr:to>
      <xdr:col>10</xdr:col>
      <xdr:colOff>428625</xdr:colOff>
      <xdr:row>16</xdr:row>
      <xdr:rowOff>96838</xdr:rowOff>
    </xdr:to>
    <xdr:cxnSp macro="">
      <xdr:nvCxnSpPr>
        <xdr:cNvPr id="30" name="Straight Arrow Connector 29"/>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17</xdr:row>
      <xdr:rowOff>95250</xdr:rowOff>
    </xdr:from>
    <xdr:to>
      <xdr:col>10</xdr:col>
      <xdr:colOff>428625</xdr:colOff>
      <xdr:row>17</xdr:row>
      <xdr:rowOff>96838</xdr:rowOff>
    </xdr:to>
    <xdr:cxnSp macro="">
      <xdr:nvCxnSpPr>
        <xdr:cNvPr id="31" name="Straight Arrow Connector 30"/>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18</xdr:row>
      <xdr:rowOff>95250</xdr:rowOff>
    </xdr:from>
    <xdr:to>
      <xdr:col>10</xdr:col>
      <xdr:colOff>428625</xdr:colOff>
      <xdr:row>18</xdr:row>
      <xdr:rowOff>96838</xdr:rowOff>
    </xdr:to>
    <xdr:cxnSp macro="">
      <xdr:nvCxnSpPr>
        <xdr:cNvPr id="32" name="Straight Arrow Connector 31"/>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19</xdr:row>
      <xdr:rowOff>95250</xdr:rowOff>
    </xdr:from>
    <xdr:to>
      <xdr:col>10</xdr:col>
      <xdr:colOff>428625</xdr:colOff>
      <xdr:row>19</xdr:row>
      <xdr:rowOff>96838</xdr:rowOff>
    </xdr:to>
    <xdr:cxnSp macro="">
      <xdr:nvCxnSpPr>
        <xdr:cNvPr id="33" name="Straight Arrow Connector 32"/>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9</xdr:col>
      <xdr:colOff>876300</xdr:colOff>
      <xdr:row>20</xdr:row>
      <xdr:rowOff>95250</xdr:rowOff>
    </xdr:from>
    <xdr:to>
      <xdr:col>10</xdr:col>
      <xdr:colOff>428625</xdr:colOff>
      <xdr:row>20</xdr:row>
      <xdr:rowOff>96838</xdr:rowOff>
    </xdr:to>
    <xdr:cxnSp macro="">
      <xdr:nvCxnSpPr>
        <xdr:cNvPr id="34" name="Straight Arrow Connector 33"/>
        <xdr:cNvCxnSpPr/>
      </xdr:nvCxnSpPr>
      <xdr:spPr bwMode="auto">
        <a:xfrm>
          <a:off x="16373475" y="1905000"/>
          <a:ext cx="438150" cy="1588"/>
        </a:xfrm>
        <a:prstGeom prst="straightConnector1">
          <a:avLst/>
        </a:prstGeom>
        <a:solidFill>
          <a:srgbClr val="FFFFFF"/>
        </a:solidFill>
        <a:ln w="9525" cap="flat" cmpd="sng" algn="ctr">
          <a:solidFill>
            <a:sysClr val="windowText" lastClr="000000"/>
          </a:solidFill>
          <a:prstDash val="solid"/>
          <a:round/>
          <a:headEnd type="none" w="med" len="med"/>
          <a:tailEnd type="arrow"/>
        </a:ln>
        <a:effectLst/>
      </xdr:spPr>
    </xdr:cxnSp>
    <xdr:clientData/>
  </xdr:twoCellAnchor>
  <xdr:twoCellAnchor>
    <xdr:from>
      <xdr:col>3</xdr:col>
      <xdr:colOff>447674</xdr:colOff>
      <xdr:row>21</xdr:row>
      <xdr:rowOff>38100</xdr:rowOff>
    </xdr:from>
    <xdr:to>
      <xdr:col>8</xdr:col>
      <xdr:colOff>1314449</xdr:colOff>
      <xdr:row>23</xdr:row>
      <xdr:rowOff>152400</xdr:rowOff>
    </xdr:to>
    <xdr:sp macro="" textlink="">
      <xdr:nvSpPr>
        <xdr:cNvPr id="35" name="Text Box 33"/>
        <xdr:cNvSpPr txBox="1">
          <a:spLocks noChangeArrowheads="1"/>
        </xdr:cNvSpPr>
      </xdr:nvSpPr>
      <xdr:spPr bwMode="auto">
        <a:xfrm>
          <a:off x="6677024" y="5172075"/>
          <a:ext cx="6657975" cy="495300"/>
        </a:xfrm>
        <a:prstGeom prst="rect">
          <a:avLst/>
        </a:prstGeom>
        <a:solidFill>
          <a:srgbClr val="FFFFFF"/>
        </a:solidFill>
        <a:ln w="9525">
          <a:solidFill>
            <a:sysClr val="windowText" lastClr="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Arial"/>
              <a:cs typeface="Arial"/>
            </a:rPr>
            <a:t>Notes: </a:t>
          </a:r>
        </a:p>
        <a:p>
          <a:pPr algn="l" rtl="0">
            <a:defRPr sz="1000"/>
          </a:pPr>
          <a:r>
            <a:rPr lang="en-US" sz="1000" b="0" i="0" u="none" strike="noStrike" baseline="0">
              <a:solidFill>
                <a:srgbClr val="FF0000"/>
              </a:solidFill>
              <a:latin typeface="Arial"/>
              <a:cs typeface="Arial"/>
            </a:rPr>
            <a:t>1. The total of these 5 variables should account for 100% of each Site Director's time.</a:t>
          </a:r>
        </a:p>
        <a:p>
          <a:pPr algn="l" rtl="0">
            <a:defRPr sz="1000"/>
          </a:pPr>
          <a:r>
            <a:rPr lang="en-US" sz="1000" b="0" i="0" u="none" strike="noStrike" baseline="0">
              <a:solidFill>
                <a:srgbClr val="FF0000"/>
              </a:solidFill>
              <a:latin typeface="Arial"/>
              <a:cs typeface="Arial"/>
            </a:rPr>
            <a:t>2. The allocation of director's full-time equivalent for budgetary purposes.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1057275</xdr:colOff>
      <xdr:row>13</xdr:row>
      <xdr:rowOff>171450</xdr:rowOff>
    </xdr:from>
    <xdr:to>
      <xdr:col>3</xdr:col>
      <xdr:colOff>1057275</xdr:colOff>
      <xdr:row>17</xdr:row>
      <xdr:rowOff>28575</xdr:rowOff>
    </xdr:to>
    <xdr:sp macro="" textlink="">
      <xdr:nvSpPr>
        <xdr:cNvPr id="10296" name="Line 9"/>
        <xdr:cNvSpPr>
          <a:spLocks noChangeShapeType="1"/>
        </xdr:cNvSpPr>
      </xdr:nvSpPr>
      <xdr:spPr bwMode="auto">
        <a:xfrm>
          <a:off x="6515100" y="3571875"/>
          <a:ext cx="0" cy="647700"/>
        </a:xfrm>
        <a:prstGeom prst="line">
          <a:avLst/>
        </a:prstGeom>
        <a:noFill/>
        <a:ln w="9525">
          <a:solidFill>
            <a:srgbClr val="000000"/>
          </a:solidFill>
          <a:round/>
          <a:headEnd/>
          <a:tailEnd type="triangle" w="med" len="med"/>
        </a:ln>
      </xdr:spPr>
    </xdr:sp>
    <xdr:clientData/>
  </xdr:twoCellAnchor>
  <xdr:twoCellAnchor>
    <xdr:from>
      <xdr:col>2</xdr:col>
      <xdr:colOff>2362200</xdr:colOff>
      <xdr:row>13</xdr:row>
      <xdr:rowOff>180975</xdr:rowOff>
    </xdr:from>
    <xdr:to>
      <xdr:col>2</xdr:col>
      <xdr:colOff>2371725</xdr:colOff>
      <xdr:row>17</xdr:row>
      <xdr:rowOff>47625</xdr:rowOff>
    </xdr:to>
    <xdr:sp macro="" textlink="">
      <xdr:nvSpPr>
        <xdr:cNvPr id="10297" name="Line 10"/>
        <xdr:cNvSpPr>
          <a:spLocks noChangeShapeType="1"/>
        </xdr:cNvSpPr>
      </xdr:nvSpPr>
      <xdr:spPr bwMode="auto">
        <a:xfrm flipH="1">
          <a:off x="5143500" y="3581400"/>
          <a:ext cx="9525" cy="657225"/>
        </a:xfrm>
        <a:prstGeom prst="line">
          <a:avLst/>
        </a:prstGeom>
        <a:noFill/>
        <a:ln w="9525">
          <a:solidFill>
            <a:srgbClr val="000000"/>
          </a:solidFill>
          <a:round/>
          <a:headEnd/>
          <a:tailEnd type="triangle" w="med" len="med"/>
        </a:ln>
      </xdr:spPr>
    </xdr:sp>
    <xdr:clientData/>
  </xdr:twoCellAnchor>
  <xdr:twoCellAnchor>
    <xdr:from>
      <xdr:col>4</xdr:col>
      <xdr:colOff>628650</xdr:colOff>
      <xdr:row>13</xdr:row>
      <xdr:rowOff>171450</xdr:rowOff>
    </xdr:from>
    <xdr:to>
      <xdr:col>4</xdr:col>
      <xdr:colOff>628650</xdr:colOff>
      <xdr:row>17</xdr:row>
      <xdr:rowOff>47625</xdr:rowOff>
    </xdr:to>
    <xdr:sp macro="" textlink="">
      <xdr:nvSpPr>
        <xdr:cNvPr id="10298" name="Line 18"/>
        <xdr:cNvSpPr>
          <a:spLocks noChangeShapeType="1"/>
        </xdr:cNvSpPr>
      </xdr:nvSpPr>
      <xdr:spPr bwMode="auto">
        <a:xfrm>
          <a:off x="7286625" y="3571875"/>
          <a:ext cx="0" cy="666750"/>
        </a:xfrm>
        <a:prstGeom prst="line">
          <a:avLst/>
        </a:prstGeom>
        <a:noFill/>
        <a:ln w="9525">
          <a:solidFill>
            <a:srgbClr val="000000"/>
          </a:solidFill>
          <a:round/>
          <a:headEnd/>
          <a:tailEnd type="triangle" w="med" len="med"/>
        </a:ln>
      </xdr:spPr>
    </xdr:sp>
    <xdr:clientData/>
  </xdr:twoCellAnchor>
  <xdr:twoCellAnchor>
    <xdr:from>
      <xdr:col>5</xdr:col>
      <xdr:colOff>1238250</xdr:colOff>
      <xdr:row>13</xdr:row>
      <xdr:rowOff>133350</xdr:rowOff>
    </xdr:from>
    <xdr:to>
      <xdr:col>5</xdr:col>
      <xdr:colOff>1247775</xdr:colOff>
      <xdr:row>17</xdr:row>
      <xdr:rowOff>0</xdr:rowOff>
    </xdr:to>
    <xdr:sp macro="" textlink="">
      <xdr:nvSpPr>
        <xdr:cNvPr id="10299" name="Line 10"/>
        <xdr:cNvSpPr>
          <a:spLocks noChangeShapeType="1"/>
        </xdr:cNvSpPr>
      </xdr:nvSpPr>
      <xdr:spPr bwMode="auto">
        <a:xfrm flipH="1">
          <a:off x="9077325" y="3533775"/>
          <a:ext cx="9525" cy="657225"/>
        </a:xfrm>
        <a:prstGeom prst="line">
          <a:avLst/>
        </a:prstGeom>
        <a:noFill/>
        <a:ln w="9525">
          <a:solidFill>
            <a:srgbClr val="00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39</xdr:row>
      <xdr:rowOff>85726</xdr:rowOff>
    </xdr:from>
    <xdr:to>
      <xdr:col>1</xdr:col>
      <xdr:colOff>4749165</xdr:colOff>
      <xdr:row>86</xdr:row>
      <xdr:rowOff>1</xdr:rowOff>
    </xdr:to>
    <xdr:sp macro="" textlink="">
      <xdr:nvSpPr>
        <xdr:cNvPr id="8193" name="Text Box 1"/>
        <xdr:cNvSpPr txBox="1">
          <a:spLocks noChangeArrowheads="1"/>
        </xdr:cNvSpPr>
      </xdr:nvSpPr>
      <xdr:spPr bwMode="auto">
        <a:xfrm>
          <a:off x="9525" y="9829801"/>
          <a:ext cx="4749165" cy="7524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Arial"/>
              <a:cs typeface="Arial"/>
            </a:rPr>
            <a:t>FOOTNOTES:</a:t>
          </a:r>
        </a:p>
        <a:p>
          <a:pPr algn="l" rtl="0">
            <a:defRPr sz="1000"/>
          </a:pPr>
          <a:r>
            <a:rPr lang="en-US" sz="1000" b="0" i="0" u="none" strike="noStrike" baseline="0">
              <a:solidFill>
                <a:srgbClr val="FF0000"/>
              </a:solidFill>
              <a:latin typeface="Arial"/>
              <a:cs typeface="Arial"/>
            </a:rPr>
            <a:t>   1.  Fees charged to Industry for membership in center, broken down into primary, secondary, and tertiary (not all centers offer the latter two categories).</a:t>
          </a:r>
        </a:p>
        <a:p>
          <a:pPr algn="l" rtl="0">
            <a:defRPr sz="1000"/>
          </a:pPr>
          <a:r>
            <a:rPr lang="en-US" sz="1000" b="0" i="0" u="none" strike="noStrike" baseline="0">
              <a:solidFill>
                <a:srgbClr val="FF0000"/>
              </a:solidFill>
              <a:latin typeface="Arial"/>
              <a:cs typeface="Arial"/>
            </a:rPr>
            <a:t>   2. Report cash support only from the categories listed.  Support from any other sources (such as university or other cash) does not need to be reported.</a:t>
          </a:r>
        </a:p>
        <a:p>
          <a:pPr algn="l" rtl="0">
            <a:defRPr sz="1000"/>
          </a:pPr>
          <a:r>
            <a:rPr lang="en-US" sz="1000" b="0" i="0" u="none" strike="noStrike" baseline="0">
              <a:solidFill>
                <a:srgbClr val="FF0000"/>
              </a:solidFill>
              <a:latin typeface="Arial"/>
              <a:cs typeface="Arial"/>
            </a:rPr>
            <a:t>   3. Capital support refers to items of value over $25,000 and includes equipment and facilities. In-kind contributions include non-cash donations of equipment, facilities (occupied buildings), personnel, and software. Report the value of contributions received during the most recently completed fiscal year. </a:t>
          </a:r>
        </a:p>
        <a:p>
          <a:pPr algn="l" rtl="0">
            <a:defRPr sz="1000"/>
          </a:pPr>
          <a:r>
            <a:rPr lang="en-US" sz="1000" b="0" i="0" u="none" strike="noStrike" baseline="0">
              <a:solidFill>
                <a:srgbClr val="FF0000"/>
              </a:solidFill>
              <a:latin typeface="Arial"/>
              <a:cs typeface="Arial"/>
            </a:rPr>
            <a:t>   4. Indicate the number of I/UCRC Personnel receiving any salary or stipend support from each of the NSF I/UCRC Program personnel supplements listed above.</a:t>
          </a:r>
        </a:p>
        <a:p>
          <a:pPr algn="l" rtl="0">
            <a:defRPr sz="1000"/>
          </a:pPr>
          <a:r>
            <a:rPr lang="en-US" sz="1000" b="0" i="0" u="none" strike="noStrike" baseline="0">
              <a:solidFill>
                <a:srgbClr val="FF0000"/>
              </a:solidFill>
              <a:latin typeface="Arial"/>
              <a:cs typeface="Arial"/>
            </a:rPr>
            <a:t>   5. The total funding collected by a center during the most recently completed fiscal year from industry membership fees, including MIPRs covering membership support. For multi-year payments, report annualized totals.</a:t>
          </a:r>
        </a:p>
        <a:p>
          <a:pPr algn="l" rtl="0">
            <a:defRPr sz="1000"/>
          </a:pPr>
          <a:r>
            <a:rPr lang="en-US" sz="1000" b="0" i="0" u="none" strike="noStrike" baseline="0">
              <a:solidFill>
                <a:srgbClr val="FF0000"/>
              </a:solidFill>
              <a:latin typeface="Arial"/>
              <a:cs typeface="Arial"/>
            </a:rPr>
            <a:t>   6. Refers to additional member funding (e.g., enhancements, donations, etc.) collected during the most recently completed fiscal year, which is applied to the Center as a whole (e.g., income that results in outcomes shared equally by all Center members). Include additional support provided by members through MIPRs that is above and beyond the membership fee paid. For multi-year payments, report annualized totals.</a:t>
          </a:r>
        </a:p>
        <a:p>
          <a:pPr algn="l" rtl="0">
            <a:defRPr sz="1000"/>
          </a:pPr>
          <a:r>
            <a:rPr lang="en-US" sz="1000" b="0" i="0" u="none" strike="noStrike" baseline="0">
              <a:solidFill>
                <a:srgbClr val="FF0000"/>
              </a:solidFill>
              <a:latin typeface="Arial"/>
              <a:cs typeface="Arial"/>
            </a:rPr>
            <a:t>   7. Refers to the total funding for the most recently competed fiscal year provided by the I/UCRC program, including operating grant, self-sustaining Center funding, evaluator support, CORBI awards, RUI/PUI awards, etc. This category does not include money transferred through NSF from other Federal Agencies (MIPRs). For multi-year payments, report annualized totals.</a:t>
          </a:r>
        </a:p>
        <a:p>
          <a:pPr algn="l" rtl="0">
            <a:defRPr sz="1000"/>
          </a:pPr>
          <a:r>
            <a:rPr lang="en-US" sz="1000" b="0" i="0" u="none" strike="noStrike" baseline="0">
              <a:solidFill>
                <a:srgbClr val="FF0000"/>
              </a:solidFill>
              <a:latin typeface="Arial"/>
              <a:cs typeface="Arial"/>
            </a:rPr>
            <a:t>   8. Any NSF awards granted to Center during the most recently completed fiscal year that are provided by other NSF groups or divisions (in addition to IUCRC Award &amp; Supplement). The award must be for research that is shared with all Center members, not just awards to Center affiliated PIs. This category does not include money transferred through NSF from other Federal Agencies (MIPRs). For multi-year payments, report annualized totals.</a:t>
          </a:r>
        </a:p>
        <a:p>
          <a:pPr algn="l" rtl="0">
            <a:defRPr sz="1000"/>
          </a:pPr>
          <a:r>
            <a:rPr lang="en-US" sz="1000" b="0" i="0" u="none" strike="noStrike" baseline="0">
              <a:solidFill>
                <a:srgbClr val="FF0000"/>
              </a:solidFill>
              <a:latin typeface="Arial"/>
              <a:cs typeface="Arial"/>
            </a:rPr>
            <a:t>   9. Refers to funding for the Center provided during the most recently completed fiscal year by other Federal funding sources, but does NOT include funding from NSF. For multi-year payments, report annualized totals.</a:t>
          </a:r>
        </a:p>
        <a:p>
          <a:pPr algn="l" rtl="0">
            <a:defRPr sz="1000"/>
          </a:pPr>
          <a:r>
            <a:rPr lang="en-US" sz="1000" b="0" i="0" u="none" strike="noStrike" baseline="0">
              <a:solidFill>
                <a:srgbClr val="FF0000"/>
              </a:solidFill>
              <a:latin typeface="Arial"/>
              <a:cs typeface="Arial"/>
            </a:rPr>
            <a:t>   10. Refers to funding for the Center provided during the most recently completed fiscal year by other non-Federal funding sources, foundations, etc. For multi-year payments, report annualized totals.</a:t>
          </a:r>
        </a:p>
        <a:p>
          <a:pPr algn="l" rtl="0">
            <a:defRPr sz="1000"/>
          </a:pPr>
          <a:r>
            <a:rPr lang="en-US" sz="1000" b="0" i="0" u="none" strike="noStrike" baseline="0">
              <a:solidFill>
                <a:srgbClr val="FF0000"/>
              </a:solidFill>
              <a:latin typeface="Arial"/>
              <a:cs typeface="Arial"/>
            </a:rPr>
            <a:t>   11. Refers to the funding provided during the most recently completed fiscal year by state government and/or an agency or program funded by state government. For multi-year payments, report annualized totals.</a:t>
          </a:r>
        </a:p>
        <a:p>
          <a:pPr algn="l" rtl="0">
            <a:defRPr sz="1000"/>
          </a:pPr>
          <a:r>
            <a:rPr lang="en-US" sz="1000" b="0" i="0" u="none" strike="noStrike" baseline="0">
              <a:solidFill>
                <a:srgbClr val="FF0000"/>
              </a:solidFill>
              <a:latin typeface="Arial"/>
              <a:cs typeface="Arial"/>
            </a:rPr>
            <a:t>   12.  For any "Other NSF Support" reported in Row 15 under the Cash Support section, please provide the corresponding NSF Award numbers.  If the dollar value reported for each site reflects more than one award, report all relevant award numbers with each award number separated by a comma.		</a:t>
          </a:r>
        </a:p>
        <a:p>
          <a:pPr algn="l" rtl="0">
            <a:defRPr sz="1000"/>
          </a:pPr>
          <a:r>
            <a:rPr lang="en-US" sz="1000" b="0" i="0" u="none" strike="noStrike" baseline="0">
              <a:solidFill>
                <a:srgbClr val="FF0000"/>
              </a:solidFill>
              <a:latin typeface="Arial"/>
              <a:cs typeface="Arial"/>
            </a:rPr>
            <a:t>  13. Refers to the overhead rate charged to membership fees.</a:t>
          </a:r>
        </a:p>
        <a:p>
          <a:pPr algn="l" rtl="0">
            <a:defRPr sz="1000"/>
          </a:pPr>
          <a:r>
            <a:rPr lang="en-US" sz="1000" b="0" i="0" u="none" strike="noStrike" baseline="0">
              <a:solidFill>
                <a:srgbClr val="FF0000"/>
              </a:solidFill>
              <a:latin typeface="Arial"/>
              <a:cs typeface="Arial"/>
            </a:rPr>
            <a:t>  14. Refers to the estimated percentage of each site's total operating budget (the combined total of cash support reported above) allocated to administration (e.g., administrative salaries, travel, telephone, meeting expenses, marketing expenses). Do NOT include the evaluator funds as administrative costs. Do NOT include indirect or F&amp;A costs as administrative costs.</a:t>
          </a:r>
          <a:endParaRPr lang="en-US" sz="1000" b="0" i="0" u="none" strike="noStrike" baseline="0">
            <a:solidFill>
              <a:srgbClr val="000000"/>
            </a:solidFill>
            <a:latin typeface="Arial"/>
            <a:cs typeface="Arial"/>
          </a:endParaRPr>
        </a:p>
      </xdr:txBody>
    </xdr:sp>
    <xdr:clientData/>
  </xdr:twoCellAnchor>
  <xdr:twoCellAnchor>
    <xdr:from>
      <xdr:col>7</xdr:col>
      <xdr:colOff>400050</xdr:colOff>
      <xdr:row>6</xdr:row>
      <xdr:rowOff>200025</xdr:rowOff>
    </xdr:from>
    <xdr:to>
      <xdr:col>7</xdr:col>
      <xdr:colOff>400050</xdr:colOff>
      <xdr:row>10</xdr:row>
      <xdr:rowOff>28575</xdr:rowOff>
    </xdr:to>
    <xdr:sp macro="" textlink="">
      <xdr:nvSpPr>
        <xdr:cNvPr id="8276" name="Line 4"/>
        <xdr:cNvSpPr>
          <a:spLocks noChangeShapeType="1"/>
        </xdr:cNvSpPr>
      </xdr:nvSpPr>
      <xdr:spPr bwMode="auto">
        <a:xfrm>
          <a:off x="7448550" y="3238500"/>
          <a:ext cx="0" cy="619125"/>
        </a:xfrm>
        <a:prstGeom prst="line">
          <a:avLst/>
        </a:prstGeom>
        <a:noFill/>
        <a:ln w="9525">
          <a:solidFill>
            <a:srgbClr val="000000"/>
          </a:solidFill>
          <a:round/>
          <a:headEnd/>
          <a:tailEnd type="triangle" w="med" len="med"/>
        </a:ln>
      </xdr:spPr>
    </xdr:sp>
    <xdr:clientData/>
  </xdr:twoCellAnchor>
  <xdr:twoCellAnchor>
    <xdr:from>
      <xdr:col>9</xdr:col>
      <xdr:colOff>409575</xdr:colOff>
      <xdr:row>6</xdr:row>
      <xdr:rowOff>200025</xdr:rowOff>
    </xdr:from>
    <xdr:to>
      <xdr:col>9</xdr:col>
      <xdr:colOff>409575</xdr:colOff>
      <xdr:row>10</xdr:row>
      <xdr:rowOff>28575</xdr:rowOff>
    </xdr:to>
    <xdr:sp macro="" textlink="">
      <xdr:nvSpPr>
        <xdr:cNvPr id="8277" name="Line 5"/>
        <xdr:cNvSpPr>
          <a:spLocks noChangeShapeType="1"/>
        </xdr:cNvSpPr>
      </xdr:nvSpPr>
      <xdr:spPr bwMode="auto">
        <a:xfrm>
          <a:off x="8410575" y="3238500"/>
          <a:ext cx="0" cy="619125"/>
        </a:xfrm>
        <a:prstGeom prst="line">
          <a:avLst/>
        </a:prstGeom>
        <a:noFill/>
        <a:ln w="9525">
          <a:solidFill>
            <a:srgbClr val="000000"/>
          </a:solidFill>
          <a:round/>
          <a:headEnd/>
          <a:tailEnd type="triangle" w="med" len="med"/>
        </a:ln>
      </xdr:spPr>
    </xdr:sp>
    <xdr:clientData/>
  </xdr:twoCellAnchor>
  <xdr:twoCellAnchor>
    <xdr:from>
      <xdr:col>11</xdr:col>
      <xdr:colOff>409575</xdr:colOff>
      <xdr:row>6</xdr:row>
      <xdr:rowOff>190500</xdr:rowOff>
    </xdr:from>
    <xdr:to>
      <xdr:col>11</xdr:col>
      <xdr:colOff>409575</xdr:colOff>
      <xdr:row>10</xdr:row>
      <xdr:rowOff>19050</xdr:rowOff>
    </xdr:to>
    <xdr:sp macro="" textlink="">
      <xdr:nvSpPr>
        <xdr:cNvPr id="8278" name="Line 7"/>
        <xdr:cNvSpPr>
          <a:spLocks noChangeShapeType="1"/>
        </xdr:cNvSpPr>
      </xdr:nvSpPr>
      <xdr:spPr bwMode="auto">
        <a:xfrm>
          <a:off x="9372600" y="3228975"/>
          <a:ext cx="0" cy="619125"/>
        </a:xfrm>
        <a:prstGeom prst="line">
          <a:avLst/>
        </a:prstGeom>
        <a:noFill/>
        <a:ln w="9525">
          <a:solidFill>
            <a:srgbClr val="000000"/>
          </a:solidFill>
          <a:round/>
          <a:headEnd/>
          <a:tailEnd type="triangle" w="med" len="med"/>
        </a:ln>
      </xdr:spPr>
    </xdr:sp>
    <xdr:clientData/>
  </xdr:twoCellAnchor>
  <xdr:twoCellAnchor>
    <xdr:from>
      <xdr:col>13</xdr:col>
      <xdr:colOff>409575</xdr:colOff>
      <xdr:row>6</xdr:row>
      <xdr:rowOff>190500</xdr:rowOff>
    </xdr:from>
    <xdr:to>
      <xdr:col>13</xdr:col>
      <xdr:colOff>409575</xdr:colOff>
      <xdr:row>10</xdr:row>
      <xdr:rowOff>19050</xdr:rowOff>
    </xdr:to>
    <xdr:sp macro="" textlink="">
      <xdr:nvSpPr>
        <xdr:cNvPr id="8279" name="Line 8"/>
        <xdr:cNvSpPr>
          <a:spLocks noChangeShapeType="1"/>
        </xdr:cNvSpPr>
      </xdr:nvSpPr>
      <xdr:spPr bwMode="auto">
        <a:xfrm>
          <a:off x="10334625" y="3228975"/>
          <a:ext cx="0" cy="619125"/>
        </a:xfrm>
        <a:prstGeom prst="line">
          <a:avLst/>
        </a:prstGeom>
        <a:noFill/>
        <a:ln w="9525">
          <a:solidFill>
            <a:srgbClr val="000000"/>
          </a:solidFill>
          <a:round/>
          <a:headEnd/>
          <a:tailEnd type="triangle" w="med" len="med"/>
        </a:ln>
      </xdr:spPr>
    </xdr:sp>
    <xdr:clientData/>
  </xdr:twoCellAnchor>
  <xdr:twoCellAnchor>
    <xdr:from>
      <xdr:col>15</xdr:col>
      <xdr:colOff>409575</xdr:colOff>
      <xdr:row>6</xdr:row>
      <xdr:rowOff>200025</xdr:rowOff>
    </xdr:from>
    <xdr:to>
      <xdr:col>15</xdr:col>
      <xdr:colOff>409575</xdr:colOff>
      <xdr:row>10</xdr:row>
      <xdr:rowOff>28575</xdr:rowOff>
    </xdr:to>
    <xdr:sp macro="" textlink="">
      <xdr:nvSpPr>
        <xdr:cNvPr id="8280" name="Line 9"/>
        <xdr:cNvSpPr>
          <a:spLocks noChangeShapeType="1"/>
        </xdr:cNvSpPr>
      </xdr:nvSpPr>
      <xdr:spPr bwMode="auto">
        <a:xfrm>
          <a:off x="11296650" y="3238500"/>
          <a:ext cx="0" cy="619125"/>
        </a:xfrm>
        <a:prstGeom prst="line">
          <a:avLst/>
        </a:prstGeom>
        <a:noFill/>
        <a:ln w="9525">
          <a:solidFill>
            <a:srgbClr val="000000"/>
          </a:solidFill>
          <a:round/>
          <a:headEnd/>
          <a:tailEnd type="triangle" w="med" len="med"/>
        </a:ln>
      </xdr:spPr>
    </xdr:sp>
    <xdr:clientData/>
  </xdr:twoCellAnchor>
  <xdr:twoCellAnchor>
    <xdr:from>
      <xdr:col>17</xdr:col>
      <xdr:colOff>409575</xdr:colOff>
      <xdr:row>6</xdr:row>
      <xdr:rowOff>200025</xdr:rowOff>
    </xdr:from>
    <xdr:to>
      <xdr:col>17</xdr:col>
      <xdr:colOff>409575</xdr:colOff>
      <xdr:row>10</xdr:row>
      <xdr:rowOff>28575</xdr:rowOff>
    </xdr:to>
    <xdr:sp macro="" textlink="">
      <xdr:nvSpPr>
        <xdr:cNvPr id="8281" name="Line 10"/>
        <xdr:cNvSpPr>
          <a:spLocks noChangeShapeType="1"/>
        </xdr:cNvSpPr>
      </xdr:nvSpPr>
      <xdr:spPr bwMode="auto">
        <a:xfrm>
          <a:off x="12258675" y="3238500"/>
          <a:ext cx="0" cy="619125"/>
        </a:xfrm>
        <a:prstGeom prst="line">
          <a:avLst/>
        </a:prstGeom>
        <a:noFill/>
        <a:ln w="9525">
          <a:solidFill>
            <a:srgbClr val="000000"/>
          </a:solidFill>
          <a:round/>
          <a:headEnd/>
          <a:tailEnd type="triangle" w="med" len="med"/>
        </a:ln>
      </xdr:spPr>
    </xdr:sp>
    <xdr:clientData/>
  </xdr:twoCellAnchor>
  <xdr:twoCellAnchor>
    <xdr:from>
      <xdr:col>19</xdr:col>
      <xdr:colOff>409575</xdr:colOff>
      <xdr:row>6</xdr:row>
      <xdr:rowOff>190500</xdr:rowOff>
    </xdr:from>
    <xdr:to>
      <xdr:col>19</xdr:col>
      <xdr:colOff>409575</xdr:colOff>
      <xdr:row>10</xdr:row>
      <xdr:rowOff>19050</xdr:rowOff>
    </xdr:to>
    <xdr:sp macro="" textlink="">
      <xdr:nvSpPr>
        <xdr:cNvPr id="8282" name="Line 11"/>
        <xdr:cNvSpPr>
          <a:spLocks noChangeShapeType="1"/>
        </xdr:cNvSpPr>
      </xdr:nvSpPr>
      <xdr:spPr bwMode="auto">
        <a:xfrm>
          <a:off x="13220700" y="3228975"/>
          <a:ext cx="0" cy="619125"/>
        </a:xfrm>
        <a:prstGeom prst="line">
          <a:avLst/>
        </a:prstGeom>
        <a:noFill/>
        <a:ln w="9525">
          <a:solidFill>
            <a:srgbClr val="000000"/>
          </a:solidFill>
          <a:round/>
          <a:headEnd/>
          <a:tailEnd type="triangle" w="med" len="med"/>
        </a:ln>
      </xdr:spPr>
    </xdr:sp>
    <xdr:clientData/>
  </xdr:twoCellAnchor>
  <xdr:twoCellAnchor>
    <xdr:from>
      <xdr:col>21</xdr:col>
      <xdr:colOff>409575</xdr:colOff>
      <xdr:row>6</xdr:row>
      <xdr:rowOff>190500</xdr:rowOff>
    </xdr:from>
    <xdr:to>
      <xdr:col>21</xdr:col>
      <xdr:colOff>409575</xdr:colOff>
      <xdr:row>10</xdr:row>
      <xdr:rowOff>19050</xdr:rowOff>
    </xdr:to>
    <xdr:sp macro="" textlink="">
      <xdr:nvSpPr>
        <xdr:cNvPr id="8283" name="Line 12"/>
        <xdr:cNvSpPr>
          <a:spLocks noChangeShapeType="1"/>
        </xdr:cNvSpPr>
      </xdr:nvSpPr>
      <xdr:spPr bwMode="auto">
        <a:xfrm>
          <a:off x="14182725" y="3228975"/>
          <a:ext cx="0" cy="619125"/>
        </a:xfrm>
        <a:prstGeom prst="line">
          <a:avLst/>
        </a:prstGeom>
        <a:noFill/>
        <a:ln w="9525">
          <a:solidFill>
            <a:srgbClr val="000000"/>
          </a:solidFill>
          <a:round/>
          <a:headEnd/>
          <a:tailEnd type="triangle" w="med" len="med"/>
        </a:ln>
      </xdr:spPr>
    </xdr:sp>
    <xdr:clientData/>
  </xdr:twoCellAnchor>
  <xdr:twoCellAnchor>
    <xdr:from>
      <xdr:col>23</xdr:col>
      <xdr:colOff>447675</xdr:colOff>
      <xdr:row>6</xdr:row>
      <xdr:rowOff>190500</xdr:rowOff>
    </xdr:from>
    <xdr:to>
      <xdr:col>23</xdr:col>
      <xdr:colOff>447675</xdr:colOff>
      <xdr:row>10</xdr:row>
      <xdr:rowOff>19050</xdr:rowOff>
    </xdr:to>
    <xdr:sp macro="" textlink="">
      <xdr:nvSpPr>
        <xdr:cNvPr id="8284" name="Line 13"/>
        <xdr:cNvSpPr>
          <a:spLocks noChangeShapeType="1"/>
        </xdr:cNvSpPr>
      </xdr:nvSpPr>
      <xdr:spPr bwMode="auto">
        <a:xfrm>
          <a:off x="15182850" y="3228975"/>
          <a:ext cx="0" cy="619125"/>
        </a:xfrm>
        <a:prstGeom prst="line">
          <a:avLst/>
        </a:prstGeom>
        <a:noFill/>
        <a:ln w="9525">
          <a:solidFill>
            <a:srgbClr val="000000"/>
          </a:solidFill>
          <a:round/>
          <a:headEnd/>
          <a:tailEnd type="triangle" w="med" len="med"/>
        </a:ln>
      </xdr:spPr>
    </xdr:sp>
    <xdr:clientData/>
  </xdr:twoCellAnchor>
  <xdr:twoCellAnchor>
    <xdr:from>
      <xdr:col>25</xdr:col>
      <xdr:colOff>447675</xdr:colOff>
      <xdr:row>6</xdr:row>
      <xdr:rowOff>190500</xdr:rowOff>
    </xdr:from>
    <xdr:to>
      <xdr:col>25</xdr:col>
      <xdr:colOff>447675</xdr:colOff>
      <xdr:row>10</xdr:row>
      <xdr:rowOff>19050</xdr:rowOff>
    </xdr:to>
    <xdr:sp macro="" textlink="">
      <xdr:nvSpPr>
        <xdr:cNvPr id="8285" name="Line 14"/>
        <xdr:cNvSpPr>
          <a:spLocks noChangeShapeType="1"/>
        </xdr:cNvSpPr>
      </xdr:nvSpPr>
      <xdr:spPr bwMode="auto">
        <a:xfrm>
          <a:off x="16144875" y="3228975"/>
          <a:ext cx="0" cy="619125"/>
        </a:xfrm>
        <a:prstGeom prst="line">
          <a:avLst/>
        </a:prstGeom>
        <a:noFill/>
        <a:ln w="9525">
          <a:solidFill>
            <a:srgbClr val="000000"/>
          </a:solidFill>
          <a:round/>
          <a:headEnd/>
          <a:tailEnd type="triangle" w="med" len="med"/>
        </a:ln>
      </xdr:spPr>
    </xdr:sp>
    <xdr:clientData/>
  </xdr:twoCellAnchor>
  <xdr:twoCellAnchor>
    <xdr:from>
      <xdr:col>27</xdr:col>
      <xdr:colOff>447675</xdr:colOff>
      <xdr:row>6</xdr:row>
      <xdr:rowOff>180975</xdr:rowOff>
    </xdr:from>
    <xdr:to>
      <xdr:col>27</xdr:col>
      <xdr:colOff>447675</xdr:colOff>
      <xdr:row>10</xdr:row>
      <xdr:rowOff>9525</xdr:rowOff>
    </xdr:to>
    <xdr:sp macro="" textlink="">
      <xdr:nvSpPr>
        <xdr:cNvPr id="8286" name="Line 15"/>
        <xdr:cNvSpPr>
          <a:spLocks noChangeShapeType="1"/>
        </xdr:cNvSpPr>
      </xdr:nvSpPr>
      <xdr:spPr bwMode="auto">
        <a:xfrm>
          <a:off x="17106900" y="3219450"/>
          <a:ext cx="0" cy="619125"/>
        </a:xfrm>
        <a:prstGeom prst="line">
          <a:avLst/>
        </a:prstGeom>
        <a:noFill/>
        <a:ln w="9525">
          <a:solidFill>
            <a:srgbClr val="000000"/>
          </a:solidFill>
          <a:round/>
          <a:headEnd/>
          <a:tailEnd type="triangle" w="med" len="med"/>
        </a:ln>
      </xdr:spPr>
    </xdr:sp>
    <xdr:clientData/>
  </xdr:twoCellAnchor>
  <xdr:twoCellAnchor>
    <xdr:from>
      <xdr:col>29</xdr:col>
      <xdr:colOff>447675</xdr:colOff>
      <xdr:row>6</xdr:row>
      <xdr:rowOff>180975</xdr:rowOff>
    </xdr:from>
    <xdr:to>
      <xdr:col>29</xdr:col>
      <xdr:colOff>447675</xdr:colOff>
      <xdr:row>10</xdr:row>
      <xdr:rowOff>9525</xdr:rowOff>
    </xdr:to>
    <xdr:sp macro="" textlink="">
      <xdr:nvSpPr>
        <xdr:cNvPr id="8287" name="Line 16"/>
        <xdr:cNvSpPr>
          <a:spLocks noChangeShapeType="1"/>
        </xdr:cNvSpPr>
      </xdr:nvSpPr>
      <xdr:spPr bwMode="auto">
        <a:xfrm>
          <a:off x="18068925" y="3219450"/>
          <a:ext cx="0" cy="619125"/>
        </a:xfrm>
        <a:prstGeom prst="line">
          <a:avLst/>
        </a:prstGeom>
        <a:noFill/>
        <a:ln w="9525">
          <a:solidFill>
            <a:srgbClr val="000000"/>
          </a:solidFill>
          <a:round/>
          <a:headEnd/>
          <a:tailEnd type="triangle" w="med" len="me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xdr:colOff>
      <xdr:row>41</xdr:row>
      <xdr:rowOff>99059</xdr:rowOff>
    </xdr:from>
    <xdr:to>
      <xdr:col>2</xdr:col>
      <xdr:colOff>0</xdr:colOff>
      <xdr:row>64</xdr:row>
      <xdr:rowOff>68580</xdr:rowOff>
    </xdr:to>
    <xdr:sp macro="" textlink="">
      <xdr:nvSpPr>
        <xdr:cNvPr id="11265" name="Text Box 1"/>
        <xdr:cNvSpPr txBox="1">
          <a:spLocks noChangeArrowheads="1"/>
        </xdr:cNvSpPr>
      </xdr:nvSpPr>
      <xdr:spPr bwMode="auto">
        <a:xfrm>
          <a:off x="26670" y="9959339"/>
          <a:ext cx="4949190" cy="326898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Arial"/>
              <a:cs typeface="Arial"/>
            </a:rPr>
            <a:t>FOOTNOTES</a:t>
          </a:r>
        </a:p>
        <a:p>
          <a:pPr algn="l" rtl="0">
            <a:defRPr sz="1000"/>
          </a:pPr>
          <a:r>
            <a:rPr lang="en-US" sz="1000" b="0" i="0" u="none" strike="noStrike" baseline="0">
              <a:solidFill>
                <a:srgbClr val="FF0000"/>
              </a:solidFill>
              <a:latin typeface="Arial"/>
              <a:cs typeface="Arial"/>
            </a:rPr>
            <a:t>   1. A Center project refers to any project funded by any of the income sources listed on the Income tab, the results of which are shared with the Center members as a whole. Do NOT include project that are not shared with all Center's members. Do NOT include projects carried out by Center affiliated researchers which are unrelated to the Center AND/OR the results of which are not shared with Center members.</a:t>
          </a:r>
        </a:p>
        <a:p>
          <a:pPr algn="l" rtl="0">
            <a:defRPr sz="1000"/>
          </a:pPr>
          <a:r>
            <a:rPr lang="en-US" sz="1000" b="1" i="0" u="none" strike="noStrike" baseline="0">
              <a:solidFill>
                <a:srgbClr val="FF0000"/>
              </a:solidFill>
              <a:latin typeface="Arial"/>
              <a:cs typeface="Arial"/>
            </a:rPr>
            <a:t>   </a:t>
          </a:r>
          <a:r>
            <a:rPr lang="en-US" sz="1000" b="0" i="0" u="none" strike="noStrike" baseline="0">
              <a:solidFill>
                <a:srgbClr val="FF0000"/>
              </a:solidFill>
              <a:latin typeface="Arial"/>
              <a:cs typeface="Arial"/>
            </a:rPr>
            <a:t>2. Refers to the number of IP events in each of the categories listed below that were based on Center research projects (See Note 1 above for the definition of a Center research project).</a:t>
          </a:r>
        </a:p>
        <a:p>
          <a:pPr algn="l" rtl="0">
            <a:defRPr sz="1000"/>
          </a:pPr>
          <a:r>
            <a:rPr lang="en-US" sz="1000" b="0" i="0" u="none" strike="noStrike" baseline="0">
              <a:solidFill>
                <a:srgbClr val="FF0000"/>
              </a:solidFill>
              <a:latin typeface="Arial"/>
              <a:cs typeface="Arial"/>
            </a:rPr>
            <a:t>   3. Refers to the number of Center trained Ph.Ds., M.S.s, and B.A./B.S.s that received a degree during the reporting period.</a:t>
          </a:r>
        </a:p>
        <a:p>
          <a:pPr algn="l" rtl="0">
            <a:defRPr sz="1000"/>
          </a:pPr>
          <a:r>
            <a:rPr lang="en-US" sz="1000" b="0" i="0" u="none" strike="noStrike" baseline="0">
              <a:solidFill>
                <a:srgbClr val="FF0000"/>
              </a:solidFill>
              <a:latin typeface="Arial"/>
              <a:cs typeface="Arial"/>
            </a:rPr>
            <a:t>   4. Refers to the number of Center trained Ph.Ds., M.S.s, and B.A./B.S.s reported under the "I/UCRC Degrees Awarded" Section that were hired by any of the organization types listed during the reporting period.</a:t>
          </a:r>
        </a:p>
        <a:p>
          <a:pPr algn="l" rtl="0">
            <a:defRPr sz="1000"/>
          </a:pPr>
          <a:r>
            <a:rPr lang="en-US" sz="1000" b="0" i="0" u="none" strike="noStrike" baseline="0">
              <a:solidFill>
                <a:srgbClr val="FF0000"/>
              </a:solidFill>
              <a:latin typeface="Arial"/>
              <a:cs typeface="Arial"/>
            </a:rPr>
            <a:t>   5. Number of presentations produced based on Center Research.</a:t>
          </a:r>
        </a:p>
        <a:p>
          <a:pPr algn="l" rtl="0">
            <a:defRPr sz="1000"/>
          </a:pPr>
          <a:r>
            <a:rPr lang="en-US" sz="1000" b="0" i="0" u="none" strike="noStrike" baseline="0">
              <a:solidFill>
                <a:srgbClr val="FF0000"/>
              </a:solidFill>
              <a:latin typeface="Arial"/>
              <a:cs typeface="Arial"/>
            </a:rPr>
            <a:t>   6. Total number of the publications in the open literature the Center researchers produced based on Center research.</a:t>
          </a:r>
        </a:p>
        <a:p>
          <a:pPr algn="l" rtl="0">
            <a:defRPr sz="1000"/>
          </a:pPr>
          <a:r>
            <a:rPr lang="en-US" sz="1000" b="0" i="0" u="none" strike="noStrike" baseline="0">
              <a:solidFill>
                <a:srgbClr val="FF0000"/>
              </a:solidFill>
              <a:latin typeface="Arial"/>
              <a:cs typeface="Arial"/>
            </a:rPr>
            <a:t>   7. Number of publications reported that have a Center IAB member as an author (should be subset of whole).</a:t>
          </a:r>
        </a:p>
        <a:p>
          <a:pPr algn="l" rtl="0">
            <a:defRPr sz="1000"/>
          </a:pPr>
          <a:r>
            <a:rPr lang="en-US" sz="1000" b="0" i="0" u="none" strike="noStrike" baseline="0">
              <a:solidFill>
                <a:srgbClr val="FF0000"/>
              </a:solidFill>
              <a:latin typeface="Arial"/>
              <a:cs typeface="Arial"/>
            </a:rPr>
            <a:t>   8.  A spinoff/spinout/startup company refers to any business entity  resulting in whole or in part from Center research, created during the most recently completed fiscal year.</a:t>
          </a:r>
          <a:endParaRPr lang="en-US" sz="1000" b="0" i="0" u="none" strike="noStrike" baseline="0">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17</xdr:row>
      <xdr:rowOff>19050</xdr:rowOff>
    </xdr:from>
    <xdr:to>
      <xdr:col>1</xdr:col>
      <xdr:colOff>3457575</xdr:colOff>
      <xdr:row>23</xdr:row>
      <xdr:rowOff>449580</xdr:rowOff>
    </xdr:to>
    <xdr:sp macro="" textlink="">
      <xdr:nvSpPr>
        <xdr:cNvPr id="14338" name="Text Box 2"/>
        <xdr:cNvSpPr txBox="1">
          <a:spLocks noChangeArrowheads="1"/>
        </xdr:cNvSpPr>
      </xdr:nvSpPr>
      <xdr:spPr bwMode="auto">
        <a:xfrm>
          <a:off x="19050" y="5734050"/>
          <a:ext cx="3552825" cy="152781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sng" strike="noStrike" baseline="0">
              <a:solidFill>
                <a:srgbClr val="FF0000"/>
              </a:solidFill>
              <a:latin typeface="Arial"/>
              <a:cs typeface="Arial"/>
            </a:rPr>
            <a:t>NOTE ON CITIZENSHIP</a:t>
          </a:r>
          <a:r>
            <a:rPr lang="en-US" sz="1000" b="0" i="0" u="none" strike="noStrike" baseline="0">
              <a:solidFill>
                <a:srgbClr val="FF0000"/>
              </a:solidFill>
              <a:latin typeface="Arial"/>
              <a:cs typeface="Arial"/>
            </a:rPr>
            <a:t>: Count all I/UCRC personnel. Indicate the number of I/UCRC personnel who are U.S. citizens or legal permanent residents, the number of I/UCRC personnel considered "foreign" (those who hold temporary visas), and the number of I/UCRC personnel who did not report their citizenship status. Each I/UCRC personnel individual should be counted in one column and only one.</a:t>
          </a:r>
        </a:p>
        <a:p>
          <a:pPr algn="l" rtl="0">
            <a:defRPr sz="1000"/>
          </a:pPr>
          <a:r>
            <a:rPr lang="en-US" sz="1000" b="0" i="0" u="sng" strike="noStrike" baseline="0">
              <a:solidFill>
                <a:srgbClr val="FF0000"/>
              </a:solidFill>
              <a:latin typeface="Arial"/>
              <a:cs typeface="Arial"/>
            </a:rPr>
            <a:t>Other Notes</a:t>
          </a:r>
          <a:r>
            <a:rPr lang="en-US" sz="1000" b="0" i="0" u="none" strike="noStrike" baseline="0">
              <a:solidFill>
                <a:srgbClr val="FF0000"/>
              </a:solidFill>
              <a:latin typeface="Arial"/>
              <a:cs typeface="Arial"/>
            </a:rPr>
            <a:t>:</a:t>
          </a:r>
        </a:p>
        <a:p>
          <a:pPr algn="l" rtl="0">
            <a:defRPr sz="1000"/>
          </a:pPr>
          <a:r>
            <a:rPr lang="en-US" sz="1000" b="0" i="0" u="none" strike="noStrike" baseline="0">
              <a:solidFill>
                <a:srgbClr val="FF0000"/>
              </a:solidFill>
              <a:latin typeface="Arial"/>
              <a:cs typeface="Arial"/>
            </a:rPr>
            <a:t>   1. Directors includes center directors, site directors, managing directors, deputy directors, etc.</a:t>
          </a:r>
        </a:p>
        <a:p>
          <a:pPr algn="l" rtl="0">
            <a:defRPr sz="1000"/>
          </a:pPr>
          <a:r>
            <a:rPr lang="en-US" sz="1000" b="0" i="0" u="none" strike="noStrike" baseline="0">
              <a:solidFill>
                <a:srgbClr val="FF0000"/>
              </a:solidFill>
              <a:latin typeface="Arial"/>
              <a:cs typeface="Arial"/>
            </a:rPr>
            <a:t>   2. Include all faculty working on center funded projects.  Do not double count directors who also work on center research projects.</a:t>
          </a:r>
        </a:p>
      </xdr:txBody>
    </xdr:sp>
    <xdr:clientData/>
  </xdr:twoCellAnchor>
  <xdr:twoCellAnchor>
    <xdr:from>
      <xdr:col>0</xdr:col>
      <xdr:colOff>28575</xdr:colOff>
      <xdr:row>38</xdr:row>
      <xdr:rowOff>47625</xdr:rowOff>
    </xdr:from>
    <xdr:to>
      <xdr:col>1</xdr:col>
      <xdr:colOff>3457575</xdr:colOff>
      <xdr:row>43</xdr:row>
      <xdr:rowOff>152400</xdr:rowOff>
    </xdr:to>
    <xdr:sp macro="" textlink="">
      <xdr:nvSpPr>
        <xdr:cNvPr id="14340" name="Text Box 4"/>
        <xdr:cNvSpPr txBox="1">
          <a:spLocks noChangeArrowheads="1"/>
        </xdr:cNvSpPr>
      </xdr:nvSpPr>
      <xdr:spPr bwMode="auto">
        <a:xfrm>
          <a:off x="28575" y="10144125"/>
          <a:ext cx="3543300" cy="1009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sng" strike="noStrike" baseline="0">
              <a:solidFill>
                <a:srgbClr val="FF0000"/>
              </a:solidFill>
              <a:latin typeface="Arial"/>
              <a:cs typeface="Arial"/>
            </a:rPr>
            <a:t>NOTE ON GENDER</a:t>
          </a:r>
          <a:r>
            <a:rPr lang="en-US" sz="1000" b="0" i="0" u="none" strike="noStrike" baseline="0">
              <a:solidFill>
                <a:srgbClr val="FF0000"/>
              </a:solidFill>
              <a:latin typeface="Arial"/>
              <a:cs typeface="Arial"/>
            </a:rPr>
            <a:t>: Count all I/UCRC personnel. Indicate gender for all I/UCRC personnel, regardless of citizenship status. Be sure to report number of I/UCRC personnel who did not report a gender, so that all I/UCRC personnel are accounted for. Each I/UCRC personnel individual should be counted in one column and only one.</a:t>
          </a:r>
        </a:p>
      </xdr:txBody>
    </xdr:sp>
    <xdr:clientData/>
  </xdr:twoCellAnchor>
  <xdr:twoCellAnchor>
    <xdr:from>
      <xdr:col>0</xdr:col>
      <xdr:colOff>28575</xdr:colOff>
      <xdr:row>60</xdr:row>
      <xdr:rowOff>57150</xdr:rowOff>
    </xdr:from>
    <xdr:to>
      <xdr:col>1</xdr:col>
      <xdr:colOff>3476625</xdr:colOff>
      <xdr:row>63</xdr:row>
      <xdr:rowOff>19050</xdr:rowOff>
    </xdr:to>
    <xdr:sp macro="" textlink="">
      <xdr:nvSpPr>
        <xdr:cNvPr id="14341" name="Text Box 5"/>
        <xdr:cNvSpPr txBox="1">
          <a:spLocks noChangeArrowheads="1"/>
        </xdr:cNvSpPr>
      </xdr:nvSpPr>
      <xdr:spPr bwMode="auto">
        <a:xfrm>
          <a:off x="28575" y="15687675"/>
          <a:ext cx="3562350" cy="504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sng" strike="noStrike" baseline="0">
              <a:solidFill>
                <a:srgbClr val="FF0000"/>
              </a:solidFill>
              <a:latin typeface="Arial"/>
              <a:cs typeface="Arial"/>
            </a:rPr>
            <a:t>NOTE ON DISABILITY</a:t>
          </a:r>
          <a:r>
            <a:rPr lang="en-US" sz="1000" b="0" i="0" u="none" strike="noStrike" baseline="0">
              <a:solidFill>
                <a:srgbClr val="FF0000"/>
              </a:solidFill>
              <a:latin typeface="Arial"/>
              <a:cs typeface="Arial"/>
            </a:rPr>
            <a:t>: Count all I/UCRC Personnel. Indicate the number of I/UCRC personnel who report being disabled in some way.</a:t>
          </a:r>
        </a:p>
      </xdr:txBody>
    </xdr:sp>
    <xdr:clientData/>
  </xdr:twoCellAnchor>
  <xdr:twoCellAnchor>
    <xdr:from>
      <xdr:col>0</xdr:col>
      <xdr:colOff>47625</xdr:colOff>
      <xdr:row>102</xdr:row>
      <xdr:rowOff>38100</xdr:rowOff>
    </xdr:from>
    <xdr:to>
      <xdr:col>1</xdr:col>
      <xdr:colOff>3467100</xdr:colOff>
      <xdr:row>109</xdr:row>
      <xdr:rowOff>142875</xdr:rowOff>
    </xdr:to>
    <xdr:sp macro="" textlink="">
      <xdr:nvSpPr>
        <xdr:cNvPr id="14343" name="Text Box 7"/>
        <xdr:cNvSpPr txBox="1">
          <a:spLocks noChangeArrowheads="1"/>
        </xdr:cNvSpPr>
      </xdr:nvSpPr>
      <xdr:spPr bwMode="auto">
        <a:xfrm>
          <a:off x="47625" y="22774275"/>
          <a:ext cx="3533775" cy="1314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sng" strike="noStrike" baseline="0">
              <a:solidFill>
                <a:srgbClr val="FF0000"/>
              </a:solidFill>
              <a:latin typeface="Arial"/>
              <a:cs typeface="Arial"/>
            </a:rPr>
            <a:t>NOTE ON ETHNICITY</a:t>
          </a:r>
          <a:r>
            <a:rPr lang="en-US" sz="1000" b="0" i="0" u="none" strike="noStrike" baseline="0">
              <a:solidFill>
                <a:srgbClr val="FF0000"/>
              </a:solidFill>
              <a:latin typeface="Arial"/>
              <a:cs typeface="Arial"/>
            </a:rPr>
            <a:t>: Count all I/UCRC personnel. Indicate the number of your I/UCRC personnel who are </a:t>
          </a:r>
          <a:r>
            <a:rPr lang="en-US" sz="1000" b="0" i="0" u="sng" strike="noStrike" baseline="0">
              <a:solidFill>
                <a:srgbClr val="FF0000"/>
              </a:solidFill>
              <a:latin typeface="Arial"/>
              <a:cs typeface="Arial"/>
            </a:rPr>
            <a:t>Hispanic or Latino</a:t>
          </a:r>
          <a:r>
            <a:rPr lang="en-US" sz="1000" b="0" i="0" u="none" strike="noStrike" baseline="0">
              <a:solidFill>
                <a:srgbClr val="FF0000"/>
              </a:solidFill>
              <a:latin typeface="Arial"/>
              <a:cs typeface="Arial"/>
            </a:rPr>
            <a:t>. Report these data by citizenship status. For the purposes of this data collection, "Hispanic or Latino" is defined as a person of Cuban, Mexican, Puerto Rican, South or Central American, or other Spanish culture or origin, regardless of race. See definitions of ethnicity and race for more information.  See "Personnel2" worksheet for additional notes on Ethnicity.</a:t>
          </a:r>
        </a:p>
      </xdr:txBody>
    </xdr:sp>
    <xdr:clientData/>
  </xdr:twoCellAnchor>
  <xdr:twoCellAnchor>
    <xdr:from>
      <xdr:col>0</xdr:col>
      <xdr:colOff>47625</xdr:colOff>
      <xdr:row>77</xdr:row>
      <xdr:rowOff>19049</xdr:rowOff>
    </xdr:from>
    <xdr:to>
      <xdr:col>1</xdr:col>
      <xdr:colOff>3476625</xdr:colOff>
      <xdr:row>86</xdr:row>
      <xdr:rowOff>619125</xdr:rowOff>
    </xdr:to>
    <xdr:sp macro="" textlink="">
      <xdr:nvSpPr>
        <xdr:cNvPr id="7" name="Text Box 6"/>
        <xdr:cNvSpPr txBox="1">
          <a:spLocks noChangeArrowheads="1"/>
        </xdr:cNvSpPr>
      </xdr:nvSpPr>
      <xdr:spPr bwMode="auto">
        <a:xfrm>
          <a:off x="47625" y="16059149"/>
          <a:ext cx="3543300" cy="230505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sng" strike="noStrike" baseline="0">
              <a:solidFill>
                <a:srgbClr val="FF0000"/>
              </a:solidFill>
              <a:latin typeface="Arial"/>
              <a:cs typeface="Arial"/>
            </a:rPr>
            <a:t>NOTE ON CENTER SUPPORT:</a:t>
          </a:r>
          <a:r>
            <a:rPr lang="en-US" sz="1000" b="0" i="0" u="none" strike="noStrike" baseline="0">
              <a:solidFill>
                <a:srgbClr val="FF0000"/>
              </a:solidFill>
              <a:latin typeface="Arial"/>
              <a:cs typeface="Arial"/>
            </a:rPr>
            <a:t> Count all I/UCRC Personnel. Indicate number of I/UCRC Personnel receiving any salary or stipend support from following Center Sources under the appropriate column:</a:t>
          </a:r>
        </a:p>
        <a:p>
          <a:pPr algn="l" rtl="0">
            <a:defRPr sz="1000"/>
          </a:pPr>
          <a:r>
            <a:rPr lang="en-US" sz="1000" b="0" i="0" u="none" strike="noStrike" baseline="0">
              <a:solidFill>
                <a:srgbClr val="FF0000"/>
              </a:solidFill>
              <a:latin typeface="Arial"/>
              <a:cs typeface="Arial"/>
            </a:rPr>
            <a:t>   *I/UCRC Grant Supported: Number of personnel supported on the NSF I/IUCRC Award &amp; Supplements reported on the Part 4: Income Information Sheet            </a:t>
          </a:r>
          <a:br>
            <a:rPr lang="en-US" sz="1000" b="0" i="0" u="none" strike="noStrike" baseline="0">
              <a:solidFill>
                <a:srgbClr val="FF0000"/>
              </a:solidFill>
              <a:latin typeface="Arial"/>
              <a:cs typeface="Arial"/>
            </a:rPr>
          </a:br>
          <a:r>
            <a:rPr lang="en-US" sz="1000" b="0" i="0" u="none" strike="noStrike" baseline="0">
              <a:solidFill>
                <a:srgbClr val="FF0000"/>
              </a:solidFill>
              <a:latin typeface="Arial"/>
              <a:cs typeface="Arial"/>
            </a:rPr>
            <a:t>    *Center Member Funding </a:t>
          </a:r>
          <a:r>
            <a:rPr lang="en-US" sz="1000" b="0" i="0" u="none" strike="noStrike" baseline="0">
              <a:solidFill>
                <a:srgbClr val="FF0000"/>
              </a:solidFill>
              <a:latin typeface="Arial"/>
              <a:ea typeface="+mn-ea"/>
              <a:cs typeface="Arial"/>
            </a:rPr>
            <a:t>Supported: Number of personnel supported on the "Center Membership Fees" or "Additional Member Support" reported on the Part 4: Income </a:t>
          </a:r>
          <a:r>
            <a:rPr lang="en-US" sz="1000" b="0" i="0" u="none" strike="noStrike" baseline="0">
              <a:solidFill>
                <a:srgbClr val="FF0000"/>
              </a:solidFill>
              <a:latin typeface="Arial"/>
              <a:cs typeface="Arial"/>
            </a:rPr>
            <a:t>Information Sheet</a:t>
          </a:r>
          <a:endParaRPr lang="en-US" sz="1000" b="0" i="0" u="none" strike="noStrike" baseline="0">
            <a:solidFill>
              <a:srgbClr val="FF0000"/>
            </a:solidFill>
            <a:latin typeface="Arial"/>
            <a:ea typeface="+mn-ea"/>
            <a:cs typeface="Arial"/>
          </a:endParaRPr>
        </a:p>
        <a:p>
          <a:pPr algn="l" rtl="0">
            <a:defRPr sz="1000"/>
          </a:pPr>
          <a:r>
            <a:rPr lang="en-US" sz="1000" b="0" i="0" u="none" strike="noStrike" baseline="0">
              <a:solidFill>
                <a:srgbClr val="FF0000"/>
              </a:solidFill>
              <a:latin typeface="Arial"/>
              <a:ea typeface="+mn-ea"/>
              <a:cs typeface="Arial"/>
            </a:rPr>
            <a:t>    *Other Center Income Supported: Number of personnel supported on any </a:t>
          </a:r>
          <a:r>
            <a:rPr lang="en-US" sz="1000" b="0" i="0" u="none" strike="noStrike" baseline="0">
              <a:solidFill>
                <a:srgbClr val="FF0000"/>
              </a:solidFill>
              <a:latin typeface="Arial"/>
              <a:cs typeface="Arial"/>
            </a:rPr>
            <a:t>of the other (besides NSF I/UCRC, Member Fees and Add'l Member Support) income sources reported on the Part 4: Income Information Sheet</a:t>
          </a:r>
        </a:p>
        <a:p>
          <a:pPr algn="l" rtl="0">
            <a:defRPr sz="1000"/>
          </a:pPr>
          <a:r>
            <a:rPr lang="en-US" sz="1000" b="0" i="0" u="none" strike="noStrike" baseline="0">
              <a:solidFill>
                <a:srgbClr val="FF0000"/>
              </a:solidFill>
              <a:latin typeface="Arial"/>
              <a:cs typeface="Arial"/>
            </a:rPr>
            <a:t>   * For Center personnel who are partially supported on any of the funding sources listed, report the fraction of their support provided by each of the sources listed. </a:t>
          </a:r>
        </a:p>
        <a:p>
          <a:pPr algn="l" rtl="0">
            <a:defRPr sz="1000"/>
          </a:pPr>
          <a:r>
            <a:rPr lang="en-US" sz="1000" b="0" i="0" u="none" strike="noStrike" baseline="0">
              <a:solidFill>
                <a:srgbClr val="FF0000"/>
              </a:solidFill>
              <a:latin typeface="Arial"/>
              <a:cs typeface="Arial"/>
            </a:rPr>
            <a:t>   * For personnel categories with multiple individuals funded by any of the sources listed, sum the portion of all individual's support and report it under the appropriate columns.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xdr:colOff>
      <xdr:row>22</xdr:row>
      <xdr:rowOff>133350</xdr:rowOff>
    </xdr:from>
    <xdr:to>
      <xdr:col>0</xdr:col>
      <xdr:colOff>2752725</xdr:colOff>
      <xdr:row>72</xdr:row>
      <xdr:rowOff>28575</xdr:rowOff>
    </xdr:to>
    <xdr:sp macro="" textlink="">
      <xdr:nvSpPr>
        <xdr:cNvPr id="15361" name="Text Box 1"/>
        <xdr:cNvSpPr txBox="1">
          <a:spLocks noChangeArrowheads="1"/>
        </xdr:cNvSpPr>
      </xdr:nvSpPr>
      <xdr:spPr bwMode="auto">
        <a:xfrm>
          <a:off x="28575" y="8229600"/>
          <a:ext cx="2724150" cy="799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Arial"/>
              <a:cs typeface="Arial"/>
            </a:rPr>
            <a:t>Notes About Ethnicity and Race Categories:</a:t>
          </a:r>
        </a:p>
        <a:p>
          <a:pPr algn="l" rtl="0">
            <a:defRPr sz="1000"/>
          </a:pPr>
          <a:endParaRPr lang="en-US" sz="1000" b="0" i="0" u="none" strike="noStrike" baseline="0">
            <a:solidFill>
              <a:srgbClr val="FF0000"/>
            </a:solidFill>
            <a:latin typeface="Arial"/>
            <a:cs typeface="Arial"/>
          </a:endParaRPr>
        </a:p>
        <a:p>
          <a:pPr algn="l" rtl="0">
            <a:defRPr sz="1000"/>
          </a:pPr>
          <a:r>
            <a:rPr lang="en-US" sz="1000" b="0" i="0" u="none" strike="noStrike" baseline="0">
              <a:solidFill>
                <a:srgbClr val="FF0000"/>
              </a:solidFill>
              <a:latin typeface="Arial"/>
              <a:cs typeface="Arial"/>
            </a:rPr>
            <a:t>Race data are collected separately for Hispanic or Latino personnel, Non-Hispanic or Latino personnel, and personnel who do not report an ethnicity. ("Hispanic or Latino" is considered an ethnicity rather than a race; Hispanic or Latino persons can be of any race.)</a:t>
          </a:r>
        </a:p>
        <a:p>
          <a:pPr algn="l" rtl="0">
            <a:defRPr sz="1000"/>
          </a:pPr>
          <a:endParaRPr lang="en-US" sz="1000" b="0" i="0" u="none" strike="noStrike" baseline="0">
            <a:solidFill>
              <a:srgbClr val="FF0000"/>
            </a:solidFill>
            <a:latin typeface="Arial"/>
            <a:cs typeface="Arial"/>
          </a:endParaRPr>
        </a:p>
        <a:p>
          <a:pPr algn="l" rtl="0">
            <a:defRPr sz="1000"/>
          </a:pPr>
          <a:r>
            <a:rPr lang="en-US" sz="1000" b="0" i="0" u="none" strike="noStrike" baseline="0">
              <a:solidFill>
                <a:srgbClr val="FF0000"/>
              </a:solidFill>
              <a:latin typeface="Arial"/>
              <a:cs typeface="Arial"/>
            </a:rPr>
            <a:t>These categories are established by the Office of Management and Budget (OMB). More information is available on the OMB Web site at http://www.whitehouse.gov/omb/bulletins/b00-02.html.</a:t>
          </a:r>
        </a:p>
        <a:p>
          <a:pPr algn="l" rtl="0">
            <a:defRPr sz="1000"/>
          </a:pPr>
          <a:endParaRPr lang="en-US" sz="1000" b="0" i="0" u="none" strike="noStrike" baseline="0">
            <a:solidFill>
              <a:srgbClr val="FF0000"/>
            </a:solidFill>
            <a:latin typeface="Arial"/>
            <a:cs typeface="Arial"/>
          </a:endParaRPr>
        </a:p>
        <a:p>
          <a:pPr algn="l" rtl="0">
            <a:defRPr sz="1000"/>
          </a:pPr>
          <a:r>
            <a:rPr lang="en-US" sz="1000" b="0" i="0" u="none" strike="noStrike" baseline="0">
              <a:solidFill>
                <a:srgbClr val="FF0000"/>
              </a:solidFill>
              <a:latin typeface="Arial"/>
              <a:cs typeface="Arial"/>
            </a:rPr>
            <a:t>ETHNICITY</a:t>
          </a:r>
        </a:p>
        <a:p>
          <a:pPr algn="l" rtl="0">
            <a:defRPr sz="1000"/>
          </a:pPr>
          <a:r>
            <a:rPr lang="en-US" sz="1000" b="0" i="0" u="sng" strike="noStrike" baseline="0">
              <a:solidFill>
                <a:srgbClr val="FF0000"/>
              </a:solidFill>
              <a:latin typeface="Arial"/>
              <a:cs typeface="Arial"/>
            </a:rPr>
            <a:t>Hispanic or Latino</a:t>
          </a:r>
          <a:r>
            <a:rPr lang="en-US" sz="1000" b="0" i="0" u="none" strike="noStrike" baseline="0">
              <a:solidFill>
                <a:srgbClr val="FF0000"/>
              </a:solidFill>
              <a:latin typeface="Arial"/>
              <a:cs typeface="Arial"/>
            </a:rPr>
            <a:t>. A person of Mexican, Puerto Rican, Cuban, South or Central American, or other Spanish culture or origin, regardless of race. Because Hispanic or Latino persons can be of any race, this system divides the collection of race and ethnicity information into three data entry screens.</a:t>
          </a:r>
        </a:p>
        <a:p>
          <a:pPr algn="l" rtl="0">
            <a:defRPr sz="1000"/>
          </a:pPr>
          <a:endParaRPr lang="en-US" sz="1000" b="0" i="0" u="none" strike="noStrike" baseline="0">
            <a:solidFill>
              <a:srgbClr val="FF0000"/>
            </a:solidFill>
            <a:latin typeface="Arial"/>
            <a:cs typeface="Arial"/>
          </a:endParaRPr>
        </a:p>
        <a:p>
          <a:pPr algn="l" rtl="0">
            <a:defRPr sz="1000"/>
          </a:pPr>
          <a:r>
            <a:rPr lang="en-US" sz="1000" b="0" i="0" u="none" strike="noStrike" baseline="0">
              <a:solidFill>
                <a:srgbClr val="FF0000"/>
              </a:solidFill>
              <a:latin typeface="Arial"/>
              <a:cs typeface="Arial"/>
            </a:rPr>
            <a:t>RACES</a:t>
          </a:r>
        </a:p>
        <a:p>
          <a:pPr algn="l" rtl="0">
            <a:defRPr sz="1000"/>
          </a:pPr>
          <a:r>
            <a:rPr lang="en-US" sz="1000" b="0" i="0" u="sng" strike="noStrike" baseline="0">
              <a:solidFill>
                <a:srgbClr val="FF0000"/>
              </a:solidFill>
              <a:latin typeface="Arial"/>
              <a:cs typeface="Arial"/>
            </a:rPr>
            <a:t>American Indian or Alaska Native</a:t>
          </a:r>
          <a:r>
            <a:rPr lang="en-US" sz="1000" b="0" i="0" u="none" strike="noStrike" baseline="0">
              <a:solidFill>
                <a:srgbClr val="FF0000"/>
              </a:solidFill>
              <a:latin typeface="Arial"/>
              <a:cs typeface="Arial"/>
            </a:rPr>
            <a:t>. A person having origins in any of the original peoples of North and South America (including Central America), and who maintains tribal affiliation or community attachment.</a:t>
          </a:r>
        </a:p>
        <a:p>
          <a:pPr algn="l" rtl="0">
            <a:defRPr sz="1000"/>
          </a:pPr>
          <a:endParaRPr lang="en-US" sz="1000" b="0" i="0" u="none" strike="noStrike" baseline="0">
            <a:solidFill>
              <a:srgbClr val="FF0000"/>
            </a:solidFill>
            <a:latin typeface="Arial"/>
            <a:cs typeface="Arial"/>
          </a:endParaRPr>
        </a:p>
        <a:p>
          <a:pPr algn="l" rtl="0">
            <a:defRPr sz="1000"/>
          </a:pPr>
          <a:r>
            <a:rPr lang="en-US" sz="1000" b="0" i="0" u="sng" strike="noStrike" baseline="0">
              <a:solidFill>
                <a:srgbClr val="FF0000"/>
              </a:solidFill>
              <a:latin typeface="Arial"/>
              <a:cs typeface="Arial"/>
            </a:rPr>
            <a:t>Asian</a:t>
          </a:r>
          <a:r>
            <a:rPr lang="en-US" sz="1000" b="0" i="0" u="none" strike="noStrike" baseline="0">
              <a:solidFill>
                <a:srgbClr val="FF0000"/>
              </a:solidFill>
              <a:latin typeface="Arial"/>
              <a:cs typeface="Arial"/>
            </a:rPr>
            <a:t>. A person having origins in any of the original peoples of the Far East, Southeast Asia, or the Indian subcontinent including, for example, Cambodia, China, India, Japan, Korea, Malaysia, Pakistan, the Philippine Islands, Thailand, and Vietnam.</a:t>
          </a:r>
        </a:p>
        <a:p>
          <a:pPr algn="l" rtl="0">
            <a:defRPr sz="1000"/>
          </a:pPr>
          <a:endParaRPr lang="en-US" sz="1000" b="0" i="0" u="none" strike="noStrike" baseline="0">
            <a:solidFill>
              <a:srgbClr val="FF0000"/>
            </a:solidFill>
            <a:latin typeface="Arial"/>
            <a:cs typeface="Arial"/>
          </a:endParaRPr>
        </a:p>
        <a:p>
          <a:pPr algn="l" rtl="0">
            <a:defRPr sz="1000"/>
          </a:pPr>
          <a:r>
            <a:rPr lang="en-US" sz="1000" b="0" i="0" u="sng" strike="noStrike" baseline="0">
              <a:solidFill>
                <a:srgbClr val="FF0000"/>
              </a:solidFill>
              <a:latin typeface="Arial"/>
              <a:cs typeface="Arial"/>
            </a:rPr>
            <a:t>Black or African American</a:t>
          </a:r>
          <a:r>
            <a:rPr lang="en-US" sz="1000" b="0" i="0" u="none" strike="noStrike" baseline="0">
              <a:solidFill>
                <a:srgbClr val="FF0000"/>
              </a:solidFill>
              <a:latin typeface="Arial"/>
              <a:cs typeface="Arial"/>
            </a:rPr>
            <a:t>. A person having origins in any of the black racial groups of Africa.</a:t>
          </a:r>
        </a:p>
        <a:p>
          <a:pPr algn="l" rtl="0">
            <a:defRPr sz="1000"/>
          </a:pPr>
          <a:endParaRPr lang="en-US" sz="1000" b="0" i="0" u="none" strike="noStrike" baseline="0">
            <a:solidFill>
              <a:srgbClr val="FF0000"/>
            </a:solidFill>
            <a:latin typeface="Arial"/>
            <a:cs typeface="Arial"/>
          </a:endParaRPr>
        </a:p>
        <a:p>
          <a:pPr algn="l" rtl="0">
            <a:defRPr sz="1000"/>
          </a:pPr>
          <a:r>
            <a:rPr lang="en-US" sz="1000" b="0" i="0" u="sng" strike="noStrike" baseline="0">
              <a:solidFill>
                <a:srgbClr val="FF0000"/>
              </a:solidFill>
              <a:latin typeface="Arial"/>
              <a:cs typeface="Arial"/>
            </a:rPr>
            <a:t>Native Hawaiian or Other Pacific Islander</a:t>
          </a:r>
          <a:r>
            <a:rPr lang="en-US" sz="1000" b="0" i="0" u="none" strike="noStrike" baseline="0">
              <a:solidFill>
                <a:srgbClr val="FF0000"/>
              </a:solidFill>
              <a:latin typeface="Arial"/>
              <a:cs typeface="Arial"/>
            </a:rPr>
            <a:t>. A person having origins in any of the original peoples of Hawaii, Guam, Samoa, or other Pacific Islands.</a:t>
          </a:r>
        </a:p>
        <a:p>
          <a:pPr algn="l" rtl="0">
            <a:defRPr sz="1000"/>
          </a:pPr>
          <a:endParaRPr lang="en-US" sz="1000" b="0" i="0" u="none" strike="noStrike" baseline="0">
            <a:solidFill>
              <a:srgbClr val="FF0000"/>
            </a:solidFill>
            <a:latin typeface="Arial"/>
            <a:cs typeface="Arial"/>
          </a:endParaRPr>
        </a:p>
        <a:p>
          <a:pPr algn="l" rtl="0">
            <a:defRPr sz="1000"/>
          </a:pPr>
          <a:r>
            <a:rPr lang="en-US" sz="1000" b="0" i="0" u="sng" strike="noStrike" baseline="0">
              <a:solidFill>
                <a:srgbClr val="FF0000"/>
              </a:solidFill>
              <a:latin typeface="Arial"/>
              <a:cs typeface="Arial"/>
            </a:rPr>
            <a:t>White</a:t>
          </a:r>
          <a:r>
            <a:rPr lang="en-US" sz="1000" b="0" i="0" u="none" strike="noStrike" baseline="0">
              <a:solidFill>
                <a:srgbClr val="FF0000"/>
              </a:solidFill>
              <a:latin typeface="Arial"/>
              <a:cs typeface="Arial"/>
            </a:rPr>
            <a:t>. A person having origins in any of the original peoples of Europe, the Middle East, or North Africa. </a:t>
          </a:r>
        </a:p>
      </xdr:txBody>
    </xdr:sp>
    <xdr:clientData/>
  </xdr:twoCellAnchor>
  <xdr:twoCellAnchor>
    <xdr:from>
      <xdr:col>0</xdr:col>
      <xdr:colOff>38100</xdr:colOff>
      <xdr:row>17</xdr:row>
      <xdr:rowOff>85725</xdr:rowOff>
    </xdr:from>
    <xdr:to>
      <xdr:col>0</xdr:col>
      <xdr:colOff>2752725</xdr:colOff>
      <xdr:row>22</xdr:row>
      <xdr:rowOff>95250</xdr:rowOff>
    </xdr:to>
    <xdr:sp macro="" textlink="">
      <xdr:nvSpPr>
        <xdr:cNvPr id="15362" name="Text Box 2"/>
        <xdr:cNvSpPr txBox="1">
          <a:spLocks noChangeArrowheads="1"/>
        </xdr:cNvSpPr>
      </xdr:nvSpPr>
      <xdr:spPr bwMode="auto">
        <a:xfrm>
          <a:off x="38100" y="7372350"/>
          <a:ext cx="2714625" cy="8191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Arial"/>
              <a:cs typeface="Arial"/>
            </a:rPr>
            <a:t>NOTE ON RACE. Indicate the races of your I/UCRC personnel. Count U.S. citizens and legal permanent residents only. See definitions of ethnicity and race for more information.</a:t>
          </a:r>
        </a:p>
      </xdr:txBody>
    </xdr:sp>
    <xdr:clientData/>
  </xdr:twoCellAnchor>
</xdr:wsDr>
</file>

<file path=xl/tables/table1.xml><?xml version="1.0" encoding="utf-8"?>
<table xmlns="http://schemas.openxmlformats.org/spreadsheetml/2006/main" id="8" name="List1" displayName="List1" ref="B21:C133" totalsRowShown="0">
  <autoFilter ref="B21:C133"/>
  <sortState ref="B22:C128">
    <sortCondition ref="B21:B128"/>
  </sortState>
  <tableColumns count="2">
    <tableColumn id="1" name="Column1"/>
    <tableColumn id="2" name="Column2"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M122"/>
  <sheetViews>
    <sheetView showGridLines="0" zoomScale="75" workbookViewId="0">
      <selection activeCell="AF11" sqref="AF11"/>
    </sheetView>
  </sheetViews>
  <sheetFormatPr defaultRowHeight="12.75" x14ac:dyDescent="0.2"/>
  <cols>
    <col min="1" max="1" width="13.140625" customWidth="1"/>
    <col min="2" max="2" width="18.140625" customWidth="1"/>
    <col min="3" max="3" width="12.85546875" customWidth="1"/>
    <col min="4" max="4" width="12.7109375" customWidth="1"/>
    <col min="5" max="5" width="10.5703125" customWidth="1"/>
    <col min="7" max="7" width="16.28515625" customWidth="1"/>
    <col min="8" max="8" width="13.7109375" customWidth="1"/>
    <col min="9" max="9" width="10.7109375" customWidth="1"/>
    <col min="14" max="14" width="11.140625" customWidth="1"/>
    <col min="15" max="15" width="9.85546875" customWidth="1"/>
    <col min="24" max="24" width="10.85546875" customWidth="1"/>
    <col min="25" max="25" width="10.5703125" customWidth="1"/>
    <col min="26" max="26" width="8.28515625" customWidth="1"/>
    <col min="27" max="27" width="11.85546875" customWidth="1"/>
    <col min="30" max="30" width="11.7109375" customWidth="1"/>
    <col min="31" max="31" width="12.42578125" customWidth="1"/>
    <col min="32" max="32" width="11.140625" customWidth="1"/>
    <col min="33" max="33" width="11.42578125" customWidth="1"/>
    <col min="34" max="34" width="12" customWidth="1"/>
    <col min="35" max="35" width="12.42578125" customWidth="1"/>
    <col min="40" max="40" width="11.28515625" customWidth="1"/>
    <col min="74" max="74" width="11" customWidth="1"/>
  </cols>
  <sheetData>
    <row r="1" spans="1:169" x14ac:dyDescent="0.2">
      <c r="A1" s="44" t="s">
        <v>147</v>
      </c>
      <c r="B1" s="71"/>
    </row>
    <row r="2" spans="1:169" x14ac:dyDescent="0.2">
      <c r="A2" s="318" t="s">
        <v>143</v>
      </c>
      <c r="B2" s="318"/>
      <c r="C2" s="318"/>
      <c r="D2" s="318"/>
      <c r="E2" s="318"/>
      <c r="F2" s="318"/>
      <c r="G2" s="318"/>
      <c r="H2" s="318"/>
      <c r="I2" s="318"/>
      <c r="J2" s="318"/>
      <c r="K2" s="318"/>
      <c r="L2" s="318"/>
      <c r="M2" s="318"/>
      <c r="N2" s="318"/>
      <c r="O2" s="317" t="s">
        <v>144</v>
      </c>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7"/>
      <c r="BT2" s="317"/>
      <c r="BU2" s="317"/>
      <c r="BV2" s="317"/>
      <c r="BW2" s="317"/>
      <c r="BX2" s="317"/>
      <c r="BY2" s="317"/>
      <c r="BZ2" s="317"/>
      <c r="CA2" s="317"/>
      <c r="CB2" s="317"/>
      <c r="CC2" s="317"/>
      <c r="CD2" s="317"/>
      <c r="CE2" s="317"/>
      <c r="CF2" s="317"/>
      <c r="CG2" s="317"/>
      <c r="CH2" s="317"/>
      <c r="CI2" s="317"/>
      <c r="CJ2" s="317"/>
      <c r="CK2" s="317"/>
      <c r="CL2" s="317"/>
      <c r="CM2" s="317"/>
      <c r="CN2" s="317"/>
      <c r="CO2" s="317"/>
      <c r="CP2" s="317"/>
      <c r="CQ2" s="317"/>
      <c r="CR2" s="317"/>
      <c r="CS2" s="317"/>
      <c r="CT2" s="317"/>
      <c r="CU2" s="318" t="s">
        <v>145</v>
      </c>
      <c r="CV2" s="318"/>
      <c r="CW2" s="318"/>
      <c r="CX2" s="318"/>
      <c r="CY2" s="318"/>
      <c r="CZ2" s="318"/>
      <c r="DA2" s="318"/>
      <c r="DB2" s="318"/>
      <c r="DC2" s="318"/>
      <c r="DD2" s="318"/>
      <c r="DE2" s="318"/>
      <c r="DF2" s="318"/>
      <c r="DG2" s="318"/>
      <c r="DH2" s="318"/>
      <c r="DI2" s="318"/>
      <c r="DJ2" s="318"/>
      <c r="DK2" s="318"/>
      <c r="DL2" s="318"/>
      <c r="DM2" s="318"/>
      <c r="DN2" s="318"/>
      <c r="DO2" s="318"/>
      <c r="DP2" s="318"/>
      <c r="DQ2" s="318"/>
      <c r="DR2" s="318"/>
      <c r="DS2" s="318"/>
      <c r="DT2" s="318"/>
      <c r="DU2" s="318"/>
      <c r="DV2" s="318"/>
      <c r="DW2" s="318"/>
      <c r="DX2" s="318"/>
      <c r="DY2" s="318"/>
      <c r="DZ2" s="318"/>
      <c r="EA2" s="318"/>
      <c r="EB2" s="318"/>
      <c r="EC2" s="318"/>
      <c r="ED2" s="318"/>
      <c r="EE2" s="318"/>
      <c r="EF2" s="220" t="s">
        <v>146</v>
      </c>
      <c r="EG2" s="220"/>
      <c r="EH2" s="220"/>
      <c r="EI2" s="220"/>
      <c r="EJ2" s="220"/>
      <c r="EK2" s="220"/>
      <c r="EL2" s="220"/>
      <c r="EM2" s="220"/>
      <c r="EN2" s="220"/>
      <c r="EO2" s="220"/>
      <c r="EP2" s="220"/>
      <c r="EQ2" s="220"/>
      <c r="ER2" s="220"/>
      <c r="ES2" s="220"/>
      <c r="ET2" s="220"/>
      <c r="EU2" s="220"/>
      <c r="EV2" s="220"/>
      <c r="EW2" s="220"/>
      <c r="EX2" s="172"/>
      <c r="EY2" s="318" t="s">
        <v>211</v>
      </c>
      <c r="EZ2" s="319"/>
      <c r="FA2" s="319"/>
      <c r="FB2" s="319"/>
      <c r="FC2" s="319"/>
      <c r="FD2" s="319"/>
      <c r="FE2" s="319"/>
      <c r="FF2" s="319"/>
      <c r="FG2" s="320" t="s">
        <v>261</v>
      </c>
      <c r="FH2" s="320"/>
      <c r="FI2" s="320"/>
      <c r="FJ2" s="319"/>
      <c r="FK2" s="319"/>
      <c r="FL2" s="319"/>
      <c r="FM2" s="319"/>
    </row>
    <row r="3" spans="1:169" x14ac:dyDescent="0.2">
      <c r="A3" t="s">
        <v>142</v>
      </c>
      <c r="B3" t="s">
        <v>168</v>
      </c>
      <c r="C3" t="s">
        <v>94</v>
      </c>
      <c r="D3" t="s">
        <v>95</v>
      </c>
      <c r="E3" t="s">
        <v>96</v>
      </c>
      <c r="F3" t="s">
        <v>169</v>
      </c>
      <c r="G3" t="s">
        <v>97</v>
      </c>
      <c r="H3" s="224" t="s">
        <v>457</v>
      </c>
      <c r="I3" t="s">
        <v>98</v>
      </c>
      <c r="J3" s="224" t="s">
        <v>392</v>
      </c>
      <c r="K3" s="224" t="s">
        <v>393</v>
      </c>
      <c r="L3" s="224" t="s">
        <v>394</v>
      </c>
      <c r="M3" s="224" t="s">
        <v>395</v>
      </c>
      <c r="N3" s="224" t="s">
        <v>396</v>
      </c>
      <c r="O3" t="s">
        <v>81</v>
      </c>
      <c r="P3" t="s">
        <v>82</v>
      </c>
      <c r="Q3" t="s">
        <v>83</v>
      </c>
      <c r="R3" t="s">
        <v>84</v>
      </c>
      <c r="S3" t="s">
        <v>85</v>
      </c>
      <c r="T3" t="s">
        <v>86</v>
      </c>
      <c r="U3" t="s">
        <v>87</v>
      </c>
      <c r="V3" t="s">
        <v>88</v>
      </c>
      <c r="W3" t="s">
        <v>89</v>
      </c>
      <c r="X3" t="s">
        <v>90</v>
      </c>
      <c r="Y3" t="s">
        <v>91</v>
      </c>
      <c r="Z3" t="s">
        <v>92</v>
      </c>
      <c r="AA3" t="s">
        <v>99</v>
      </c>
      <c r="AB3" t="s">
        <v>100</v>
      </c>
      <c r="AC3" t="s">
        <v>101</v>
      </c>
      <c r="AD3" t="s">
        <v>102</v>
      </c>
      <c r="AE3" t="s">
        <v>103</v>
      </c>
      <c r="AF3" t="s">
        <v>104</v>
      </c>
      <c r="AG3" t="s">
        <v>105</v>
      </c>
      <c r="AH3" t="s">
        <v>106</v>
      </c>
      <c r="AI3" t="s">
        <v>107</v>
      </c>
      <c r="AJ3" t="s">
        <v>108</v>
      </c>
      <c r="AK3" t="s">
        <v>109</v>
      </c>
      <c r="AL3" t="s">
        <v>110</v>
      </c>
      <c r="AM3" s="224" t="s">
        <v>397</v>
      </c>
      <c r="AN3" s="224" t="s">
        <v>398</v>
      </c>
      <c r="AO3" s="224" t="s">
        <v>399</v>
      </c>
      <c r="AP3" s="224" t="s">
        <v>400</v>
      </c>
      <c r="AQ3" s="224" t="s">
        <v>401</v>
      </c>
      <c r="AR3" s="224" t="s">
        <v>402</v>
      </c>
      <c r="AS3" s="224" t="s">
        <v>403</v>
      </c>
      <c r="AT3" s="224" t="s">
        <v>404</v>
      </c>
      <c r="AU3" s="224" t="s">
        <v>405</v>
      </c>
      <c r="AV3" s="224" t="s">
        <v>406</v>
      </c>
      <c r="AW3" s="224" t="s">
        <v>407</v>
      </c>
      <c r="AX3" s="224" t="s">
        <v>408</v>
      </c>
      <c r="AY3" s="224" t="s">
        <v>409</v>
      </c>
      <c r="AZ3" s="224" t="s">
        <v>410</v>
      </c>
      <c r="BA3" s="224" t="s">
        <v>411</v>
      </c>
      <c r="BB3" s="224" t="s">
        <v>412</v>
      </c>
      <c r="BC3" s="224" t="s">
        <v>413</v>
      </c>
      <c r="BD3" s="224" t="s">
        <v>414</v>
      </c>
      <c r="BE3" s="224" t="s">
        <v>415</v>
      </c>
      <c r="BF3" s="224" t="s">
        <v>416</v>
      </c>
      <c r="BG3" s="224" t="s">
        <v>417</v>
      </c>
      <c r="BH3" s="224" t="s">
        <v>418</v>
      </c>
      <c r="BI3" s="224" t="s">
        <v>419</v>
      </c>
      <c r="BJ3" s="224" t="s">
        <v>420</v>
      </c>
      <c r="BK3" s="224" t="s">
        <v>421</v>
      </c>
      <c r="BL3" s="224" t="s">
        <v>422</v>
      </c>
      <c r="BM3" s="224" t="s">
        <v>423</v>
      </c>
      <c r="BN3" s="224" t="s">
        <v>424</v>
      </c>
      <c r="BO3" s="224" t="s">
        <v>425</v>
      </c>
      <c r="BP3" s="224" t="s">
        <v>426</v>
      </c>
      <c r="BQ3" s="224" t="s">
        <v>427</v>
      </c>
      <c r="BR3" s="224" t="s">
        <v>428</v>
      </c>
      <c r="BS3" s="224" t="s">
        <v>429</v>
      </c>
      <c r="BT3" s="224" t="s">
        <v>430</v>
      </c>
      <c r="BU3" s="224" t="s">
        <v>431</v>
      </c>
      <c r="BV3" s="224" t="s">
        <v>432</v>
      </c>
      <c r="BW3" s="224" t="s">
        <v>433</v>
      </c>
      <c r="BX3" s="224" t="s">
        <v>434</v>
      </c>
      <c r="BY3" s="224" t="s">
        <v>435</v>
      </c>
      <c r="BZ3" s="224" t="s">
        <v>436</v>
      </c>
      <c r="CA3" s="224" t="s">
        <v>437</v>
      </c>
      <c r="CB3" s="224" t="s">
        <v>438</v>
      </c>
      <c r="CC3" s="224" t="s">
        <v>439</v>
      </c>
      <c r="CD3" s="224" t="s">
        <v>440</v>
      </c>
      <c r="CE3" s="224" t="s">
        <v>441</v>
      </c>
      <c r="CF3" s="224" t="s">
        <v>442</v>
      </c>
      <c r="CG3" s="224" t="s">
        <v>443</v>
      </c>
      <c r="CH3" s="224" t="s">
        <v>444</v>
      </c>
      <c r="CI3" s="224" t="s">
        <v>445</v>
      </c>
      <c r="CJ3" s="224" t="s">
        <v>446</v>
      </c>
      <c r="CK3" s="224" t="s">
        <v>447</v>
      </c>
      <c r="CL3" s="224" t="s">
        <v>448</v>
      </c>
      <c r="CM3" s="224" t="s">
        <v>449</v>
      </c>
      <c r="CN3" s="224" t="s">
        <v>450</v>
      </c>
      <c r="CO3" s="224" t="s">
        <v>451</v>
      </c>
      <c r="CP3" s="224" t="s">
        <v>452</v>
      </c>
      <c r="CQ3" s="224" t="s">
        <v>453</v>
      </c>
      <c r="CR3" s="224" t="s">
        <v>454</v>
      </c>
      <c r="CS3" s="224" t="s">
        <v>455</v>
      </c>
      <c r="CT3" s="224" t="s">
        <v>456</v>
      </c>
      <c r="CU3" t="s">
        <v>111</v>
      </c>
      <c r="CV3" t="s">
        <v>112</v>
      </c>
      <c r="CW3" t="s">
        <v>113</v>
      </c>
      <c r="CX3" t="s">
        <v>114</v>
      </c>
      <c r="CY3" t="s">
        <v>115</v>
      </c>
      <c r="CZ3" t="s">
        <v>116</v>
      </c>
      <c r="DA3" t="s">
        <v>117</v>
      </c>
      <c r="DB3" t="s">
        <v>118</v>
      </c>
      <c r="DC3" t="s">
        <v>119</v>
      </c>
      <c r="DD3" t="s">
        <v>120</v>
      </c>
      <c r="DE3" t="s">
        <v>121</v>
      </c>
      <c r="DF3" t="s">
        <v>122</v>
      </c>
      <c r="DG3" t="s">
        <v>123</v>
      </c>
      <c r="DH3" t="s">
        <v>124</v>
      </c>
      <c r="DI3" t="s">
        <v>125</v>
      </c>
      <c r="DJ3" t="s">
        <v>126</v>
      </c>
      <c r="DK3" t="s">
        <v>127</v>
      </c>
      <c r="DL3" s="155" t="s">
        <v>381</v>
      </c>
      <c r="DM3" s="155" t="s">
        <v>382</v>
      </c>
      <c r="DN3" s="155" t="s">
        <v>383</v>
      </c>
      <c r="DO3" s="155" t="s">
        <v>384</v>
      </c>
      <c r="DP3" s="155" t="s">
        <v>385</v>
      </c>
      <c r="DQ3" t="s">
        <v>128</v>
      </c>
      <c r="DR3" t="s">
        <v>129</v>
      </c>
      <c r="DS3" s="224" t="s">
        <v>460</v>
      </c>
      <c r="DT3" s="224" t="s">
        <v>461</v>
      </c>
      <c r="DU3" s="224" t="s">
        <v>462</v>
      </c>
      <c r="DV3" s="224" t="s">
        <v>463</v>
      </c>
      <c r="DW3" s="224" t="s">
        <v>464</v>
      </c>
      <c r="DX3" s="224" t="s">
        <v>465</v>
      </c>
      <c r="DY3" s="224" t="s">
        <v>466</v>
      </c>
      <c r="DZ3" s="224" t="s">
        <v>467</v>
      </c>
      <c r="EA3" s="224" t="s">
        <v>468</v>
      </c>
      <c r="EB3" s="224" t="s">
        <v>469</v>
      </c>
      <c r="EC3" s="224" t="s">
        <v>470</v>
      </c>
      <c r="ED3" s="224" t="s">
        <v>471</v>
      </c>
      <c r="EE3" s="224" t="s">
        <v>472</v>
      </c>
      <c r="EF3" s="155" t="s">
        <v>355</v>
      </c>
      <c r="EG3" t="s">
        <v>130</v>
      </c>
      <c r="EH3" t="s">
        <v>131</v>
      </c>
      <c r="EI3" t="s">
        <v>132</v>
      </c>
      <c r="EJ3" t="s">
        <v>133</v>
      </c>
      <c r="EK3" t="s">
        <v>134</v>
      </c>
      <c r="EL3" t="s">
        <v>374</v>
      </c>
      <c r="EM3" t="s">
        <v>135</v>
      </c>
      <c r="EN3" t="s">
        <v>252</v>
      </c>
      <c r="EO3" s="239" t="s">
        <v>136</v>
      </c>
      <c r="EP3" s="239" t="s">
        <v>137</v>
      </c>
      <c r="EQ3" s="239" t="s">
        <v>138</v>
      </c>
      <c r="ER3" s="239" t="s">
        <v>492</v>
      </c>
      <c r="ES3" s="239" t="s">
        <v>493</v>
      </c>
      <c r="ET3" s="239" t="s">
        <v>494</v>
      </c>
      <c r="EU3" s="239" t="s">
        <v>139</v>
      </c>
      <c r="EV3" s="239" t="s">
        <v>140</v>
      </c>
      <c r="EW3" s="239" t="s">
        <v>141</v>
      </c>
      <c r="EX3" s="155" t="s">
        <v>369</v>
      </c>
      <c r="EY3" t="s">
        <v>212</v>
      </c>
      <c r="EZ3" t="s">
        <v>204</v>
      </c>
      <c r="FA3" t="s">
        <v>205</v>
      </c>
      <c r="FB3" t="s">
        <v>206</v>
      </c>
      <c r="FC3" t="s">
        <v>207</v>
      </c>
      <c r="FD3" t="s">
        <v>208</v>
      </c>
      <c r="FE3" t="s">
        <v>209</v>
      </c>
      <c r="FF3" t="s">
        <v>210</v>
      </c>
      <c r="FG3" t="s">
        <v>265</v>
      </c>
      <c r="FH3" t="s">
        <v>262</v>
      </c>
      <c r="FI3" t="s">
        <v>263</v>
      </c>
      <c r="FJ3" t="s">
        <v>266</v>
      </c>
      <c r="FK3" t="s">
        <v>269</v>
      </c>
      <c r="FL3" t="s">
        <v>267</v>
      </c>
      <c r="FM3" t="s">
        <v>268</v>
      </c>
    </row>
    <row r="4" spans="1:169" x14ac:dyDescent="0.2">
      <c r="A4" t="str">
        <f>'1. Director'!C3</f>
        <v>FY2015-2016</v>
      </c>
      <c r="B4" s="40" t="e">
        <f>'1. Director'!C17</f>
        <v>#N/A</v>
      </c>
      <c r="C4">
        <f>'1. Director'!C8</f>
        <v>0</v>
      </c>
      <c r="D4">
        <f>'1. Director'!C9</f>
        <v>0</v>
      </c>
      <c r="E4">
        <f>'1. Director'!C10</f>
        <v>0</v>
      </c>
      <c r="F4">
        <f>'1. Director'!C11</f>
        <v>0</v>
      </c>
      <c r="G4">
        <f>'1. Director'!C12</f>
        <v>0</v>
      </c>
      <c r="H4">
        <f>'1. Director'!C13</f>
        <v>0</v>
      </c>
      <c r="I4" s="155" t="s">
        <v>458</v>
      </c>
      <c r="J4" s="40">
        <f>'2. Univ'!E7*100</f>
        <v>0</v>
      </c>
      <c r="K4" s="40">
        <f>'2. Univ'!F7*100</f>
        <v>0</v>
      </c>
      <c r="L4" s="40">
        <f>'2. Univ'!G7*100</f>
        <v>0</v>
      </c>
      <c r="M4" s="40">
        <f>'2. Univ'!H7*100</f>
        <v>0</v>
      </c>
      <c r="N4" s="40">
        <f>'2. Univ'!I7*100</f>
        <v>0</v>
      </c>
      <c r="O4">
        <f>'2. Univ'!B10</f>
        <v>0</v>
      </c>
      <c r="P4">
        <f>'2. Univ'!B11</f>
        <v>0</v>
      </c>
      <c r="Q4">
        <f>'2. Univ'!B12</f>
        <v>0</v>
      </c>
      <c r="R4">
        <f>'2. Univ'!B13</f>
        <v>0</v>
      </c>
      <c r="S4">
        <f>'2. Univ'!B14</f>
        <v>0</v>
      </c>
      <c r="T4">
        <f>'2. Univ'!B15</f>
        <v>0</v>
      </c>
      <c r="U4">
        <f>'2. Univ'!B16</f>
        <v>0</v>
      </c>
      <c r="V4">
        <f>'2. Univ'!B17</f>
        <v>0</v>
      </c>
      <c r="W4">
        <f>'2. Univ'!B18</f>
        <v>0</v>
      </c>
      <c r="X4">
        <f>'2. Univ'!B19</f>
        <v>0</v>
      </c>
      <c r="Y4">
        <f>'2. Univ'!B20</f>
        <v>0</v>
      </c>
      <c r="Z4">
        <f>'2. Univ'!B21</f>
        <v>0</v>
      </c>
      <c r="AA4">
        <f>'2. Univ'!C10</f>
        <v>0</v>
      </c>
      <c r="AB4">
        <f>'2. Univ'!C11</f>
        <v>0</v>
      </c>
      <c r="AC4">
        <f>'2. Univ'!C12</f>
        <v>0</v>
      </c>
      <c r="AD4">
        <f>'2. Univ'!C13</f>
        <v>0</v>
      </c>
      <c r="AE4">
        <f>'2. Univ'!C14</f>
        <v>0</v>
      </c>
      <c r="AF4">
        <f>'2. Univ'!C15</f>
        <v>0</v>
      </c>
      <c r="AG4">
        <f>'2. Univ'!C16</f>
        <v>0</v>
      </c>
      <c r="AH4">
        <f>'2. Univ'!C17</f>
        <v>0</v>
      </c>
      <c r="AI4">
        <f>'2. Univ'!C18</f>
        <v>0</v>
      </c>
      <c r="AJ4">
        <f>'2. Univ'!C19</f>
        <v>0</v>
      </c>
      <c r="AK4">
        <f>'2. Univ'!C20</f>
        <v>0</v>
      </c>
      <c r="AL4">
        <f>'2. Univ'!C21</f>
        <v>0</v>
      </c>
      <c r="AM4" s="40">
        <f>'2. Univ'!E10*100</f>
        <v>0</v>
      </c>
      <c r="AN4" s="40">
        <f>'2. Univ'!F10*100</f>
        <v>0</v>
      </c>
      <c r="AO4" s="40">
        <f>'2. Univ'!G10*100</f>
        <v>0</v>
      </c>
      <c r="AP4" s="40">
        <f>'2. Univ'!H10*100</f>
        <v>0</v>
      </c>
      <c r="AQ4" s="40">
        <f>'2. Univ'!I10*100</f>
        <v>0</v>
      </c>
      <c r="AR4" s="40">
        <f>'2. Univ'!E11*100</f>
        <v>0</v>
      </c>
      <c r="AS4" s="40">
        <f>'2. Univ'!F11*100</f>
        <v>0</v>
      </c>
      <c r="AT4" s="40">
        <f>'2. Univ'!G11*100</f>
        <v>0</v>
      </c>
      <c r="AU4" s="40">
        <f>'2. Univ'!H11*100</f>
        <v>0</v>
      </c>
      <c r="AV4" s="40">
        <f>'2. Univ'!I11*100</f>
        <v>0</v>
      </c>
      <c r="AW4" s="40">
        <f>'2. Univ'!E12*100</f>
        <v>0</v>
      </c>
      <c r="AX4" s="40">
        <f>'2. Univ'!F12*100</f>
        <v>0</v>
      </c>
      <c r="AY4" s="40">
        <f>'2. Univ'!G12*100</f>
        <v>0</v>
      </c>
      <c r="AZ4" s="40">
        <f>'2. Univ'!H12*100</f>
        <v>0</v>
      </c>
      <c r="BA4" s="219">
        <f>'2. Univ'!I12*100</f>
        <v>0</v>
      </c>
      <c r="BB4" s="40">
        <f>'2. Univ'!E13*100</f>
        <v>0</v>
      </c>
      <c r="BC4" s="40">
        <f>'2. Univ'!F13*100</f>
        <v>0</v>
      </c>
      <c r="BD4" s="40">
        <f>'2. Univ'!G13*100</f>
        <v>0</v>
      </c>
      <c r="BE4" s="40">
        <f>'2. Univ'!H13*100</f>
        <v>0</v>
      </c>
      <c r="BF4" s="40">
        <f>'2. Univ'!I13*100</f>
        <v>0</v>
      </c>
      <c r="BG4" s="40">
        <f>'2. Univ'!E14*100</f>
        <v>0</v>
      </c>
      <c r="BH4" s="40">
        <f>'2. Univ'!F14*100</f>
        <v>0</v>
      </c>
      <c r="BI4" s="40">
        <f>'2. Univ'!G14*100</f>
        <v>0</v>
      </c>
      <c r="BJ4" s="40">
        <f>'2. Univ'!H14*100</f>
        <v>0</v>
      </c>
      <c r="BK4" s="40">
        <f>'2. Univ'!I14*100</f>
        <v>0</v>
      </c>
      <c r="BL4" s="40">
        <f>'2. Univ'!E15*100</f>
        <v>0</v>
      </c>
      <c r="BM4" s="40">
        <f>'2. Univ'!F15*100</f>
        <v>0</v>
      </c>
      <c r="BN4" s="40">
        <f>'2. Univ'!G15*100</f>
        <v>0</v>
      </c>
      <c r="BO4" s="40">
        <f>'2. Univ'!H15*100</f>
        <v>0</v>
      </c>
      <c r="BP4" s="40">
        <f>'2. Univ'!I15*100</f>
        <v>0</v>
      </c>
      <c r="BQ4" s="40">
        <f>'2. Univ'!E16*100</f>
        <v>0</v>
      </c>
      <c r="BR4" s="40">
        <f>'2. Univ'!F16*100</f>
        <v>0</v>
      </c>
      <c r="BS4" s="40">
        <f>'2. Univ'!G16*100</f>
        <v>0</v>
      </c>
      <c r="BT4" s="40">
        <f>'2. Univ'!H16*100</f>
        <v>0</v>
      </c>
      <c r="BU4" s="40">
        <f>'2. Univ'!I16*100</f>
        <v>0</v>
      </c>
      <c r="BV4" s="40">
        <f>'2. Univ'!E17*100</f>
        <v>0</v>
      </c>
      <c r="BW4" s="40">
        <f>'2. Univ'!F17*100</f>
        <v>0</v>
      </c>
      <c r="BX4" s="40">
        <f>'2. Univ'!G17*100</f>
        <v>0</v>
      </c>
      <c r="BY4" s="40">
        <f>'2. Univ'!H17*100</f>
        <v>0</v>
      </c>
      <c r="BZ4" s="40">
        <f>'2. Univ'!I17*100</f>
        <v>0</v>
      </c>
      <c r="CA4" s="40">
        <f>'2. Univ'!E18*100</f>
        <v>0</v>
      </c>
      <c r="CB4" s="40">
        <f>'2. Univ'!F18*100</f>
        <v>0</v>
      </c>
      <c r="CC4" s="40">
        <f>'2. Univ'!G18*100</f>
        <v>0</v>
      </c>
      <c r="CD4" s="219">
        <f>'2. Univ'!H18*100</f>
        <v>0</v>
      </c>
      <c r="CE4" s="40">
        <f>'2. Univ'!I18*100</f>
        <v>0</v>
      </c>
      <c r="CF4" s="40">
        <f>'2. Univ'!E19*100</f>
        <v>0</v>
      </c>
      <c r="CG4" s="40">
        <f>'2. Univ'!F19*100</f>
        <v>0</v>
      </c>
      <c r="CH4" s="40">
        <f>'2. Univ'!G19*100</f>
        <v>0</v>
      </c>
      <c r="CI4" s="40">
        <f>'2. Univ'!H19*100</f>
        <v>0</v>
      </c>
      <c r="CJ4" s="40">
        <f>'2. Univ'!I19*100</f>
        <v>0</v>
      </c>
      <c r="CK4" s="40">
        <f>'2. Univ'!E20*100</f>
        <v>0</v>
      </c>
      <c r="CL4" s="40">
        <f>'2. Univ'!F20*100</f>
        <v>0</v>
      </c>
      <c r="CM4" s="40">
        <f>'2. Univ'!G20*100</f>
        <v>0</v>
      </c>
      <c r="CN4" s="40">
        <f>'2. Univ'!H20*100</f>
        <v>0</v>
      </c>
      <c r="CO4" s="40">
        <f>'2. Univ'!I20*100</f>
        <v>0</v>
      </c>
      <c r="CP4" s="40">
        <f>'2. Univ'!E21*100</f>
        <v>0</v>
      </c>
      <c r="CQ4" s="40">
        <f>'2. Univ'!F21*100</f>
        <v>0</v>
      </c>
      <c r="CR4" s="40">
        <f>'2. Univ'!G21*100</f>
        <v>0</v>
      </c>
      <c r="CS4" s="40">
        <f>'2. Univ'!H21*100</f>
        <v>0</v>
      </c>
      <c r="CT4" s="40">
        <f>'2. Univ'!I21*100</f>
        <v>0</v>
      </c>
      <c r="CU4" s="241">
        <f>'4. Income'!C8</f>
        <v>0</v>
      </c>
      <c r="CV4" s="25">
        <f>'4. Income'!C9</f>
        <v>0</v>
      </c>
      <c r="CW4" s="25">
        <f>'4. Income'!C10</f>
        <v>0</v>
      </c>
      <c r="CX4" s="25">
        <f>'4. Income'!C12</f>
        <v>0</v>
      </c>
      <c r="CY4" s="25">
        <f>'4. Income'!C13</f>
        <v>0</v>
      </c>
      <c r="CZ4" s="25">
        <f>'4. Income'!C14</f>
        <v>0</v>
      </c>
      <c r="DA4" s="25">
        <f>'4. Income'!C15</f>
        <v>0</v>
      </c>
      <c r="DB4" s="25">
        <f>'4. Income'!C16</f>
        <v>0</v>
      </c>
      <c r="DC4" s="25">
        <f>'4. Income'!C17</f>
        <v>0</v>
      </c>
      <c r="DD4" s="25">
        <f>'4. Income'!C18</f>
        <v>0</v>
      </c>
      <c r="DE4" s="305"/>
      <c r="DF4" s="305"/>
      <c r="DG4" s="25">
        <f>'4. Income'!C25</f>
        <v>0</v>
      </c>
      <c r="DH4" s="25">
        <f>'4. Income'!C26</f>
        <v>0</v>
      </c>
      <c r="DI4" s="25">
        <f>'4. Income'!C27</f>
        <v>0</v>
      </c>
      <c r="DJ4" s="25">
        <f>'4. Income'!C28</f>
        <v>0</v>
      </c>
      <c r="DK4" s="25">
        <f>'4. Income'!C29</f>
        <v>0</v>
      </c>
      <c r="DL4" s="25">
        <f>'4. Income'!C32</f>
        <v>0</v>
      </c>
      <c r="DM4" s="25">
        <f>'4. Income'!C33</f>
        <v>0</v>
      </c>
      <c r="DN4" s="25">
        <f>'4. Income'!C34</f>
        <v>0</v>
      </c>
      <c r="DO4" s="25">
        <f>'4. Income'!C35</f>
        <v>0</v>
      </c>
      <c r="DP4" s="25">
        <f>'4. Income'!C36</f>
        <v>0</v>
      </c>
      <c r="DQ4" s="40">
        <f>'4. Income'!F38*100</f>
        <v>0</v>
      </c>
      <c r="DR4" s="306"/>
      <c r="DS4" s="40">
        <f>'4. Income'!F39 *100</f>
        <v>0</v>
      </c>
      <c r="DT4" s="40">
        <f>'4. Income'!H39 *100</f>
        <v>0</v>
      </c>
      <c r="DU4" s="40">
        <f>'4. Income'!J39 *100</f>
        <v>0</v>
      </c>
      <c r="DV4" s="40">
        <f>'4. Income'!L39 *100</f>
        <v>0</v>
      </c>
      <c r="DW4" s="40">
        <f>'4. Income'!N39 *100</f>
        <v>0</v>
      </c>
      <c r="DX4" s="40">
        <f>'4. Income'!P39 *100</f>
        <v>0</v>
      </c>
      <c r="DY4" s="40">
        <f>'4. Income'!R39 *100</f>
        <v>0</v>
      </c>
      <c r="DZ4" s="40">
        <f>'4. Income'!T39 *100</f>
        <v>0</v>
      </c>
      <c r="EA4" s="40">
        <f>'4. Income'!V39 *100</f>
        <v>0</v>
      </c>
      <c r="EB4" s="40">
        <f>'4. Income'!X39 *100</f>
        <v>0</v>
      </c>
      <c r="EC4" s="40">
        <f>'4. Income'!Z39 *100</f>
        <v>0</v>
      </c>
      <c r="ED4" s="40">
        <f>'4. Income'!AB39 *100</f>
        <v>0</v>
      </c>
      <c r="EE4" s="40">
        <f>'4. Income'!AD39 *100</f>
        <v>0</v>
      </c>
      <c r="EF4">
        <f>'5. Outcomes'!C9</f>
        <v>0</v>
      </c>
      <c r="EG4">
        <f>'5. Outcomes'!C11</f>
        <v>0</v>
      </c>
      <c r="EH4">
        <f>'5. Outcomes'!C12</f>
        <v>0</v>
      </c>
      <c r="EI4">
        <f>'5. Outcomes'!C13</f>
        <v>0</v>
      </c>
      <c r="EJ4">
        <f>'5. Outcomes'!C14</f>
        <v>0</v>
      </c>
      <c r="EK4">
        <f>'5. Outcomes'!C15</f>
        <v>0</v>
      </c>
      <c r="EL4" s="25">
        <f>'5. Outcomes'!C16</f>
        <v>0</v>
      </c>
      <c r="EM4">
        <f>'5. Outcomes'!C17</f>
        <v>0</v>
      </c>
      <c r="EN4" s="307"/>
      <c r="EO4">
        <f>'5. Outcomes'!C23</f>
        <v>0</v>
      </c>
      <c r="EP4">
        <f>'5. Outcomes'!C24</f>
        <v>0</v>
      </c>
      <c r="EQ4">
        <f>'5. Outcomes'!C25</f>
        <v>0</v>
      </c>
      <c r="ER4" s="155">
        <f>'5. Outcomes'!C29</f>
        <v>0</v>
      </c>
      <c r="ES4" s="155">
        <f>'5. Outcomes'!E29</f>
        <v>0</v>
      </c>
      <c r="ET4" s="155">
        <f>'5. Outcomes'!D29</f>
        <v>0</v>
      </c>
      <c r="EU4">
        <f>'5. Outcomes'!C19</f>
        <v>0</v>
      </c>
      <c r="EV4">
        <f>'5. Outcomes'!C20</f>
        <v>0</v>
      </c>
      <c r="EW4">
        <f>'5. Outcomes'!C21</f>
        <v>0</v>
      </c>
      <c r="EX4">
        <f>COUNTIF('5. Outcomes'!G41:M45,"*")</f>
        <v>0</v>
      </c>
      <c r="EY4">
        <f>'6. Personnel1'!C9</f>
        <v>0</v>
      </c>
      <c r="EZ4">
        <f>'6. Personnel1'!C10</f>
        <v>0</v>
      </c>
      <c r="FA4">
        <f>'6. Personnel1'!C11</f>
        <v>0</v>
      </c>
      <c r="FB4">
        <f>'6. Personnel1'!C12</f>
        <v>0</v>
      </c>
      <c r="FC4">
        <f>'6. Personnel1'!C13</f>
        <v>0</v>
      </c>
      <c r="FD4">
        <f>'6. Personnel1'!C14</f>
        <v>0</v>
      </c>
      <c r="FE4">
        <f>'6. Personnel1'!C15</f>
        <v>0</v>
      </c>
      <c r="FF4">
        <f>'6. Personnel1'!C16</f>
        <v>0</v>
      </c>
      <c r="FG4" s="14">
        <f>P38</f>
        <v>0</v>
      </c>
      <c r="FH4" s="14">
        <f>P39</f>
        <v>0</v>
      </c>
      <c r="FI4" s="14">
        <f>P40</f>
        <v>0</v>
      </c>
      <c r="FJ4" s="14">
        <f>P41</f>
        <v>0</v>
      </c>
      <c r="FK4" s="14">
        <f>P42</f>
        <v>0</v>
      </c>
      <c r="FL4" s="14">
        <f>0</f>
        <v>0</v>
      </c>
      <c r="FM4" s="14">
        <f>0</f>
        <v>0</v>
      </c>
    </row>
    <row r="6" spans="1:169" s="127" customFormat="1" x14ac:dyDescent="0.2">
      <c r="A6" s="156"/>
      <c r="B6" s="156"/>
      <c r="C6" s="156"/>
      <c r="D6" s="156"/>
      <c r="E6" s="156"/>
      <c r="F6" s="156"/>
      <c r="G6" s="156"/>
      <c r="H6" s="156"/>
      <c r="I6" s="156"/>
      <c r="J6" s="156"/>
      <c r="K6" s="156"/>
      <c r="L6" s="156"/>
      <c r="M6" s="156"/>
      <c r="N6" s="156"/>
      <c r="O6" s="156"/>
      <c r="P6" s="156"/>
      <c r="Q6" s="156"/>
      <c r="R6" s="156"/>
      <c r="S6" s="156"/>
    </row>
    <row r="7" spans="1:169" x14ac:dyDescent="0.2">
      <c r="A7" s="152"/>
      <c r="B7" s="153"/>
      <c r="C7" s="152"/>
      <c r="D7" s="154"/>
      <c r="E7" s="152"/>
      <c r="F7" s="152"/>
      <c r="G7" s="152"/>
      <c r="H7" s="152"/>
      <c r="I7" s="152"/>
      <c r="J7" s="152"/>
      <c r="K7" s="152"/>
      <c r="L7" s="152"/>
      <c r="M7" s="152"/>
      <c r="N7" s="152"/>
      <c r="O7" s="152"/>
      <c r="P7" s="152"/>
      <c r="Q7" s="152"/>
      <c r="R7" s="152"/>
      <c r="S7" s="152"/>
    </row>
    <row r="9" spans="1:169" x14ac:dyDescent="0.2">
      <c r="A9" s="74" t="s">
        <v>148</v>
      </c>
      <c r="B9" s="75"/>
      <c r="C9" s="75"/>
      <c r="D9" s="75"/>
      <c r="E9" s="75" t="s">
        <v>232</v>
      </c>
      <c r="F9" s="321" t="s">
        <v>251</v>
      </c>
      <c r="G9" s="321"/>
      <c r="H9" s="322"/>
      <c r="I9" s="318" t="s">
        <v>250</v>
      </c>
      <c r="J9" s="318"/>
      <c r="K9" s="318"/>
      <c r="L9" s="317" t="s">
        <v>179</v>
      </c>
      <c r="M9" s="317"/>
      <c r="N9" s="325" t="s">
        <v>534</v>
      </c>
      <c r="O9" s="325"/>
      <c r="P9" s="325"/>
      <c r="Q9" s="325"/>
      <c r="R9" s="325"/>
      <c r="S9" s="324" t="s">
        <v>249</v>
      </c>
      <c r="T9" s="324"/>
      <c r="U9" s="324"/>
      <c r="V9" s="323" t="s">
        <v>248</v>
      </c>
      <c r="W9" s="323"/>
      <c r="X9" s="323"/>
      <c r="Y9" s="323"/>
      <c r="Z9" s="323"/>
      <c r="AA9" s="323"/>
      <c r="AB9" s="323"/>
      <c r="AC9" s="323"/>
      <c r="AF9" s="246" t="s">
        <v>491</v>
      </c>
      <c r="AG9" s="246"/>
      <c r="AH9" s="246"/>
      <c r="AI9" s="246"/>
      <c r="AJ9" s="246"/>
      <c r="AK9" s="246"/>
      <c r="AL9" s="246"/>
      <c r="AM9" s="246"/>
      <c r="AN9" s="246"/>
      <c r="AO9" s="246"/>
      <c r="AP9" s="246"/>
      <c r="AQ9" s="269"/>
      <c r="AR9" s="269"/>
      <c r="AS9" s="269"/>
      <c r="AT9" s="269"/>
      <c r="AU9" s="269"/>
      <c r="AV9" s="269"/>
      <c r="AW9" s="269"/>
      <c r="AX9" s="269"/>
      <c r="AY9" s="269"/>
      <c r="AZ9" s="269"/>
      <c r="BA9" s="269"/>
      <c r="BB9" s="269"/>
    </row>
    <row r="10" spans="1:169" x14ac:dyDescent="0.2">
      <c r="A10" t="s">
        <v>142</v>
      </c>
      <c r="B10" t="s">
        <v>94</v>
      </c>
      <c r="C10" t="s">
        <v>168</v>
      </c>
      <c r="D10" t="s">
        <v>231</v>
      </c>
      <c r="E10" t="s">
        <v>232</v>
      </c>
      <c r="F10" t="s">
        <v>233</v>
      </c>
      <c r="G10" t="s">
        <v>234</v>
      </c>
      <c r="H10" t="s">
        <v>235</v>
      </c>
      <c r="I10" t="s">
        <v>176</v>
      </c>
      <c r="J10" t="s">
        <v>177</v>
      </c>
      <c r="K10" t="s">
        <v>236</v>
      </c>
      <c r="L10" t="s">
        <v>179</v>
      </c>
      <c r="M10" t="s">
        <v>237</v>
      </c>
      <c r="N10" t="s">
        <v>238</v>
      </c>
      <c r="O10" s="224" t="s">
        <v>531</v>
      </c>
      <c r="P10" s="224" t="s">
        <v>532</v>
      </c>
      <c r="Q10" s="224" t="s">
        <v>533</v>
      </c>
      <c r="R10" s="224" t="s">
        <v>541</v>
      </c>
      <c r="S10" t="s">
        <v>239</v>
      </c>
      <c r="T10" t="s">
        <v>240</v>
      </c>
      <c r="U10" t="s">
        <v>241</v>
      </c>
      <c r="V10" t="s">
        <v>242</v>
      </c>
      <c r="W10" t="s">
        <v>194</v>
      </c>
      <c r="X10" t="s">
        <v>243</v>
      </c>
      <c r="Y10" t="s">
        <v>244</v>
      </c>
      <c r="Z10" t="s">
        <v>197</v>
      </c>
      <c r="AA10" t="s">
        <v>245</v>
      </c>
      <c r="AB10" t="s">
        <v>246</v>
      </c>
      <c r="AC10" t="s">
        <v>247</v>
      </c>
      <c r="AF10" s="239" t="s">
        <v>142</v>
      </c>
      <c r="AG10" s="239" t="s">
        <v>94</v>
      </c>
      <c r="AH10" s="239" t="s">
        <v>168</v>
      </c>
      <c r="AI10" s="224" t="s">
        <v>542</v>
      </c>
      <c r="AJ10" s="224" t="s">
        <v>543</v>
      </c>
      <c r="AK10" s="239" t="s">
        <v>544</v>
      </c>
      <c r="AL10" s="239" t="s">
        <v>545</v>
      </c>
      <c r="AM10" s="239" t="s">
        <v>546</v>
      </c>
      <c r="AN10" s="239" t="s">
        <v>547</v>
      </c>
      <c r="AO10" s="239" t="s">
        <v>548</v>
      </c>
      <c r="AP10" s="239" t="s">
        <v>549</v>
      </c>
      <c r="AQ10" s="239" t="s">
        <v>550</v>
      </c>
      <c r="AR10" s="239" t="s">
        <v>551</v>
      </c>
      <c r="AS10" s="239" t="s">
        <v>552</v>
      </c>
      <c r="AT10" s="239" t="s">
        <v>553</v>
      </c>
      <c r="AU10" s="239" t="s">
        <v>554</v>
      </c>
      <c r="AV10" s="239" t="s">
        <v>555</v>
      </c>
      <c r="AW10" s="239" t="s">
        <v>556</v>
      </c>
      <c r="AX10" s="239" t="s">
        <v>557</v>
      </c>
      <c r="AY10" s="239" t="s">
        <v>558</v>
      </c>
      <c r="AZ10" s="239" t="s">
        <v>559</v>
      </c>
      <c r="BA10" s="239" t="s">
        <v>560</v>
      </c>
      <c r="BB10" s="239" t="s">
        <v>561</v>
      </c>
    </row>
    <row r="11" spans="1:169" x14ac:dyDescent="0.2">
      <c r="A11" t="str">
        <f>'1. Director'!$C$3</f>
        <v>FY2015-2016</v>
      </c>
      <c r="B11">
        <f>'1. Director'!$C$8</f>
        <v>0</v>
      </c>
      <c r="C11" t="e">
        <f>'1. Director'!$C$17</f>
        <v>#N/A</v>
      </c>
      <c r="D11" t="str">
        <f>'6. Personnel1'!B9</f>
        <v>Directors (See Note 1)</v>
      </c>
      <c r="E11">
        <f>'6. Personnel1'!C9</f>
        <v>0</v>
      </c>
      <c r="F11">
        <f>'6. Personnel1'!D9</f>
        <v>0</v>
      </c>
      <c r="G11">
        <f>'6. Personnel1'!E9</f>
        <v>0</v>
      </c>
      <c r="H11">
        <f>'6. Personnel1'!F9</f>
        <v>0</v>
      </c>
      <c r="I11">
        <f>'6. Personnel1'!D30</f>
        <v>0</v>
      </c>
      <c r="J11">
        <f>'6. Personnel1'!E30</f>
        <v>0</v>
      </c>
      <c r="K11">
        <f>'6. Personnel1'!F30</f>
        <v>0</v>
      </c>
      <c r="L11">
        <f>'6. Personnel1'!D52</f>
        <v>0</v>
      </c>
      <c r="M11">
        <f>'6. Personnel1'!E52</f>
        <v>0</v>
      </c>
      <c r="N11">
        <f>'6. Personnel1'!D69</f>
        <v>0</v>
      </c>
      <c r="O11">
        <f>'6. Personnel1'!E69</f>
        <v>0</v>
      </c>
      <c r="P11">
        <f>'6. Personnel1'!F69</f>
        <v>0</v>
      </c>
      <c r="Q11">
        <f>'6. Personnel1'!G69</f>
        <v>0</v>
      </c>
      <c r="S11">
        <f>'6. Personnel1'!C94</f>
        <v>0</v>
      </c>
      <c r="T11">
        <f>'6. Personnel1'!D94</f>
        <v>0</v>
      </c>
      <c r="U11">
        <f>'6. Personnel1'!E94</f>
        <v>0</v>
      </c>
      <c r="V11">
        <f>'7. Personnel2'!C9</f>
        <v>0</v>
      </c>
      <c r="W11">
        <f>'7. Personnel2'!D9</f>
        <v>0</v>
      </c>
      <c r="X11">
        <f>'7. Personnel2'!E9</f>
        <v>0</v>
      </c>
      <c r="Y11">
        <f>'7. Personnel2'!F9</f>
        <v>0</v>
      </c>
      <c r="Z11">
        <f>'7. Personnel2'!G9</f>
        <v>0</v>
      </c>
      <c r="AA11">
        <f>'7. Personnel2'!H9</f>
        <v>0</v>
      </c>
      <c r="AB11">
        <f>'7. Personnel2'!I9</f>
        <v>0</v>
      </c>
      <c r="AC11">
        <f>'7. Personnel2'!J9</f>
        <v>0</v>
      </c>
      <c r="AF11" t="str">
        <f>'1. Director'!$C$3</f>
        <v>FY2015-2016</v>
      </c>
      <c r="AG11">
        <f>'1. Director'!$C$8</f>
        <v>0</v>
      </c>
      <c r="AH11" t="e">
        <f>'1. Director'!$C$17</f>
        <v>#N/A</v>
      </c>
      <c r="AI11">
        <f>'5. Outcomes'!C29</f>
        <v>0</v>
      </c>
      <c r="AJ11">
        <f>'5. Outcomes'!C30</f>
        <v>0</v>
      </c>
      <c r="AK11">
        <f>'5. Outcomes'!C31</f>
        <v>0</v>
      </c>
      <c r="AL11">
        <f>'5. Outcomes'!C32</f>
        <v>0</v>
      </c>
      <c r="AM11">
        <f>'5. Outcomes'!C35</f>
        <v>0</v>
      </c>
      <c r="AN11">
        <f>'5. Outcomes'!C36</f>
        <v>0</v>
      </c>
      <c r="AO11">
        <f>'5. Outcomes'!D29</f>
        <v>0</v>
      </c>
      <c r="AP11">
        <f>'5. Outcomes'!D30</f>
        <v>0</v>
      </c>
      <c r="AQ11">
        <f>'5. Outcomes'!D31</f>
        <v>0</v>
      </c>
      <c r="AR11">
        <f>'5. Outcomes'!D32</f>
        <v>0</v>
      </c>
      <c r="AS11">
        <f>'5. Outcomes'!D33</f>
        <v>0</v>
      </c>
      <c r="AT11">
        <f>'5. Outcomes'!D35</f>
        <v>0</v>
      </c>
      <c r="AU11">
        <f>'5. Outcomes'!D36</f>
        <v>0</v>
      </c>
      <c r="AV11">
        <f>'5. Outcomes'!E29</f>
        <v>0</v>
      </c>
      <c r="AW11">
        <f>'5. Outcomes'!E30</f>
        <v>0</v>
      </c>
      <c r="AX11">
        <f>'5. Outcomes'!E31</f>
        <v>0</v>
      </c>
      <c r="AY11">
        <f>'5. Outcomes'!E32</f>
        <v>0</v>
      </c>
      <c r="AZ11">
        <f>'5. Outcomes'!E33</f>
        <v>0</v>
      </c>
      <c r="BA11">
        <f>'5. Outcomes'!E34</f>
        <v>0</v>
      </c>
      <c r="BB11">
        <f>'5. Outcomes'!E36</f>
        <v>0</v>
      </c>
    </row>
    <row r="12" spans="1:169" x14ac:dyDescent="0.2">
      <c r="A12" t="str">
        <f>'1. Director'!$C$3</f>
        <v>FY2015-2016</v>
      </c>
      <c r="B12">
        <f>'1. Director'!$C$8</f>
        <v>0</v>
      </c>
      <c r="C12" t="e">
        <f>'1. Director'!$C$17</f>
        <v>#N/A</v>
      </c>
      <c r="D12" t="str">
        <f>'6. Personnel1'!B10</f>
        <v>Faculty (See Note 2)</v>
      </c>
      <c r="E12">
        <f>'6. Personnel1'!C10</f>
        <v>0</v>
      </c>
      <c r="F12">
        <f>'6. Personnel1'!D10</f>
        <v>0</v>
      </c>
      <c r="G12">
        <f>'6. Personnel1'!E10</f>
        <v>0</v>
      </c>
      <c r="H12">
        <f>'6. Personnel1'!F10</f>
        <v>0</v>
      </c>
      <c r="I12">
        <f>'6. Personnel1'!D31</f>
        <v>0</v>
      </c>
      <c r="J12">
        <f>'6. Personnel1'!E31</f>
        <v>0</v>
      </c>
      <c r="K12">
        <f>'6. Personnel1'!F31</f>
        <v>0</v>
      </c>
      <c r="L12">
        <f>'6. Personnel1'!D53</f>
        <v>0</v>
      </c>
      <c r="M12">
        <f>'6. Personnel1'!E53</f>
        <v>0</v>
      </c>
      <c r="N12">
        <f>'6. Personnel1'!D70</f>
        <v>0</v>
      </c>
      <c r="O12">
        <f>'6. Personnel1'!E70</f>
        <v>0</v>
      </c>
      <c r="P12">
        <f>'6. Personnel1'!F70</f>
        <v>0</v>
      </c>
      <c r="Q12">
        <f>'6. Personnel1'!G70</f>
        <v>0</v>
      </c>
      <c r="S12">
        <f>'6. Personnel1'!C95</f>
        <v>0</v>
      </c>
      <c r="T12">
        <f>'6. Personnel1'!D95</f>
        <v>0</v>
      </c>
      <c r="U12">
        <f>'6. Personnel1'!E95</f>
        <v>0</v>
      </c>
      <c r="V12">
        <f>'7. Personnel2'!C10</f>
        <v>0</v>
      </c>
      <c r="W12">
        <f>'7. Personnel2'!D10</f>
        <v>0</v>
      </c>
      <c r="X12">
        <f>'7. Personnel2'!E10</f>
        <v>0</v>
      </c>
      <c r="Y12">
        <f>'7. Personnel2'!F10</f>
        <v>0</v>
      </c>
      <c r="Z12">
        <f>'7. Personnel2'!G10</f>
        <v>0</v>
      </c>
      <c r="AA12">
        <f>'7. Personnel2'!H10</f>
        <v>0</v>
      </c>
      <c r="AB12">
        <f>'7. Personnel2'!I10</f>
        <v>0</v>
      </c>
      <c r="AC12">
        <f>'7. Personnel2'!J10</f>
        <v>0</v>
      </c>
    </row>
    <row r="13" spans="1:169" x14ac:dyDescent="0.2">
      <c r="A13" t="str">
        <f>'1. Director'!$C$3</f>
        <v>FY2015-2016</v>
      </c>
      <c r="B13">
        <f>'1. Director'!$C$8</f>
        <v>0</v>
      </c>
      <c r="C13" t="e">
        <f>'1. Director'!$C$17</f>
        <v>#N/A</v>
      </c>
      <c r="D13" t="str">
        <f>'6. Personnel1'!B11</f>
        <v>Professional administrative</v>
      </c>
      <c r="E13">
        <f>'6. Personnel1'!C11</f>
        <v>0</v>
      </c>
      <c r="F13">
        <f>'6. Personnel1'!D11</f>
        <v>0</v>
      </c>
      <c r="G13">
        <f>'6. Personnel1'!E11</f>
        <v>0</v>
      </c>
      <c r="H13">
        <f>'6. Personnel1'!F11</f>
        <v>0</v>
      </c>
      <c r="I13">
        <f>'6. Personnel1'!D32</f>
        <v>0</v>
      </c>
      <c r="J13">
        <f>'6. Personnel1'!E32</f>
        <v>0</v>
      </c>
      <c r="K13">
        <f>'6. Personnel1'!F32</f>
        <v>0</v>
      </c>
      <c r="L13">
        <f>'6. Personnel1'!D54</f>
        <v>0</v>
      </c>
      <c r="M13">
        <f>'6. Personnel1'!E54</f>
        <v>0</v>
      </c>
      <c r="N13">
        <f>'6. Personnel1'!D71</f>
        <v>0</v>
      </c>
      <c r="O13">
        <f>'6. Personnel1'!E71</f>
        <v>0</v>
      </c>
      <c r="P13">
        <f>'6. Personnel1'!F71</f>
        <v>0</v>
      </c>
      <c r="Q13">
        <f>'6. Personnel1'!G71</f>
        <v>0</v>
      </c>
      <c r="S13">
        <f>'6. Personnel1'!C96</f>
        <v>0</v>
      </c>
      <c r="T13">
        <f>'6. Personnel1'!D96</f>
        <v>0</v>
      </c>
      <c r="U13">
        <f>'6. Personnel1'!E96</f>
        <v>0</v>
      </c>
      <c r="V13">
        <f>'7. Personnel2'!C11</f>
        <v>0</v>
      </c>
      <c r="W13">
        <f>'7. Personnel2'!D11</f>
        <v>0</v>
      </c>
      <c r="X13">
        <f>'7. Personnel2'!E11</f>
        <v>0</v>
      </c>
      <c r="Y13">
        <f>'7. Personnel2'!F11</f>
        <v>0</v>
      </c>
      <c r="Z13">
        <f>'7. Personnel2'!G11</f>
        <v>0</v>
      </c>
      <c r="AA13">
        <f>'7. Personnel2'!H11</f>
        <v>0</v>
      </c>
      <c r="AB13">
        <f>'7. Personnel2'!I11</f>
        <v>0</v>
      </c>
      <c r="AC13">
        <f>'7. Personnel2'!J11</f>
        <v>0</v>
      </c>
    </row>
    <row r="14" spans="1:169" ht="15" x14ac:dyDescent="0.2">
      <c r="A14" t="str">
        <f>'1. Director'!$C$3</f>
        <v>FY2015-2016</v>
      </c>
      <c r="B14">
        <f>'1. Director'!$C$8</f>
        <v>0</v>
      </c>
      <c r="C14" t="e">
        <f>'1. Director'!$C$17</f>
        <v>#N/A</v>
      </c>
      <c r="D14" t="str">
        <f>'6. Personnel1'!B12</f>
        <v>Research staff</v>
      </c>
      <c r="E14">
        <f>'6. Personnel1'!C12</f>
        <v>0</v>
      </c>
      <c r="F14">
        <f>'6. Personnel1'!D12</f>
        <v>0</v>
      </c>
      <c r="G14">
        <f>'6. Personnel1'!E12</f>
        <v>0</v>
      </c>
      <c r="H14">
        <f>'6. Personnel1'!F12</f>
        <v>0</v>
      </c>
      <c r="I14">
        <f>'6. Personnel1'!D33</f>
        <v>0</v>
      </c>
      <c r="J14">
        <f>'6. Personnel1'!E33</f>
        <v>0</v>
      </c>
      <c r="K14">
        <f>'6. Personnel1'!F33</f>
        <v>0</v>
      </c>
      <c r="L14">
        <f>'6. Personnel1'!D55</f>
        <v>0</v>
      </c>
      <c r="M14">
        <f>'6. Personnel1'!E55</f>
        <v>0</v>
      </c>
      <c r="N14">
        <f>'6. Personnel1'!D72</f>
        <v>0</v>
      </c>
      <c r="O14">
        <f>'6. Personnel1'!E72</f>
        <v>0</v>
      </c>
      <c r="P14">
        <f>'6. Personnel1'!F72</f>
        <v>0</v>
      </c>
      <c r="Q14">
        <f>'6. Personnel1'!G72</f>
        <v>0</v>
      </c>
      <c r="S14">
        <f>'6. Personnel1'!C97</f>
        <v>0</v>
      </c>
      <c r="T14">
        <f>'6. Personnel1'!D97</f>
        <v>0</v>
      </c>
      <c r="U14">
        <f>'6. Personnel1'!E97</f>
        <v>0</v>
      </c>
      <c r="V14">
        <f>'7. Personnel2'!C12</f>
        <v>0</v>
      </c>
      <c r="W14">
        <f>'7. Personnel2'!D12</f>
        <v>0</v>
      </c>
      <c r="X14">
        <f>'7. Personnel2'!E12</f>
        <v>0</v>
      </c>
      <c r="Y14">
        <f>'7. Personnel2'!F12</f>
        <v>0</v>
      </c>
      <c r="Z14">
        <f>'7. Personnel2'!G12</f>
        <v>0</v>
      </c>
      <c r="AA14">
        <f>'7. Personnel2'!H12</f>
        <v>0</v>
      </c>
      <c r="AB14">
        <f>'7. Personnel2'!I12</f>
        <v>0</v>
      </c>
      <c r="AC14">
        <f>'7. Personnel2'!J12</f>
        <v>0</v>
      </c>
      <c r="AF14" s="304" t="s">
        <v>582</v>
      </c>
      <c r="AG14" s="301"/>
      <c r="AH14" s="301"/>
      <c r="AI14" s="302"/>
      <c r="AJ14" s="303"/>
      <c r="AK14" s="303"/>
      <c r="AL14" s="303"/>
      <c r="AM14" s="301"/>
      <c r="AN14" s="301"/>
      <c r="AO14" s="301"/>
      <c r="AP14" s="301"/>
      <c r="AQ14" s="301"/>
      <c r="AR14" s="301"/>
      <c r="AS14" s="301"/>
      <c r="AT14" s="301"/>
      <c r="AU14" s="301"/>
    </row>
    <row r="15" spans="1:169" x14ac:dyDescent="0.2">
      <c r="A15" t="str">
        <f>'1. Director'!$C$3</f>
        <v>FY2015-2016</v>
      </c>
      <c r="B15">
        <f>'1. Director'!$C$8</f>
        <v>0</v>
      </c>
      <c r="C15" t="e">
        <f>'1. Director'!$C$17</f>
        <v>#N/A</v>
      </c>
      <c r="D15" t="str">
        <f>'6. Personnel1'!B13</f>
        <v>Postdocs</v>
      </c>
      <c r="E15">
        <f>'6. Personnel1'!C13</f>
        <v>0</v>
      </c>
      <c r="F15">
        <f>'6. Personnel1'!D13</f>
        <v>0</v>
      </c>
      <c r="G15">
        <f>'6. Personnel1'!E13</f>
        <v>0</v>
      </c>
      <c r="H15">
        <f>'6. Personnel1'!F13</f>
        <v>0</v>
      </c>
      <c r="I15">
        <f>'6. Personnel1'!D34</f>
        <v>0</v>
      </c>
      <c r="J15">
        <f>'6. Personnel1'!E34</f>
        <v>0</v>
      </c>
      <c r="K15">
        <f>'6. Personnel1'!F34</f>
        <v>0</v>
      </c>
      <c r="L15">
        <f>'6. Personnel1'!D56</f>
        <v>0</v>
      </c>
      <c r="M15">
        <f>'6. Personnel1'!E56</f>
        <v>0</v>
      </c>
      <c r="N15">
        <f>'6. Personnel1'!D73</f>
        <v>0</v>
      </c>
      <c r="O15">
        <f>'6. Personnel1'!E73</f>
        <v>0</v>
      </c>
      <c r="P15">
        <f>'6. Personnel1'!F73</f>
        <v>0</v>
      </c>
      <c r="Q15">
        <f>'6. Personnel1'!G73</f>
        <v>0</v>
      </c>
      <c r="S15">
        <f>'6. Personnel1'!C98</f>
        <v>0</v>
      </c>
      <c r="T15">
        <f>'6. Personnel1'!D98</f>
        <v>0</v>
      </c>
      <c r="U15">
        <f>'6. Personnel1'!E98</f>
        <v>0</v>
      </c>
      <c r="V15">
        <f>'7. Personnel2'!C13</f>
        <v>0</v>
      </c>
      <c r="W15">
        <f>'7. Personnel2'!D13</f>
        <v>0</v>
      </c>
      <c r="X15">
        <f>'7. Personnel2'!E13</f>
        <v>0</v>
      </c>
      <c r="Y15">
        <f>'7. Personnel2'!F13</f>
        <v>0</v>
      </c>
      <c r="Z15">
        <f>'7. Personnel2'!G13</f>
        <v>0</v>
      </c>
      <c r="AA15">
        <f>'7. Personnel2'!H13</f>
        <v>0</v>
      </c>
      <c r="AB15">
        <f>'7. Personnel2'!I13</f>
        <v>0</v>
      </c>
      <c r="AC15">
        <f>'7. Personnel2'!J13</f>
        <v>0</v>
      </c>
      <c r="AF15" s="239" t="s">
        <v>142</v>
      </c>
      <c r="AG15" s="239" t="s">
        <v>94</v>
      </c>
      <c r="AH15" s="239" t="s">
        <v>168</v>
      </c>
      <c r="AI15" s="224" t="s">
        <v>583</v>
      </c>
      <c r="AJ15" s="224" t="s">
        <v>584</v>
      </c>
      <c r="AK15" s="224" t="s">
        <v>585</v>
      </c>
      <c r="AL15" s="224" t="s">
        <v>586</v>
      </c>
      <c r="AM15" s="224" t="s">
        <v>587</v>
      </c>
      <c r="AN15" s="224" t="s">
        <v>589</v>
      </c>
      <c r="AO15" s="224" t="s">
        <v>588</v>
      </c>
      <c r="AP15" s="224" t="s">
        <v>590</v>
      </c>
      <c r="AQ15" s="224" t="s">
        <v>591</v>
      </c>
      <c r="AR15" s="224" t="s">
        <v>592</v>
      </c>
      <c r="AS15" s="224" t="s">
        <v>593</v>
      </c>
      <c r="AT15" s="224" t="s">
        <v>594</v>
      </c>
      <c r="AU15" s="224" t="s">
        <v>595</v>
      </c>
      <c r="AV15" s="89"/>
      <c r="AW15" s="89"/>
    </row>
    <row r="16" spans="1:169" ht="15" x14ac:dyDescent="0.2">
      <c r="A16" t="str">
        <f>'1. Director'!$C$3</f>
        <v>FY2015-2016</v>
      </c>
      <c r="B16">
        <f>'1. Director'!$C$8</f>
        <v>0</v>
      </c>
      <c r="C16" t="e">
        <f>'1. Director'!$C$17</f>
        <v>#N/A</v>
      </c>
      <c r="D16" t="str">
        <f>'6. Personnel1'!B14</f>
        <v>Doctoral students</v>
      </c>
      <c r="E16">
        <f>'6. Personnel1'!C14</f>
        <v>0</v>
      </c>
      <c r="F16">
        <f>'6. Personnel1'!D14</f>
        <v>0</v>
      </c>
      <c r="G16">
        <f>'6. Personnel1'!E14</f>
        <v>0</v>
      </c>
      <c r="H16">
        <f>'6. Personnel1'!F14</f>
        <v>0</v>
      </c>
      <c r="I16">
        <f>'6. Personnel1'!D35</f>
        <v>0</v>
      </c>
      <c r="J16">
        <f>'6. Personnel1'!E35</f>
        <v>0</v>
      </c>
      <c r="K16">
        <f>'6. Personnel1'!F35</f>
        <v>0</v>
      </c>
      <c r="L16">
        <f>'6. Personnel1'!D57</f>
        <v>0</v>
      </c>
      <c r="M16">
        <f>'6. Personnel1'!E57</f>
        <v>0</v>
      </c>
      <c r="N16">
        <f>'6. Personnel1'!D74</f>
        <v>0</v>
      </c>
      <c r="O16">
        <f>'6. Personnel1'!E74</f>
        <v>0</v>
      </c>
      <c r="P16">
        <f>'6. Personnel1'!F74</f>
        <v>0</v>
      </c>
      <c r="Q16">
        <f>'6. Personnel1'!G74</f>
        <v>0</v>
      </c>
      <c r="S16">
        <f>'6. Personnel1'!C99</f>
        <v>0</v>
      </c>
      <c r="T16">
        <f>'6. Personnel1'!D99</f>
        <v>0</v>
      </c>
      <c r="U16">
        <f>'6. Personnel1'!E99</f>
        <v>0</v>
      </c>
      <c r="V16">
        <f>'7. Personnel2'!C14</f>
        <v>0</v>
      </c>
      <c r="W16">
        <f>'7. Personnel2'!D14</f>
        <v>0</v>
      </c>
      <c r="X16">
        <f>'7. Personnel2'!E14</f>
        <v>0</v>
      </c>
      <c r="Y16">
        <f>'7. Personnel2'!F14</f>
        <v>0</v>
      </c>
      <c r="Z16">
        <f>'7. Personnel2'!G14</f>
        <v>0</v>
      </c>
      <c r="AA16">
        <f>'7. Personnel2'!H14</f>
        <v>0</v>
      </c>
      <c r="AB16">
        <f>'7. Personnel2'!I14</f>
        <v>0</v>
      </c>
      <c r="AC16">
        <f>'7. Personnel2'!J14</f>
        <v>0</v>
      </c>
      <c r="AF16" t="str">
        <f>'1. Director'!$C$3</f>
        <v>FY2015-2016</v>
      </c>
      <c r="AG16">
        <f>'1. Director'!$C$8</f>
        <v>0</v>
      </c>
      <c r="AH16" t="e">
        <f>'1. Director'!$C$17</f>
        <v>#N/A</v>
      </c>
      <c r="AI16" s="4">
        <f>'4. Income'!F22</f>
        <v>0</v>
      </c>
      <c r="AJ16" s="242">
        <f>'4. Income'!H22</f>
        <v>0</v>
      </c>
      <c r="AK16" s="240">
        <f>'4. Income'!J22</f>
        <v>0</v>
      </c>
      <c r="AL16" s="240">
        <f>'4. Income'!L22</f>
        <v>0</v>
      </c>
      <c r="AM16">
        <f>'4. Income'!N22</f>
        <v>0</v>
      </c>
      <c r="AN16">
        <f>'4. Income'!P22</f>
        <v>0</v>
      </c>
      <c r="AO16">
        <f>'4. Income'!R22</f>
        <v>0</v>
      </c>
      <c r="AP16">
        <f>'4. Income'!T22</f>
        <v>0</v>
      </c>
      <c r="AQ16">
        <f>'4. Income'!V22</f>
        <v>0</v>
      </c>
      <c r="AR16">
        <f>'4. Income'!X22</f>
        <v>0</v>
      </c>
      <c r="AS16">
        <f>'4. Income'!Z22</f>
        <v>0</v>
      </c>
      <c r="AT16">
        <f>'4. Income'!AB22</f>
        <v>0</v>
      </c>
      <c r="AU16">
        <f>'4. Income'!AD22</f>
        <v>0</v>
      </c>
    </row>
    <row r="17" spans="1:42" ht="15" x14ac:dyDescent="0.2">
      <c r="A17" t="str">
        <f>'1. Director'!$C$3</f>
        <v>FY2015-2016</v>
      </c>
      <c r="B17">
        <f>'1. Director'!$C$8</f>
        <v>0</v>
      </c>
      <c r="C17" t="e">
        <f>'1. Director'!$C$17</f>
        <v>#N/A</v>
      </c>
      <c r="D17" t="str">
        <f>'6. Personnel1'!B15</f>
        <v>Masters students</v>
      </c>
      <c r="E17">
        <f>'6. Personnel1'!C15</f>
        <v>0</v>
      </c>
      <c r="F17">
        <f>'6. Personnel1'!D15</f>
        <v>0</v>
      </c>
      <c r="G17">
        <f>'6. Personnel1'!E15</f>
        <v>0</v>
      </c>
      <c r="H17">
        <f>'6. Personnel1'!F15</f>
        <v>0</v>
      </c>
      <c r="I17">
        <f>'6. Personnel1'!D36</f>
        <v>0</v>
      </c>
      <c r="J17">
        <f>'6. Personnel1'!E36</f>
        <v>0</v>
      </c>
      <c r="K17">
        <f>'6. Personnel1'!F36</f>
        <v>0</v>
      </c>
      <c r="L17">
        <f>'6. Personnel1'!D58</f>
        <v>0</v>
      </c>
      <c r="M17">
        <f>'6. Personnel1'!E58</f>
        <v>0</v>
      </c>
      <c r="N17">
        <f>'6. Personnel1'!D75</f>
        <v>0</v>
      </c>
      <c r="O17">
        <f>'6. Personnel1'!E75</f>
        <v>0</v>
      </c>
      <c r="P17">
        <f>'6. Personnel1'!F75</f>
        <v>0</v>
      </c>
      <c r="Q17">
        <f>'6. Personnel1'!G75</f>
        <v>0</v>
      </c>
      <c r="S17">
        <f>'6. Personnel1'!C100</f>
        <v>0</v>
      </c>
      <c r="T17">
        <f>'6. Personnel1'!D100</f>
        <v>0</v>
      </c>
      <c r="U17">
        <f>'6. Personnel1'!E100</f>
        <v>0</v>
      </c>
      <c r="V17">
        <f>'7. Personnel2'!C15</f>
        <v>0</v>
      </c>
      <c r="W17">
        <f>'7. Personnel2'!D15</f>
        <v>0</v>
      </c>
      <c r="X17">
        <f>'7. Personnel2'!E15</f>
        <v>0</v>
      </c>
      <c r="Y17">
        <f>'7. Personnel2'!F15</f>
        <v>0</v>
      </c>
      <c r="Z17">
        <f>'7. Personnel2'!G15</f>
        <v>0</v>
      </c>
      <c r="AA17">
        <f>'7. Personnel2'!H15</f>
        <v>0</v>
      </c>
      <c r="AB17">
        <f>'7. Personnel2'!I15</f>
        <v>0</v>
      </c>
      <c r="AC17">
        <f>'7. Personnel2'!J15</f>
        <v>0</v>
      </c>
      <c r="AI17" s="4"/>
      <c r="AJ17" s="242"/>
      <c r="AK17" s="242"/>
      <c r="AL17" s="240"/>
    </row>
    <row r="18" spans="1:42" ht="15" x14ac:dyDescent="0.2">
      <c r="A18" t="str">
        <f>'1. Director'!$C$3</f>
        <v>FY2015-2016</v>
      </c>
      <c r="B18">
        <f>'1. Director'!$C$8</f>
        <v>0</v>
      </c>
      <c r="C18" t="e">
        <f>'1. Director'!$C$17</f>
        <v>#N/A</v>
      </c>
      <c r="D18" t="str">
        <f>'6. Personnel1'!B16</f>
        <v>Undergraduate students</v>
      </c>
      <c r="E18">
        <f>'6. Personnel1'!C16</f>
        <v>0</v>
      </c>
      <c r="F18">
        <f>'6. Personnel1'!D16</f>
        <v>0</v>
      </c>
      <c r="G18">
        <f>'6. Personnel1'!E16</f>
        <v>0</v>
      </c>
      <c r="H18">
        <f>'6. Personnel1'!F16</f>
        <v>0</v>
      </c>
      <c r="I18">
        <f>'6. Personnel1'!D37</f>
        <v>0</v>
      </c>
      <c r="J18">
        <f>'6. Personnel1'!E37</f>
        <v>0</v>
      </c>
      <c r="K18">
        <f>'6. Personnel1'!F37</f>
        <v>0</v>
      </c>
      <c r="L18">
        <f>'6. Personnel1'!D59</f>
        <v>0</v>
      </c>
      <c r="M18">
        <f>'6. Personnel1'!E59</f>
        <v>0</v>
      </c>
      <c r="N18">
        <f>'6. Personnel1'!D76</f>
        <v>0</v>
      </c>
      <c r="O18">
        <f>'6. Personnel1'!E76</f>
        <v>0</v>
      </c>
      <c r="P18">
        <f>'6. Personnel1'!F76</f>
        <v>0</v>
      </c>
      <c r="Q18">
        <f>'6. Personnel1'!G76</f>
        <v>0</v>
      </c>
      <c r="S18">
        <f>'6. Personnel1'!C101</f>
        <v>0</v>
      </c>
      <c r="T18">
        <f>'6. Personnel1'!D101</f>
        <v>0</v>
      </c>
      <c r="U18">
        <f>'6. Personnel1'!E101</f>
        <v>0</v>
      </c>
      <c r="V18">
        <f>'7. Personnel2'!C16</f>
        <v>0</v>
      </c>
      <c r="W18">
        <f>'7. Personnel2'!D16</f>
        <v>0</v>
      </c>
      <c r="X18">
        <f>'7. Personnel2'!E16</f>
        <v>0</v>
      </c>
      <c r="Y18">
        <f>'7. Personnel2'!F16</f>
        <v>0</v>
      </c>
      <c r="Z18">
        <f>'7. Personnel2'!G16</f>
        <v>0</v>
      </c>
      <c r="AA18">
        <f>'7. Personnel2'!H16</f>
        <v>0</v>
      </c>
      <c r="AB18">
        <f>'7. Personnel2'!I16</f>
        <v>0</v>
      </c>
      <c r="AC18">
        <f>'7. Personnel2'!J16</f>
        <v>0</v>
      </c>
      <c r="AI18" s="4"/>
      <c r="AJ18" s="240"/>
      <c r="AK18" s="240"/>
      <c r="AL18" s="242"/>
    </row>
    <row r="19" spans="1:42" ht="15" x14ac:dyDescent="0.2">
      <c r="A19" t="str">
        <f>'1. Director'!$C$3</f>
        <v>FY2015-2016</v>
      </c>
      <c r="B19">
        <f>'1. Director'!$C$8</f>
        <v>0</v>
      </c>
      <c r="C19" t="e">
        <f>'1. Director'!$C$17</f>
        <v>#N/A</v>
      </c>
      <c r="D19" t="str">
        <f>'6. Personnel1'!B17</f>
        <v>TOTALS</v>
      </c>
      <c r="E19">
        <f>'6. Personnel1'!C17</f>
        <v>0</v>
      </c>
      <c r="F19">
        <f>'6. Personnel1'!D17</f>
        <v>0</v>
      </c>
      <c r="G19">
        <f>'6. Personnel1'!E17</f>
        <v>0</v>
      </c>
      <c r="H19">
        <f>'6. Personnel1'!F17</f>
        <v>0</v>
      </c>
      <c r="I19">
        <f>'6. Personnel1'!D38</f>
        <v>0</v>
      </c>
      <c r="J19">
        <f>'6. Personnel1'!E38</f>
        <v>0</v>
      </c>
      <c r="K19">
        <f>'6. Personnel1'!F38</f>
        <v>0</v>
      </c>
      <c r="L19">
        <f>'6. Personnel1'!D60</f>
        <v>0</v>
      </c>
      <c r="M19">
        <f>'6. Personnel1'!E60</f>
        <v>0</v>
      </c>
      <c r="N19">
        <f>'6. Personnel1'!D77</f>
        <v>0</v>
      </c>
      <c r="O19">
        <f>'6. Personnel1'!E77</f>
        <v>0</v>
      </c>
      <c r="P19">
        <f>'6. Personnel1'!F77</f>
        <v>0</v>
      </c>
      <c r="Q19">
        <f>'6. Personnel1'!G77</f>
        <v>0</v>
      </c>
      <c r="S19">
        <f>'6. Personnel1'!C102</f>
        <v>0</v>
      </c>
      <c r="T19">
        <f>'6. Personnel1'!D102</f>
        <v>0</v>
      </c>
      <c r="U19">
        <f>'6. Personnel1'!E102</f>
        <v>0</v>
      </c>
      <c r="V19">
        <f>'7. Personnel2'!C17</f>
        <v>0</v>
      </c>
      <c r="W19">
        <f>'7. Personnel2'!D17</f>
        <v>0</v>
      </c>
      <c r="X19">
        <f>'7. Personnel2'!E17</f>
        <v>0</v>
      </c>
      <c r="Y19">
        <f>'7. Personnel2'!F17</f>
        <v>0</v>
      </c>
      <c r="Z19">
        <f>'7. Personnel2'!G17</f>
        <v>0</v>
      </c>
      <c r="AA19">
        <f>'7. Personnel2'!H17</f>
        <v>0</v>
      </c>
      <c r="AB19">
        <f>'7. Personnel2'!I17</f>
        <v>0</v>
      </c>
      <c r="AC19">
        <f>'7. Personnel2'!J17</f>
        <v>0</v>
      </c>
      <c r="AI19" s="4"/>
      <c r="AJ19" s="240"/>
      <c r="AK19" s="240"/>
      <c r="AL19" s="240"/>
    </row>
    <row r="21" spans="1:42" x14ac:dyDescent="0.2">
      <c r="X21" s="158" t="s">
        <v>340</v>
      </c>
      <c r="Y21" s="158"/>
      <c r="Z21" s="159"/>
      <c r="AA21" s="159"/>
      <c r="AB21" s="159"/>
      <c r="AC21" s="159"/>
      <c r="AD21" s="159"/>
      <c r="AE21" s="159"/>
      <c r="AF21" s="159"/>
      <c r="AG21" s="159"/>
      <c r="AH21" s="159"/>
      <c r="AI21" s="159"/>
      <c r="AJ21" s="159"/>
      <c r="AK21" s="159"/>
      <c r="AL21" s="159"/>
      <c r="AM21" s="159"/>
      <c r="AN21" s="159"/>
      <c r="AO21" s="159"/>
      <c r="AP21" s="159"/>
    </row>
    <row r="22" spans="1:42" ht="25.5" x14ac:dyDescent="0.2">
      <c r="A22" s="39" t="s">
        <v>149</v>
      </c>
      <c r="B22" s="39"/>
      <c r="C22" s="39"/>
      <c r="D22" s="39"/>
      <c r="E22" s="39"/>
      <c r="F22" s="39"/>
      <c r="G22" s="39"/>
      <c r="H22" s="39"/>
      <c r="I22" s="39"/>
      <c r="J22" s="39"/>
      <c r="K22" s="39"/>
      <c r="L22" s="39"/>
      <c r="M22" s="94"/>
      <c r="N22" s="94"/>
      <c r="X22" s="266" t="s">
        <v>317</v>
      </c>
      <c r="Y22" s="266" t="s">
        <v>318</v>
      </c>
      <c r="Z22" s="266" t="s">
        <v>319</v>
      </c>
      <c r="AA22" s="266" t="s">
        <v>320</v>
      </c>
      <c r="AB22" s="266" t="s">
        <v>321</v>
      </c>
      <c r="AC22" s="266" t="s">
        <v>230</v>
      </c>
      <c r="AD22" s="266" t="s">
        <v>322</v>
      </c>
      <c r="AE22" s="266" t="s">
        <v>323</v>
      </c>
      <c r="AF22" s="266" t="s">
        <v>324</v>
      </c>
      <c r="AG22" s="266" t="s">
        <v>325</v>
      </c>
      <c r="AH22" s="266" t="s">
        <v>326</v>
      </c>
      <c r="AI22" s="266" t="s">
        <v>327</v>
      </c>
      <c r="AJ22" s="266" t="s">
        <v>328</v>
      </c>
      <c r="AK22" s="266" t="s">
        <v>329</v>
      </c>
      <c r="AL22" s="266" t="s">
        <v>330</v>
      </c>
      <c r="AM22" s="266" t="s">
        <v>331</v>
      </c>
      <c r="AN22" s="266" t="s">
        <v>332</v>
      </c>
      <c r="AO22" s="266" t="s">
        <v>333</v>
      </c>
      <c r="AP22" s="266" t="s">
        <v>334</v>
      </c>
    </row>
    <row r="23" spans="1:42" x14ac:dyDescent="0.2">
      <c r="A23" t="s">
        <v>151</v>
      </c>
      <c r="B23" t="s">
        <v>168</v>
      </c>
      <c r="C23" t="s">
        <v>142</v>
      </c>
      <c r="D23" t="s">
        <v>11</v>
      </c>
      <c r="E23" t="s">
        <v>152</v>
      </c>
      <c r="F23" t="s">
        <v>153</v>
      </c>
      <c r="G23" t="s">
        <v>154</v>
      </c>
      <c r="H23" t="s">
        <v>150</v>
      </c>
      <c r="I23" t="s">
        <v>155</v>
      </c>
      <c r="J23" t="s">
        <v>50</v>
      </c>
      <c r="K23" t="s">
        <v>156</v>
      </c>
      <c r="L23" t="s">
        <v>157</v>
      </c>
      <c r="M23" t="s">
        <v>230</v>
      </c>
      <c r="N23" s="136" t="s">
        <v>281</v>
      </c>
      <c r="X23" s="155" t="s">
        <v>335</v>
      </c>
      <c r="Z23">
        <f>'2. Univ'!L7</f>
        <v>0</v>
      </c>
      <c r="AA23">
        <f>'2. Univ'!M7</f>
        <v>0</v>
      </c>
      <c r="AB23" s="155" t="s">
        <v>339</v>
      </c>
      <c r="AC23" s="155" t="s">
        <v>335</v>
      </c>
      <c r="AE23">
        <f>'1. Director'!C8</f>
        <v>0</v>
      </c>
      <c r="AF23" s="140">
        <f>'2. Univ'!B7</f>
        <v>0</v>
      </c>
      <c r="AM23">
        <f>'2. Univ'!N7</f>
        <v>0</v>
      </c>
      <c r="AP23">
        <f>'2. Univ'!O7</f>
        <v>0</v>
      </c>
    </row>
    <row r="24" spans="1:42" x14ac:dyDescent="0.2">
      <c r="B24" s="2" t="e">
        <f>'1. Director'!$C$17</f>
        <v>#N/A</v>
      </c>
      <c r="C24" t="str">
        <f>'1. Director'!$C$3</f>
        <v>FY2015-2016</v>
      </c>
      <c r="D24">
        <f>'1. Director'!$C$8</f>
        <v>0</v>
      </c>
      <c r="E24" s="38" t="s">
        <v>158</v>
      </c>
      <c r="G24">
        <f>'3. Members'!B18</f>
        <v>0</v>
      </c>
      <c r="H24">
        <f>'3. Members'!C18</f>
        <v>0</v>
      </c>
      <c r="I24" s="38" t="e">
        <f>VLOOKUP(H24,$Q$27:$T$34,2,FALSE)</f>
        <v>#N/A</v>
      </c>
      <c r="J24">
        <f>'3. Members'!D18</f>
        <v>0</v>
      </c>
      <c r="K24" t="e">
        <f>VLOOKUP(H24,$Q$27:$T$34,3, FALSE)</f>
        <v>#N/A</v>
      </c>
      <c r="L24" t="e">
        <f>VLOOKUP(H24,$Q$27:$T$34,4,FALSE)</f>
        <v>#N/A</v>
      </c>
      <c r="M24">
        <f>'3. Members'!E18</f>
        <v>0</v>
      </c>
      <c r="N24">
        <f>'3. Members'!F18</f>
        <v>0</v>
      </c>
      <c r="X24" s="155" t="s">
        <v>335</v>
      </c>
      <c r="Z24">
        <f>'2. Univ'!L10</f>
        <v>0</v>
      </c>
      <c r="AA24">
        <f>'2. Univ'!M10</f>
        <v>0</v>
      </c>
      <c r="AB24" s="155" t="s">
        <v>339</v>
      </c>
      <c r="AC24" s="155" t="s">
        <v>335</v>
      </c>
      <c r="AE24">
        <f>'1. Director'!C8</f>
        <v>0</v>
      </c>
      <c r="AF24">
        <f>'2. Univ'!B10</f>
        <v>0</v>
      </c>
      <c r="AM24">
        <f>'2. Univ'!N10</f>
        <v>0</v>
      </c>
      <c r="AP24">
        <f>'2. Univ'!O10</f>
        <v>0</v>
      </c>
    </row>
    <row r="25" spans="1:42" x14ac:dyDescent="0.2">
      <c r="B25" s="2" t="e">
        <f>'1. Director'!$C$17</f>
        <v>#N/A</v>
      </c>
      <c r="C25" t="str">
        <f>'1. Director'!$C$3</f>
        <v>FY2015-2016</v>
      </c>
      <c r="D25">
        <f>'1. Director'!$C$8</f>
        <v>0</v>
      </c>
      <c r="E25" s="38" t="s">
        <v>158</v>
      </c>
      <c r="G25">
        <f>'3. Members'!B19</f>
        <v>0</v>
      </c>
      <c r="H25">
        <f>'3. Members'!C19</f>
        <v>0</v>
      </c>
      <c r="I25" s="38" t="e">
        <f t="shared" ref="I25:I88" si="0">VLOOKUP(H25,$Q$27:$T$34,2,FALSE)</f>
        <v>#N/A</v>
      </c>
      <c r="J25">
        <f>'3. Members'!D19</f>
        <v>0</v>
      </c>
      <c r="K25" t="e">
        <f t="shared" ref="K25:K88" si="1">VLOOKUP(H25,$Q$27:$T$34,3, FALSE)</f>
        <v>#N/A</v>
      </c>
      <c r="L25" t="e">
        <f t="shared" ref="L25:L88" si="2">VLOOKUP(H25,$Q$27:$T$34,4,FALSE)</f>
        <v>#N/A</v>
      </c>
      <c r="M25">
        <f>'3. Members'!E19</f>
        <v>0</v>
      </c>
      <c r="N25">
        <f>'3. Members'!F19</f>
        <v>0</v>
      </c>
      <c r="O25" s="5"/>
      <c r="P25" s="5" t="s">
        <v>257</v>
      </c>
      <c r="Q25" s="5"/>
      <c r="R25" s="5"/>
      <c r="S25" s="5"/>
      <c r="T25" s="5"/>
      <c r="X25" s="155" t="s">
        <v>335</v>
      </c>
      <c r="Z25">
        <f>'2. Univ'!L11</f>
        <v>0</v>
      </c>
      <c r="AA25">
        <f>'2. Univ'!M11</f>
        <v>0</v>
      </c>
      <c r="AB25" s="155" t="s">
        <v>339</v>
      </c>
      <c r="AC25" s="155" t="s">
        <v>335</v>
      </c>
      <c r="AE25">
        <f>'1. Director'!C8</f>
        <v>0</v>
      </c>
      <c r="AF25">
        <f>'2. Univ'!B11</f>
        <v>0</v>
      </c>
      <c r="AM25">
        <f>'2. Univ'!N11</f>
        <v>0</v>
      </c>
      <c r="AP25">
        <f>'2. Univ'!O11</f>
        <v>0</v>
      </c>
    </row>
    <row r="26" spans="1:42" ht="13.5" thickBot="1" x14ac:dyDescent="0.25">
      <c r="B26" s="2" t="e">
        <f>'1. Director'!$C$17</f>
        <v>#N/A</v>
      </c>
      <c r="C26" t="str">
        <f>'1. Director'!$C$3</f>
        <v>FY2015-2016</v>
      </c>
      <c r="D26">
        <f>'1. Director'!$C$8</f>
        <v>0</v>
      </c>
      <c r="E26" s="38" t="s">
        <v>158</v>
      </c>
      <c r="G26">
        <f>'3. Members'!B20</f>
        <v>0</v>
      </c>
      <c r="H26">
        <f>'3. Members'!C20</f>
        <v>0</v>
      </c>
      <c r="I26" s="38" t="e">
        <f t="shared" si="0"/>
        <v>#N/A</v>
      </c>
      <c r="J26">
        <f>'3. Members'!D20</f>
        <v>0</v>
      </c>
      <c r="K26" t="e">
        <f t="shared" si="1"/>
        <v>#N/A</v>
      </c>
      <c r="L26" t="e">
        <f t="shared" si="2"/>
        <v>#N/A</v>
      </c>
      <c r="M26">
        <f>'3. Members'!E20</f>
        <v>0</v>
      </c>
      <c r="N26">
        <f>'3. Members'!F20</f>
        <v>0</v>
      </c>
      <c r="O26" s="5"/>
      <c r="P26" s="5"/>
      <c r="Q26" s="5"/>
      <c r="R26" s="5"/>
      <c r="S26" s="5"/>
      <c r="T26" s="5"/>
      <c r="X26" s="155" t="s">
        <v>335</v>
      </c>
      <c r="Z26">
        <f>'2. Univ'!L12</f>
        <v>0</v>
      </c>
      <c r="AA26">
        <f>'2. Univ'!M12</f>
        <v>0</v>
      </c>
      <c r="AB26" s="155" t="s">
        <v>339</v>
      </c>
      <c r="AC26" s="155" t="s">
        <v>335</v>
      </c>
      <c r="AE26">
        <f>'1. Director'!C8</f>
        <v>0</v>
      </c>
      <c r="AF26">
        <f>'2. Univ'!B12</f>
        <v>0</v>
      </c>
      <c r="AM26">
        <f>'2. Univ'!N12</f>
        <v>0</v>
      </c>
      <c r="AP26">
        <f>'2. Univ'!O12</f>
        <v>0</v>
      </c>
    </row>
    <row r="27" spans="1:42" x14ac:dyDescent="0.2">
      <c r="B27" s="2" t="e">
        <f>'1. Director'!$C$17</f>
        <v>#N/A</v>
      </c>
      <c r="C27" t="str">
        <f>'1. Director'!$C$3</f>
        <v>FY2015-2016</v>
      </c>
      <c r="D27">
        <f>'1. Director'!$C$8</f>
        <v>0</v>
      </c>
      <c r="E27" s="38" t="s">
        <v>158</v>
      </c>
      <c r="G27">
        <f>'3. Members'!B21</f>
        <v>0</v>
      </c>
      <c r="H27">
        <f>'3. Members'!C21</f>
        <v>0</v>
      </c>
      <c r="I27" s="38" t="e">
        <f t="shared" si="0"/>
        <v>#N/A</v>
      </c>
      <c r="J27">
        <f>'3. Members'!D21</f>
        <v>0</v>
      </c>
      <c r="K27" t="e">
        <f t="shared" si="1"/>
        <v>#N/A</v>
      </c>
      <c r="L27" t="e">
        <f t="shared" si="2"/>
        <v>#N/A</v>
      </c>
      <c r="M27">
        <f>'3. Members'!E21</f>
        <v>0</v>
      </c>
      <c r="N27">
        <f>'3. Members'!F21</f>
        <v>0</v>
      </c>
      <c r="O27" s="95"/>
      <c r="P27" s="96"/>
      <c r="Q27" s="96" t="s">
        <v>150</v>
      </c>
      <c r="R27" s="96" t="s">
        <v>260</v>
      </c>
      <c r="S27" s="96" t="s">
        <v>156</v>
      </c>
      <c r="T27" s="97" t="s">
        <v>157</v>
      </c>
      <c r="X27" s="155" t="s">
        <v>335</v>
      </c>
      <c r="Z27">
        <f>'2. Univ'!L13</f>
        <v>0</v>
      </c>
      <c r="AA27">
        <f>'2. Univ'!M13</f>
        <v>0</v>
      </c>
      <c r="AB27" s="155" t="s">
        <v>339</v>
      </c>
      <c r="AC27" s="155" t="s">
        <v>335</v>
      </c>
      <c r="AE27">
        <f>'1. Director'!C8</f>
        <v>0</v>
      </c>
      <c r="AF27">
        <f>'2. Univ'!B13</f>
        <v>0</v>
      </c>
      <c r="AM27">
        <f>'2. Univ'!N13</f>
        <v>0</v>
      </c>
      <c r="AP27">
        <f>'2. Univ'!O13</f>
        <v>0</v>
      </c>
    </row>
    <row r="28" spans="1:42" x14ac:dyDescent="0.2">
      <c r="B28" s="2" t="e">
        <f>'1. Director'!$C$17</f>
        <v>#N/A</v>
      </c>
      <c r="C28" t="str">
        <f>'1. Director'!$C$3</f>
        <v>FY2015-2016</v>
      </c>
      <c r="D28">
        <f>'1. Director'!$C$8</f>
        <v>0</v>
      </c>
      <c r="E28" s="38" t="s">
        <v>158</v>
      </c>
      <c r="G28">
        <f>'3. Members'!B22</f>
        <v>0</v>
      </c>
      <c r="H28">
        <f>'3. Members'!C22</f>
        <v>0</v>
      </c>
      <c r="I28" s="38" t="e">
        <f t="shared" si="0"/>
        <v>#N/A</v>
      </c>
      <c r="J28">
        <f>'3. Members'!D22</f>
        <v>0</v>
      </c>
      <c r="K28" t="e">
        <f t="shared" si="1"/>
        <v>#N/A</v>
      </c>
      <c r="L28" t="e">
        <f t="shared" si="2"/>
        <v>#N/A</v>
      </c>
      <c r="M28">
        <f>'3. Members'!E22</f>
        <v>0</v>
      </c>
      <c r="N28">
        <f>'3. Members'!F22</f>
        <v>0</v>
      </c>
      <c r="O28" s="98"/>
      <c r="P28" s="99"/>
      <c r="Q28" s="100" t="s">
        <v>2</v>
      </c>
      <c r="R28" s="101" t="s">
        <v>158</v>
      </c>
      <c r="S28" s="99" t="s">
        <v>253</v>
      </c>
      <c r="T28" s="102" t="s">
        <v>312</v>
      </c>
      <c r="X28" s="155" t="s">
        <v>335</v>
      </c>
      <c r="Z28">
        <f>'2. Univ'!L14</f>
        <v>0</v>
      </c>
      <c r="AA28">
        <f>'2. Univ'!M14</f>
        <v>0</v>
      </c>
      <c r="AB28" s="155" t="s">
        <v>339</v>
      </c>
      <c r="AC28" s="155" t="s">
        <v>335</v>
      </c>
      <c r="AE28">
        <f>'1. Director'!C8</f>
        <v>0</v>
      </c>
      <c r="AF28">
        <f>'2. Univ'!B14</f>
        <v>0</v>
      </c>
      <c r="AM28">
        <f>'2. Univ'!N14</f>
        <v>0</v>
      </c>
      <c r="AP28">
        <f>'2. Univ'!O14</f>
        <v>0</v>
      </c>
    </row>
    <row r="29" spans="1:42" x14ac:dyDescent="0.2">
      <c r="B29" s="2" t="e">
        <f>'1. Director'!$C$17</f>
        <v>#N/A</v>
      </c>
      <c r="C29" t="str">
        <f>'1. Director'!$C$3</f>
        <v>FY2015-2016</v>
      </c>
      <c r="D29">
        <f>'1. Director'!$C$8</f>
        <v>0</v>
      </c>
      <c r="E29" s="38" t="s">
        <v>158</v>
      </c>
      <c r="G29">
        <f>'3. Members'!B23</f>
        <v>0</v>
      </c>
      <c r="H29">
        <f>'3. Members'!C23</f>
        <v>0</v>
      </c>
      <c r="I29" s="38" t="e">
        <f t="shared" si="0"/>
        <v>#N/A</v>
      </c>
      <c r="J29">
        <f>'3. Members'!D23</f>
        <v>0</v>
      </c>
      <c r="K29" t="e">
        <f t="shared" si="1"/>
        <v>#N/A</v>
      </c>
      <c r="L29" t="e">
        <f t="shared" si="2"/>
        <v>#N/A</v>
      </c>
      <c r="M29">
        <f>'3. Members'!E23</f>
        <v>0</v>
      </c>
      <c r="N29">
        <f>'3. Members'!F23</f>
        <v>0</v>
      </c>
      <c r="O29" s="98"/>
      <c r="P29" s="99"/>
      <c r="Q29" s="100" t="s">
        <v>3</v>
      </c>
      <c r="R29" s="101" t="s">
        <v>158</v>
      </c>
      <c r="S29" s="99" t="s">
        <v>254</v>
      </c>
      <c r="T29" s="102" t="s">
        <v>313</v>
      </c>
      <c r="X29" s="155" t="s">
        <v>335</v>
      </c>
      <c r="Z29">
        <f>'2. Univ'!L15</f>
        <v>0</v>
      </c>
      <c r="AA29">
        <f>'2. Univ'!M15</f>
        <v>0</v>
      </c>
      <c r="AB29" s="155" t="s">
        <v>339</v>
      </c>
      <c r="AC29" s="155" t="s">
        <v>335</v>
      </c>
      <c r="AE29">
        <f>'1. Director'!C8</f>
        <v>0</v>
      </c>
      <c r="AF29">
        <f>'2. Univ'!B15</f>
        <v>0</v>
      </c>
      <c r="AM29">
        <f>'2. Univ'!N15</f>
        <v>0</v>
      </c>
      <c r="AP29">
        <f>'2. Univ'!O15</f>
        <v>0</v>
      </c>
    </row>
    <row r="30" spans="1:42" x14ac:dyDescent="0.2">
      <c r="B30" s="2" t="e">
        <f>'1. Director'!$C$17</f>
        <v>#N/A</v>
      </c>
      <c r="C30" t="str">
        <f>'1. Director'!$C$3</f>
        <v>FY2015-2016</v>
      </c>
      <c r="D30">
        <f>'1. Director'!$C$8</f>
        <v>0</v>
      </c>
      <c r="E30" s="38" t="s">
        <v>158</v>
      </c>
      <c r="G30">
        <f>'3. Members'!B24</f>
        <v>0</v>
      </c>
      <c r="H30">
        <f>'3. Members'!C24</f>
        <v>0</v>
      </c>
      <c r="I30" s="38" t="e">
        <f t="shared" si="0"/>
        <v>#N/A</v>
      </c>
      <c r="J30">
        <f>'3. Members'!D24</f>
        <v>0</v>
      </c>
      <c r="K30" t="e">
        <f t="shared" si="1"/>
        <v>#N/A</v>
      </c>
      <c r="L30" t="e">
        <f t="shared" si="2"/>
        <v>#N/A</v>
      </c>
      <c r="M30">
        <f>'3. Members'!E24</f>
        <v>0</v>
      </c>
      <c r="N30">
        <f>'3. Members'!F24</f>
        <v>0</v>
      </c>
      <c r="O30" s="98"/>
      <c r="P30" s="99"/>
      <c r="Q30" s="100" t="s">
        <v>4</v>
      </c>
      <c r="R30" s="99" t="s">
        <v>255</v>
      </c>
      <c r="S30" s="101" t="s">
        <v>158</v>
      </c>
      <c r="T30" s="103" t="s">
        <v>314</v>
      </c>
      <c r="X30" s="155" t="s">
        <v>335</v>
      </c>
      <c r="Z30">
        <f>'2. Univ'!L16</f>
        <v>0</v>
      </c>
      <c r="AA30">
        <f>'2. Univ'!M16</f>
        <v>0</v>
      </c>
      <c r="AB30" s="155" t="s">
        <v>339</v>
      </c>
      <c r="AC30" s="155" t="s">
        <v>335</v>
      </c>
      <c r="AE30">
        <f>'1. Director'!C8</f>
        <v>0</v>
      </c>
      <c r="AF30">
        <f>'2. Univ'!B16</f>
        <v>0</v>
      </c>
      <c r="AM30">
        <f>'2. Univ'!N16</f>
        <v>0</v>
      </c>
      <c r="AP30">
        <f>'2. Univ'!O16</f>
        <v>0</v>
      </c>
    </row>
    <row r="31" spans="1:42" x14ac:dyDescent="0.2">
      <c r="B31" s="2" t="e">
        <f>'1. Director'!$C$17</f>
        <v>#N/A</v>
      </c>
      <c r="C31" t="str">
        <f>'1. Director'!$C$3</f>
        <v>FY2015-2016</v>
      </c>
      <c r="D31">
        <f>'1. Director'!$C$8</f>
        <v>0</v>
      </c>
      <c r="E31" s="38" t="s">
        <v>158</v>
      </c>
      <c r="G31">
        <f>'3. Members'!B25</f>
        <v>0</v>
      </c>
      <c r="H31">
        <f>'3. Members'!C25</f>
        <v>0</v>
      </c>
      <c r="I31" s="38" t="e">
        <f t="shared" si="0"/>
        <v>#N/A</v>
      </c>
      <c r="J31">
        <f>'3. Members'!D25</f>
        <v>0</v>
      </c>
      <c r="K31" t="e">
        <f t="shared" si="1"/>
        <v>#N/A</v>
      </c>
      <c r="L31" t="e">
        <f t="shared" si="2"/>
        <v>#N/A</v>
      </c>
      <c r="M31">
        <f>'3. Members'!E25</f>
        <v>0</v>
      </c>
      <c r="N31">
        <f>'3. Members'!F25</f>
        <v>0</v>
      </c>
      <c r="O31" s="98"/>
      <c r="P31" s="99"/>
      <c r="Q31" s="100" t="s">
        <v>352</v>
      </c>
      <c r="R31" s="99" t="s">
        <v>256</v>
      </c>
      <c r="S31" s="101" t="s">
        <v>158</v>
      </c>
      <c r="T31" s="102" t="s">
        <v>315</v>
      </c>
      <c r="X31" s="155" t="s">
        <v>335</v>
      </c>
      <c r="Z31">
        <f>'2. Univ'!L17</f>
        <v>0</v>
      </c>
      <c r="AA31">
        <f>'2. Univ'!M17</f>
        <v>0</v>
      </c>
      <c r="AB31" s="155" t="s">
        <v>339</v>
      </c>
      <c r="AC31" s="155" t="s">
        <v>335</v>
      </c>
      <c r="AE31">
        <f>'1. Director'!C8</f>
        <v>0</v>
      </c>
      <c r="AF31">
        <f>'2. Univ'!B17</f>
        <v>0</v>
      </c>
      <c r="AM31">
        <f>'2. Univ'!N17</f>
        <v>0</v>
      </c>
      <c r="AP31">
        <f>'2. Univ'!O17</f>
        <v>0</v>
      </c>
    </row>
    <row r="32" spans="1:42" x14ac:dyDescent="0.2">
      <c r="B32" s="2" t="e">
        <f>'1. Director'!$C$17</f>
        <v>#N/A</v>
      </c>
      <c r="C32" t="str">
        <f>'1. Director'!$C$3</f>
        <v>FY2015-2016</v>
      </c>
      <c r="D32">
        <f>'1. Director'!$C$8</f>
        <v>0</v>
      </c>
      <c r="E32" s="38" t="s">
        <v>158</v>
      </c>
      <c r="G32">
        <f>'3. Members'!B26</f>
        <v>0</v>
      </c>
      <c r="H32">
        <f>'3. Members'!C26</f>
        <v>0</v>
      </c>
      <c r="I32" s="38" t="e">
        <f t="shared" si="0"/>
        <v>#N/A</v>
      </c>
      <c r="J32">
        <f>'3. Members'!D26</f>
        <v>0</v>
      </c>
      <c r="K32" t="e">
        <f t="shared" si="1"/>
        <v>#N/A</v>
      </c>
      <c r="L32" t="e">
        <f t="shared" si="2"/>
        <v>#N/A</v>
      </c>
      <c r="M32">
        <f>'3. Members'!E26</f>
        <v>0</v>
      </c>
      <c r="N32">
        <f>'3. Members'!F26</f>
        <v>0</v>
      </c>
      <c r="O32" s="98"/>
      <c r="P32" s="99"/>
      <c r="Q32" s="100" t="s">
        <v>5</v>
      </c>
      <c r="R32" s="99"/>
      <c r="S32" s="101" t="s">
        <v>158</v>
      </c>
      <c r="T32" s="102" t="s">
        <v>354</v>
      </c>
      <c r="X32" s="155" t="s">
        <v>335</v>
      </c>
      <c r="Z32">
        <f>'2. Univ'!L18</f>
        <v>0</v>
      </c>
      <c r="AA32">
        <f>'2. Univ'!M18</f>
        <v>0</v>
      </c>
      <c r="AB32" s="155" t="s">
        <v>339</v>
      </c>
      <c r="AC32" s="155" t="s">
        <v>335</v>
      </c>
      <c r="AE32">
        <f>'1. Director'!C8</f>
        <v>0</v>
      </c>
      <c r="AF32">
        <f>'2. Univ'!B18</f>
        <v>0</v>
      </c>
      <c r="AM32">
        <f>'2. Univ'!N18</f>
        <v>0</v>
      </c>
      <c r="AP32">
        <f>'2. Univ'!O18</f>
        <v>0</v>
      </c>
    </row>
    <row r="33" spans="2:42" x14ac:dyDescent="0.2">
      <c r="B33" s="2" t="e">
        <f>'1. Director'!$C$17</f>
        <v>#N/A</v>
      </c>
      <c r="C33" t="str">
        <f>'1. Director'!$C$3</f>
        <v>FY2015-2016</v>
      </c>
      <c r="D33">
        <f>'1. Director'!$C$8</f>
        <v>0</v>
      </c>
      <c r="E33" s="38" t="s">
        <v>158</v>
      </c>
      <c r="G33">
        <f>'3. Members'!B27</f>
        <v>0</v>
      </c>
      <c r="H33">
        <f>'3. Members'!C27</f>
        <v>0</v>
      </c>
      <c r="I33" s="38" t="e">
        <f t="shared" si="0"/>
        <v>#N/A</v>
      </c>
      <c r="J33">
        <f>'3. Members'!D27</f>
        <v>0</v>
      </c>
      <c r="K33" t="e">
        <f t="shared" si="1"/>
        <v>#N/A</v>
      </c>
      <c r="L33" t="e">
        <f t="shared" si="2"/>
        <v>#N/A</v>
      </c>
      <c r="M33">
        <f>'3. Members'!E27</f>
        <v>0</v>
      </c>
      <c r="N33">
        <f>'3. Members'!F27</f>
        <v>0</v>
      </c>
      <c r="O33" s="98"/>
      <c r="P33" s="99"/>
      <c r="Q33" s="100" t="s">
        <v>6</v>
      </c>
      <c r="R33" s="101" t="s">
        <v>158</v>
      </c>
      <c r="S33" s="101" t="s">
        <v>158</v>
      </c>
      <c r="T33" s="102" t="s">
        <v>316</v>
      </c>
      <c r="X33" s="155" t="s">
        <v>335</v>
      </c>
      <c r="Z33">
        <f>'2. Univ'!L19</f>
        <v>0</v>
      </c>
      <c r="AA33">
        <f>'2. Univ'!M19</f>
        <v>0</v>
      </c>
      <c r="AB33" s="155" t="s">
        <v>339</v>
      </c>
      <c r="AC33" s="155" t="s">
        <v>335</v>
      </c>
      <c r="AE33">
        <f>'1. Director'!C8</f>
        <v>0</v>
      </c>
      <c r="AF33">
        <f>'2. Univ'!B19</f>
        <v>0</v>
      </c>
      <c r="AM33">
        <f>'2. Univ'!N19</f>
        <v>0</v>
      </c>
      <c r="AP33">
        <f>'2. Univ'!O19</f>
        <v>0</v>
      </c>
    </row>
    <row r="34" spans="2:42" ht="13.5" thickBot="1" x14ac:dyDescent="0.25">
      <c r="B34" s="2" t="e">
        <f>'1. Director'!$C$17</f>
        <v>#N/A</v>
      </c>
      <c r="C34" t="str">
        <f>'1. Director'!$C$3</f>
        <v>FY2015-2016</v>
      </c>
      <c r="D34">
        <f>'1. Director'!$C$8</f>
        <v>0</v>
      </c>
      <c r="E34" s="38" t="s">
        <v>158</v>
      </c>
      <c r="G34">
        <f>'3. Members'!B28</f>
        <v>0</v>
      </c>
      <c r="H34">
        <f>'3. Members'!C28</f>
        <v>0</v>
      </c>
      <c r="I34" s="38" t="e">
        <f t="shared" si="0"/>
        <v>#N/A</v>
      </c>
      <c r="J34">
        <f>'3. Members'!D28</f>
        <v>0</v>
      </c>
      <c r="K34" t="e">
        <f t="shared" si="1"/>
        <v>#N/A</v>
      </c>
      <c r="L34" t="e">
        <f t="shared" si="2"/>
        <v>#N/A</v>
      </c>
      <c r="M34">
        <f>'3. Members'!E28</f>
        <v>0</v>
      </c>
      <c r="N34">
        <f>'3. Members'!F28</f>
        <v>0</v>
      </c>
      <c r="O34" s="104"/>
      <c r="P34" s="105"/>
      <c r="Q34" s="106" t="s">
        <v>7</v>
      </c>
      <c r="R34" s="107" t="s">
        <v>158</v>
      </c>
      <c r="S34" s="107" t="s">
        <v>158</v>
      </c>
      <c r="T34" s="149" t="s">
        <v>316</v>
      </c>
      <c r="X34" s="155" t="s">
        <v>335</v>
      </c>
      <c r="Z34">
        <f>'2. Univ'!L20</f>
        <v>0</v>
      </c>
      <c r="AA34">
        <f>'2. Univ'!M20</f>
        <v>0</v>
      </c>
      <c r="AB34" s="155" t="s">
        <v>339</v>
      </c>
      <c r="AC34" s="155" t="s">
        <v>335</v>
      </c>
      <c r="AE34">
        <f>'1. Director'!C8</f>
        <v>0</v>
      </c>
      <c r="AF34">
        <f>'2. Univ'!B20</f>
        <v>0</v>
      </c>
      <c r="AM34">
        <f>'2. Univ'!N20</f>
        <v>0</v>
      </c>
      <c r="AP34">
        <f>'2. Univ'!O20</f>
        <v>0</v>
      </c>
    </row>
    <row r="35" spans="2:42" x14ac:dyDescent="0.2">
      <c r="B35" s="2" t="e">
        <f>'1. Director'!$C$17</f>
        <v>#N/A</v>
      </c>
      <c r="C35" t="str">
        <f>'1. Director'!$C$3</f>
        <v>FY2015-2016</v>
      </c>
      <c r="D35">
        <f>'1. Director'!$C$8</f>
        <v>0</v>
      </c>
      <c r="E35" s="38" t="s">
        <v>158</v>
      </c>
      <c r="G35">
        <f>'3. Members'!B29</f>
        <v>0</v>
      </c>
      <c r="H35">
        <f>'3. Members'!C29</f>
        <v>0</v>
      </c>
      <c r="I35" s="38" t="e">
        <f t="shared" si="0"/>
        <v>#N/A</v>
      </c>
      <c r="J35">
        <f>'3. Members'!D29</f>
        <v>0</v>
      </c>
      <c r="K35" t="e">
        <f t="shared" si="1"/>
        <v>#N/A</v>
      </c>
      <c r="L35" t="e">
        <f t="shared" si="2"/>
        <v>#N/A</v>
      </c>
      <c r="M35">
        <f>'3. Members'!E29</f>
        <v>0</v>
      </c>
      <c r="N35">
        <f>'3. Members'!F29</f>
        <v>0</v>
      </c>
      <c r="X35" s="155" t="s">
        <v>335</v>
      </c>
      <c r="Z35">
        <f>'2. Univ'!L21</f>
        <v>0</v>
      </c>
      <c r="AA35">
        <f>'2. Univ'!M21</f>
        <v>0</v>
      </c>
      <c r="AB35" s="155" t="s">
        <v>339</v>
      </c>
      <c r="AC35" s="155" t="s">
        <v>335</v>
      </c>
      <c r="AE35">
        <f>'1. Director'!C8</f>
        <v>0</v>
      </c>
      <c r="AF35">
        <f>'2. Univ'!B21</f>
        <v>0</v>
      </c>
      <c r="AM35">
        <f>'2. Univ'!N21</f>
        <v>0</v>
      </c>
      <c r="AP35">
        <f>'2. Univ'!O21</f>
        <v>0</v>
      </c>
    </row>
    <row r="36" spans="2:42" ht="13.5" thickBot="1" x14ac:dyDescent="0.25">
      <c r="B36" s="2" t="e">
        <f>'1. Director'!$C$17</f>
        <v>#N/A</v>
      </c>
      <c r="C36" t="str">
        <f>'1. Director'!$C$3</f>
        <v>FY2015-2016</v>
      </c>
      <c r="D36">
        <f>'1. Director'!$C$8</f>
        <v>0</v>
      </c>
      <c r="E36" s="38" t="s">
        <v>158</v>
      </c>
      <c r="G36">
        <f>'3. Members'!B30</f>
        <v>0</v>
      </c>
      <c r="H36">
        <f>'3. Members'!C30</f>
        <v>0</v>
      </c>
      <c r="I36" s="38" t="e">
        <f t="shared" si="0"/>
        <v>#N/A</v>
      </c>
      <c r="J36">
        <f>'3. Members'!D30</f>
        <v>0</v>
      </c>
      <c r="K36" t="e">
        <f t="shared" si="1"/>
        <v>#N/A</v>
      </c>
      <c r="L36" t="e">
        <f t="shared" si="2"/>
        <v>#N/A</v>
      </c>
      <c r="M36">
        <f>'3. Members'!E30</f>
        <v>0</v>
      </c>
      <c r="N36">
        <f>'3. Members'!F30</f>
        <v>0</v>
      </c>
    </row>
    <row r="37" spans="2:42" x14ac:dyDescent="0.2">
      <c r="B37" s="2" t="e">
        <f>'1. Director'!$C$17</f>
        <v>#N/A</v>
      </c>
      <c r="C37" t="str">
        <f>'1. Director'!$C$3</f>
        <v>FY2015-2016</v>
      </c>
      <c r="D37">
        <f>'1. Director'!$C$8</f>
        <v>0</v>
      </c>
      <c r="E37" s="38" t="s">
        <v>158</v>
      </c>
      <c r="G37">
        <f>'3. Members'!B31</f>
        <v>0</v>
      </c>
      <c r="H37">
        <f>'3. Members'!C31</f>
        <v>0</v>
      </c>
      <c r="I37" s="38" t="e">
        <f t="shared" si="0"/>
        <v>#N/A</v>
      </c>
      <c r="J37">
        <f>'3. Members'!D31</f>
        <v>0</v>
      </c>
      <c r="K37" t="e">
        <f t="shared" si="1"/>
        <v>#N/A</v>
      </c>
      <c r="L37" t="e">
        <f t="shared" si="2"/>
        <v>#N/A</v>
      </c>
      <c r="M37">
        <f>'3. Members'!E31</f>
        <v>0</v>
      </c>
      <c r="N37">
        <f>'3. Members'!F31</f>
        <v>0</v>
      </c>
      <c r="O37" s="110" t="s">
        <v>230</v>
      </c>
      <c r="P37" s="111" t="s">
        <v>258</v>
      </c>
    </row>
    <row r="38" spans="2:42" x14ac:dyDescent="0.2">
      <c r="B38" s="2" t="e">
        <f>'1. Director'!$C$17</f>
        <v>#N/A</v>
      </c>
      <c r="C38" t="str">
        <f>'1. Director'!$C$3</f>
        <v>FY2015-2016</v>
      </c>
      <c r="D38">
        <f>'1. Director'!$C$8</f>
        <v>0</v>
      </c>
      <c r="E38" s="38" t="s">
        <v>158</v>
      </c>
      <c r="G38">
        <f>'3. Members'!B32</f>
        <v>0</v>
      </c>
      <c r="H38">
        <f>'3. Members'!C32</f>
        <v>0</v>
      </c>
      <c r="I38" s="38" t="e">
        <f t="shared" si="0"/>
        <v>#N/A</v>
      </c>
      <c r="J38">
        <f>'3. Members'!D32</f>
        <v>0</v>
      </c>
      <c r="K38" t="e">
        <f t="shared" si="1"/>
        <v>#N/A</v>
      </c>
      <c r="L38" t="e">
        <f t="shared" si="2"/>
        <v>#N/A</v>
      </c>
      <c r="M38">
        <f>'3. Members'!E32</f>
        <v>0</v>
      </c>
      <c r="N38">
        <f>'3. Members'!F32</f>
        <v>0</v>
      </c>
      <c r="O38" s="112" t="s">
        <v>272</v>
      </c>
      <c r="P38" s="108">
        <f>'3. Members'!K36</f>
        <v>0</v>
      </c>
    </row>
    <row r="39" spans="2:42" x14ac:dyDescent="0.2">
      <c r="B39" s="2" t="e">
        <f>'1. Director'!$C$17</f>
        <v>#N/A</v>
      </c>
      <c r="C39" t="str">
        <f>'1. Director'!$C$3</f>
        <v>FY2015-2016</v>
      </c>
      <c r="D39">
        <f>'1. Director'!$C$8</f>
        <v>0</v>
      </c>
      <c r="E39" s="38" t="s">
        <v>158</v>
      </c>
      <c r="G39">
        <f>'3. Members'!B33</f>
        <v>0</v>
      </c>
      <c r="H39">
        <f>'3. Members'!C33</f>
        <v>0</v>
      </c>
      <c r="I39" s="38" t="e">
        <f t="shared" si="0"/>
        <v>#N/A</v>
      </c>
      <c r="J39">
        <f>'3. Members'!D33</f>
        <v>0</v>
      </c>
      <c r="K39" t="e">
        <f t="shared" si="1"/>
        <v>#N/A</v>
      </c>
      <c r="L39" t="e">
        <f t="shared" si="2"/>
        <v>#N/A</v>
      </c>
      <c r="M39">
        <f>'3. Members'!E33</f>
        <v>0</v>
      </c>
      <c r="N39">
        <f>'3. Members'!F33</f>
        <v>0</v>
      </c>
      <c r="O39" s="112" t="s">
        <v>259</v>
      </c>
      <c r="P39" s="108">
        <f>'3. Members'!K37</f>
        <v>0</v>
      </c>
      <c r="X39" s="169" t="s">
        <v>356</v>
      </c>
      <c r="Y39" s="169"/>
      <c r="Z39" s="169"/>
      <c r="AA39" s="169"/>
    </row>
    <row r="40" spans="2:42" ht="25.5" x14ac:dyDescent="0.2">
      <c r="B40" s="2" t="e">
        <f>'1. Director'!$C$17</f>
        <v>#N/A</v>
      </c>
      <c r="C40" t="str">
        <f>'1. Director'!$C$3</f>
        <v>FY2015-2016</v>
      </c>
      <c r="D40">
        <f>'1. Director'!$C$8</f>
        <v>0</v>
      </c>
      <c r="E40" s="38" t="s">
        <v>158</v>
      </c>
      <c r="G40">
        <f>'3. Members'!B34</f>
        <v>0</v>
      </c>
      <c r="H40">
        <f>'3. Members'!C34</f>
        <v>0</v>
      </c>
      <c r="I40" s="38" t="e">
        <f t="shared" si="0"/>
        <v>#N/A</v>
      </c>
      <c r="J40">
        <f>'3. Members'!D34</f>
        <v>0</v>
      </c>
      <c r="K40" t="e">
        <f t="shared" si="1"/>
        <v>#N/A</v>
      </c>
      <c r="L40" t="e">
        <f t="shared" si="2"/>
        <v>#N/A</v>
      </c>
      <c r="M40">
        <f>'3. Members'!E34</f>
        <v>0</v>
      </c>
      <c r="N40">
        <f>'3. Members'!F34</f>
        <v>0</v>
      </c>
      <c r="O40" s="112" t="s">
        <v>229</v>
      </c>
      <c r="P40" s="108">
        <f>'3. Members'!K38</f>
        <v>0</v>
      </c>
      <c r="X40" s="267" t="s">
        <v>142</v>
      </c>
      <c r="Y40" s="267" t="s">
        <v>370</v>
      </c>
      <c r="Z40" s="267" t="s">
        <v>371</v>
      </c>
      <c r="AA40" s="267" t="s">
        <v>372</v>
      </c>
      <c r="AB40" s="170"/>
    </row>
    <row r="41" spans="2:42" x14ac:dyDescent="0.2">
      <c r="B41" s="2" t="e">
        <f>'1. Director'!$C$17</f>
        <v>#N/A</v>
      </c>
      <c r="C41" t="str">
        <f>'1. Director'!$C$3</f>
        <v>FY2015-2016</v>
      </c>
      <c r="D41">
        <f>'1. Director'!$C$8</f>
        <v>0</v>
      </c>
      <c r="E41" s="38" t="s">
        <v>158</v>
      </c>
      <c r="G41">
        <f>'3. Members'!B35</f>
        <v>0</v>
      </c>
      <c r="H41">
        <f>'3. Members'!C35</f>
        <v>0</v>
      </c>
      <c r="I41" s="38" t="e">
        <f t="shared" si="0"/>
        <v>#N/A</v>
      </c>
      <c r="J41">
        <f>'3. Members'!D35</f>
        <v>0</v>
      </c>
      <c r="K41" t="e">
        <f t="shared" si="1"/>
        <v>#N/A</v>
      </c>
      <c r="L41" t="e">
        <f t="shared" si="2"/>
        <v>#N/A</v>
      </c>
      <c r="M41">
        <f>'3. Members'!E35</f>
        <v>0</v>
      </c>
      <c r="N41">
        <f>'3. Members'!F35</f>
        <v>0</v>
      </c>
      <c r="O41" s="113" t="s">
        <v>270</v>
      </c>
      <c r="P41" s="108">
        <f>SUM(P38:P39)</f>
        <v>0</v>
      </c>
      <c r="Q41" t="s">
        <v>273</v>
      </c>
      <c r="X41" t="str">
        <f>'1. Director'!C3</f>
        <v>FY2015-2016</v>
      </c>
      <c r="Y41" s="40" t="e">
        <f>'1. Director'!C17</f>
        <v>#N/A</v>
      </c>
      <c r="Z41">
        <f>'1. Director'!C8</f>
        <v>0</v>
      </c>
      <c r="AA41">
        <f>'5. Outcomes'!G41</f>
        <v>0</v>
      </c>
    </row>
    <row r="42" spans="2:42" ht="13.5" thickBot="1" x14ac:dyDescent="0.25">
      <c r="B42" s="2" t="e">
        <f>'1. Director'!$C$17</f>
        <v>#N/A</v>
      </c>
      <c r="C42" t="str">
        <f>'1. Director'!$C$3</f>
        <v>FY2015-2016</v>
      </c>
      <c r="D42">
        <f>'1. Director'!$C$8</f>
        <v>0</v>
      </c>
      <c r="E42" s="38" t="s">
        <v>158</v>
      </c>
      <c r="G42">
        <f>'3. Members'!B36</f>
        <v>0</v>
      </c>
      <c r="H42">
        <f>'3. Members'!C36</f>
        <v>0</v>
      </c>
      <c r="I42" s="38" t="e">
        <f t="shared" si="0"/>
        <v>#N/A</v>
      </c>
      <c r="J42">
        <f>'3. Members'!D36</f>
        <v>0</v>
      </c>
      <c r="K42" t="e">
        <f t="shared" si="1"/>
        <v>#N/A</v>
      </c>
      <c r="L42" t="e">
        <f t="shared" si="2"/>
        <v>#N/A</v>
      </c>
      <c r="M42">
        <f>'3. Members'!E36</f>
        <v>0</v>
      </c>
      <c r="N42">
        <f>'3. Members'!F36</f>
        <v>0</v>
      </c>
      <c r="O42" s="114" t="s">
        <v>271</v>
      </c>
      <c r="P42" s="109">
        <f>SUM(P38,P40)</f>
        <v>0</v>
      </c>
      <c r="Q42" t="s">
        <v>274</v>
      </c>
      <c r="X42" t="str">
        <f>'1. Director'!C3</f>
        <v>FY2015-2016</v>
      </c>
      <c r="Y42" s="40" t="e">
        <f>'1. Director'!C17</f>
        <v>#N/A</v>
      </c>
      <c r="Z42">
        <f>'1. Director'!C8</f>
        <v>0</v>
      </c>
      <c r="AA42">
        <f>'5. Outcomes'!G43</f>
        <v>0</v>
      </c>
    </row>
    <row r="43" spans="2:42" x14ac:dyDescent="0.2">
      <c r="B43" s="2" t="e">
        <f>'1. Director'!$C$17</f>
        <v>#N/A</v>
      </c>
      <c r="C43" t="str">
        <f>'1. Director'!$C$3</f>
        <v>FY2015-2016</v>
      </c>
      <c r="D43">
        <f>'1. Director'!$C$8</f>
        <v>0</v>
      </c>
      <c r="E43" s="38" t="s">
        <v>158</v>
      </c>
      <c r="G43">
        <f>'3. Members'!B37</f>
        <v>0</v>
      </c>
      <c r="H43">
        <f>'3. Members'!C37</f>
        <v>0</v>
      </c>
      <c r="I43" s="38" t="e">
        <f t="shared" si="0"/>
        <v>#N/A</v>
      </c>
      <c r="J43">
        <f>'3. Members'!D37</f>
        <v>0</v>
      </c>
      <c r="K43" t="e">
        <f t="shared" si="1"/>
        <v>#N/A</v>
      </c>
      <c r="L43" t="e">
        <f t="shared" si="2"/>
        <v>#N/A</v>
      </c>
      <c r="M43">
        <f>'3. Members'!E37</f>
        <v>0</v>
      </c>
      <c r="N43">
        <f>'3. Members'!F37</f>
        <v>0</v>
      </c>
      <c r="X43" t="str">
        <f>'1. Director'!C3</f>
        <v>FY2015-2016</v>
      </c>
      <c r="Y43" s="40" t="e">
        <f>'1. Director'!C17</f>
        <v>#N/A</v>
      </c>
      <c r="Z43">
        <f>'1. Director'!C8</f>
        <v>0</v>
      </c>
      <c r="AA43">
        <f>'5. Outcomes'!G45</f>
        <v>0</v>
      </c>
    </row>
    <row r="44" spans="2:42" x14ac:dyDescent="0.2">
      <c r="B44" s="2" t="e">
        <f>'1. Director'!$C$17</f>
        <v>#N/A</v>
      </c>
      <c r="C44" t="str">
        <f>'1. Director'!$C$3</f>
        <v>FY2015-2016</v>
      </c>
      <c r="D44">
        <f>'1. Director'!$C$8</f>
        <v>0</v>
      </c>
      <c r="E44" s="38" t="s">
        <v>158</v>
      </c>
      <c r="G44">
        <f>'3. Members'!B38</f>
        <v>0</v>
      </c>
      <c r="H44">
        <f>'3. Members'!C38</f>
        <v>0</v>
      </c>
      <c r="I44" s="38" t="e">
        <f t="shared" si="0"/>
        <v>#N/A</v>
      </c>
      <c r="J44">
        <f>'3. Members'!D38</f>
        <v>0</v>
      </c>
      <c r="K44" t="e">
        <f t="shared" si="1"/>
        <v>#N/A</v>
      </c>
      <c r="L44" t="e">
        <f t="shared" si="2"/>
        <v>#N/A</v>
      </c>
      <c r="M44">
        <f>'3. Members'!E38</f>
        <v>0</v>
      </c>
      <c r="N44">
        <f>'3. Members'!F38</f>
        <v>0</v>
      </c>
      <c r="Y44" s="40"/>
    </row>
    <row r="45" spans="2:42" x14ac:dyDescent="0.2">
      <c r="B45" s="2" t="e">
        <f>'1. Director'!$C$17</f>
        <v>#N/A</v>
      </c>
      <c r="C45" t="str">
        <f>'1. Director'!$C$3</f>
        <v>FY2015-2016</v>
      </c>
      <c r="D45">
        <f>'1. Director'!$C$8</f>
        <v>0</v>
      </c>
      <c r="E45" s="38" t="s">
        <v>158</v>
      </c>
      <c r="G45">
        <f>'3. Members'!B39</f>
        <v>0</v>
      </c>
      <c r="H45">
        <f>'3. Members'!C39</f>
        <v>0</v>
      </c>
      <c r="I45" s="38" t="e">
        <f t="shared" si="0"/>
        <v>#N/A</v>
      </c>
      <c r="J45">
        <f>'3. Members'!D39</f>
        <v>0</v>
      </c>
      <c r="K45" t="e">
        <f t="shared" si="1"/>
        <v>#N/A</v>
      </c>
      <c r="L45" t="e">
        <f t="shared" si="2"/>
        <v>#N/A</v>
      </c>
      <c r="M45">
        <f>'3. Members'!E39</f>
        <v>0</v>
      </c>
      <c r="N45">
        <f>'3. Members'!F39</f>
        <v>0</v>
      </c>
      <c r="Y45" s="40"/>
    </row>
    <row r="46" spans="2:42" x14ac:dyDescent="0.2">
      <c r="B46" s="2" t="e">
        <f>'1. Director'!$C$17</f>
        <v>#N/A</v>
      </c>
      <c r="C46" t="str">
        <f>'1. Director'!$C$3</f>
        <v>FY2015-2016</v>
      </c>
      <c r="D46">
        <f>'1. Director'!$C$8</f>
        <v>0</v>
      </c>
      <c r="E46" s="38" t="s">
        <v>158</v>
      </c>
      <c r="G46">
        <f>'3. Members'!B40</f>
        <v>0</v>
      </c>
      <c r="H46">
        <f>'3. Members'!C40</f>
        <v>0</v>
      </c>
      <c r="I46" s="38" t="e">
        <f t="shared" si="0"/>
        <v>#N/A</v>
      </c>
      <c r="J46">
        <f>'3. Members'!D40</f>
        <v>0</v>
      </c>
      <c r="K46" t="e">
        <f t="shared" si="1"/>
        <v>#N/A</v>
      </c>
      <c r="L46" t="e">
        <f t="shared" si="2"/>
        <v>#N/A</v>
      </c>
      <c r="M46">
        <f>'3. Members'!E40</f>
        <v>0</v>
      </c>
      <c r="N46">
        <f>'3. Members'!F40</f>
        <v>0</v>
      </c>
      <c r="Y46" s="40"/>
    </row>
    <row r="47" spans="2:42" x14ac:dyDescent="0.2">
      <c r="B47" s="2" t="e">
        <f>'1. Director'!$C$17</f>
        <v>#N/A</v>
      </c>
      <c r="C47" t="str">
        <f>'1. Director'!$C$3</f>
        <v>FY2015-2016</v>
      </c>
      <c r="D47">
        <f>'1. Director'!$C$8</f>
        <v>0</v>
      </c>
      <c r="E47" s="38" t="s">
        <v>158</v>
      </c>
      <c r="G47">
        <f>'3. Members'!B41</f>
        <v>0</v>
      </c>
      <c r="H47">
        <f>'3. Members'!C41</f>
        <v>0</v>
      </c>
      <c r="I47" s="38" t="e">
        <f t="shared" si="0"/>
        <v>#N/A</v>
      </c>
      <c r="J47">
        <f>'3. Members'!D41</f>
        <v>0</v>
      </c>
      <c r="K47" t="e">
        <f t="shared" si="1"/>
        <v>#N/A</v>
      </c>
      <c r="L47" t="e">
        <f t="shared" si="2"/>
        <v>#N/A</v>
      </c>
      <c r="M47">
        <f>'3. Members'!E41</f>
        <v>0</v>
      </c>
      <c r="N47">
        <f>'3. Members'!F41</f>
        <v>0</v>
      </c>
      <c r="Y47" s="40"/>
    </row>
    <row r="48" spans="2:42" x14ac:dyDescent="0.2">
      <c r="B48" s="2" t="e">
        <f>'1. Director'!$C$17</f>
        <v>#N/A</v>
      </c>
      <c r="C48" t="str">
        <f>'1. Director'!$C$3</f>
        <v>FY2015-2016</v>
      </c>
      <c r="D48">
        <f>'1. Director'!$C$8</f>
        <v>0</v>
      </c>
      <c r="E48" s="38" t="s">
        <v>158</v>
      </c>
      <c r="G48">
        <f>'3. Members'!B42</f>
        <v>0</v>
      </c>
      <c r="H48">
        <f>'3. Members'!C42</f>
        <v>0</v>
      </c>
      <c r="I48" s="38" t="e">
        <f t="shared" si="0"/>
        <v>#N/A</v>
      </c>
      <c r="J48">
        <f>'3. Members'!D42</f>
        <v>0</v>
      </c>
      <c r="K48" t="e">
        <f t="shared" si="1"/>
        <v>#N/A</v>
      </c>
      <c r="L48" t="e">
        <f t="shared" si="2"/>
        <v>#N/A</v>
      </c>
      <c r="M48">
        <f>'3. Members'!E42</f>
        <v>0</v>
      </c>
      <c r="N48">
        <f>'3. Members'!F42</f>
        <v>0</v>
      </c>
      <c r="Y48" s="40"/>
    </row>
    <row r="49" spans="2:25" x14ac:dyDescent="0.2">
      <c r="B49" s="2" t="e">
        <f>'1. Director'!$C$17</f>
        <v>#N/A</v>
      </c>
      <c r="C49" t="str">
        <f>'1. Director'!$C$3</f>
        <v>FY2015-2016</v>
      </c>
      <c r="D49">
        <f>'1. Director'!$C$8</f>
        <v>0</v>
      </c>
      <c r="E49" s="38" t="s">
        <v>158</v>
      </c>
      <c r="G49">
        <f>'3. Members'!B43</f>
        <v>0</v>
      </c>
      <c r="H49">
        <f>'3. Members'!C43</f>
        <v>0</v>
      </c>
      <c r="I49" s="38" t="e">
        <f t="shared" si="0"/>
        <v>#N/A</v>
      </c>
      <c r="J49">
        <f>'3. Members'!D43</f>
        <v>0</v>
      </c>
      <c r="K49" t="e">
        <f t="shared" si="1"/>
        <v>#N/A</v>
      </c>
      <c r="L49" t="e">
        <f t="shared" si="2"/>
        <v>#N/A</v>
      </c>
      <c r="M49">
        <f>'3. Members'!E43</f>
        <v>0</v>
      </c>
      <c r="N49">
        <f>'3. Members'!F43</f>
        <v>0</v>
      </c>
      <c r="Y49" s="40"/>
    </row>
    <row r="50" spans="2:25" x14ac:dyDescent="0.2">
      <c r="B50" s="2" t="e">
        <f>'1. Director'!$C$17</f>
        <v>#N/A</v>
      </c>
      <c r="C50" t="str">
        <f>'1. Director'!$C$3</f>
        <v>FY2015-2016</v>
      </c>
      <c r="D50">
        <f>'1. Director'!$C$8</f>
        <v>0</v>
      </c>
      <c r="E50" s="38" t="s">
        <v>158</v>
      </c>
      <c r="G50">
        <f>'3. Members'!B44</f>
        <v>0</v>
      </c>
      <c r="H50">
        <f>'3. Members'!C44</f>
        <v>0</v>
      </c>
      <c r="I50" s="38" t="e">
        <f t="shared" si="0"/>
        <v>#N/A</v>
      </c>
      <c r="J50">
        <f>'3. Members'!D44</f>
        <v>0</v>
      </c>
      <c r="K50" t="e">
        <f t="shared" si="1"/>
        <v>#N/A</v>
      </c>
      <c r="L50" t="e">
        <f t="shared" si="2"/>
        <v>#N/A</v>
      </c>
      <c r="M50">
        <f>'3. Members'!E44</f>
        <v>0</v>
      </c>
      <c r="N50">
        <f>'3. Members'!F44</f>
        <v>0</v>
      </c>
      <c r="Y50" s="40"/>
    </row>
    <row r="51" spans="2:25" x14ac:dyDescent="0.2">
      <c r="B51" s="2" t="e">
        <f>'1. Director'!$C$17</f>
        <v>#N/A</v>
      </c>
      <c r="C51" t="str">
        <f>'1. Director'!$C$3</f>
        <v>FY2015-2016</v>
      </c>
      <c r="D51">
        <f>'1. Director'!$C$8</f>
        <v>0</v>
      </c>
      <c r="E51" s="38" t="s">
        <v>158</v>
      </c>
      <c r="G51">
        <f>'3. Members'!B45</f>
        <v>0</v>
      </c>
      <c r="H51">
        <f>'3. Members'!C45</f>
        <v>0</v>
      </c>
      <c r="I51" s="38" t="e">
        <f t="shared" si="0"/>
        <v>#N/A</v>
      </c>
      <c r="J51">
        <f>'3. Members'!D45</f>
        <v>0</v>
      </c>
      <c r="K51" t="e">
        <f t="shared" si="1"/>
        <v>#N/A</v>
      </c>
      <c r="L51" t="e">
        <f t="shared" si="2"/>
        <v>#N/A</v>
      </c>
      <c r="M51">
        <f>'3. Members'!E45</f>
        <v>0</v>
      </c>
      <c r="N51">
        <f>'3. Members'!F45</f>
        <v>0</v>
      </c>
    </row>
    <row r="52" spans="2:25" x14ac:dyDescent="0.2">
      <c r="B52" s="2" t="e">
        <f>'1. Director'!$C$17</f>
        <v>#N/A</v>
      </c>
      <c r="C52" t="str">
        <f>'1. Director'!$C$3</f>
        <v>FY2015-2016</v>
      </c>
      <c r="D52">
        <f>'1. Director'!$C$8</f>
        <v>0</v>
      </c>
      <c r="E52" s="38" t="s">
        <v>158</v>
      </c>
      <c r="G52">
        <f>'3. Members'!B46</f>
        <v>0</v>
      </c>
      <c r="H52">
        <f>'3. Members'!C46</f>
        <v>0</v>
      </c>
      <c r="I52" s="38" t="e">
        <f t="shared" si="0"/>
        <v>#N/A</v>
      </c>
      <c r="J52">
        <f>'3. Members'!D46</f>
        <v>0</v>
      </c>
      <c r="K52" t="e">
        <f t="shared" si="1"/>
        <v>#N/A</v>
      </c>
      <c r="L52" t="e">
        <f t="shared" si="2"/>
        <v>#N/A</v>
      </c>
      <c r="M52">
        <f>'3. Members'!E46</f>
        <v>0</v>
      </c>
      <c r="N52">
        <f>'3. Members'!F46</f>
        <v>0</v>
      </c>
    </row>
    <row r="53" spans="2:25" x14ac:dyDescent="0.2">
      <c r="B53" s="2" t="e">
        <f>'1. Director'!$C$17</f>
        <v>#N/A</v>
      </c>
      <c r="C53" t="str">
        <f>'1. Director'!$C$3</f>
        <v>FY2015-2016</v>
      </c>
      <c r="D53">
        <f>'1. Director'!$C$8</f>
        <v>0</v>
      </c>
      <c r="E53" s="38" t="s">
        <v>158</v>
      </c>
      <c r="G53">
        <f>'3. Members'!B47</f>
        <v>0</v>
      </c>
      <c r="H53">
        <f>'3. Members'!C47</f>
        <v>0</v>
      </c>
      <c r="I53" s="38" t="e">
        <f t="shared" si="0"/>
        <v>#N/A</v>
      </c>
      <c r="J53">
        <f>'3. Members'!D47</f>
        <v>0</v>
      </c>
      <c r="K53" t="e">
        <f t="shared" si="1"/>
        <v>#N/A</v>
      </c>
      <c r="L53" t="e">
        <f t="shared" si="2"/>
        <v>#N/A</v>
      </c>
      <c r="M53">
        <f>'3. Members'!E47</f>
        <v>0</v>
      </c>
      <c r="N53">
        <f>'3. Members'!F47</f>
        <v>0</v>
      </c>
    </row>
    <row r="54" spans="2:25" x14ac:dyDescent="0.2">
      <c r="B54" s="2" t="e">
        <f>'1. Director'!$C$17</f>
        <v>#N/A</v>
      </c>
      <c r="C54" t="str">
        <f>'1. Director'!$C$3</f>
        <v>FY2015-2016</v>
      </c>
      <c r="D54">
        <f>'1. Director'!$C$8</f>
        <v>0</v>
      </c>
      <c r="E54" s="38" t="s">
        <v>158</v>
      </c>
      <c r="G54">
        <f>'3. Members'!B48</f>
        <v>0</v>
      </c>
      <c r="H54">
        <f>'3. Members'!C48</f>
        <v>0</v>
      </c>
      <c r="I54" s="38" t="e">
        <f t="shared" si="0"/>
        <v>#N/A</v>
      </c>
      <c r="J54">
        <f>'3. Members'!D48</f>
        <v>0</v>
      </c>
      <c r="K54" t="e">
        <f t="shared" si="1"/>
        <v>#N/A</v>
      </c>
      <c r="L54" t="e">
        <f t="shared" si="2"/>
        <v>#N/A</v>
      </c>
      <c r="M54">
        <f>'3. Members'!E48</f>
        <v>0</v>
      </c>
      <c r="N54">
        <f>'3. Members'!F48</f>
        <v>0</v>
      </c>
    </row>
    <row r="55" spans="2:25" x14ac:dyDescent="0.2">
      <c r="B55" s="2" t="e">
        <f>'1. Director'!$C$17</f>
        <v>#N/A</v>
      </c>
      <c r="C55" t="str">
        <f>'1. Director'!$C$3</f>
        <v>FY2015-2016</v>
      </c>
      <c r="D55">
        <f>'1. Director'!$C$8</f>
        <v>0</v>
      </c>
      <c r="E55" s="38" t="s">
        <v>158</v>
      </c>
      <c r="G55">
        <f>'3. Members'!B49</f>
        <v>0</v>
      </c>
      <c r="H55">
        <f>'3. Members'!C49</f>
        <v>0</v>
      </c>
      <c r="I55" s="38" t="e">
        <f t="shared" si="0"/>
        <v>#N/A</v>
      </c>
      <c r="J55">
        <f>'3. Members'!D49</f>
        <v>0</v>
      </c>
      <c r="K55" t="e">
        <f t="shared" si="1"/>
        <v>#N/A</v>
      </c>
      <c r="L55" t="e">
        <f t="shared" si="2"/>
        <v>#N/A</v>
      </c>
      <c r="M55">
        <f>'3. Members'!E49</f>
        <v>0</v>
      </c>
      <c r="N55">
        <f>'3. Members'!F49</f>
        <v>0</v>
      </c>
    </row>
    <row r="56" spans="2:25" x14ac:dyDescent="0.2">
      <c r="B56" s="2" t="e">
        <f>'1. Director'!$C$17</f>
        <v>#N/A</v>
      </c>
      <c r="C56" t="str">
        <f>'1. Director'!$C$3</f>
        <v>FY2015-2016</v>
      </c>
      <c r="D56">
        <f>'1. Director'!$C$8</f>
        <v>0</v>
      </c>
      <c r="E56" s="38" t="s">
        <v>158</v>
      </c>
      <c r="G56">
        <f>'3. Members'!B50</f>
        <v>0</v>
      </c>
      <c r="H56">
        <f>'3. Members'!C50</f>
        <v>0</v>
      </c>
      <c r="I56" s="38" t="e">
        <f t="shared" si="0"/>
        <v>#N/A</v>
      </c>
      <c r="J56">
        <f>'3. Members'!D50</f>
        <v>0</v>
      </c>
      <c r="K56" t="e">
        <f t="shared" si="1"/>
        <v>#N/A</v>
      </c>
      <c r="L56" t="e">
        <f t="shared" si="2"/>
        <v>#N/A</v>
      </c>
      <c r="M56">
        <f>'3. Members'!E50</f>
        <v>0</v>
      </c>
      <c r="N56">
        <f>'3. Members'!F50</f>
        <v>0</v>
      </c>
    </row>
    <row r="57" spans="2:25" x14ac:dyDescent="0.2">
      <c r="B57" s="2" t="e">
        <f>'1. Director'!$C$17</f>
        <v>#N/A</v>
      </c>
      <c r="C57" t="str">
        <f>'1. Director'!$C$3</f>
        <v>FY2015-2016</v>
      </c>
      <c r="D57">
        <f>'1. Director'!$C$8</f>
        <v>0</v>
      </c>
      <c r="E57" s="38" t="s">
        <v>158</v>
      </c>
      <c r="G57">
        <f>'3. Members'!B51</f>
        <v>0</v>
      </c>
      <c r="H57">
        <f>'3. Members'!C51</f>
        <v>0</v>
      </c>
      <c r="I57" s="38" t="e">
        <f t="shared" si="0"/>
        <v>#N/A</v>
      </c>
      <c r="J57">
        <f>'3. Members'!D51</f>
        <v>0</v>
      </c>
      <c r="K57" t="e">
        <f t="shared" si="1"/>
        <v>#N/A</v>
      </c>
      <c r="L57" t="e">
        <f t="shared" si="2"/>
        <v>#N/A</v>
      </c>
      <c r="M57">
        <f>'3. Members'!E51</f>
        <v>0</v>
      </c>
      <c r="N57">
        <f>'3. Members'!F51</f>
        <v>0</v>
      </c>
    </row>
    <row r="58" spans="2:25" x14ac:dyDescent="0.2">
      <c r="B58" s="2" t="e">
        <f>'1. Director'!$C$17</f>
        <v>#N/A</v>
      </c>
      <c r="C58" t="str">
        <f>'1. Director'!$C$3</f>
        <v>FY2015-2016</v>
      </c>
      <c r="D58">
        <f>'1. Director'!$C$8</f>
        <v>0</v>
      </c>
      <c r="E58" s="38" t="s">
        <v>158</v>
      </c>
      <c r="G58">
        <f>'3. Members'!B52</f>
        <v>0</v>
      </c>
      <c r="H58">
        <f>'3. Members'!C52</f>
        <v>0</v>
      </c>
      <c r="I58" s="38" t="e">
        <f t="shared" si="0"/>
        <v>#N/A</v>
      </c>
      <c r="J58">
        <f>'3. Members'!D52</f>
        <v>0</v>
      </c>
      <c r="K58" t="e">
        <f t="shared" si="1"/>
        <v>#N/A</v>
      </c>
      <c r="L58" t="e">
        <f t="shared" si="2"/>
        <v>#N/A</v>
      </c>
      <c r="M58">
        <f>'3. Members'!E52</f>
        <v>0</v>
      </c>
      <c r="N58">
        <f>'3. Members'!F52</f>
        <v>0</v>
      </c>
    </row>
    <row r="59" spans="2:25" x14ac:dyDescent="0.2">
      <c r="B59" s="2" t="e">
        <f>'1. Director'!$C$17</f>
        <v>#N/A</v>
      </c>
      <c r="C59" t="str">
        <f>'1. Director'!$C$3</f>
        <v>FY2015-2016</v>
      </c>
      <c r="D59">
        <f>'1. Director'!$C$8</f>
        <v>0</v>
      </c>
      <c r="E59" s="38" t="s">
        <v>158</v>
      </c>
      <c r="G59">
        <f>'3. Members'!B53</f>
        <v>0</v>
      </c>
      <c r="H59">
        <f>'3. Members'!C53</f>
        <v>0</v>
      </c>
      <c r="I59" s="38" t="e">
        <f t="shared" si="0"/>
        <v>#N/A</v>
      </c>
      <c r="J59">
        <f>'3. Members'!D53</f>
        <v>0</v>
      </c>
      <c r="K59" t="e">
        <f t="shared" si="1"/>
        <v>#N/A</v>
      </c>
      <c r="L59" t="e">
        <f t="shared" si="2"/>
        <v>#N/A</v>
      </c>
      <c r="M59">
        <f>'3. Members'!E53</f>
        <v>0</v>
      </c>
      <c r="N59">
        <f>'3. Members'!F53</f>
        <v>0</v>
      </c>
    </row>
    <row r="60" spans="2:25" x14ac:dyDescent="0.2">
      <c r="B60" s="2" t="e">
        <f>'1. Director'!$C$17</f>
        <v>#N/A</v>
      </c>
      <c r="C60" t="str">
        <f>'1. Director'!$C$3</f>
        <v>FY2015-2016</v>
      </c>
      <c r="D60">
        <f>'1. Director'!$C$8</f>
        <v>0</v>
      </c>
      <c r="E60" s="38" t="s">
        <v>158</v>
      </c>
      <c r="G60">
        <f>'3. Members'!B54</f>
        <v>0</v>
      </c>
      <c r="H60">
        <f>'3. Members'!C54</f>
        <v>0</v>
      </c>
      <c r="I60" s="38" t="e">
        <f t="shared" si="0"/>
        <v>#N/A</v>
      </c>
      <c r="J60">
        <f>'3. Members'!D54</f>
        <v>0</v>
      </c>
      <c r="K60" t="e">
        <f t="shared" si="1"/>
        <v>#N/A</v>
      </c>
      <c r="L60" t="e">
        <f t="shared" si="2"/>
        <v>#N/A</v>
      </c>
      <c r="M60">
        <f>'3. Members'!E54</f>
        <v>0</v>
      </c>
      <c r="N60">
        <f>'3. Members'!F54</f>
        <v>0</v>
      </c>
    </row>
    <row r="61" spans="2:25" x14ac:dyDescent="0.2">
      <c r="B61" s="2" t="e">
        <f>'1. Director'!$C$17</f>
        <v>#N/A</v>
      </c>
      <c r="C61" t="str">
        <f>'1. Director'!$C$3</f>
        <v>FY2015-2016</v>
      </c>
      <c r="D61">
        <f>'1. Director'!$C$8</f>
        <v>0</v>
      </c>
      <c r="E61" s="38" t="s">
        <v>158</v>
      </c>
      <c r="G61">
        <f>'3. Members'!B55</f>
        <v>0</v>
      </c>
      <c r="H61">
        <f>'3. Members'!C55</f>
        <v>0</v>
      </c>
      <c r="I61" s="38" t="e">
        <f t="shared" si="0"/>
        <v>#N/A</v>
      </c>
      <c r="J61">
        <f>'3. Members'!D55</f>
        <v>0</v>
      </c>
      <c r="K61" t="e">
        <f t="shared" si="1"/>
        <v>#N/A</v>
      </c>
      <c r="L61" t="e">
        <f t="shared" si="2"/>
        <v>#N/A</v>
      </c>
      <c r="M61">
        <f>'3. Members'!E55</f>
        <v>0</v>
      </c>
      <c r="N61">
        <f>'3. Members'!F55</f>
        <v>0</v>
      </c>
    </row>
    <row r="62" spans="2:25" x14ac:dyDescent="0.2">
      <c r="B62" s="2" t="e">
        <f>'1. Director'!$C$17</f>
        <v>#N/A</v>
      </c>
      <c r="C62" t="str">
        <f>'1. Director'!$C$3</f>
        <v>FY2015-2016</v>
      </c>
      <c r="D62">
        <f>'1. Director'!$C$8</f>
        <v>0</v>
      </c>
      <c r="E62" s="38" t="s">
        <v>158</v>
      </c>
      <c r="G62">
        <f>'3. Members'!B56</f>
        <v>0</v>
      </c>
      <c r="H62">
        <f>'3. Members'!C56</f>
        <v>0</v>
      </c>
      <c r="I62" s="38" t="e">
        <f t="shared" si="0"/>
        <v>#N/A</v>
      </c>
      <c r="J62">
        <f>'3. Members'!D56</f>
        <v>0</v>
      </c>
      <c r="K62" t="e">
        <f t="shared" si="1"/>
        <v>#N/A</v>
      </c>
      <c r="L62" t="e">
        <f t="shared" si="2"/>
        <v>#N/A</v>
      </c>
      <c r="M62">
        <f>'3. Members'!E56</f>
        <v>0</v>
      </c>
      <c r="N62">
        <f>'3. Members'!F56</f>
        <v>0</v>
      </c>
    </row>
    <row r="63" spans="2:25" x14ac:dyDescent="0.2">
      <c r="B63" s="2" t="e">
        <f>'1. Director'!$C$17</f>
        <v>#N/A</v>
      </c>
      <c r="C63" t="str">
        <f>'1. Director'!$C$3</f>
        <v>FY2015-2016</v>
      </c>
      <c r="D63">
        <f>'1. Director'!$C$8</f>
        <v>0</v>
      </c>
      <c r="E63" s="38" t="s">
        <v>158</v>
      </c>
      <c r="G63">
        <f>'3. Members'!B57</f>
        <v>0</v>
      </c>
      <c r="H63">
        <f>'3. Members'!C57</f>
        <v>0</v>
      </c>
      <c r="I63" s="38" t="e">
        <f t="shared" si="0"/>
        <v>#N/A</v>
      </c>
      <c r="J63">
        <f>'3. Members'!D57</f>
        <v>0</v>
      </c>
      <c r="K63" t="e">
        <f t="shared" si="1"/>
        <v>#N/A</v>
      </c>
      <c r="L63" t="e">
        <f t="shared" si="2"/>
        <v>#N/A</v>
      </c>
      <c r="M63">
        <f>'3. Members'!E57</f>
        <v>0</v>
      </c>
      <c r="N63">
        <f>'3. Members'!F57</f>
        <v>0</v>
      </c>
    </row>
    <row r="64" spans="2:25" x14ac:dyDescent="0.2">
      <c r="B64" s="2" t="e">
        <f>'1. Director'!$C$17</f>
        <v>#N/A</v>
      </c>
      <c r="C64" t="str">
        <f>'1. Director'!$C$3</f>
        <v>FY2015-2016</v>
      </c>
      <c r="D64">
        <f>'1. Director'!$C$8</f>
        <v>0</v>
      </c>
      <c r="E64" s="38" t="s">
        <v>158</v>
      </c>
      <c r="G64">
        <f>'3. Members'!B58</f>
        <v>0</v>
      </c>
      <c r="H64">
        <f>'3. Members'!C58</f>
        <v>0</v>
      </c>
      <c r="I64" s="38" t="e">
        <f t="shared" si="0"/>
        <v>#N/A</v>
      </c>
      <c r="J64">
        <f>'3. Members'!D58</f>
        <v>0</v>
      </c>
      <c r="K64" t="e">
        <f t="shared" si="1"/>
        <v>#N/A</v>
      </c>
      <c r="L64" t="e">
        <f t="shared" si="2"/>
        <v>#N/A</v>
      </c>
      <c r="M64">
        <f>'3. Members'!E58</f>
        <v>0</v>
      </c>
      <c r="N64">
        <f>'3. Members'!F58</f>
        <v>0</v>
      </c>
    </row>
    <row r="65" spans="2:14" x14ac:dyDescent="0.2">
      <c r="B65" s="2" t="e">
        <f>'1. Director'!$C$17</f>
        <v>#N/A</v>
      </c>
      <c r="C65" t="str">
        <f>'1. Director'!$C$3</f>
        <v>FY2015-2016</v>
      </c>
      <c r="D65">
        <f>'1. Director'!$C$8</f>
        <v>0</v>
      </c>
      <c r="E65" s="38" t="s">
        <v>158</v>
      </c>
      <c r="G65">
        <f>'3. Members'!B59</f>
        <v>0</v>
      </c>
      <c r="H65">
        <f>'3. Members'!C59</f>
        <v>0</v>
      </c>
      <c r="I65" s="38" t="e">
        <f t="shared" si="0"/>
        <v>#N/A</v>
      </c>
      <c r="J65">
        <f>'3. Members'!D59</f>
        <v>0</v>
      </c>
      <c r="K65" t="e">
        <f t="shared" si="1"/>
        <v>#N/A</v>
      </c>
      <c r="L65" t="e">
        <f t="shared" si="2"/>
        <v>#N/A</v>
      </c>
      <c r="M65">
        <f>'3. Members'!E59</f>
        <v>0</v>
      </c>
      <c r="N65">
        <f>'3. Members'!F59</f>
        <v>0</v>
      </c>
    </row>
    <row r="66" spans="2:14" x14ac:dyDescent="0.2">
      <c r="B66" s="2" t="e">
        <f>'1. Director'!$C$17</f>
        <v>#N/A</v>
      </c>
      <c r="C66" t="str">
        <f>'1. Director'!$C$3</f>
        <v>FY2015-2016</v>
      </c>
      <c r="D66">
        <f>'1. Director'!$C$8</f>
        <v>0</v>
      </c>
      <c r="E66" s="38" t="s">
        <v>158</v>
      </c>
      <c r="G66">
        <f>'3. Members'!B60</f>
        <v>0</v>
      </c>
      <c r="H66">
        <f>'3. Members'!C60</f>
        <v>0</v>
      </c>
      <c r="I66" s="38" t="e">
        <f t="shared" si="0"/>
        <v>#N/A</v>
      </c>
      <c r="J66">
        <f>'3. Members'!D60</f>
        <v>0</v>
      </c>
      <c r="K66" t="e">
        <f t="shared" si="1"/>
        <v>#N/A</v>
      </c>
      <c r="L66" t="e">
        <f t="shared" si="2"/>
        <v>#N/A</v>
      </c>
      <c r="M66">
        <f>'3. Members'!E60</f>
        <v>0</v>
      </c>
      <c r="N66">
        <f>'3. Members'!F60</f>
        <v>0</v>
      </c>
    </row>
    <row r="67" spans="2:14" x14ac:dyDescent="0.2">
      <c r="B67" s="2" t="e">
        <f>'1. Director'!$C$17</f>
        <v>#N/A</v>
      </c>
      <c r="C67" t="str">
        <f>'1. Director'!$C$3</f>
        <v>FY2015-2016</v>
      </c>
      <c r="D67">
        <f>'1. Director'!$C$8</f>
        <v>0</v>
      </c>
      <c r="E67" s="38" t="s">
        <v>158</v>
      </c>
      <c r="G67">
        <f>'3. Members'!B61</f>
        <v>0</v>
      </c>
      <c r="H67">
        <f>'3. Members'!C61</f>
        <v>0</v>
      </c>
      <c r="I67" s="38" t="e">
        <f t="shared" si="0"/>
        <v>#N/A</v>
      </c>
      <c r="J67">
        <f>'3. Members'!D61</f>
        <v>0</v>
      </c>
      <c r="K67" t="e">
        <f t="shared" si="1"/>
        <v>#N/A</v>
      </c>
      <c r="L67" t="e">
        <f t="shared" si="2"/>
        <v>#N/A</v>
      </c>
      <c r="M67">
        <f>'3. Members'!E61</f>
        <v>0</v>
      </c>
      <c r="N67">
        <f>'3. Members'!F61</f>
        <v>0</v>
      </c>
    </row>
    <row r="68" spans="2:14" x14ac:dyDescent="0.2">
      <c r="B68" s="2" t="e">
        <f>'1. Director'!$C$17</f>
        <v>#N/A</v>
      </c>
      <c r="C68" t="str">
        <f>'1. Director'!$C$3</f>
        <v>FY2015-2016</v>
      </c>
      <c r="D68">
        <f>'1. Director'!$C$8</f>
        <v>0</v>
      </c>
      <c r="E68" s="38" t="s">
        <v>158</v>
      </c>
      <c r="G68">
        <f>'3. Members'!B62</f>
        <v>0</v>
      </c>
      <c r="H68">
        <f>'3. Members'!C62</f>
        <v>0</v>
      </c>
      <c r="I68" s="38" t="e">
        <f t="shared" si="0"/>
        <v>#N/A</v>
      </c>
      <c r="J68">
        <f>'3. Members'!D62</f>
        <v>0</v>
      </c>
      <c r="K68" t="e">
        <f t="shared" si="1"/>
        <v>#N/A</v>
      </c>
      <c r="L68" t="e">
        <f t="shared" si="2"/>
        <v>#N/A</v>
      </c>
      <c r="M68">
        <f>'3. Members'!E62</f>
        <v>0</v>
      </c>
      <c r="N68">
        <f>'3. Members'!F62</f>
        <v>0</v>
      </c>
    </row>
    <row r="69" spans="2:14" x14ac:dyDescent="0.2">
      <c r="B69" s="2" t="e">
        <f>'1. Director'!$C$17</f>
        <v>#N/A</v>
      </c>
      <c r="C69" t="str">
        <f>'1. Director'!$C$3</f>
        <v>FY2015-2016</v>
      </c>
      <c r="D69">
        <f>'1. Director'!$C$8</f>
        <v>0</v>
      </c>
      <c r="E69" s="38" t="s">
        <v>158</v>
      </c>
      <c r="G69">
        <f>'3. Members'!B63</f>
        <v>0</v>
      </c>
      <c r="H69">
        <f>'3. Members'!C63</f>
        <v>0</v>
      </c>
      <c r="I69" s="38" t="e">
        <f t="shared" si="0"/>
        <v>#N/A</v>
      </c>
      <c r="J69">
        <f>'3. Members'!D63</f>
        <v>0</v>
      </c>
      <c r="K69" t="e">
        <f t="shared" si="1"/>
        <v>#N/A</v>
      </c>
      <c r="L69" t="e">
        <f t="shared" si="2"/>
        <v>#N/A</v>
      </c>
      <c r="M69">
        <f>'3. Members'!E63</f>
        <v>0</v>
      </c>
      <c r="N69">
        <f>'3. Members'!F63</f>
        <v>0</v>
      </c>
    </row>
    <row r="70" spans="2:14" x14ac:dyDescent="0.2">
      <c r="B70" s="2" t="e">
        <f>'1. Director'!$C$17</f>
        <v>#N/A</v>
      </c>
      <c r="C70" t="str">
        <f>'1. Director'!$C$3</f>
        <v>FY2015-2016</v>
      </c>
      <c r="D70">
        <f>'1. Director'!$C$8</f>
        <v>0</v>
      </c>
      <c r="E70" s="38" t="s">
        <v>158</v>
      </c>
      <c r="G70">
        <f>'3. Members'!B64</f>
        <v>0</v>
      </c>
      <c r="H70">
        <f>'3. Members'!C64</f>
        <v>0</v>
      </c>
      <c r="I70" s="38" t="e">
        <f t="shared" si="0"/>
        <v>#N/A</v>
      </c>
      <c r="J70">
        <f>'3. Members'!D64</f>
        <v>0</v>
      </c>
      <c r="K70" t="e">
        <f t="shared" si="1"/>
        <v>#N/A</v>
      </c>
      <c r="L70" t="e">
        <f t="shared" si="2"/>
        <v>#N/A</v>
      </c>
      <c r="M70">
        <f>'3. Members'!E64</f>
        <v>0</v>
      </c>
      <c r="N70">
        <f>'3. Members'!F64</f>
        <v>0</v>
      </c>
    </row>
    <row r="71" spans="2:14" x14ac:dyDescent="0.2">
      <c r="B71" s="2" t="e">
        <f>'1. Director'!$C$17</f>
        <v>#N/A</v>
      </c>
      <c r="C71" t="str">
        <f>'1. Director'!$C$3</f>
        <v>FY2015-2016</v>
      </c>
      <c r="D71">
        <f>'1. Director'!$C$8</f>
        <v>0</v>
      </c>
      <c r="E71" s="38" t="s">
        <v>158</v>
      </c>
      <c r="G71">
        <f>'3. Members'!B65</f>
        <v>0</v>
      </c>
      <c r="H71">
        <f>'3. Members'!C65</f>
        <v>0</v>
      </c>
      <c r="I71" s="38" t="e">
        <f t="shared" si="0"/>
        <v>#N/A</v>
      </c>
      <c r="J71">
        <f>'3. Members'!D65</f>
        <v>0</v>
      </c>
      <c r="K71" t="e">
        <f t="shared" si="1"/>
        <v>#N/A</v>
      </c>
      <c r="L71" t="e">
        <f t="shared" si="2"/>
        <v>#N/A</v>
      </c>
      <c r="M71">
        <f>'3. Members'!E65</f>
        <v>0</v>
      </c>
      <c r="N71">
        <f>'3. Members'!F65</f>
        <v>0</v>
      </c>
    </row>
    <row r="72" spans="2:14" x14ac:dyDescent="0.2">
      <c r="B72" s="2" t="e">
        <f>'1. Director'!$C$17</f>
        <v>#N/A</v>
      </c>
      <c r="C72" t="str">
        <f>'1. Director'!$C$3</f>
        <v>FY2015-2016</v>
      </c>
      <c r="D72">
        <f>'1. Director'!$C$8</f>
        <v>0</v>
      </c>
      <c r="E72" s="38" t="s">
        <v>158</v>
      </c>
      <c r="G72">
        <f>'3. Members'!B66</f>
        <v>0</v>
      </c>
      <c r="H72">
        <f>'3. Members'!C66</f>
        <v>0</v>
      </c>
      <c r="I72" s="38" t="e">
        <f t="shared" si="0"/>
        <v>#N/A</v>
      </c>
      <c r="J72">
        <f>'3. Members'!D66</f>
        <v>0</v>
      </c>
      <c r="K72" t="e">
        <f t="shared" si="1"/>
        <v>#N/A</v>
      </c>
      <c r="L72" t="e">
        <f t="shared" si="2"/>
        <v>#N/A</v>
      </c>
      <c r="M72">
        <f>'3. Members'!E66</f>
        <v>0</v>
      </c>
      <c r="N72">
        <f>'3. Members'!F66</f>
        <v>0</v>
      </c>
    </row>
    <row r="73" spans="2:14" x14ac:dyDescent="0.2">
      <c r="B73" s="2" t="e">
        <f>'1. Director'!$C$17</f>
        <v>#N/A</v>
      </c>
      <c r="C73" t="str">
        <f>'1. Director'!$C$3</f>
        <v>FY2015-2016</v>
      </c>
      <c r="D73">
        <f>'1. Director'!$C$8</f>
        <v>0</v>
      </c>
      <c r="E73" s="38" t="s">
        <v>158</v>
      </c>
      <c r="G73">
        <f>'3. Members'!B67</f>
        <v>0</v>
      </c>
      <c r="H73">
        <f>'3. Members'!C67</f>
        <v>0</v>
      </c>
      <c r="I73" s="38" t="e">
        <f t="shared" si="0"/>
        <v>#N/A</v>
      </c>
      <c r="J73">
        <f>'3. Members'!D67</f>
        <v>0</v>
      </c>
      <c r="K73" t="e">
        <f t="shared" si="1"/>
        <v>#N/A</v>
      </c>
      <c r="L73" t="e">
        <f t="shared" si="2"/>
        <v>#N/A</v>
      </c>
      <c r="M73">
        <f>'3. Members'!E67</f>
        <v>0</v>
      </c>
      <c r="N73">
        <f>'3. Members'!F67</f>
        <v>0</v>
      </c>
    </row>
    <row r="74" spans="2:14" x14ac:dyDescent="0.2">
      <c r="B74" s="2" t="e">
        <f>'1. Director'!$C$17</f>
        <v>#N/A</v>
      </c>
      <c r="C74" t="str">
        <f>'1. Director'!$C$3</f>
        <v>FY2015-2016</v>
      </c>
      <c r="D74">
        <f>'1. Director'!$C$8</f>
        <v>0</v>
      </c>
      <c r="E74" s="38" t="s">
        <v>158</v>
      </c>
      <c r="G74">
        <f>'3. Members'!B68</f>
        <v>0</v>
      </c>
      <c r="H74">
        <f>'3. Members'!C68</f>
        <v>0</v>
      </c>
      <c r="I74" s="38" t="e">
        <f t="shared" si="0"/>
        <v>#N/A</v>
      </c>
      <c r="J74">
        <f>'3. Members'!D68</f>
        <v>0</v>
      </c>
      <c r="K74" t="e">
        <f t="shared" si="1"/>
        <v>#N/A</v>
      </c>
      <c r="L74" t="e">
        <f t="shared" si="2"/>
        <v>#N/A</v>
      </c>
      <c r="M74">
        <f>'3. Members'!E68</f>
        <v>0</v>
      </c>
      <c r="N74">
        <f>'3. Members'!F68</f>
        <v>0</v>
      </c>
    </row>
    <row r="75" spans="2:14" x14ac:dyDescent="0.2">
      <c r="B75" s="2" t="e">
        <f>'1. Director'!$C$17</f>
        <v>#N/A</v>
      </c>
      <c r="C75" t="str">
        <f>'1. Director'!$C$3</f>
        <v>FY2015-2016</v>
      </c>
      <c r="D75">
        <f>'1. Director'!$C$8</f>
        <v>0</v>
      </c>
      <c r="E75" s="38" t="s">
        <v>158</v>
      </c>
      <c r="G75">
        <f>'3. Members'!B69</f>
        <v>0</v>
      </c>
      <c r="H75">
        <f>'3. Members'!C69</f>
        <v>0</v>
      </c>
      <c r="I75" s="38" t="e">
        <f t="shared" si="0"/>
        <v>#N/A</v>
      </c>
      <c r="J75">
        <f>'3. Members'!D69</f>
        <v>0</v>
      </c>
      <c r="K75" t="e">
        <f t="shared" si="1"/>
        <v>#N/A</v>
      </c>
      <c r="L75" t="e">
        <f t="shared" si="2"/>
        <v>#N/A</v>
      </c>
      <c r="M75">
        <f>'3. Members'!E69</f>
        <v>0</v>
      </c>
      <c r="N75">
        <f>'3. Members'!F69</f>
        <v>0</v>
      </c>
    </row>
    <row r="76" spans="2:14" x14ac:dyDescent="0.2">
      <c r="B76" s="2" t="e">
        <f>'1. Director'!$C$17</f>
        <v>#N/A</v>
      </c>
      <c r="C76" t="str">
        <f>'1. Director'!$C$3</f>
        <v>FY2015-2016</v>
      </c>
      <c r="D76">
        <f>'1. Director'!$C$8</f>
        <v>0</v>
      </c>
      <c r="E76" s="38" t="s">
        <v>158</v>
      </c>
      <c r="G76">
        <f>'3. Members'!B70</f>
        <v>0</v>
      </c>
      <c r="H76">
        <f>'3. Members'!C70</f>
        <v>0</v>
      </c>
      <c r="I76" s="38" t="e">
        <f t="shared" si="0"/>
        <v>#N/A</v>
      </c>
      <c r="J76">
        <f>'3. Members'!D70</f>
        <v>0</v>
      </c>
      <c r="K76" t="e">
        <f t="shared" si="1"/>
        <v>#N/A</v>
      </c>
      <c r="L76" t="e">
        <f t="shared" si="2"/>
        <v>#N/A</v>
      </c>
      <c r="M76">
        <f>'3. Members'!E70</f>
        <v>0</v>
      </c>
      <c r="N76">
        <f>'3. Members'!F70</f>
        <v>0</v>
      </c>
    </row>
    <row r="77" spans="2:14" x14ac:dyDescent="0.2">
      <c r="B77" s="2" t="e">
        <f>'1. Director'!$C$17</f>
        <v>#N/A</v>
      </c>
      <c r="C77" t="str">
        <f>'1. Director'!$C$3</f>
        <v>FY2015-2016</v>
      </c>
      <c r="D77">
        <f>'1. Director'!$C$8</f>
        <v>0</v>
      </c>
      <c r="E77" s="38" t="s">
        <v>158</v>
      </c>
      <c r="G77">
        <f>'3. Members'!B71</f>
        <v>0</v>
      </c>
      <c r="H77">
        <f>'3. Members'!C71</f>
        <v>0</v>
      </c>
      <c r="I77" s="38" t="e">
        <f t="shared" si="0"/>
        <v>#N/A</v>
      </c>
      <c r="J77">
        <f>'3. Members'!D71</f>
        <v>0</v>
      </c>
      <c r="K77" t="e">
        <f t="shared" si="1"/>
        <v>#N/A</v>
      </c>
      <c r="L77" t="e">
        <f t="shared" si="2"/>
        <v>#N/A</v>
      </c>
      <c r="M77">
        <f>'3. Members'!E71</f>
        <v>0</v>
      </c>
      <c r="N77">
        <f>'3. Members'!F71</f>
        <v>0</v>
      </c>
    </row>
    <row r="78" spans="2:14" x14ac:dyDescent="0.2">
      <c r="B78" s="2" t="e">
        <f>'1. Director'!$C$17</f>
        <v>#N/A</v>
      </c>
      <c r="C78" t="str">
        <f>'1. Director'!$C$3</f>
        <v>FY2015-2016</v>
      </c>
      <c r="D78">
        <f>'1. Director'!$C$8</f>
        <v>0</v>
      </c>
      <c r="E78" s="38" t="s">
        <v>158</v>
      </c>
      <c r="G78">
        <f>'3. Members'!B72</f>
        <v>0</v>
      </c>
      <c r="H78">
        <f>'3. Members'!C72</f>
        <v>0</v>
      </c>
      <c r="I78" s="38" t="e">
        <f t="shared" si="0"/>
        <v>#N/A</v>
      </c>
      <c r="J78">
        <f>'3. Members'!D72</f>
        <v>0</v>
      </c>
      <c r="K78" t="e">
        <f t="shared" si="1"/>
        <v>#N/A</v>
      </c>
      <c r="L78" t="e">
        <f t="shared" si="2"/>
        <v>#N/A</v>
      </c>
      <c r="M78">
        <f>'3. Members'!E72</f>
        <v>0</v>
      </c>
      <c r="N78">
        <f>'3. Members'!F72</f>
        <v>0</v>
      </c>
    </row>
    <row r="79" spans="2:14" x14ac:dyDescent="0.2">
      <c r="B79" s="2" t="e">
        <f>'1. Director'!$C$17</f>
        <v>#N/A</v>
      </c>
      <c r="C79" t="str">
        <f>'1. Director'!$C$3</f>
        <v>FY2015-2016</v>
      </c>
      <c r="D79">
        <f>'1. Director'!$C$8</f>
        <v>0</v>
      </c>
      <c r="E79" s="38" t="s">
        <v>158</v>
      </c>
      <c r="G79">
        <f>'3. Members'!B73</f>
        <v>0</v>
      </c>
      <c r="H79">
        <f>'3. Members'!C73</f>
        <v>0</v>
      </c>
      <c r="I79" s="38" t="e">
        <f t="shared" si="0"/>
        <v>#N/A</v>
      </c>
      <c r="J79">
        <f>'3. Members'!D73</f>
        <v>0</v>
      </c>
      <c r="K79" t="e">
        <f t="shared" si="1"/>
        <v>#N/A</v>
      </c>
      <c r="L79" t="e">
        <f t="shared" si="2"/>
        <v>#N/A</v>
      </c>
      <c r="M79">
        <f>'3. Members'!E73</f>
        <v>0</v>
      </c>
      <c r="N79">
        <f>'3. Members'!F73</f>
        <v>0</v>
      </c>
    </row>
    <row r="80" spans="2:14" x14ac:dyDescent="0.2">
      <c r="B80" s="2" t="e">
        <f>'1. Director'!$C$17</f>
        <v>#N/A</v>
      </c>
      <c r="C80" t="str">
        <f>'1. Director'!$C$3</f>
        <v>FY2015-2016</v>
      </c>
      <c r="D80">
        <f>'1. Director'!$C$8</f>
        <v>0</v>
      </c>
      <c r="E80" s="38" t="s">
        <v>158</v>
      </c>
      <c r="G80">
        <f>'3. Members'!B74</f>
        <v>0</v>
      </c>
      <c r="H80">
        <f>'3. Members'!C74</f>
        <v>0</v>
      </c>
      <c r="I80" s="38" t="e">
        <f t="shared" si="0"/>
        <v>#N/A</v>
      </c>
      <c r="J80">
        <f>'3. Members'!D74</f>
        <v>0</v>
      </c>
      <c r="K80" t="e">
        <f t="shared" si="1"/>
        <v>#N/A</v>
      </c>
      <c r="L80" t="e">
        <f t="shared" si="2"/>
        <v>#N/A</v>
      </c>
      <c r="M80">
        <f>'3. Members'!E74</f>
        <v>0</v>
      </c>
      <c r="N80">
        <f>'3. Members'!F74</f>
        <v>0</v>
      </c>
    </row>
    <row r="81" spans="2:14" x14ac:dyDescent="0.2">
      <c r="B81" s="2" t="e">
        <f>'1. Director'!$C$17</f>
        <v>#N/A</v>
      </c>
      <c r="C81" t="str">
        <f>'1. Director'!$C$3</f>
        <v>FY2015-2016</v>
      </c>
      <c r="D81">
        <f>'1. Director'!$C$8</f>
        <v>0</v>
      </c>
      <c r="E81" s="38" t="s">
        <v>158</v>
      </c>
      <c r="G81">
        <f>'3. Members'!B75</f>
        <v>0</v>
      </c>
      <c r="H81">
        <f>'3. Members'!C75</f>
        <v>0</v>
      </c>
      <c r="I81" s="38" t="e">
        <f t="shared" si="0"/>
        <v>#N/A</v>
      </c>
      <c r="J81">
        <f>'3. Members'!D75</f>
        <v>0</v>
      </c>
      <c r="K81" t="e">
        <f t="shared" si="1"/>
        <v>#N/A</v>
      </c>
      <c r="L81" t="e">
        <f t="shared" si="2"/>
        <v>#N/A</v>
      </c>
      <c r="M81">
        <f>'3. Members'!E75</f>
        <v>0</v>
      </c>
      <c r="N81">
        <f>'3. Members'!F75</f>
        <v>0</v>
      </c>
    </row>
    <row r="82" spans="2:14" x14ac:dyDescent="0.2">
      <c r="B82" s="2" t="e">
        <f>'1. Director'!$C$17</f>
        <v>#N/A</v>
      </c>
      <c r="C82" t="str">
        <f>'1. Director'!$C$3</f>
        <v>FY2015-2016</v>
      </c>
      <c r="D82">
        <f>'1. Director'!$C$8</f>
        <v>0</v>
      </c>
      <c r="E82" s="38" t="s">
        <v>158</v>
      </c>
      <c r="G82">
        <f>'3. Members'!B76</f>
        <v>0</v>
      </c>
      <c r="H82">
        <f>'3. Members'!C76</f>
        <v>0</v>
      </c>
      <c r="I82" s="38" t="e">
        <f t="shared" si="0"/>
        <v>#N/A</v>
      </c>
      <c r="J82">
        <f>'3. Members'!D76</f>
        <v>0</v>
      </c>
      <c r="K82" t="e">
        <f t="shared" si="1"/>
        <v>#N/A</v>
      </c>
      <c r="L82" t="e">
        <f t="shared" si="2"/>
        <v>#N/A</v>
      </c>
      <c r="M82">
        <f>'3. Members'!E76</f>
        <v>0</v>
      </c>
      <c r="N82">
        <f>'3. Members'!F76</f>
        <v>0</v>
      </c>
    </row>
    <row r="83" spans="2:14" x14ac:dyDescent="0.2">
      <c r="B83" s="2" t="e">
        <f>'1. Director'!$C$17</f>
        <v>#N/A</v>
      </c>
      <c r="C83" t="str">
        <f>'1. Director'!$C$3</f>
        <v>FY2015-2016</v>
      </c>
      <c r="D83">
        <f>'1. Director'!$C$8</f>
        <v>0</v>
      </c>
      <c r="E83" s="38" t="s">
        <v>158</v>
      </c>
      <c r="G83">
        <f>'3. Members'!B77</f>
        <v>0</v>
      </c>
      <c r="H83">
        <f>'3. Members'!C77</f>
        <v>0</v>
      </c>
      <c r="I83" s="38" t="e">
        <f t="shared" si="0"/>
        <v>#N/A</v>
      </c>
      <c r="J83">
        <f>'3. Members'!D77</f>
        <v>0</v>
      </c>
      <c r="K83" t="e">
        <f t="shared" si="1"/>
        <v>#N/A</v>
      </c>
      <c r="L83" t="e">
        <f t="shared" si="2"/>
        <v>#N/A</v>
      </c>
      <c r="M83">
        <f>'3. Members'!E77</f>
        <v>0</v>
      </c>
      <c r="N83">
        <f>'3. Members'!F77</f>
        <v>0</v>
      </c>
    </row>
    <row r="84" spans="2:14" x14ac:dyDescent="0.2">
      <c r="B84" s="2" t="e">
        <f>'1. Director'!$C$17</f>
        <v>#N/A</v>
      </c>
      <c r="C84" t="str">
        <f>'1. Director'!$C$3</f>
        <v>FY2015-2016</v>
      </c>
      <c r="D84">
        <f>'1. Director'!$C$8</f>
        <v>0</v>
      </c>
      <c r="E84" s="38" t="s">
        <v>158</v>
      </c>
      <c r="G84">
        <f>'3. Members'!B78</f>
        <v>0</v>
      </c>
      <c r="H84">
        <f>'3. Members'!C78</f>
        <v>0</v>
      </c>
      <c r="I84" s="38" t="e">
        <f t="shared" si="0"/>
        <v>#N/A</v>
      </c>
      <c r="J84">
        <f>'3. Members'!D78</f>
        <v>0</v>
      </c>
      <c r="K84" t="e">
        <f t="shared" si="1"/>
        <v>#N/A</v>
      </c>
      <c r="L84" t="e">
        <f t="shared" si="2"/>
        <v>#N/A</v>
      </c>
      <c r="M84">
        <f>'3. Members'!E78</f>
        <v>0</v>
      </c>
      <c r="N84">
        <f>'3. Members'!F78</f>
        <v>0</v>
      </c>
    </row>
    <row r="85" spans="2:14" x14ac:dyDescent="0.2">
      <c r="B85" s="2" t="e">
        <f>'1. Director'!$C$17</f>
        <v>#N/A</v>
      </c>
      <c r="C85" t="str">
        <f>'1. Director'!$C$3</f>
        <v>FY2015-2016</v>
      </c>
      <c r="D85">
        <f>'1. Director'!$C$8</f>
        <v>0</v>
      </c>
      <c r="E85" s="38" t="s">
        <v>158</v>
      </c>
      <c r="G85">
        <f>'3. Members'!B79</f>
        <v>0</v>
      </c>
      <c r="H85">
        <f>'3. Members'!C79</f>
        <v>0</v>
      </c>
      <c r="I85" s="38" t="e">
        <f t="shared" si="0"/>
        <v>#N/A</v>
      </c>
      <c r="J85">
        <f>'3. Members'!D79</f>
        <v>0</v>
      </c>
      <c r="K85" t="e">
        <f t="shared" si="1"/>
        <v>#N/A</v>
      </c>
      <c r="L85" t="e">
        <f t="shared" si="2"/>
        <v>#N/A</v>
      </c>
      <c r="M85">
        <f>'3. Members'!E79</f>
        <v>0</v>
      </c>
      <c r="N85">
        <f>'3. Members'!F79</f>
        <v>0</v>
      </c>
    </row>
    <row r="86" spans="2:14" x14ac:dyDescent="0.2">
      <c r="B86" s="2" t="e">
        <f>'1. Director'!$C$17</f>
        <v>#N/A</v>
      </c>
      <c r="C86" t="str">
        <f>'1. Director'!$C$3</f>
        <v>FY2015-2016</v>
      </c>
      <c r="D86">
        <f>'1. Director'!$C$8</f>
        <v>0</v>
      </c>
      <c r="E86" s="38" t="s">
        <v>158</v>
      </c>
      <c r="G86">
        <f>'3. Members'!B80</f>
        <v>0</v>
      </c>
      <c r="H86">
        <f>'3. Members'!C80</f>
        <v>0</v>
      </c>
      <c r="I86" s="38" t="e">
        <f t="shared" si="0"/>
        <v>#N/A</v>
      </c>
      <c r="J86">
        <f>'3. Members'!D80</f>
        <v>0</v>
      </c>
      <c r="K86" t="e">
        <f t="shared" si="1"/>
        <v>#N/A</v>
      </c>
      <c r="L86" t="e">
        <f t="shared" si="2"/>
        <v>#N/A</v>
      </c>
      <c r="M86">
        <f>'3. Members'!E80</f>
        <v>0</v>
      </c>
      <c r="N86">
        <f>'3. Members'!F80</f>
        <v>0</v>
      </c>
    </row>
    <row r="87" spans="2:14" x14ac:dyDescent="0.2">
      <c r="B87" s="2" t="e">
        <f>'1. Director'!$C$17</f>
        <v>#N/A</v>
      </c>
      <c r="C87" t="str">
        <f>'1. Director'!$C$3</f>
        <v>FY2015-2016</v>
      </c>
      <c r="D87">
        <f>'1. Director'!$C$8</f>
        <v>0</v>
      </c>
      <c r="E87" s="38" t="s">
        <v>158</v>
      </c>
      <c r="G87">
        <f>'3. Members'!B81</f>
        <v>0</v>
      </c>
      <c r="H87">
        <f>'3. Members'!C81</f>
        <v>0</v>
      </c>
      <c r="I87" s="38" t="e">
        <f t="shared" si="0"/>
        <v>#N/A</v>
      </c>
      <c r="J87">
        <f>'3. Members'!D81</f>
        <v>0</v>
      </c>
      <c r="K87" t="e">
        <f t="shared" si="1"/>
        <v>#N/A</v>
      </c>
      <c r="L87" t="e">
        <f t="shared" si="2"/>
        <v>#N/A</v>
      </c>
      <c r="M87">
        <f>'3. Members'!E81</f>
        <v>0</v>
      </c>
      <c r="N87">
        <f>'3. Members'!F81</f>
        <v>0</v>
      </c>
    </row>
    <row r="88" spans="2:14" x14ac:dyDescent="0.2">
      <c r="B88" s="2" t="e">
        <f>'1. Director'!$C$17</f>
        <v>#N/A</v>
      </c>
      <c r="C88" t="str">
        <f>'1. Director'!$C$3</f>
        <v>FY2015-2016</v>
      </c>
      <c r="D88">
        <f>'1. Director'!$C$8</f>
        <v>0</v>
      </c>
      <c r="E88" s="38" t="s">
        <v>158</v>
      </c>
      <c r="G88">
        <f>'3. Members'!B82</f>
        <v>0</v>
      </c>
      <c r="H88">
        <f>'3. Members'!C82</f>
        <v>0</v>
      </c>
      <c r="I88" s="38" t="e">
        <f t="shared" si="0"/>
        <v>#N/A</v>
      </c>
      <c r="J88">
        <f>'3. Members'!D82</f>
        <v>0</v>
      </c>
      <c r="K88" t="e">
        <f t="shared" si="1"/>
        <v>#N/A</v>
      </c>
      <c r="L88" t="e">
        <f t="shared" si="2"/>
        <v>#N/A</v>
      </c>
      <c r="M88">
        <f>'3. Members'!E82</f>
        <v>0</v>
      </c>
      <c r="N88">
        <f>'3. Members'!F82</f>
        <v>0</v>
      </c>
    </row>
    <row r="89" spans="2:14" x14ac:dyDescent="0.2">
      <c r="B89" s="2" t="e">
        <f>'1. Director'!$C$17</f>
        <v>#N/A</v>
      </c>
      <c r="C89" t="str">
        <f>'1. Director'!$C$3</f>
        <v>FY2015-2016</v>
      </c>
      <c r="D89">
        <f>'1. Director'!$C$8</f>
        <v>0</v>
      </c>
      <c r="E89" s="38" t="s">
        <v>158</v>
      </c>
      <c r="G89">
        <f>'3. Members'!B83</f>
        <v>0</v>
      </c>
      <c r="H89">
        <f>'3. Members'!C83</f>
        <v>0</v>
      </c>
      <c r="I89" s="38" t="e">
        <f t="shared" ref="I89:I122" si="3">VLOOKUP(H89,$Q$27:$T$34,2,FALSE)</f>
        <v>#N/A</v>
      </c>
      <c r="J89">
        <f>'3. Members'!D83</f>
        <v>0</v>
      </c>
      <c r="K89" t="e">
        <f t="shared" ref="K89:K122" si="4">VLOOKUP(H89,$Q$27:$T$34,3, FALSE)</f>
        <v>#N/A</v>
      </c>
      <c r="L89" t="e">
        <f t="shared" ref="L89:L122" si="5">VLOOKUP(H89,$Q$27:$T$34,4,FALSE)</f>
        <v>#N/A</v>
      </c>
      <c r="M89">
        <f>'3. Members'!E83</f>
        <v>0</v>
      </c>
      <c r="N89">
        <f>'3. Members'!F83</f>
        <v>0</v>
      </c>
    </row>
    <row r="90" spans="2:14" x14ac:dyDescent="0.2">
      <c r="B90" s="2" t="e">
        <f>'1. Director'!$C$17</f>
        <v>#N/A</v>
      </c>
      <c r="C90" t="str">
        <f>'1. Director'!$C$3</f>
        <v>FY2015-2016</v>
      </c>
      <c r="D90">
        <f>'1. Director'!$C$8</f>
        <v>0</v>
      </c>
      <c r="E90" s="38" t="s">
        <v>158</v>
      </c>
      <c r="G90">
        <f>'3. Members'!B84</f>
        <v>0</v>
      </c>
      <c r="H90">
        <f>'3. Members'!C84</f>
        <v>0</v>
      </c>
      <c r="I90" s="38" t="e">
        <f t="shared" si="3"/>
        <v>#N/A</v>
      </c>
      <c r="J90">
        <f>'3. Members'!D84</f>
        <v>0</v>
      </c>
      <c r="K90" t="e">
        <f t="shared" si="4"/>
        <v>#N/A</v>
      </c>
      <c r="L90" t="e">
        <f t="shared" si="5"/>
        <v>#N/A</v>
      </c>
      <c r="M90">
        <f>'3. Members'!E84</f>
        <v>0</v>
      </c>
      <c r="N90">
        <f>'3. Members'!F84</f>
        <v>0</v>
      </c>
    </row>
    <row r="91" spans="2:14" x14ac:dyDescent="0.2">
      <c r="B91" s="2" t="e">
        <f>'1. Director'!$C$17</f>
        <v>#N/A</v>
      </c>
      <c r="C91" t="str">
        <f>'1. Director'!$C$3</f>
        <v>FY2015-2016</v>
      </c>
      <c r="D91">
        <f>'1. Director'!$C$8</f>
        <v>0</v>
      </c>
      <c r="E91" s="38" t="s">
        <v>158</v>
      </c>
      <c r="G91">
        <f>'3. Members'!B85</f>
        <v>0</v>
      </c>
      <c r="H91">
        <f>'3. Members'!C85</f>
        <v>0</v>
      </c>
      <c r="I91" s="38" t="e">
        <f t="shared" si="3"/>
        <v>#N/A</v>
      </c>
      <c r="J91">
        <f>'3. Members'!D85</f>
        <v>0</v>
      </c>
      <c r="K91" t="e">
        <f t="shared" si="4"/>
        <v>#N/A</v>
      </c>
      <c r="L91" t="e">
        <f t="shared" si="5"/>
        <v>#N/A</v>
      </c>
      <c r="M91">
        <f>'3. Members'!E85</f>
        <v>0</v>
      </c>
      <c r="N91">
        <f>'3. Members'!F85</f>
        <v>0</v>
      </c>
    </row>
    <row r="92" spans="2:14" x14ac:dyDescent="0.2">
      <c r="B92" s="2" t="e">
        <f>'1. Director'!$C$17</f>
        <v>#N/A</v>
      </c>
      <c r="C92" t="str">
        <f>'1. Director'!$C$3</f>
        <v>FY2015-2016</v>
      </c>
      <c r="D92">
        <f>'1. Director'!$C$8</f>
        <v>0</v>
      </c>
      <c r="E92" s="38" t="s">
        <v>158</v>
      </c>
      <c r="G92">
        <f>'3. Members'!B86</f>
        <v>0</v>
      </c>
      <c r="H92">
        <f>'3. Members'!C86</f>
        <v>0</v>
      </c>
      <c r="I92" s="38" t="e">
        <f t="shared" si="3"/>
        <v>#N/A</v>
      </c>
      <c r="J92">
        <f>'3. Members'!D86</f>
        <v>0</v>
      </c>
      <c r="K92" t="e">
        <f t="shared" si="4"/>
        <v>#N/A</v>
      </c>
      <c r="L92" t="e">
        <f t="shared" si="5"/>
        <v>#N/A</v>
      </c>
      <c r="M92">
        <f>'3. Members'!E86</f>
        <v>0</v>
      </c>
      <c r="N92">
        <f>'3. Members'!F86</f>
        <v>0</v>
      </c>
    </row>
    <row r="93" spans="2:14" x14ac:dyDescent="0.2">
      <c r="B93" s="2" t="e">
        <f>'1. Director'!$C$17</f>
        <v>#N/A</v>
      </c>
      <c r="C93" t="str">
        <f>'1. Director'!$C$3</f>
        <v>FY2015-2016</v>
      </c>
      <c r="D93">
        <f>'1. Director'!$C$8</f>
        <v>0</v>
      </c>
      <c r="E93" s="38" t="s">
        <v>158</v>
      </c>
      <c r="G93">
        <f>'3. Members'!B87</f>
        <v>0</v>
      </c>
      <c r="H93">
        <f>'3. Members'!C87</f>
        <v>0</v>
      </c>
      <c r="I93" s="38" t="e">
        <f t="shared" si="3"/>
        <v>#N/A</v>
      </c>
      <c r="J93">
        <f>'3. Members'!D87</f>
        <v>0</v>
      </c>
      <c r="K93" t="e">
        <f t="shared" si="4"/>
        <v>#N/A</v>
      </c>
      <c r="L93" t="e">
        <f t="shared" si="5"/>
        <v>#N/A</v>
      </c>
      <c r="M93">
        <f>'3. Members'!E87</f>
        <v>0</v>
      </c>
      <c r="N93">
        <f>'3. Members'!F87</f>
        <v>0</v>
      </c>
    </row>
    <row r="94" spans="2:14" x14ac:dyDescent="0.2">
      <c r="B94" s="2" t="e">
        <f>'1. Director'!$C$17</f>
        <v>#N/A</v>
      </c>
      <c r="C94" t="str">
        <f>'1. Director'!$C$3</f>
        <v>FY2015-2016</v>
      </c>
      <c r="D94">
        <f>'1. Director'!$C$8</f>
        <v>0</v>
      </c>
      <c r="E94" s="38" t="s">
        <v>158</v>
      </c>
      <c r="G94">
        <f>'3. Members'!B88</f>
        <v>0</v>
      </c>
      <c r="H94">
        <f>'3. Members'!C88</f>
        <v>0</v>
      </c>
      <c r="I94" s="38" t="e">
        <f t="shared" si="3"/>
        <v>#N/A</v>
      </c>
      <c r="J94">
        <f>'3. Members'!D88</f>
        <v>0</v>
      </c>
      <c r="K94" t="e">
        <f t="shared" si="4"/>
        <v>#N/A</v>
      </c>
      <c r="L94" t="e">
        <f t="shared" si="5"/>
        <v>#N/A</v>
      </c>
      <c r="M94">
        <f>'3. Members'!E88</f>
        <v>0</v>
      </c>
      <c r="N94">
        <f>'3. Members'!F88</f>
        <v>0</v>
      </c>
    </row>
    <row r="95" spans="2:14" x14ac:dyDescent="0.2">
      <c r="B95" s="2" t="e">
        <f>'1. Director'!$C$17</f>
        <v>#N/A</v>
      </c>
      <c r="C95" t="str">
        <f>'1. Director'!$C$3</f>
        <v>FY2015-2016</v>
      </c>
      <c r="D95">
        <f>'1. Director'!$C$8</f>
        <v>0</v>
      </c>
      <c r="E95" s="38" t="s">
        <v>158</v>
      </c>
      <c r="G95">
        <f>'3. Members'!B89</f>
        <v>0</v>
      </c>
      <c r="H95">
        <f>'3. Members'!C89</f>
        <v>0</v>
      </c>
      <c r="I95" s="38" t="e">
        <f t="shared" si="3"/>
        <v>#N/A</v>
      </c>
      <c r="J95">
        <f>'3. Members'!D89</f>
        <v>0</v>
      </c>
      <c r="K95" t="e">
        <f t="shared" si="4"/>
        <v>#N/A</v>
      </c>
      <c r="L95" t="e">
        <f t="shared" si="5"/>
        <v>#N/A</v>
      </c>
      <c r="M95">
        <f>'3. Members'!E89</f>
        <v>0</v>
      </c>
      <c r="N95">
        <f>'3. Members'!F89</f>
        <v>0</v>
      </c>
    </row>
    <row r="96" spans="2:14" x14ac:dyDescent="0.2">
      <c r="B96" s="2" t="e">
        <f>'1. Director'!$C$17</f>
        <v>#N/A</v>
      </c>
      <c r="C96" t="str">
        <f>'1. Director'!$C$3</f>
        <v>FY2015-2016</v>
      </c>
      <c r="D96">
        <f>'1. Director'!$C$8</f>
        <v>0</v>
      </c>
      <c r="E96" s="38" t="s">
        <v>158</v>
      </c>
      <c r="G96">
        <f>'3. Members'!B90</f>
        <v>0</v>
      </c>
      <c r="H96">
        <f>'3. Members'!C90</f>
        <v>0</v>
      </c>
      <c r="I96" s="38" t="e">
        <f t="shared" si="3"/>
        <v>#N/A</v>
      </c>
      <c r="J96">
        <f>'3. Members'!D90</f>
        <v>0</v>
      </c>
      <c r="K96" t="e">
        <f t="shared" si="4"/>
        <v>#N/A</v>
      </c>
      <c r="L96" t="e">
        <f t="shared" si="5"/>
        <v>#N/A</v>
      </c>
      <c r="M96">
        <f>'3. Members'!E90</f>
        <v>0</v>
      </c>
      <c r="N96">
        <f>'3. Members'!F90</f>
        <v>0</v>
      </c>
    </row>
    <row r="97" spans="2:14" x14ac:dyDescent="0.2">
      <c r="B97" s="2" t="e">
        <f>'1. Director'!$C$17</f>
        <v>#N/A</v>
      </c>
      <c r="C97" t="str">
        <f>'1. Director'!$C$3</f>
        <v>FY2015-2016</v>
      </c>
      <c r="D97">
        <f>'1. Director'!$C$8</f>
        <v>0</v>
      </c>
      <c r="E97" s="38" t="s">
        <v>158</v>
      </c>
      <c r="G97">
        <f>'3. Members'!B91</f>
        <v>0</v>
      </c>
      <c r="H97">
        <f>'3. Members'!C91</f>
        <v>0</v>
      </c>
      <c r="I97" s="38" t="e">
        <f t="shared" si="3"/>
        <v>#N/A</v>
      </c>
      <c r="J97">
        <f>'3. Members'!D91</f>
        <v>0</v>
      </c>
      <c r="K97" t="e">
        <f t="shared" si="4"/>
        <v>#N/A</v>
      </c>
      <c r="L97" t="e">
        <f t="shared" si="5"/>
        <v>#N/A</v>
      </c>
      <c r="M97">
        <f>'3. Members'!E91</f>
        <v>0</v>
      </c>
      <c r="N97">
        <f>'3. Members'!F91</f>
        <v>0</v>
      </c>
    </row>
    <row r="98" spans="2:14" x14ac:dyDescent="0.2">
      <c r="B98" s="2" t="e">
        <f>'1. Director'!$C$17</f>
        <v>#N/A</v>
      </c>
      <c r="C98" t="str">
        <f>'1. Director'!$C$3</f>
        <v>FY2015-2016</v>
      </c>
      <c r="D98">
        <f>'1. Director'!$C$8</f>
        <v>0</v>
      </c>
      <c r="E98" s="38" t="s">
        <v>158</v>
      </c>
      <c r="G98">
        <f>'3. Members'!B92</f>
        <v>0</v>
      </c>
      <c r="H98">
        <f>'3. Members'!C92</f>
        <v>0</v>
      </c>
      <c r="I98" s="38" t="e">
        <f t="shared" si="3"/>
        <v>#N/A</v>
      </c>
      <c r="J98">
        <f>'3. Members'!D92</f>
        <v>0</v>
      </c>
      <c r="K98" t="e">
        <f t="shared" si="4"/>
        <v>#N/A</v>
      </c>
      <c r="L98" t="e">
        <f t="shared" si="5"/>
        <v>#N/A</v>
      </c>
      <c r="M98">
        <f>'3. Members'!E92</f>
        <v>0</v>
      </c>
      <c r="N98">
        <f>'3. Members'!F92</f>
        <v>0</v>
      </c>
    </row>
    <row r="99" spans="2:14" x14ac:dyDescent="0.2">
      <c r="B99" s="2" t="e">
        <f>'1. Director'!$C$17</f>
        <v>#N/A</v>
      </c>
      <c r="C99" t="str">
        <f>'1. Director'!$C$3</f>
        <v>FY2015-2016</v>
      </c>
      <c r="D99">
        <f>'1. Director'!$C$8</f>
        <v>0</v>
      </c>
      <c r="E99" s="38" t="s">
        <v>158</v>
      </c>
      <c r="G99">
        <f>'3. Members'!B93</f>
        <v>0</v>
      </c>
      <c r="H99">
        <f>'3. Members'!C93</f>
        <v>0</v>
      </c>
      <c r="I99" s="38" t="e">
        <f t="shared" si="3"/>
        <v>#N/A</v>
      </c>
      <c r="J99">
        <f>'3. Members'!D93</f>
        <v>0</v>
      </c>
      <c r="K99" t="e">
        <f t="shared" si="4"/>
        <v>#N/A</v>
      </c>
      <c r="L99" t="e">
        <f t="shared" si="5"/>
        <v>#N/A</v>
      </c>
      <c r="M99">
        <f>'3. Members'!E93</f>
        <v>0</v>
      </c>
      <c r="N99">
        <f>'3. Members'!F93</f>
        <v>0</v>
      </c>
    </row>
    <row r="100" spans="2:14" x14ac:dyDescent="0.2">
      <c r="B100" s="2" t="e">
        <f>'1. Director'!$C$17</f>
        <v>#N/A</v>
      </c>
      <c r="C100" t="str">
        <f>'1. Director'!$C$3</f>
        <v>FY2015-2016</v>
      </c>
      <c r="D100">
        <f>'1. Director'!$C$8</f>
        <v>0</v>
      </c>
      <c r="E100" s="38" t="s">
        <v>158</v>
      </c>
      <c r="G100">
        <f>'3. Members'!B94</f>
        <v>0</v>
      </c>
      <c r="H100">
        <f>'3. Members'!C94</f>
        <v>0</v>
      </c>
      <c r="I100" s="38" t="e">
        <f t="shared" si="3"/>
        <v>#N/A</v>
      </c>
      <c r="J100">
        <f>'3. Members'!D94</f>
        <v>0</v>
      </c>
      <c r="K100" t="e">
        <f t="shared" si="4"/>
        <v>#N/A</v>
      </c>
      <c r="L100" t="e">
        <f t="shared" si="5"/>
        <v>#N/A</v>
      </c>
      <c r="M100">
        <f>'3. Members'!E94</f>
        <v>0</v>
      </c>
      <c r="N100">
        <f>'3. Members'!F94</f>
        <v>0</v>
      </c>
    </row>
    <row r="101" spans="2:14" x14ac:dyDescent="0.2">
      <c r="B101" s="2" t="e">
        <f>'1. Director'!$C$17</f>
        <v>#N/A</v>
      </c>
      <c r="C101" t="str">
        <f>'1. Director'!$C$3</f>
        <v>FY2015-2016</v>
      </c>
      <c r="D101">
        <f>'1. Director'!$C$8</f>
        <v>0</v>
      </c>
      <c r="E101" s="38" t="s">
        <v>158</v>
      </c>
      <c r="G101">
        <f>'3. Members'!B95</f>
        <v>0</v>
      </c>
      <c r="H101">
        <f>'3. Members'!C95</f>
        <v>0</v>
      </c>
      <c r="I101" s="38" t="e">
        <f t="shared" si="3"/>
        <v>#N/A</v>
      </c>
      <c r="J101">
        <f>'3. Members'!D95</f>
        <v>0</v>
      </c>
      <c r="K101" t="e">
        <f t="shared" si="4"/>
        <v>#N/A</v>
      </c>
      <c r="L101" t="e">
        <f t="shared" si="5"/>
        <v>#N/A</v>
      </c>
      <c r="M101">
        <f>'3. Members'!E95</f>
        <v>0</v>
      </c>
      <c r="N101">
        <f>'3. Members'!F95</f>
        <v>0</v>
      </c>
    </row>
    <row r="102" spans="2:14" x14ac:dyDescent="0.2">
      <c r="B102" s="2" t="e">
        <f>'1. Director'!$C$17</f>
        <v>#N/A</v>
      </c>
      <c r="C102" t="str">
        <f>'1. Director'!$C$3</f>
        <v>FY2015-2016</v>
      </c>
      <c r="D102">
        <f>'1. Director'!$C$8</f>
        <v>0</v>
      </c>
      <c r="E102" s="38" t="s">
        <v>158</v>
      </c>
      <c r="G102">
        <f>'3. Members'!B96</f>
        <v>0</v>
      </c>
      <c r="H102">
        <f>'3. Members'!C96</f>
        <v>0</v>
      </c>
      <c r="I102" s="38" t="e">
        <f t="shared" si="3"/>
        <v>#N/A</v>
      </c>
      <c r="J102">
        <f>'3. Members'!D96</f>
        <v>0</v>
      </c>
      <c r="K102" t="e">
        <f t="shared" si="4"/>
        <v>#N/A</v>
      </c>
      <c r="L102" t="e">
        <f t="shared" si="5"/>
        <v>#N/A</v>
      </c>
      <c r="M102">
        <f>'3. Members'!E96</f>
        <v>0</v>
      </c>
      <c r="N102">
        <f>'3. Members'!F96</f>
        <v>0</v>
      </c>
    </row>
    <row r="103" spans="2:14" x14ac:dyDescent="0.2">
      <c r="B103" s="2" t="e">
        <f>'1. Director'!$C$17</f>
        <v>#N/A</v>
      </c>
      <c r="C103" t="str">
        <f>'1. Director'!$C$3</f>
        <v>FY2015-2016</v>
      </c>
      <c r="D103">
        <f>'1. Director'!$C$8</f>
        <v>0</v>
      </c>
      <c r="E103" s="38" t="s">
        <v>158</v>
      </c>
      <c r="G103">
        <f>'3. Members'!B97</f>
        <v>0</v>
      </c>
      <c r="H103">
        <f>'3. Members'!C97</f>
        <v>0</v>
      </c>
      <c r="I103" s="38" t="e">
        <f t="shared" si="3"/>
        <v>#N/A</v>
      </c>
      <c r="J103">
        <f>'3. Members'!D97</f>
        <v>0</v>
      </c>
      <c r="K103" t="e">
        <f t="shared" si="4"/>
        <v>#N/A</v>
      </c>
      <c r="L103" t="e">
        <f t="shared" si="5"/>
        <v>#N/A</v>
      </c>
      <c r="M103">
        <f>'3. Members'!E97</f>
        <v>0</v>
      </c>
      <c r="N103">
        <f>'3. Members'!F97</f>
        <v>0</v>
      </c>
    </row>
    <row r="104" spans="2:14" x14ac:dyDescent="0.2">
      <c r="B104" s="2" t="e">
        <f>'1. Director'!$C$17</f>
        <v>#N/A</v>
      </c>
      <c r="C104" t="str">
        <f>'1. Director'!$C$3</f>
        <v>FY2015-2016</v>
      </c>
      <c r="D104">
        <f>'1. Director'!$C$8</f>
        <v>0</v>
      </c>
      <c r="E104" s="38" t="s">
        <v>158</v>
      </c>
      <c r="G104">
        <f>'3. Members'!B98</f>
        <v>0</v>
      </c>
      <c r="H104">
        <f>'3. Members'!C98</f>
        <v>0</v>
      </c>
      <c r="I104" s="38" t="e">
        <f t="shared" si="3"/>
        <v>#N/A</v>
      </c>
      <c r="J104">
        <f>'3. Members'!D98</f>
        <v>0</v>
      </c>
      <c r="K104" t="e">
        <f t="shared" si="4"/>
        <v>#N/A</v>
      </c>
      <c r="L104" t="e">
        <f t="shared" si="5"/>
        <v>#N/A</v>
      </c>
      <c r="M104">
        <f>'3. Members'!E98</f>
        <v>0</v>
      </c>
      <c r="N104">
        <f>'3. Members'!F98</f>
        <v>0</v>
      </c>
    </row>
    <row r="105" spans="2:14" x14ac:dyDescent="0.2">
      <c r="B105" s="2" t="e">
        <f>'1. Director'!$C$17</f>
        <v>#N/A</v>
      </c>
      <c r="C105" t="str">
        <f>'1. Director'!$C$3</f>
        <v>FY2015-2016</v>
      </c>
      <c r="D105">
        <f>'1. Director'!$C$8</f>
        <v>0</v>
      </c>
      <c r="E105" s="38" t="s">
        <v>158</v>
      </c>
      <c r="G105">
        <f>'3. Members'!B99</f>
        <v>0</v>
      </c>
      <c r="H105">
        <f>'3. Members'!C99</f>
        <v>0</v>
      </c>
      <c r="I105" s="38" t="e">
        <f t="shared" si="3"/>
        <v>#N/A</v>
      </c>
      <c r="J105">
        <f>'3. Members'!D99</f>
        <v>0</v>
      </c>
      <c r="K105" t="e">
        <f t="shared" si="4"/>
        <v>#N/A</v>
      </c>
      <c r="L105" t="e">
        <f t="shared" si="5"/>
        <v>#N/A</v>
      </c>
      <c r="M105">
        <f>'3. Members'!E99</f>
        <v>0</v>
      </c>
      <c r="N105">
        <f>'3. Members'!F99</f>
        <v>0</v>
      </c>
    </row>
    <row r="106" spans="2:14" x14ac:dyDescent="0.2">
      <c r="B106" s="2" t="e">
        <f>'1. Director'!$C$17</f>
        <v>#N/A</v>
      </c>
      <c r="C106" t="str">
        <f>'1. Director'!$C$3</f>
        <v>FY2015-2016</v>
      </c>
      <c r="D106">
        <f>'1. Director'!$C$8</f>
        <v>0</v>
      </c>
      <c r="E106" s="38" t="s">
        <v>158</v>
      </c>
      <c r="G106">
        <f>'3. Members'!B100</f>
        <v>0</v>
      </c>
      <c r="H106">
        <f>'3. Members'!C100</f>
        <v>0</v>
      </c>
      <c r="I106" s="38" t="e">
        <f t="shared" si="3"/>
        <v>#N/A</v>
      </c>
      <c r="J106">
        <f>'3. Members'!D100</f>
        <v>0</v>
      </c>
      <c r="K106" t="e">
        <f t="shared" si="4"/>
        <v>#N/A</v>
      </c>
      <c r="L106" t="e">
        <f t="shared" si="5"/>
        <v>#N/A</v>
      </c>
      <c r="M106">
        <f>'3. Members'!E100</f>
        <v>0</v>
      </c>
      <c r="N106">
        <f>'3. Members'!F100</f>
        <v>0</v>
      </c>
    </row>
    <row r="107" spans="2:14" x14ac:dyDescent="0.2">
      <c r="B107" s="2" t="e">
        <f>'1. Director'!$C$17</f>
        <v>#N/A</v>
      </c>
      <c r="C107" t="str">
        <f>'1. Director'!$C$3</f>
        <v>FY2015-2016</v>
      </c>
      <c r="D107">
        <f>'1. Director'!$C$8</f>
        <v>0</v>
      </c>
      <c r="E107" s="38" t="s">
        <v>158</v>
      </c>
      <c r="G107">
        <f>'3. Members'!B101</f>
        <v>0</v>
      </c>
      <c r="H107">
        <f>'3. Members'!C101</f>
        <v>0</v>
      </c>
      <c r="I107" s="38" t="e">
        <f t="shared" si="3"/>
        <v>#N/A</v>
      </c>
      <c r="J107">
        <f>'3. Members'!D101</f>
        <v>0</v>
      </c>
      <c r="K107" t="e">
        <f t="shared" si="4"/>
        <v>#N/A</v>
      </c>
      <c r="L107" t="e">
        <f t="shared" si="5"/>
        <v>#N/A</v>
      </c>
      <c r="M107">
        <f>'3. Members'!E101</f>
        <v>0</v>
      </c>
      <c r="N107">
        <f>'3. Members'!F101</f>
        <v>0</v>
      </c>
    </row>
    <row r="108" spans="2:14" x14ac:dyDescent="0.2">
      <c r="B108" s="2" t="e">
        <f>'1. Director'!$C$17</f>
        <v>#N/A</v>
      </c>
      <c r="C108" t="str">
        <f>'1. Director'!$C$3</f>
        <v>FY2015-2016</v>
      </c>
      <c r="D108">
        <f>'1. Director'!$C$8</f>
        <v>0</v>
      </c>
      <c r="E108" s="38" t="s">
        <v>158</v>
      </c>
      <c r="G108">
        <f>'3. Members'!B102</f>
        <v>0</v>
      </c>
      <c r="H108">
        <f>'3. Members'!C102</f>
        <v>0</v>
      </c>
      <c r="I108" s="38" t="e">
        <f t="shared" si="3"/>
        <v>#N/A</v>
      </c>
      <c r="J108">
        <f>'3. Members'!D102</f>
        <v>0</v>
      </c>
      <c r="K108" t="e">
        <f t="shared" si="4"/>
        <v>#N/A</v>
      </c>
      <c r="L108" t="e">
        <f t="shared" si="5"/>
        <v>#N/A</v>
      </c>
      <c r="M108">
        <f>'3. Members'!E102</f>
        <v>0</v>
      </c>
      <c r="N108">
        <f>'3. Members'!F102</f>
        <v>0</v>
      </c>
    </row>
    <row r="109" spans="2:14" x14ac:dyDescent="0.2">
      <c r="B109" s="2" t="e">
        <f>'1. Director'!$C$17</f>
        <v>#N/A</v>
      </c>
      <c r="C109" t="str">
        <f>'1. Director'!$C$3</f>
        <v>FY2015-2016</v>
      </c>
      <c r="D109">
        <f>'1. Director'!$C$8</f>
        <v>0</v>
      </c>
      <c r="E109" s="38" t="s">
        <v>158</v>
      </c>
      <c r="G109">
        <f>'3. Members'!B103</f>
        <v>0</v>
      </c>
      <c r="H109">
        <f>'3. Members'!C103</f>
        <v>0</v>
      </c>
      <c r="I109" s="38" t="e">
        <f t="shared" si="3"/>
        <v>#N/A</v>
      </c>
      <c r="J109">
        <f>'3. Members'!D103</f>
        <v>0</v>
      </c>
      <c r="K109" t="e">
        <f t="shared" si="4"/>
        <v>#N/A</v>
      </c>
      <c r="L109" t="e">
        <f t="shared" si="5"/>
        <v>#N/A</v>
      </c>
      <c r="M109">
        <f>'3. Members'!E103</f>
        <v>0</v>
      </c>
      <c r="N109">
        <f>'3. Members'!F103</f>
        <v>0</v>
      </c>
    </row>
    <row r="110" spans="2:14" x14ac:dyDescent="0.2">
      <c r="B110" s="2" t="e">
        <f>'1. Director'!$C$17</f>
        <v>#N/A</v>
      </c>
      <c r="C110" t="str">
        <f>'1. Director'!$C$3</f>
        <v>FY2015-2016</v>
      </c>
      <c r="D110">
        <f>'1. Director'!$C$8</f>
        <v>0</v>
      </c>
      <c r="E110" s="38" t="s">
        <v>158</v>
      </c>
      <c r="G110">
        <f>'3. Members'!B104</f>
        <v>0</v>
      </c>
      <c r="H110">
        <f>'3. Members'!C104</f>
        <v>0</v>
      </c>
      <c r="I110" s="38" t="e">
        <f t="shared" si="3"/>
        <v>#N/A</v>
      </c>
      <c r="J110">
        <f>'3. Members'!D104</f>
        <v>0</v>
      </c>
      <c r="K110" t="e">
        <f t="shared" si="4"/>
        <v>#N/A</v>
      </c>
      <c r="L110" t="e">
        <f t="shared" si="5"/>
        <v>#N/A</v>
      </c>
      <c r="M110">
        <f>'3. Members'!E104</f>
        <v>0</v>
      </c>
      <c r="N110">
        <f>'3. Members'!F104</f>
        <v>0</v>
      </c>
    </row>
    <row r="111" spans="2:14" x14ac:dyDescent="0.2">
      <c r="B111" s="2" t="e">
        <f>'1. Director'!$C$17</f>
        <v>#N/A</v>
      </c>
      <c r="C111" t="str">
        <f>'1. Director'!$C$3</f>
        <v>FY2015-2016</v>
      </c>
      <c r="D111">
        <f>'1. Director'!$C$8</f>
        <v>0</v>
      </c>
      <c r="E111" s="38" t="s">
        <v>158</v>
      </c>
      <c r="G111">
        <f>'3. Members'!B105</f>
        <v>0</v>
      </c>
      <c r="H111">
        <f>'3. Members'!C105</f>
        <v>0</v>
      </c>
      <c r="I111" s="38" t="e">
        <f t="shared" si="3"/>
        <v>#N/A</v>
      </c>
      <c r="J111">
        <f>'3. Members'!D105</f>
        <v>0</v>
      </c>
      <c r="K111" t="e">
        <f t="shared" si="4"/>
        <v>#N/A</v>
      </c>
      <c r="L111" t="e">
        <f t="shared" si="5"/>
        <v>#N/A</v>
      </c>
      <c r="M111">
        <f>'3. Members'!E105</f>
        <v>0</v>
      </c>
      <c r="N111">
        <f>'3. Members'!F105</f>
        <v>0</v>
      </c>
    </row>
    <row r="112" spans="2:14" x14ac:dyDescent="0.2">
      <c r="B112" s="2" t="e">
        <f>'1. Director'!$C$17</f>
        <v>#N/A</v>
      </c>
      <c r="C112" t="str">
        <f>'1. Director'!$C$3</f>
        <v>FY2015-2016</v>
      </c>
      <c r="D112">
        <f>'1. Director'!$C$8</f>
        <v>0</v>
      </c>
      <c r="E112" s="38" t="s">
        <v>158</v>
      </c>
      <c r="G112">
        <f>'3. Members'!B106</f>
        <v>0</v>
      </c>
      <c r="H112">
        <f>'3. Members'!C106</f>
        <v>0</v>
      </c>
      <c r="I112" s="38" t="e">
        <f t="shared" si="3"/>
        <v>#N/A</v>
      </c>
      <c r="J112">
        <f>'3. Members'!D106</f>
        <v>0</v>
      </c>
      <c r="K112" t="e">
        <f t="shared" si="4"/>
        <v>#N/A</v>
      </c>
      <c r="L112" t="e">
        <f t="shared" si="5"/>
        <v>#N/A</v>
      </c>
      <c r="M112">
        <f>'3. Members'!E106</f>
        <v>0</v>
      </c>
      <c r="N112">
        <f>'3. Members'!F106</f>
        <v>0</v>
      </c>
    </row>
    <row r="113" spans="2:14" x14ac:dyDescent="0.2">
      <c r="B113" s="2" t="e">
        <f>'1. Director'!$C$17</f>
        <v>#N/A</v>
      </c>
      <c r="C113" t="str">
        <f>'1. Director'!$C$3</f>
        <v>FY2015-2016</v>
      </c>
      <c r="D113">
        <f>'1. Director'!$C$8</f>
        <v>0</v>
      </c>
      <c r="E113" s="38" t="s">
        <v>158</v>
      </c>
      <c r="G113">
        <f>'3. Members'!B107</f>
        <v>0</v>
      </c>
      <c r="H113">
        <f>'3. Members'!C107</f>
        <v>0</v>
      </c>
      <c r="I113" s="38" t="e">
        <f t="shared" si="3"/>
        <v>#N/A</v>
      </c>
      <c r="J113">
        <f>'3. Members'!D107</f>
        <v>0</v>
      </c>
      <c r="K113" t="e">
        <f t="shared" si="4"/>
        <v>#N/A</v>
      </c>
      <c r="L113" t="e">
        <f t="shared" si="5"/>
        <v>#N/A</v>
      </c>
      <c r="M113">
        <f>'3. Members'!E107</f>
        <v>0</v>
      </c>
      <c r="N113">
        <f>'3. Members'!F107</f>
        <v>0</v>
      </c>
    </row>
    <row r="114" spans="2:14" x14ac:dyDescent="0.2">
      <c r="B114" s="2" t="e">
        <f>'1. Director'!$C$17</f>
        <v>#N/A</v>
      </c>
      <c r="C114" t="str">
        <f>'1. Director'!$C$3</f>
        <v>FY2015-2016</v>
      </c>
      <c r="D114">
        <f>'1. Director'!$C$8</f>
        <v>0</v>
      </c>
      <c r="E114" s="38" t="s">
        <v>158</v>
      </c>
      <c r="G114">
        <f>'3. Members'!B108</f>
        <v>0</v>
      </c>
      <c r="H114">
        <f>'3. Members'!C108</f>
        <v>0</v>
      </c>
      <c r="I114" s="38" t="e">
        <f t="shared" si="3"/>
        <v>#N/A</v>
      </c>
      <c r="J114">
        <f>'3. Members'!D108</f>
        <v>0</v>
      </c>
      <c r="K114" t="e">
        <f t="shared" si="4"/>
        <v>#N/A</v>
      </c>
      <c r="L114" t="e">
        <f t="shared" si="5"/>
        <v>#N/A</v>
      </c>
      <c r="M114">
        <f>'3. Members'!E108</f>
        <v>0</v>
      </c>
      <c r="N114">
        <f>'3. Members'!F108</f>
        <v>0</v>
      </c>
    </row>
    <row r="115" spans="2:14" x14ac:dyDescent="0.2">
      <c r="B115" s="2" t="e">
        <f>'1. Director'!$C$17</f>
        <v>#N/A</v>
      </c>
      <c r="C115" t="str">
        <f>'1. Director'!$C$3</f>
        <v>FY2015-2016</v>
      </c>
      <c r="D115">
        <f>'1. Director'!$C$8</f>
        <v>0</v>
      </c>
      <c r="E115" s="38" t="s">
        <v>158</v>
      </c>
      <c r="G115">
        <f>'3. Members'!B109</f>
        <v>0</v>
      </c>
      <c r="H115">
        <f>'3. Members'!C109</f>
        <v>0</v>
      </c>
      <c r="I115" s="38" t="e">
        <f t="shared" si="3"/>
        <v>#N/A</v>
      </c>
      <c r="J115">
        <f>'3. Members'!D109</f>
        <v>0</v>
      </c>
      <c r="K115" t="e">
        <f t="shared" si="4"/>
        <v>#N/A</v>
      </c>
      <c r="L115" t="e">
        <f t="shared" si="5"/>
        <v>#N/A</v>
      </c>
      <c r="M115">
        <f>'3. Members'!E109</f>
        <v>0</v>
      </c>
      <c r="N115">
        <f>'3. Members'!F109</f>
        <v>0</v>
      </c>
    </row>
    <row r="116" spans="2:14" x14ac:dyDescent="0.2">
      <c r="B116" s="2" t="e">
        <f>'1. Director'!$C$17</f>
        <v>#N/A</v>
      </c>
      <c r="C116" t="str">
        <f>'1. Director'!$C$3</f>
        <v>FY2015-2016</v>
      </c>
      <c r="D116">
        <f>'1. Director'!$C$8</f>
        <v>0</v>
      </c>
      <c r="E116" s="38" t="s">
        <v>158</v>
      </c>
      <c r="G116">
        <f>'3. Members'!B110</f>
        <v>0</v>
      </c>
      <c r="H116">
        <f>'3. Members'!C110</f>
        <v>0</v>
      </c>
      <c r="I116" s="38" t="e">
        <f t="shared" si="3"/>
        <v>#N/A</v>
      </c>
      <c r="J116">
        <f>'3. Members'!D110</f>
        <v>0</v>
      </c>
      <c r="K116" t="e">
        <f t="shared" si="4"/>
        <v>#N/A</v>
      </c>
      <c r="L116" t="e">
        <f t="shared" si="5"/>
        <v>#N/A</v>
      </c>
      <c r="M116">
        <f>'3. Members'!E110</f>
        <v>0</v>
      </c>
      <c r="N116">
        <f>'3. Members'!F110</f>
        <v>0</v>
      </c>
    </row>
    <row r="117" spans="2:14" x14ac:dyDescent="0.2">
      <c r="B117" s="2" t="e">
        <f>'1. Director'!$C$17</f>
        <v>#N/A</v>
      </c>
      <c r="C117" t="str">
        <f>'1. Director'!$C$3</f>
        <v>FY2015-2016</v>
      </c>
      <c r="D117">
        <f>'1. Director'!$C$8</f>
        <v>0</v>
      </c>
      <c r="E117" s="38" t="s">
        <v>158</v>
      </c>
      <c r="G117">
        <f>'3. Members'!B111</f>
        <v>0</v>
      </c>
      <c r="H117">
        <f>'3. Members'!C111</f>
        <v>0</v>
      </c>
      <c r="I117" s="38" t="e">
        <f t="shared" si="3"/>
        <v>#N/A</v>
      </c>
      <c r="J117">
        <f>'3. Members'!D111</f>
        <v>0</v>
      </c>
      <c r="K117" t="e">
        <f t="shared" si="4"/>
        <v>#N/A</v>
      </c>
      <c r="L117" t="e">
        <f t="shared" si="5"/>
        <v>#N/A</v>
      </c>
      <c r="M117">
        <f>'3. Members'!E111</f>
        <v>0</v>
      </c>
      <c r="N117">
        <f>'3. Members'!F111</f>
        <v>0</v>
      </c>
    </row>
    <row r="118" spans="2:14" x14ac:dyDescent="0.2">
      <c r="B118" s="2" t="e">
        <f>'1. Director'!$C$17</f>
        <v>#N/A</v>
      </c>
      <c r="C118" t="str">
        <f>'1. Director'!$C$3</f>
        <v>FY2015-2016</v>
      </c>
      <c r="D118">
        <f>'1. Director'!$C$8</f>
        <v>0</v>
      </c>
      <c r="E118" s="38" t="s">
        <v>158</v>
      </c>
      <c r="G118">
        <f>'3. Members'!B112</f>
        <v>0</v>
      </c>
      <c r="H118">
        <f>'3. Members'!C112</f>
        <v>0</v>
      </c>
      <c r="I118" s="38" t="e">
        <f t="shared" si="3"/>
        <v>#N/A</v>
      </c>
      <c r="J118">
        <f>'3. Members'!D112</f>
        <v>0</v>
      </c>
      <c r="K118" t="e">
        <f t="shared" si="4"/>
        <v>#N/A</v>
      </c>
      <c r="L118" t="e">
        <f t="shared" si="5"/>
        <v>#N/A</v>
      </c>
      <c r="M118">
        <f>'3. Members'!E112</f>
        <v>0</v>
      </c>
      <c r="N118">
        <f>'3. Members'!F112</f>
        <v>0</v>
      </c>
    </row>
    <row r="119" spans="2:14" x14ac:dyDescent="0.2">
      <c r="B119" s="2" t="e">
        <f>'1. Director'!$C$17</f>
        <v>#N/A</v>
      </c>
      <c r="C119" t="str">
        <f>'1. Director'!$C$3</f>
        <v>FY2015-2016</v>
      </c>
      <c r="D119">
        <f>'1. Director'!$C$8</f>
        <v>0</v>
      </c>
      <c r="E119" s="38" t="s">
        <v>158</v>
      </c>
      <c r="G119">
        <f>'3. Members'!B113</f>
        <v>0</v>
      </c>
      <c r="H119">
        <f>'3. Members'!C113</f>
        <v>0</v>
      </c>
      <c r="I119" s="38" t="e">
        <f t="shared" si="3"/>
        <v>#N/A</v>
      </c>
      <c r="J119">
        <f>'3. Members'!D113</f>
        <v>0</v>
      </c>
      <c r="K119" t="e">
        <f t="shared" si="4"/>
        <v>#N/A</v>
      </c>
      <c r="L119" t="e">
        <f t="shared" si="5"/>
        <v>#N/A</v>
      </c>
      <c r="M119">
        <f>'3. Members'!E113</f>
        <v>0</v>
      </c>
      <c r="N119">
        <f>'3. Members'!F113</f>
        <v>0</v>
      </c>
    </row>
    <row r="120" spans="2:14" x14ac:dyDescent="0.2">
      <c r="B120" s="2" t="e">
        <f>'1. Director'!$C$17</f>
        <v>#N/A</v>
      </c>
      <c r="C120" t="str">
        <f>'1. Director'!$C$3</f>
        <v>FY2015-2016</v>
      </c>
      <c r="D120">
        <f>'1. Director'!$C$8</f>
        <v>0</v>
      </c>
      <c r="E120" s="38" t="s">
        <v>158</v>
      </c>
      <c r="G120">
        <f>'3. Members'!B114</f>
        <v>0</v>
      </c>
      <c r="H120">
        <f>'3. Members'!C114</f>
        <v>0</v>
      </c>
      <c r="I120" s="38" t="e">
        <f t="shared" si="3"/>
        <v>#N/A</v>
      </c>
      <c r="J120">
        <f>'3. Members'!D114</f>
        <v>0</v>
      </c>
      <c r="K120" t="e">
        <f t="shared" si="4"/>
        <v>#N/A</v>
      </c>
      <c r="L120" t="e">
        <f t="shared" si="5"/>
        <v>#N/A</v>
      </c>
      <c r="M120">
        <f>'3. Members'!E114</f>
        <v>0</v>
      </c>
      <c r="N120">
        <f>'3. Members'!F114</f>
        <v>0</v>
      </c>
    </row>
    <row r="121" spans="2:14" x14ac:dyDescent="0.2">
      <c r="B121" s="2" t="e">
        <f>'1. Director'!$C$17</f>
        <v>#N/A</v>
      </c>
      <c r="C121" t="str">
        <f>'1. Director'!$C$3</f>
        <v>FY2015-2016</v>
      </c>
      <c r="D121">
        <f>'1. Director'!$C$8</f>
        <v>0</v>
      </c>
      <c r="E121" s="38" t="s">
        <v>158</v>
      </c>
      <c r="G121">
        <f>'3. Members'!B115</f>
        <v>0</v>
      </c>
      <c r="H121">
        <f>'3. Members'!C115</f>
        <v>0</v>
      </c>
      <c r="I121" s="38" t="e">
        <f t="shared" si="3"/>
        <v>#N/A</v>
      </c>
      <c r="J121">
        <f>'3. Members'!D115</f>
        <v>0</v>
      </c>
      <c r="K121" t="e">
        <f t="shared" si="4"/>
        <v>#N/A</v>
      </c>
      <c r="L121" t="e">
        <f t="shared" si="5"/>
        <v>#N/A</v>
      </c>
      <c r="M121">
        <f>'3. Members'!E115</f>
        <v>0</v>
      </c>
      <c r="N121">
        <f>'3. Members'!F115</f>
        <v>0</v>
      </c>
    </row>
    <row r="122" spans="2:14" x14ac:dyDescent="0.2">
      <c r="B122" s="2" t="e">
        <f>'1. Director'!$C$17</f>
        <v>#N/A</v>
      </c>
      <c r="C122" t="str">
        <f>'1. Director'!$C$3</f>
        <v>FY2015-2016</v>
      </c>
      <c r="D122">
        <f>'1. Director'!$C$8</f>
        <v>0</v>
      </c>
      <c r="E122" s="38" t="s">
        <v>158</v>
      </c>
      <c r="G122">
        <f>'3. Members'!B116</f>
        <v>0</v>
      </c>
      <c r="H122">
        <f>'3. Members'!C116</f>
        <v>0</v>
      </c>
      <c r="I122" s="38" t="e">
        <f t="shared" si="3"/>
        <v>#N/A</v>
      </c>
      <c r="J122">
        <f>'3. Members'!D116</f>
        <v>0</v>
      </c>
      <c r="K122" t="e">
        <f t="shared" si="4"/>
        <v>#N/A</v>
      </c>
      <c r="L122" t="e">
        <f t="shared" si="5"/>
        <v>#N/A</v>
      </c>
      <c r="M122">
        <f>'3. Members'!E116</f>
        <v>0</v>
      </c>
      <c r="N122">
        <f>'3. Members'!F116</f>
        <v>0</v>
      </c>
    </row>
  </sheetData>
  <mergeCells count="11">
    <mergeCell ref="O2:CT2"/>
    <mergeCell ref="CU2:EE2"/>
    <mergeCell ref="EY2:FF2"/>
    <mergeCell ref="FG2:FM2"/>
    <mergeCell ref="I9:K9"/>
    <mergeCell ref="A2:N2"/>
    <mergeCell ref="F9:H9"/>
    <mergeCell ref="V9:AC9"/>
    <mergeCell ref="L9:M9"/>
    <mergeCell ref="S9:U9"/>
    <mergeCell ref="N9:R9"/>
  </mergeCells>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5"/>
  </sheetPr>
  <dimension ref="A1"/>
  <sheetViews>
    <sheetView showGridLines="0" tabSelected="1" workbookViewId="0">
      <selection activeCell="M14" sqref="M14"/>
    </sheetView>
  </sheetViews>
  <sheetFormatPr defaultRowHeight="12.75" x14ac:dyDescent="0.2"/>
  <sheetData/>
  <sheetProtection sheet="1" objects="1" scenarios="1" selectLockedCells="1"/>
  <phoneticPr fontId="2" type="noConversion"/>
  <pageMargins left="0.75" right="0.75" top="1" bottom="1" header="0.5" footer="0.5"/>
  <pageSetup orientation="portrait" horizontalDpi="0"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F133"/>
  <sheetViews>
    <sheetView showGridLines="0" zoomScaleNormal="100" workbookViewId="0">
      <selection activeCell="C8" sqref="C8:C13"/>
    </sheetView>
  </sheetViews>
  <sheetFormatPr defaultRowHeight="12.75" x14ac:dyDescent="0.2"/>
  <cols>
    <col min="1" max="1" width="4.28515625" customWidth="1"/>
    <col min="2" max="2" width="38.28515625" customWidth="1"/>
    <col min="3" max="3" width="51.5703125" customWidth="1"/>
    <col min="5" max="5" width="22.7109375" customWidth="1"/>
    <col min="6" max="6" width="23.140625" customWidth="1"/>
    <col min="8" max="8" width="53.85546875" customWidth="1"/>
    <col min="12" max="12" width="43.28515625" bestFit="1" customWidth="1"/>
    <col min="13" max="13" width="18" bestFit="1" customWidth="1"/>
  </cols>
  <sheetData>
    <row r="2" spans="1:5" ht="20.25" x14ac:dyDescent="0.3">
      <c r="C2" s="8" t="s">
        <v>9</v>
      </c>
      <c r="D2" s="8"/>
    </row>
    <row r="3" spans="1:5" ht="20.25" x14ac:dyDescent="0.3">
      <c r="C3" s="150" t="s">
        <v>564</v>
      </c>
      <c r="D3" s="8"/>
    </row>
    <row r="4" spans="1:5" ht="20.25" x14ac:dyDescent="0.3">
      <c r="C4" s="37"/>
      <c r="D4" s="8"/>
    </row>
    <row r="5" spans="1:5" ht="18" x14ac:dyDescent="0.25">
      <c r="C5" s="9" t="s">
        <v>30</v>
      </c>
      <c r="D5" s="9"/>
    </row>
    <row r="6" spans="1:5" ht="16.5" x14ac:dyDescent="0.25">
      <c r="A6" s="326" t="s">
        <v>276</v>
      </c>
      <c r="B6" s="319"/>
      <c r="C6" s="319"/>
      <c r="D6" s="319"/>
      <c r="E6" s="319"/>
    </row>
    <row r="7" spans="1:5" ht="13.5" thickBot="1" x14ac:dyDescent="0.25"/>
    <row r="8" spans="1:5" ht="15" x14ac:dyDescent="0.2">
      <c r="B8" s="4" t="s">
        <v>10</v>
      </c>
      <c r="C8" s="146"/>
      <c r="E8" s="5" t="s">
        <v>79</v>
      </c>
    </row>
    <row r="9" spans="1:5" ht="15" x14ac:dyDescent="0.2">
      <c r="B9" s="4" t="s">
        <v>19</v>
      </c>
      <c r="C9" s="141"/>
    </row>
    <row r="10" spans="1:5" ht="15" x14ac:dyDescent="0.2">
      <c r="B10" s="4" t="s">
        <v>46</v>
      </c>
      <c r="C10" s="141"/>
    </row>
    <row r="11" spans="1:5" ht="15" x14ac:dyDescent="0.2">
      <c r="B11" s="4" t="s">
        <v>159</v>
      </c>
      <c r="C11" s="143"/>
      <c r="E11" s="5" t="s">
        <v>79</v>
      </c>
    </row>
    <row r="12" spans="1:5" ht="15" x14ac:dyDescent="0.2">
      <c r="B12" s="4" t="s">
        <v>23</v>
      </c>
      <c r="C12" s="270"/>
      <c r="E12" s="5" t="s">
        <v>79</v>
      </c>
    </row>
    <row r="13" spans="1:5" ht="15.75" thickBot="1" x14ac:dyDescent="0.25">
      <c r="B13" s="4" t="s">
        <v>488</v>
      </c>
      <c r="C13" s="271"/>
    </row>
    <row r="14" spans="1:5" ht="15" x14ac:dyDescent="0.2">
      <c r="B14" s="4"/>
      <c r="C14" s="7"/>
    </row>
    <row r="16" spans="1:5" hidden="1" x14ac:dyDescent="0.2"/>
    <row r="17" spans="2:6" hidden="1" x14ac:dyDescent="0.2">
      <c r="B17" s="171" t="s">
        <v>167</v>
      </c>
      <c r="C17" s="42" t="e">
        <f>VLOOKUP(C8,B22:C133,2)</f>
        <v>#N/A</v>
      </c>
    </row>
    <row r="18" spans="2:6" hidden="1" x14ac:dyDescent="0.2">
      <c r="B18" s="2"/>
    </row>
    <row r="19" spans="2:6" hidden="1" x14ac:dyDescent="0.2"/>
    <row r="20" spans="2:6" hidden="1" x14ac:dyDescent="0.2">
      <c r="B20" s="1" t="s">
        <v>11</v>
      </c>
      <c r="C20" s="41" t="s">
        <v>166</v>
      </c>
      <c r="E20" s="1" t="s">
        <v>161</v>
      </c>
      <c r="F20" s="1" t="s">
        <v>20</v>
      </c>
    </row>
    <row r="21" spans="2:6" hidden="1" x14ac:dyDescent="0.2">
      <c r="B21" s="1" t="s">
        <v>279</v>
      </c>
      <c r="C21" s="41" t="s">
        <v>280</v>
      </c>
      <c r="E21" s="1"/>
      <c r="F21" s="1"/>
    </row>
    <row r="22" spans="2:6" hidden="1" x14ac:dyDescent="0.2">
      <c r="B22" s="155" t="s">
        <v>501</v>
      </c>
      <c r="C22" s="70">
        <v>179</v>
      </c>
      <c r="E22" t="s">
        <v>160</v>
      </c>
      <c r="F22" t="s">
        <v>162</v>
      </c>
    </row>
    <row r="23" spans="2:6" hidden="1" x14ac:dyDescent="0.2">
      <c r="B23" s="136" t="s">
        <v>287</v>
      </c>
      <c r="C23" s="137">
        <v>122</v>
      </c>
      <c r="E23" t="s">
        <v>22</v>
      </c>
      <c r="F23" t="s">
        <v>164</v>
      </c>
    </row>
    <row r="24" spans="2:6" hidden="1" x14ac:dyDescent="0.2">
      <c r="B24" s="136" t="s">
        <v>289</v>
      </c>
      <c r="C24" s="137">
        <v>124</v>
      </c>
      <c r="E24" t="s">
        <v>21</v>
      </c>
      <c r="F24" t="s">
        <v>163</v>
      </c>
    </row>
    <row r="25" spans="2:6" hidden="1" x14ac:dyDescent="0.2">
      <c r="B25" s="136" t="s">
        <v>341</v>
      </c>
      <c r="C25" s="163">
        <v>155</v>
      </c>
      <c r="E25" t="s">
        <v>165</v>
      </c>
    </row>
    <row r="26" spans="2:6" hidden="1" x14ac:dyDescent="0.2">
      <c r="B26" t="s">
        <v>343</v>
      </c>
      <c r="C26" s="70">
        <v>59</v>
      </c>
    </row>
    <row r="27" spans="2:6" hidden="1" x14ac:dyDescent="0.2">
      <c r="B27" t="s">
        <v>290</v>
      </c>
      <c r="C27" s="70">
        <v>129</v>
      </c>
    </row>
    <row r="28" spans="2:6" hidden="1" x14ac:dyDescent="0.2">
      <c r="B28" t="s">
        <v>294</v>
      </c>
      <c r="C28" s="70">
        <v>69</v>
      </c>
    </row>
    <row r="29" spans="2:6" hidden="1" x14ac:dyDescent="0.2">
      <c r="B29" t="s">
        <v>502</v>
      </c>
      <c r="C29" s="70">
        <v>177</v>
      </c>
    </row>
    <row r="30" spans="2:6" hidden="1" x14ac:dyDescent="0.2">
      <c r="B30" t="s">
        <v>597</v>
      </c>
      <c r="C30" s="70">
        <v>190</v>
      </c>
    </row>
    <row r="31" spans="2:6" hidden="1" x14ac:dyDescent="0.2">
      <c r="B31" t="s">
        <v>351</v>
      </c>
      <c r="C31" s="70">
        <v>45</v>
      </c>
    </row>
    <row r="32" spans="2:6" hidden="1" x14ac:dyDescent="0.2">
      <c r="B32" t="s">
        <v>291</v>
      </c>
      <c r="C32" s="70">
        <v>130</v>
      </c>
    </row>
    <row r="33" spans="2:3" hidden="1" x14ac:dyDescent="0.2">
      <c r="B33" t="s">
        <v>342</v>
      </c>
      <c r="C33" s="70">
        <v>156</v>
      </c>
    </row>
    <row r="34" spans="2:3" hidden="1" x14ac:dyDescent="0.2">
      <c r="B34" t="s">
        <v>504</v>
      </c>
      <c r="C34" s="70">
        <v>180</v>
      </c>
    </row>
    <row r="35" spans="2:3" hidden="1" x14ac:dyDescent="0.2">
      <c r="B35" t="s">
        <v>505</v>
      </c>
      <c r="C35" s="70">
        <v>174</v>
      </c>
    </row>
    <row r="36" spans="2:3" ht="13.7" hidden="1" customHeight="1" x14ac:dyDescent="0.2">
      <c r="B36" t="s">
        <v>305</v>
      </c>
      <c r="C36" s="70">
        <v>146</v>
      </c>
    </row>
    <row r="37" spans="2:3" ht="13.7" hidden="1" customHeight="1" x14ac:dyDescent="0.2">
      <c r="B37" s="155" t="s">
        <v>295</v>
      </c>
      <c r="C37" s="70">
        <v>102</v>
      </c>
    </row>
    <row r="38" spans="2:3" hidden="1" x14ac:dyDescent="0.2">
      <c r="B38" s="155" t="s">
        <v>363</v>
      </c>
      <c r="C38" s="70">
        <v>123</v>
      </c>
    </row>
    <row r="39" spans="2:3" hidden="1" x14ac:dyDescent="0.2">
      <c r="B39" t="s">
        <v>18</v>
      </c>
      <c r="C39" s="70">
        <v>99</v>
      </c>
    </row>
    <row r="40" spans="2:3" hidden="1" x14ac:dyDescent="0.2">
      <c r="B40" s="155" t="s">
        <v>387</v>
      </c>
      <c r="C40" s="70">
        <v>170</v>
      </c>
    </row>
    <row r="41" spans="2:3" hidden="1" x14ac:dyDescent="0.2">
      <c r="B41" s="155" t="s">
        <v>581</v>
      </c>
      <c r="C41" s="70">
        <v>79</v>
      </c>
    </row>
    <row r="42" spans="2:3" hidden="1" x14ac:dyDescent="0.2">
      <c r="B42" t="s">
        <v>506</v>
      </c>
      <c r="C42" s="70">
        <v>78</v>
      </c>
    </row>
    <row r="43" spans="2:3" hidden="1" x14ac:dyDescent="0.2">
      <c r="B43" t="s">
        <v>507</v>
      </c>
      <c r="C43" s="70">
        <v>173</v>
      </c>
    </row>
    <row r="44" spans="2:3" hidden="1" x14ac:dyDescent="0.2">
      <c r="B44" t="s">
        <v>344</v>
      </c>
      <c r="C44" s="70">
        <v>56</v>
      </c>
    </row>
    <row r="45" spans="2:3" hidden="1" x14ac:dyDescent="0.2">
      <c r="B45" t="s">
        <v>509</v>
      </c>
      <c r="C45" s="70">
        <v>181</v>
      </c>
    </row>
    <row r="46" spans="2:3" hidden="1" x14ac:dyDescent="0.2">
      <c r="B46" t="s">
        <v>510</v>
      </c>
      <c r="C46" s="70">
        <v>182</v>
      </c>
    </row>
    <row r="47" spans="2:3" hidden="1" x14ac:dyDescent="0.2">
      <c r="B47" t="s">
        <v>508</v>
      </c>
      <c r="C47" s="70">
        <v>154</v>
      </c>
    </row>
    <row r="48" spans="2:3" hidden="1" x14ac:dyDescent="0.2">
      <c r="B48" t="s">
        <v>288</v>
      </c>
      <c r="C48" s="70">
        <v>90</v>
      </c>
    </row>
    <row r="49" spans="2:3" hidden="1" x14ac:dyDescent="0.2">
      <c r="B49" t="s">
        <v>511</v>
      </c>
      <c r="C49" s="70">
        <v>183</v>
      </c>
    </row>
    <row r="50" spans="2:3" hidden="1" x14ac:dyDescent="0.2">
      <c r="B50" t="s">
        <v>540</v>
      </c>
      <c r="C50" s="70">
        <v>149</v>
      </c>
    </row>
    <row r="51" spans="2:3" hidden="1" x14ac:dyDescent="0.2">
      <c r="B51" t="s">
        <v>296</v>
      </c>
      <c r="C51" s="70">
        <v>136</v>
      </c>
    </row>
    <row r="52" spans="2:3" hidden="1" x14ac:dyDescent="0.2">
      <c r="B52" t="s">
        <v>297</v>
      </c>
      <c r="C52" s="70">
        <v>138</v>
      </c>
    </row>
    <row r="53" spans="2:3" hidden="1" x14ac:dyDescent="0.2">
      <c r="B53" t="s">
        <v>306</v>
      </c>
      <c r="C53" s="70">
        <v>147</v>
      </c>
    </row>
    <row r="54" spans="2:3" hidden="1" x14ac:dyDescent="0.2">
      <c r="B54" s="155" t="s">
        <v>362</v>
      </c>
      <c r="C54" s="70">
        <v>159</v>
      </c>
    </row>
    <row r="55" spans="2:3" hidden="1" x14ac:dyDescent="0.2">
      <c r="B55" t="s">
        <v>345</v>
      </c>
      <c r="C55" s="70">
        <v>81</v>
      </c>
    </row>
    <row r="56" spans="2:3" hidden="1" x14ac:dyDescent="0.2">
      <c r="B56" t="s">
        <v>15</v>
      </c>
      <c r="C56" s="70">
        <v>89</v>
      </c>
    </row>
    <row r="57" spans="2:3" hidden="1" x14ac:dyDescent="0.2">
      <c r="B57" t="s">
        <v>598</v>
      </c>
      <c r="C57" s="70">
        <v>192</v>
      </c>
    </row>
    <row r="58" spans="2:3" hidden="1" x14ac:dyDescent="0.2">
      <c r="B58" t="s">
        <v>512</v>
      </c>
      <c r="C58" s="70">
        <v>176</v>
      </c>
    </row>
    <row r="59" spans="2:3" hidden="1" x14ac:dyDescent="0.2">
      <c r="B59" t="s">
        <v>16</v>
      </c>
      <c r="C59" s="70">
        <v>91</v>
      </c>
    </row>
    <row r="60" spans="2:3" hidden="1" x14ac:dyDescent="0.2">
      <c r="B60" t="s">
        <v>14</v>
      </c>
      <c r="C60" s="70">
        <v>83</v>
      </c>
    </row>
    <row r="61" spans="2:3" hidden="1" x14ac:dyDescent="0.2">
      <c r="B61" t="s">
        <v>298</v>
      </c>
      <c r="C61" s="70">
        <v>135</v>
      </c>
    </row>
    <row r="62" spans="2:3" hidden="1" x14ac:dyDescent="0.2">
      <c r="B62" t="s">
        <v>292</v>
      </c>
      <c r="C62" s="70">
        <v>131</v>
      </c>
    </row>
    <row r="63" spans="2:3" hidden="1" x14ac:dyDescent="0.2">
      <c r="B63" t="s">
        <v>346</v>
      </c>
      <c r="C63" s="70">
        <v>119</v>
      </c>
    </row>
    <row r="64" spans="2:3" hidden="1" x14ac:dyDescent="0.2">
      <c r="B64" t="s">
        <v>299</v>
      </c>
      <c r="C64" s="70">
        <v>140</v>
      </c>
    </row>
    <row r="65" spans="2:3" hidden="1" x14ac:dyDescent="0.2">
      <c r="B65" t="s">
        <v>513</v>
      </c>
      <c r="C65" s="70">
        <v>77</v>
      </c>
    </row>
    <row r="66" spans="2:3" hidden="1" x14ac:dyDescent="0.2">
      <c r="B66" t="s">
        <v>503</v>
      </c>
      <c r="C66" s="70">
        <v>153</v>
      </c>
    </row>
    <row r="67" spans="2:3" hidden="1" x14ac:dyDescent="0.2">
      <c r="B67" t="s">
        <v>300</v>
      </c>
      <c r="C67" s="70">
        <v>133</v>
      </c>
    </row>
    <row r="68" spans="2:3" hidden="1" x14ac:dyDescent="0.2">
      <c r="B68" t="s">
        <v>12</v>
      </c>
      <c r="C68" s="70">
        <v>76</v>
      </c>
    </row>
    <row r="69" spans="2:3" hidden="1" x14ac:dyDescent="0.2">
      <c r="B69" t="s">
        <v>515</v>
      </c>
      <c r="C69" s="70">
        <v>184</v>
      </c>
    </row>
    <row r="70" spans="2:3" hidden="1" x14ac:dyDescent="0.2">
      <c r="B70" t="s">
        <v>514</v>
      </c>
      <c r="C70" s="70">
        <v>148</v>
      </c>
    </row>
    <row r="71" spans="2:3" hidden="1" x14ac:dyDescent="0.2">
      <c r="B71" t="s">
        <v>386</v>
      </c>
      <c r="C71" s="70">
        <v>152</v>
      </c>
    </row>
    <row r="72" spans="2:3" hidden="1" x14ac:dyDescent="0.2">
      <c r="B72" t="s">
        <v>350</v>
      </c>
      <c r="C72" s="70">
        <v>157</v>
      </c>
    </row>
    <row r="73" spans="2:3" hidden="1" x14ac:dyDescent="0.2">
      <c r="B73" t="s">
        <v>516</v>
      </c>
      <c r="C73" s="70">
        <v>185</v>
      </c>
    </row>
    <row r="74" spans="2:3" hidden="1" x14ac:dyDescent="0.2">
      <c r="B74" t="s">
        <v>388</v>
      </c>
      <c r="C74" s="70">
        <v>139</v>
      </c>
    </row>
    <row r="75" spans="2:3" hidden="1" x14ac:dyDescent="0.2">
      <c r="B75" t="s">
        <v>307</v>
      </c>
      <c r="C75" s="70">
        <v>142</v>
      </c>
    </row>
    <row r="76" spans="2:3" hidden="1" x14ac:dyDescent="0.2">
      <c r="B76" t="s">
        <v>301</v>
      </c>
      <c r="C76" s="70">
        <v>34</v>
      </c>
    </row>
    <row r="77" spans="2:3" hidden="1" x14ac:dyDescent="0.2">
      <c r="B77" t="s">
        <v>517</v>
      </c>
      <c r="C77" s="70">
        <v>186</v>
      </c>
    </row>
    <row r="78" spans="2:3" hidden="1" x14ac:dyDescent="0.2">
      <c r="B78" t="s">
        <v>361</v>
      </c>
      <c r="C78" s="70">
        <v>165</v>
      </c>
    </row>
    <row r="79" spans="2:3" hidden="1" x14ac:dyDescent="0.2">
      <c r="B79" t="s">
        <v>293</v>
      </c>
      <c r="C79" s="70">
        <v>126</v>
      </c>
    </row>
    <row r="80" spans="2:3" hidden="1" x14ac:dyDescent="0.2">
      <c r="B80" t="s">
        <v>308</v>
      </c>
      <c r="C80" s="70">
        <v>143</v>
      </c>
    </row>
    <row r="81" spans="2:3" hidden="1" x14ac:dyDescent="0.2">
      <c r="B81" t="s">
        <v>13</v>
      </c>
      <c r="C81" s="70">
        <v>80</v>
      </c>
    </row>
    <row r="82" spans="2:3" hidden="1" x14ac:dyDescent="0.2">
      <c r="B82" t="s">
        <v>302</v>
      </c>
      <c r="C82" s="70">
        <v>43</v>
      </c>
    </row>
    <row r="83" spans="2:3" hidden="1" x14ac:dyDescent="0.2">
      <c r="B83" t="s">
        <v>599</v>
      </c>
      <c r="C83" s="70">
        <v>193</v>
      </c>
    </row>
    <row r="84" spans="2:3" hidden="1" x14ac:dyDescent="0.2">
      <c r="B84" t="s">
        <v>347</v>
      </c>
      <c r="C84" s="70">
        <v>137</v>
      </c>
    </row>
    <row r="85" spans="2:3" hidden="1" x14ac:dyDescent="0.2">
      <c r="B85" t="s">
        <v>518</v>
      </c>
      <c r="C85" s="70">
        <v>171</v>
      </c>
    </row>
    <row r="86" spans="2:3" hidden="1" x14ac:dyDescent="0.2">
      <c r="B86" t="s">
        <v>309</v>
      </c>
      <c r="C86" s="70">
        <v>141</v>
      </c>
    </row>
    <row r="87" spans="2:3" hidden="1" x14ac:dyDescent="0.2">
      <c r="B87" t="s">
        <v>519</v>
      </c>
      <c r="C87" s="70">
        <v>187</v>
      </c>
    </row>
    <row r="88" spans="2:3" hidden="1" x14ac:dyDescent="0.2">
      <c r="B88" t="s">
        <v>17</v>
      </c>
      <c r="C88" s="70">
        <v>97</v>
      </c>
    </row>
    <row r="89" spans="2:3" hidden="1" x14ac:dyDescent="0.2">
      <c r="B89" t="s">
        <v>520</v>
      </c>
      <c r="C89" s="70">
        <v>175</v>
      </c>
    </row>
    <row r="90" spans="2:3" hidden="1" x14ac:dyDescent="0.2">
      <c r="B90" t="s">
        <v>521</v>
      </c>
      <c r="C90" s="70">
        <v>145</v>
      </c>
    </row>
    <row r="91" spans="2:3" hidden="1" x14ac:dyDescent="0.2">
      <c r="B91" t="s">
        <v>303</v>
      </c>
      <c r="C91" s="70">
        <v>125</v>
      </c>
    </row>
    <row r="92" spans="2:3" hidden="1" x14ac:dyDescent="0.2">
      <c r="B92" t="s">
        <v>522</v>
      </c>
      <c r="C92" s="70">
        <v>188</v>
      </c>
    </row>
    <row r="93" spans="2:3" hidden="1" x14ac:dyDescent="0.2">
      <c r="B93" t="s">
        <v>278</v>
      </c>
      <c r="C93" s="70">
        <v>121</v>
      </c>
    </row>
    <row r="94" spans="2:3" hidden="1" x14ac:dyDescent="0.2">
      <c r="B94" t="s">
        <v>523</v>
      </c>
      <c r="C94" s="70">
        <v>172</v>
      </c>
    </row>
    <row r="95" spans="2:3" hidden="1" x14ac:dyDescent="0.2">
      <c r="B95" t="s">
        <v>348</v>
      </c>
      <c r="C95" s="70">
        <v>144</v>
      </c>
    </row>
    <row r="96" spans="2:3" hidden="1" x14ac:dyDescent="0.2">
      <c r="B96" t="s">
        <v>360</v>
      </c>
      <c r="C96" s="70">
        <v>166</v>
      </c>
    </row>
    <row r="97" spans="2:3" hidden="1" x14ac:dyDescent="0.2">
      <c r="B97" t="s">
        <v>357</v>
      </c>
      <c r="C97" s="70">
        <v>167</v>
      </c>
    </row>
    <row r="98" spans="2:3" hidden="1" x14ac:dyDescent="0.2">
      <c r="B98" t="s">
        <v>349</v>
      </c>
      <c r="C98" s="70">
        <v>149</v>
      </c>
    </row>
    <row r="99" spans="2:3" hidden="1" x14ac:dyDescent="0.2">
      <c r="B99" t="s">
        <v>358</v>
      </c>
      <c r="C99" s="70">
        <v>169</v>
      </c>
    </row>
    <row r="100" spans="2:3" hidden="1" x14ac:dyDescent="0.2">
      <c r="B100" t="s">
        <v>359</v>
      </c>
      <c r="C100" s="70">
        <v>168</v>
      </c>
    </row>
    <row r="101" spans="2:3" hidden="1" x14ac:dyDescent="0.2">
      <c r="B101" t="s">
        <v>304</v>
      </c>
      <c r="C101" s="70">
        <v>134</v>
      </c>
    </row>
    <row r="102" spans="2:3" hidden="1" x14ac:dyDescent="0.2">
      <c r="B102" t="s">
        <v>310</v>
      </c>
      <c r="C102" s="70">
        <v>150</v>
      </c>
    </row>
    <row r="103" spans="2:3" hidden="1" x14ac:dyDescent="0.2">
      <c r="B103" t="s">
        <v>524</v>
      </c>
      <c r="C103" s="70">
        <v>178</v>
      </c>
    </row>
    <row r="104" spans="2:3" hidden="1" x14ac:dyDescent="0.2">
      <c r="B104" t="s">
        <v>539</v>
      </c>
      <c r="C104" s="70">
        <v>189</v>
      </c>
    </row>
    <row r="105" spans="2:3" hidden="1" x14ac:dyDescent="0.2">
      <c r="B105" t="s">
        <v>311</v>
      </c>
      <c r="C105" s="70">
        <v>151</v>
      </c>
    </row>
    <row r="106" spans="2:3" x14ac:dyDescent="0.2">
      <c r="C106" s="70"/>
    </row>
    <row r="107" spans="2:3" x14ac:dyDescent="0.2">
      <c r="C107" s="70"/>
    </row>
    <row r="108" spans="2:3" ht="15" customHeight="1" x14ac:dyDescent="0.2">
      <c r="C108" s="70"/>
    </row>
    <row r="109" spans="2:3" x14ac:dyDescent="0.2">
      <c r="C109" s="70"/>
    </row>
    <row r="110" spans="2:3" x14ac:dyDescent="0.2">
      <c r="C110" s="70"/>
    </row>
    <row r="111" spans="2:3" x14ac:dyDescent="0.2">
      <c r="C111" s="70"/>
    </row>
    <row r="112" spans="2:3" x14ac:dyDescent="0.2">
      <c r="C112" s="70"/>
    </row>
    <row r="113" spans="3:3" x14ac:dyDescent="0.2">
      <c r="C113" s="70"/>
    </row>
    <row r="114" spans="3:3" x14ac:dyDescent="0.2">
      <c r="C114" s="70"/>
    </row>
    <row r="115" spans="3:3" x14ac:dyDescent="0.2">
      <c r="C115" s="70"/>
    </row>
    <row r="116" spans="3:3" x14ac:dyDescent="0.2">
      <c r="C116" s="70"/>
    </row>
    <row r="117" spans="3:3" x14ac:dyDescent="0.2">
      <c r="C117" s="70"/>
    </row>
    <row r="118" spans="3:3" x14ac:dyDescent="0.2">
      <c r="C118" s="70"/>
    </row>
    <row r="119" spans="3:3" x14ac:dyDescent="0.2">
      <c r="C119" s="70"/>
    </row>
    <row r="120" spans="3:3" x14ac:dyDescent="0.2">
      <c r="C120" s="70"/>
    </row>
    <row r="121" spans="3:3" x14ac:dyDescent="0.2">
      <c r="C121" s="70"/>
    </row>
    <row r="122" spans="3:3" x14ac:dyDescent="0.2">
      <c r="C122" s="70"/>
    </row>
    <row r="123" spans="3:3" x14ac:dyDescent="0.2">
      <c r="C123" s="70"/>
    </row>
    <row r="124" spans="3:3" x14ac:dyDescent="0.2">
      <c r="C124" s="70"/>
    </row>
    <row r="125" spans="3:3" x14ac:dyDescent="0.2">
      <c r="C125" s="70"/>
    </row>
    <row r="126" spans="3:3" x14ac:dyDescent="0.2">
      <c r="C126" s="70"/>
    </row>
    <row r="127" spans="3:3" x14ac:dyDescent="0.2">
      <c r="C127" s="70"/>
    </row>
    <row r="128" spans="3:3" x14ac:dyDescent="0.2">
      <c r="C128" s="70"/>
    </row>
    <row r="129" spans="3:3" x14ac:dyDescent="0.2">
      <c r="C129" s="70"/>
    </row>
    <row r="130" spans="3:3" x14ac:dyDescent="0.2">
      <c r="C130" s="70"/>
    </row>
    <row r="131" spans="3:3" x14ac:dyDescent="0.2">
      <c r="C131" s="70"/>
    </row>
    <row r="132" spans="3:3" x14ac:dyDescent="0.2">
      <c r="C132" s="70"/>
    </row>
    <row r="133" spans="3:3" x14ac:dyDescent="0.2">
      <c r="C133" s="70"/>
    </row>
  </sheetData>
  <sheetProtection sheet="1" objects="1" scenarios="1" selectLockedCells="1"/>
  <sortState ref="C87:C132">
    <sortCondition ref="C87:C132"/>
  </sortState>
  <mergeCells count="1">
    <mergeCell ref="A6:E6"/>
  </mergeCells>
  <phoneticPr fontId="2" type="noConversion"/>
  <dataValidations count="3">
    <dataValidation type="list" allowBlank="1" showInputMessage="1" showErrorMessage="1" sqref="C12">
      <formula1>$F$22:$F$24</formula1>
    </dataValidation>
    <dataValidation type="list" allowBlank="1" showInputMessage="1" showErrorMessage="1" sqref="C11">
      <formula1>$E$22:$E$25</formula1>
    </dataValidation>
    <dataValidation type="list" allowBlank="1" showInputMessage="1" showErrorMessage="1" promptTitle="Select from the list" sqref="C8">
      <formula1>$B$22:$B$105</formula1>
    </dataValidation>
  </dataValidations>
  <pageMargins left="0.75" right="0.75" top="1" bottom="1" header="0.5" footer="0.5"/>
  <pageSetup scale="82" orientation="landscape" horizontalDpi="1200" r:id="rId1"/>
  <headerFooter alignWithMargins="0"/>
  <cellWatches>
    <cellWatch r="C8"/>
  </cellWatche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31"/>
  <sheetViews>
    <sheetView showGridLines="0" zoomScaleNormal="100" workbookViewId="0">
      <selection activeCell="B10" sqref="B10"/>
    </sheetView>
  </sheetViews>
  <sheetFormatPr defaultRowHeight="12.75" x14ac:dyDescent="0.2"/>
  <cols>
    <col min="1" max="1" width="24.28515625" customWidth="1"/>
    <col min="2" max="2" width="42.42578125" customWidth="1"/>
    <col min="3" max="3" width="26.7109375" customWidth="1"/>
    <col min="4" max="4" width="6.85546875" customWidth="1"/>
    <col min="5" max="9" width="20" customWidth="1"/>
    <col min="10" max="10" width="8.7109375" customWidth="1"/>
    <col min="11" max="11" width="7.5703125" customWidth="1"/>
    <col min="12" max="14" width="21.28515625" customWidth="1"/>
    <col min="15" max="15" width="28.140625" customWidth="1"/>
  </cols>
  <sheetData>
    <row r="1" spans="1:15" ht="20.25" x14ac:dyDescent="0.3">
      <c r="A1" s="329" t="s">
        <v>9</v>
      </c>
      <c r="B1" s="319"/>
      <c r="C1" s="319"/>
      <c r="D1" s="319"/>
      <c r="E1" s="206"/>
      <c r="F1" s="206"/>
      <c r="G1" s="206"/>
      <c r="H1" s="206"/>
      <c r="I1" s="206"/>
      <c r="J1" s="206"/>
      <c r="K1" s="206"/>
    </row>
    <row r="2" spans="1:15" ht="20.25" x14ac:dyDescent="0.3">
      <c r="A2" s="329" t="str">
        <f>'1. Director'!C3</f>
        <v>FY2015-2016</v>
      </c>
      <c r="B2" s="319"/>
      <c r="C2" s="319"/>
      <c r="D2" s="319"/>
      <c r="E2" s="206"/>
      <c r="F2" s="206"/>
      <c r="G2" s="206"/>
      <c r="H2" s="206"/>
      <c r="I2" s="206"/>
      <c r="J2" s="206"/>
      <c r="K2" s="206"/>
    </row>
    <row r="3" spans="1:15" ht="18" x14ac:dyDescent="0.25">
      <c r="A3" s="328" t="s">
        <v>31</v>
      </c>
      <c r="B3" s="319"/>
      <c r="C3" s="319"/>
      <c r="D3" s="319"/>
      <c r="E3" s="328" t="s">
        <v>390</v>
      </c>
      <c r="F3" s="328"/>
      <c r="G3" s="328"/>
      <c r="H3" s="328"/>
      <c r="I3" s="328"/>
      <c r="J3" s="328"/>
      <c r="K3" s="206"/>
      <c r="L3" s="328" t="s">
        <v>336</v>
      </c>
      <c r="M3" s="319"/>
      <c r="N3" s="319"/>
      <c r="O3" s="319"/>
    </row>
    <row r="4" spans="1:15" ht="36.950000000000003" customHeight="1" x14ac:dyDescent="0.25">
      <c r="A4" s="327" t="s">
        <v>277</v>
      </c>
      <c r="B4" s="327"/>
      <c r="C4" s="327"/>
      <c r="D4" s="151"/>
      <c r="E4" s="327" t="s">
        <v>489</v>
      </c>
      <c r="F4" s="327"/>
      <c r="G4" s="327"/>
      <c r="H4" s="327"/>
      <c r="I4" s="327"/>
      <c r="J4" s="207"/>
      <c r="K4" s="207"/>
      <c r="L4" s="327" t="s">
        <v>391</v>
      </c>
      <c r="M4" s="327"/>
      <c r="N4" s="327"/>
      <c r="O4" s="327"/>
    </row>
    <row r="5" spans="1:15" ht="15" x14ac:dyDescent="0.2">
      <c r="A5" s="6"/>
      <c r="B5" s="6"/>
      <c r="C5" s="6"/>
    </row>
    <row r="6" spans="1:15" ht="48" thickBot="1" x14ac:dyDescent="0.3">
      <c r="A6" s="6"/>
      <c r="B6" s="11" t="s">
        <v>32</v>
      </c>
      <c r="C6" s="11" t="s">
        <v>47</v>
      </c>
      <c r="E6" s="207" t="s">
        <v>25</v>
      </c>
      <c r="F6" s="207" t="s">
        <v>24</v>
      </c>
      <c r="G6" s="207" t="s">
        <v>29</v>
      </c>
      <c r="H6" s="207" t="s">
        <v>26</v>
      </c>
      <c r="I6" s="207" t="s">
        <v>27</v>
      </c>
      <c r="J6" s="3" t="s">
        <v>389</v>
      </c>
      <c r="L6" s="26" t="s">
        <v>319</v>
      </c>
      <c r="M6" s="26" t="s">
        <v>320</v>
      </c>
      <c r="N6" s="26" t="s">
        <v>337</v>
      </c>
      <c r="O6" s="26" t="s">
        <v>338</v>
      </c>
    </row>
    <row r="7" spans="1:15" ht="16.5" thickBot="1" x14ac:dyDescent="0.3">
      <c r="A7" s="10" t="s">
        <v>46</v>
      </c>
      <c r="B7" s="129">
        <f>'1. Director'!C10</f>
        <v>0</v>
      </c>
      <c r="C7" s="180">
        <f>'1. Director'!C9</f>
        <v>0</v>
      </c>
      <c r="E7" s="221"/>
      <c r="F7" s="222"/>
      <c r="G7" s="222"/>
      <c r="H7" s="222"/>
      <c r="I7" s="223"/>
      <c r="J7" s="218">
        <f>SUM(E7:I7)</f>
        <v>0</v>
      </c>
      <c r="L7" s="144"/>
      <c r="M7" s="181"/>
      <c r="N7" s="181"/>
      <c r="O7" s="186"/>
    </row>
    <row r="8" spans="1:15" ht="15" x14ac:dyDescent="0.2">
      <c r="A8" s="10"/>
      <c r="B8" s="6"/>
      <c r="C8" s="6"/>
      <c r="L8" s="157"/>
      <c r="M8" s="157"/>
      <c r="N8" s="157"/>
      <c r="O8" s="157"/>
    </row>
    <row r="9" spans="1:15" ht="16.5" thickBot="1" x14ac:dyDescent="0.3">
      <c r="B9" s="11" t="s">
        <v>32</v>
      </c>
      <c r="C9" s="11" t="s">
        <v>33</v>
      </c>
      <c r="L9" s="26" t="s">
        <v>319</v>
      </c>
      <c r="M9" s="26" t="s">
        <v>320</v>
      </c>
      <c r="N9" s="26" t="s">
        <v>337</v>
      </c>
      <c r="O9" s="26" t="s">
        <v>338</v>
      </c>
    </row>
    <row r="10" spans="1:15" ht="16.5" thickBot="1" x14ac:dyDescent="0.3">
      <c r="A10" s="10" t="s">
        <v>34</v>
      </c>
      <c r="B10" s="160"/>
      <c r="C10" s="176"/>
      <c r="E10" s="272"/>
      <c r="F10" s="273"/>
      <c r="G10" s="273"/>
      <c r="H10" s="273"/>
      <c r="I10" s="274"/>
      <c r="J10" s="218">
        <f t="shared" ref="J10:J21" si="0">SUM(E10:I10)</f>
        <v>0</v>
      </c>
      <c r="L10" s="160"/>
      <c r="M10" s="182"/>
      <c r="N10" s="182"/>
      <c r="O10" s="176"/>
    </row>
    <row r="11" spans="1:15" ht="16.5" thickBot="1" x14ac:dyDescent="0.3">
      <c r="A11" s="10" t="s">
        <v>35</v>
      </c>
      <c r="B11" s="161"/>
      <c r="C11" s="177"/>
      <c r="E11" s="275"/>
      <c r="F11" s="276"/>
      <c r="G11" s="276"/>
      <c r="H11" s="276"/>
      <c r="I11" s="277"/>
      <c r="J11" s="218">
        <f t="shared" si="0"/>
        <v>0</v>
      </c>
      <c r="L11" s="161"/>
      <c r="M11" s="183"/>
      <c r="N11" s="183"/>
      <c r="O11" s="177"/>
    </row>
    <row r="12" spans="1:15" ht="16.5" thickBot="1" x14ac:dyDescent="0.3">
      <c r="A12" s="10" t="s">
        <v>36</v>
      </c>
      <c r="B12" s="161"/>
      <c r="C12" s="178"/>
      <c r="E12" s="275"/>
      <c r="F12" s="276"/>
      <c r="G12" s="276"/>
      <c r="H12" s="276"/>
      <c r="I12" s="277"/>
      <c r="J12" s="218">
        <f t="shared" si="0"/>
        <v>0</v>
      </c>
      <c r="L12" s="161"/>
      <c r="M12" s="183"/>
      <c r="N12" s="183"/>
      <c r="O12" s="177"/>
    </row>
    <row r="13" spans="1:15" ht="16.5" thickBot="1" x14ac:dyDescent="0.3">
      <c r="A13" s="10" t="s">
        <v>37</v>
      </c>
      <c r="B13" s="161"/>
      <c r="C13" s="178"/>
      <c r="E13" s="275"/>
      <c r="F13" s="276"/>
      <c r="G13" s="276"/>
      <c r="H13" s="276"/>
      <c r="I13" s="277"/>
      <c r="J13" s="218">
        <f t="shared" si="0"/>
        <v>0</v>
      </c>
      <c r="L13" s="161"/>
      <c r="M13" s="183"/>
      <c r="N13" s="183"/>
      <c r="O13" s="177"/>
    </row>
    <row r="14" spans="1:15" ht="16.5" thickBot="1" x14ac:dyDescent="0.3">
      <c r="A14" s="10" t="s">
        <v>38</v>
      </c>
      <c r="B14" s="161"/>
      <c r="C14" s="178"/>
      <c r="E14" s="275"/>
      <c r="F14" s="276"/>
      <c r="G14" s="276"/>
      <c r="H14" s="276"/>
      <c r="I14" s="277"/>
      <c r="J14" s="218">
        <f t="shared" si="0"/>
        <v>0</v>
      </c>
      <c r="L14" s="161"/>
      <c r="M14" s="183"/>
      <c r="N14" s="183"/>
      <c r="O14" s="177"/>
    </row>
    <row r="15" spans="1:15" ht="16.5" thickBot="1" x14ac:dyDescent="0.3">
      <c r="A15" s="10" t="s">
        <v>39</v>
      </c>
      <c r="B15" s="161"/>
      <c r="C15" s="178"/>
      <c r="E15" s="275"/>
      <c r="F15" s="276"/>
      <c r="G15" s="276"/>
      <c r="H15" s="276"/>
      <c r="I15" s="277"/>
      <c r="J15" s="218">
        <f t="shared" si="0"/>
        <v>0</v>
      </c>
      <c r="L15" s="161"/>
      <c r="M15" s="183"/>
      <c r="N15" s="183"/>
      <c r="O15" s="177"/>
    </row>
    <row r="16" spans="1:15" ht="16.5" thickBot="1" x14ac:dyDescent="0.3">
      <c r="A16" s="10" t="s">
        <v>40</v>
      </c>
      <c r="B16" s="161"/>
      <c r="C16" s="178"/>
      <c r="E16" s="275"/>
      <c r="F16" s="276"/>
      <c r="G16" s="276"/>
      <c r="H16" s="276"/>
      <c r="I16" s="277"/>
      <c r="J16" s="218">
        <f t="shared" si="0"/>
        <v>0</v>
      </c>
      <c r="L16" s="161"/>
      <c r="M16" s="183"/>
      <c r="N16" s="183"/>
      <c r="O16" s="177"/>
    </row>
    <row r="17" spans="1:15" ht="16.5" thickBot="1" x14ac:dyDescent="0.3">
      <c r="A17" s="10" t="s">
        <v>41</v>
      </c>
      <c r="B17" s="161"/>
      <c r="C17" s="178"/>
      <c r="E17" s="275"/>
      <c r="F17" s="276"/>
      <c r="G17" s="276"/>
      <c r="H17" s="276"/>
      <c r="I17" s="277"/>
      <c r="J17" s="218">
        <f t="shared" si="0"/>
        <v>0</v>
      </c>
      <c r="L17" s="161"/>
      <c r="M17" s="183"/>
      <c r="N17" s="183"/>
      <c r="O17" s="177"/>
    </row>
    <row r="18" spans="1:15" ht="16.5" thickBot="1" x14ac:dyDescent="0.3">
      <c r="A18" s="10" t="s">
        <v>42</v>
      </c>
      <c r="B18" s="161"/>
      <c r="C18" s="178"/>
      <c r="E18" s="275"/>
      <c r="F18" s="276"/>
      <c r="G18" s="276"/>
      <c r="H18" s="276"/>
      <c r="I18" s="277"/>
      <c r="J18" s="218">
        <f t="shared" si="0"/>
        <v>0</v>
      </c>
      <c r="L18" s="161"/>
      <c r="M18" s="183"/>
      <c r="N18" s="183"/>
      <c r="O18" s="177"/>
    </row>
    <row r="19" spans="1:15" ht="16.5" thickBot="1" x14ac:dyDescent="0.3">
      <c r="A19" s="10" t="s">
        <v>43</v>
      </c>
      <c r="B19" s="161"/>
      <c r="C19" s="178"/>
      <c r="E19" s="275"/>
      <c r="F19" s="276"/>
      <c r="G19" s="276"/>
      <c r="H19" s="276"/>
      <c r="I19" s="277"/>
      <c r="J19" s="218">
        <f t="shared" si="0"/>
        <v>0</v>
      </c>
      <c r="L19" s="161"/>
      <c r="M19" s="183"/>
      <c r="N19" s="183"/>
      <c r="O19" s="177"/>
    </row>
    <row r="20" spans="1:15" ht="16.5" thickBot="1" x14ac:dyDescent="0.3">
      <c r="A20" s="10" t="s">
        <v>44</v>
      </c>
      <c r="B20" s="161"/>
      <c r="C20" s="178"/>
      <c r="E20" s="275"/>
      <c r="F20" s="276"/>
      <c r="G20" s="276"/>
      <c r="H20" s="276"/>
      <c r="I20" s="277"/>
      <c r="J20" s="218">
        <f t="shared" si="0"/>
        <v>0</v>
      </c>
      <c r="L20" s="161"/>
      <c r="M20" s="183"/>
      <c r="N20" s="183"/>
      <c r="O20" s="177"/>
    </row>
    <row r="21" spans="1:15" ht="16.5" thickBot="1" x14ac:dyDescent="0.3">
      <c r="A21" s="10" t="s">
        <v>45</v>
      </c>
      <c r="B21" s="162"/>
      <c r="C21" s="179"/>
      <c r="E21" s="278"/>
      <c r="F21" s="279"/>
      <c r="G21" s="279"/>
      <c r="H21" s="279"/>
      <c r="I21" s="280"/>
      <c r="J21" s="218">
        <f t="shared" si="0"/>
        <v>0</v>
      </c>
      <c r="L21" s="162"/>
      <c r="M21" s="184"/>
      <c r="N21" s="184"/>
      <c r="O21" s="185"/>
    </row>
    <row r="22" spans="1:15" ht="15" x14ac:dyDescent="0.2">
      <c r="A22" s="10"/>
      <c r="B22" s="6"/>
      <c r="C22" s="6"/>
    </row>
    <row r="23" spans="1:15" ht="15" x14ac:dyDescent="0.2">
      <c r="A23" s="6"/>
      <c r="B23" s="6"/>
      <c r="C23" s="6"/>
    </row>
    <row r="24" spans="1:15" ht="15" x14ac:dyDescent="0.2">
      <c r="A24" s="6"/>
      <c r="B24" s="6"/>
      <c r="C24" s="6"/>
    </row>
    <row r="25" spans="1:15" ht="15" x14ac:dyDescent="0.2">
      <c r="A25" s="6"/>
      <c r="B25" s="6"/>
      <c r="C25" s="6"/>
    </row>
    <row r="26" spans="1:15" ht="15" x14ac:dyDescent="0.2">
      <c r="A26" s="6"/>
      <c r="B26" s="6"/>
      <c r="C26" s="6"/>
    </row>
    <row r="27" spans="1:15" ht="15" x14ac:dyDescent="0.2">
      <c r="A27" s="6"/>
      <c r="B27" s="6"/>
      <c r="C27" s="6"/>
    </row>
    <row r="28" spans="1:15" ht="15" x14ac:dyDescent="0.2">
      <c r="A28" s="6"/>
      <c r="B28" s="6"/>
      <c r="C28" s="6"/>
    </row>
    <row r="29" spans="1:15" ht="15" x14ac:dyDescent="0.2">
      <c r="A29" s="6"/>
      <c r="B29" s="6"/>
      <c r="C29" s="6"/>
    </row>
    <row r="30" spans="1:15" ht="15" x14ac:dyDescent="0.2">
      <c r="A30" s="6"/>
      <c r="B30" s="6"/>
      <c r="C30" s="6"/>
    </row>
    <row r="31" spans="1:15" ht="15" x14ac:dyDescent="0.2">
      <c r="A31" s="6"/>
      <c r="B31" s="6"/>
      <c r="C31" s="6"/>
    </row>
  </sheetData>
  <sheetProtection sheet="1" objects="1" scenarios="1" selectLockedCells="1"/>
  <mergeCells count="8">
    <mergeCell ref="L4:O4"/>
    <mergeCell ref="L3:O3"/>
    <mergeCell ref="A1:D1"/>
    <mergeCell ref="A2:D2"/>
    <mergeCell ref="A3:D3"/>
    <mergeCell ref="A4:C4"/>
    <mergeCell ref="E4:I4"/>
    <mergeCell ref="E3:J3"/>
  </mergeCells>
  <phoneticPr fontId="2"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P116"/>
  <sheetViews>
    <sheetView showGridLines="0" topLeftCell="A4" zoomScale="90" zoomScaleNormal="90" workbookViewId="0">
      <selection activeCell="B18" sqref="B18"/>
    </sheetView>
  </sheetViews>
  <sheetFormatPr defaultRowHeight="12.75" x14ac:dyDescent="0.2"/>
  <cols>
    <col min="1" max="1" width="1.140625" customWidth="1"/>
    <col min="2" max="2" width="40.5703125" customWidth="1"/>
    <col min="3" max="3" width="40.140625" customWidth="1"/>
    <col min="4" max="4" width="18" customWidth="1"/>
    <col min="5" max="5" width="17.7109375" customWidth="1"/>
    <col min="6" max="6" width="25.42578125" customWidth="1"/>
    <col min="8" max="8" width="12.42578125" customWidth="1"/>
    <col min="10" max="10" width="12.140625" customWidth="1"/>
    <col min="11" max="11" width="9.42578125" customWidth="1"/>
    <col min="12" max="12" width="9.140625" customWidth="1"/>
    <col min="13" max="13" width="8.5703125" hidden="1" customWidth="1"/>
    <col min="14" max="14" width="9.140625" hidden="1" customWidth="1"/>
    <col min="15" max="15" width="23" hidden="1" customWidth="1"/>
    <col min="16" max="16" width="23.7109375" hidden="1" customWidth="1"/>
    <col min="17" max="17" width="23.28515625" customWidth="1"/>
  </cols>
  <sheetData>
    <row r="1" spans="2:16" ht="20.25" x14ac:dyDescent="0.3">
      <c r="B1" s="336" t="s">
        <v>9</v>
      </c>
      <c r="C1" s="336"/>
      <c r="D1" s="336"/>
      <c r="E1" s="337"/>
      <c r="F1" s="338"/>
      <c r="G1" s="138"/>
    </row>
    <row r="2" spans="2:16" ht="20.25" x14ac:dyDescent="0.3">
      <c r="B2" s="329" t="str">
        <f>'1. Director'!C3</f>
        <v>FY2015-2016</v>
      </c>
      <c r="C2" s="329"/>
      <c r="D2" s="329"/>
      <c r="E2" s="330"/>
      <c r="F2" s="319"/>
      <c r="G2" s="68"/>
    </row>
    <row r="3" spans="2:16" ht="20.25" x14ac:dyDescent="0.3">
      <c r="B3" s="8"/>
      <c r="C3" s="8"/>
      <c r="D3" s="8"/>
      <c r="E3" s="8"/>
    </row>
    <row r="4" spans="2:16" ht="18" x14ac:dyDescent="0.25">
      <c r="B4" s="328" t="s">
        <v>76</v>
      </c>
      <c r="C4" s="328"/>
      <c r="D4" s="328"/>
      <c r="E4" s="330"/>
      <c r="F4" s="319"/>
      <c r="G4" s="68"/>
    </row>
    <row r="5" spans="2:16" ht="7.5" customHeight="1" x14ac:dyDescent="0.2">
      <c r="P5" t="s">
        <v>2</v>
      </c>
    </row>
    <row r="6" spans="2:16" ht="165.75" customHeight="1" x14ac:dyDescent="0.2">
      <c r="B6" s="334" t="s">
        <v>284</v>
      </c>
      <c r="C6" s="335"/>
      <c r="D6" s="335"/>
      <c r="E6" s="335"/>
      <c r="F6" s="335"/>
      <c r="G6" s="42"/>
      <c r="P6" t="s">
        <v>3</v>
      </c>
    </row>
    <row r="7" spans="2:16" ht="6" customHeight="1" x14ac:dyDescent="0.2">
      <c r="B7" s="6"/>
      <c r="C7" s="6"/>
      <c r="D7" s="6"/>
      <c r="E7" s="6"/>
      <c r="P7" t="s">
        <v>4</v>
      </c>
    </row>
    <row r="8" spans="2:16" ht="15" x14ac:dyDescent="0.2">
      <c r="B8" s="6"/>
      <c r="C8" s="6"/>
      <c r="D8" s="6"/>
      <c r="E8" s="6"/>
    </row>
    <row r="9" spans="2:16" ht="15" x14ac:dyDescent="0.2">
      <c r="B9" s="6"/>
      <c r="C9" s="6"/>
      <c r="D9" s="6"/>
      <c r="E9" s="6"/>
    </row>
    <row r="10" spans="2:16" ht="15" x14ac:dyDescent="0.2">
      <c r="B10" s="6"/>
      <c r="C10" s="6"/>
      <c r="D10" s="6"/>
      <c r="E10" s="6"/>
    </row>
    <row r="11" spans="2:16" ht="15" x14ac:dyDescent="0.2">
      <c r="B11" s="6"/>
      <c r="C11" s="6"/>
      <c r="D11" s="6"/>
      <c r="E11" s="6"/>
    </row>
    <row r="12" spans="2:16" ht="7.5" customHeight="1" x14ac:dyDescent="0.2">
      <c r="B12" s="6"/>
      <c r="C12" s="6"/>
      <c r="D12" s="6"/>
      <c r="E12" s="6"/>
    </row>
    <row r="13" spans="2:16" ht="2.25" customHeight="1" x14ac:dyDescent="0.2">
      <c r="B13" s="6"/>
      <c r="C13" s="6"/>
      <c r="D13" s="6"/>
      <c r="E13" s="6"/>
    </row>
    <row r="14" spans="2:16" ht="15" x14ac:dyDescent="0.2">
      <c r="B14" s="6"/>
      <c r="C14" s="6"/>
      <c r="D14" s="142" t="s">
        <v>283</v>
      </c>
      <c r="E14" s="142"/>
      <c r="P14" t="s">
        <v>352</v>
      </c>
    </row>
    <row r="15" spans="2:16" ht="15" x14ac:dyDescent="0.2">
      <c r="B15" s="6"/>
      <c r="C15" s="6"/>
      <c r="D15" s="6"/>
      <c r="E15" s="6"/>
      <c r="P15" t="s">
        <v>5</v>
      </c>
    </row>
    <row r="16" spans="2:16" ht="16.5" thickBot="1" x14ac:dyDescent="0.3">
      <c r="B16" s="12" t="s">
        <v>48</v>
      </c>
      <c r="C16" s="12" t="s">
        <v>49</v>
      </c>
      <c r="D16" s="12" t="s">
        <v>50</v>
      </c>
      <c r="E16" s="12" t="s">
        <v>225</v>
      </c>
      <c r="F16" s="3" t="s">
        <v>281</v>
      </c>
      <c r="P16" t="s">
        <v>6</v>
      </c>
    </row>
    <row r="17" spans="2:16" ht="15.75" x14ac:dyDescent="0.25">
      <c r="B17" s="115" t="s">
        <v>58</v>
      </c>
      <c r="C17" s="116" t="s">
        <v>3</v>
      </c>
      <c r="D17" s="117" t="s">
        <v>51</v>
      </c>
      <c r="E17" s="117" t="s">
        <v>227</v>
      </c>
      <c r="F17" s="118" t="s">
        <v>282</v>
      </c>
      <c r="H17" s="331" t="s">
        <v>57</v>
      </c>
      <c r="I17" s="332"/>
      <c r="J17" s="332"/>
      <c r="K17" s="333"/>
      <c r="M17" t="e">
        <f t="shared" ref="M17:M23" si="0">1-B17</f>
        <v>#VALUE!</v>
      </c>
      <c r="P17" t="s">
        <v>7</v>
      </c>
    </row>
    <row r="18" spans="2:16" ht="15" x14ac:dyDescent="0.2">
      <c r="B18" s="130"/>
      <c r="C18" s="147"/>
      <c r="D18" s="148"/>
      <c r="E18" s="148"/>
      <c r="F18" s="139"/>
      <c r="H18" s="13"/>
      <c r="I18" s="14"/>
      <c r="J18" s="17" t="s">
        <v>54</v>
      </c>
      <c r="K18" s="93" t="s">
        <v>56</v>
      </c>
      <c r="M18">
        <f t="shared" si="0"/>
        <v>1</v>
      </c>
    </row>
    <row r="19" spans="2:16" ht="15" x14ac:dyDescent="0.2">
      <c r="B19" s="130"/>
      <c r="C19" s="147"/>
      <c r="D19" s="148"/>
      <c r="E19" s="148"/>
      <c r="F19" s="131"/>
      <c r="H19" s="13"/>
      <c r="I19" s="14"/>
      <c r="J19" s="15" t="s">
        <v>2</v>
      </c>
      <c r="K19" s="16">
        <f>COUNTIF(C18:C116,"Small Industry (&lt; 500 employees)")</f>
        <v>0</v>
      </c>
      <c r="M19">
        <f t="shared" si="0"/>
        <v>1</v>
      </c>
    </row>
    <row r="20" spans="2:16" ht="15" x14ac:dyDescent="0.2">
      <c r="B20" s="145"/>
      <c r="C20" s="147"/>
      <c r="D20" s="148"/>
      <c r="E20" s="148"/>
      <c r="F20" s="131"/>
      <c r="H20" s="13"/>
      <c r="I20" s="14"/>
      <c r="J20" s="15" t="s">
        <v>3</v>
      </c>
      <c r="K20" s="16">
        <f>COUNTIF(C18:C116,"Large Industry (&gt; 500 employees)")</f>
        <v>0</v>
      </c>
      <c r="M20">
        <f t="shared" si="0"/>
        <v>1</v>
      </c>
    </row>
    <row r="21" spans="2:16" ht="15" x14ac:dyDescent="0.2">
      <c r="B21" s="130"/>
      <c r="C21" s="147"/>
      <c r="D21" s="148"/>
      <c r="E21" s="148"/>
      <c r="F21" s="131"/>
      <c r="H21" s="13"/>
      <c r="I21" s="14"/>
      <c r="J21" s="15" t="s">
        <v>4</v>
      </c>
      <c r="K21" s="16">
        <f>COUNTIF(C18:C116,"Government (U.S.)")</f>
        <v>0</v>
      </c>
      <c r="M21">
        <f t="shared" si="0"/>
        <v>1</v>
      </c>
    </row>
    <row r="22" spans="2:16" ht="15" x14ac:dyDescent="0.2">
      <c r="B22" s="130"/>
      <c r="C22" s="147"/>
      <c r="D22" s="148"/>
      <c r="E22" s="148"/>
      <c r="F22" s="131"/>
      <c r="H22" s="13"/>
      <c r="I22" s="14"/>
      <c r="J22" s="18" t="s">
        <v>352</v>
      </c>
      <c r="K22" s="16">
        <f>COUNTIF(C18:C116,"Government (State/Local)")</f>
        <v>0</v>
      </c>
      <c r="M22">
        <f t="shared" si="0"/>
        <v>1</v>
      </c>
    </row>
    <row r="23" spans="2:16" ht="15" x14ac:dyDescent="0.2">
      <c r="B23" s="130"/>
      <c r="C23" s="147"/>
      <c r="D23" s="148"/>
      <c r="E23" s="148"/>
      <c r="F23" s="131"/>
      <c r="H23" s="13"/>
      <c r="I23" s="14"/>
      <c r="J23" s="15" t="s">
        <v>5</v>
      </c>
      <c r="K23" s="16">
        <f>COUNTIF(C18:C116,"Government (non-U.S.)")</f>
        <v>0</v>
      </c>
      <c r="M23">
        <f t="shared" si="0"/>
        <v>1</v>
      </c>
    </row>
    <row r="24" spans="2:16" ht="15" x14ac:dyDescent="0.2">
      <c r="B24" s="145"/>
      <c r="C24" s="147"/>
      <c r="D24" s="148"/>
      <c r="E24" s="148"/>
      <c r="F24" s="131"/>
      <c r="H24" s="13"/>
      <c r="I24" s="14"/>
      <c r="J24" s="15" t="s">
        <v>6</v>
      </c>
      <c r="K24" s="16">
        <f>COUNTIF(C18:C116,"Non-profit")</f>
        <v>0</v>
      </c>
      <c r="M24">
        <f t="shared" ref="M24:M81" si="1">1-B24</f>
        <v>1</v>
      </c>
    </row>
    <row r="25" spans="2:16" ht="15" x14ac:dyDescent="0.2">
      <c r="B25" s="130"/>
      <c r="C25" s="147"/>
      <c r="D25" s="148"/>
      <c r="E25" s="148"/>
      <c r="F25" s="131"/>
      <c r="H25" s="13"/>
      <c r="I25" s="14"/>
      <c r="J25" s="15" t="s">
        <v>7</v>
      </c>
      <c r="K25" s="16">
        <f>COUNTIF(C18:C116,"Other Organization")</f>
        <v>0</v>
      </c>
      <c r="M25">
        <f t="shared" si="1"/>
        <v>1</v>
      </c>
      <c r="P25" s="140">
        <f>'1. Director'!C10</f>
        <v>0</v>
      </c>
    </row>
    <row r="26" spans="2:16" ht="15" x14ac:dyDescent="0.2">
      <c r="B26" s="130"/>
      <c r="C26" s="147"/>
      <c r="D26" s="148"/>
      <c r="E26" s="148"/>
      <c r="F26" s="131"/>
      <c r="H26" s="13"/>
      <c r="I26" s="14"/>
      <c r="J26" s="23" t="s">
        <v>28</v>
      </c>
      <c r="K26" s="21">
        <f>SUM(K19:K25)</f>
        <v>0</v>
      </c>
      <c r="M26">
        <f t="shared" si="1"/>
        <v>1</v>
      </c>
      <c r="P26">
        <f>'2. Univ'!B10</f>
        <v>0</v>
      </c>
    </row>
    <row r="27" spans="2:16" ht="15" x14ac:dyDescent="0.2">
      <c r="B27" s="130"/>
      <c r="C27" s="147"/>
      <c r="D27" s="148"/>
      <c r="E27" s="148"/>
      <c r="F27" s="131"/>
      <c r="H27" s="13"/>
      <c r="I27" s="14"/>
      <c r="J27" s="14"/>
      <c r="K27" s="16"/>
      <c r="M27">
        <f t="shared" si="1"/>
        <v>1</v>
      </c>
      <c r="P27">
        <f>'2. Univ'!B11</f>
        <v>0</v>
      </c>
    </row>
    <row r="28" spans="2:16" ht="15" x14ac:dyDescent="0.2">
      <c r="B28" s="130"/>
      <c r="C28" s="147"/>
      <c r="D28" s="148"/>
      <c r="E28" s="148"/>
      <c r="F28" s="131"/>
      <c r="H28" s="13"/>
      <c r="I28" s="14"/>
      <c r="J28" s="17" t="s">
        <v>55</v>
      </c>
      <c r="K28" s="93" t="s">
        <v>56</v>
      </c>
      <c r="M28">
        <f t="shared" si="1"/>
        <v>1</v>
      </c>
      <c r="P28">
        <f>'2. Univ'!B12</f>
        <v>0</v>
      </c>
    </row>
    <row r="29" spans="2:16" ht="15" x14ac:dyDescent="0.2">
      <c r="B29" s="130"/>
      <c r="C29" s="147"/>
      <c r="D29" s="148"/>
      <c r="E29" s="148"/>
      <c r="F29" s="131"/>
      <c r="H29" s="13"/>
      <c r="I29" s="14"/>
      <c r="J29" s="18" t="s">
        <v>51</v>
      </c>
      <c r="K29" s="16">
        <f>COUNTIF(D18:D116,"Primary")</f>
        <v>0</v>
      </c>
      <c r="M29">
        <f t="shared" si="1"/>
        <v>1</v>
      </c>
      <c r="P29">
        <f>'2. Univ'!B13</f>
        <v>0</v>
      </c>
    </row>
    <row r="30" spans="2:16" ht="15" x14ac:dyDescent="0.2">
      <c r="B30" s="145"/>
      <c r="C30" s="147"/>
      <c r="D30" s="148"/>
      <c r="E30" s="148"/>
      <c r="F30" s="131"/>
      <c r="H30" s="13"/>
      <c r="I30" s="14"/>
      <c r="J30" s="18" t="s">
        <v>52</v>
      </c>
      <c r="K30" s="16">
        <f>COUNTIF(D18:D116,"Secondary")</f>
        <v>0</v>
      </c>
      <c r="M30">
        <f t="shared" si="1"/>
        <v>1</v>
      </c>
      <c r="P30">
        <f>'2. Univ'!B14</f>
        <v>0</v>
      </c>
    </row>
    <row r="31" spans="2:16" ht="15" x14ac:dyDescent="0.2">
      <c r="B31" s="145"/>
      <c r="C31" s="147"/>
      <c r="D31" s="148"/>
      <c r="E31" s="148"/>
      <c r="F31" s="131"/>
      <c r="H31" s="13"/>
      <c r="I31" s="14"/>
      <c r="J31" s="18" t="s">
        <v>53</v>
      </c>
      <c r="K31" s="16">
        <f>COUNTIF(D18:D116,"Tertiary")</f>
        <v>0</v>
      </c>
      <c r="M31">
        <f t="shared" si="1"/>
        <v>1</v>
      </c>
      <c r="P31">
        <f>'2. Univ'!B15</f>
        <v>0</v>
      </c>
    </row>
    <row r="32" spans="2:16" ht="15" x14ac:dyDescent="0.2">
      <c r="B32" s="145"/>
      <c r="C32" s="147"/>
      <c r="D32" s="148"/>
      <c r="E32" s="148"/>
      <c r="F32" s="131"/>
      <c r="H32" s="13"/>
      <c r="I32" s="14"/>
      <c r="J32" s="18" t="s">
        <v>353</v>
      </c>
      <c r="K32" s="166">
        <f>COUNTIF(D18:D116,"In-kind")</f>
        <v>0</v>
      </c>
      <c r="M32">
        <f t="shared" si="1"/>
        <v>1</v>
      </c>
      <c r="P32">
        <f>'2. Univ'!B16</f>
        <v>0</v>
      </c>
    </row>
    <row r="33" spans="2:16" ht="15" x14ac:dyDescent="0.2">
      <c r="B33" s="130"/>
      <c r="C33" s="147"/>
      <c r="D33" s="148"/>
      <c r="E33" s="148"/>
      <c r="F33" s="131"/>
      <c r="H33" s="13"/>
      <c r="I33" s="14"/>
      <c r="J33" s="23" t="s">
        <v>28</v>
      </c>
      <c r="K33" s="21">
        <f>SUM(K29:K32)</f>
        <v>0</v>
      </c>
      <c r="M33">
        <f t="shared" si="1"/>
        <v>1</v>
      </c>
      <c r="P33">
        <f>'2. Univ'!B17</f>
        <v>0</v>
      </c>
    </row>
    <row r="34" spans="2:16" ht="15" x14ac:dyDescent="0.2">
      <c r="B34" s="145"/>
      <c r="C34" s="147"/>
      <c r="D34" s="148"/>
      <c r="E34" s="148"/>
      <c r="F34" s="131"/>
      <c r="H34" s="13"/>
      <c r="I34" s="14"/>
      <c r="J34" s="23"/>
      <c r="K34" s="21"/>
      <c r="M34">
        <f t="shared" si="1"/>
        <v>1</v>
      </c>
      <c r="P34">
        <f>'2. Univ'!B18</f>
        <v>0</v>
      </c>
    </row>
    <row r="35" spans="2:16" ht="15" x14ac:dyDescent="0.2">
      <c r="B35" s="130"/>
      <c r="C35" s="147"/>
      <c r="D35" s="148"/>
      <c r="E35" s="148"/>
      <c r="F35" s="131"/>
      <c r="H35" s="13"/>
      <c r="I35" s="14"/>
      <c r="J35" s="17" t="s">
        <v>226</v>
      </c>
      <c r="K35" s="93" t="s">
        <v>56</v>
      </c>
      <c r="M35">
        <f t="shared" si="1"/>
        <v>1</v>
      </c>
      <c r="P35">
        <f>'2. Univ'!B19</f>
        <v>0</v>
      </c>
    </row>
    <row r="36" spans="2:16" ht="15" x14ac:dyDescent="0.2">
      <c r="B36" s="130"/>
      <c r="C36" s="147"/>
      <c r="D36" s="148"/>
      <c r="E36" s="148"/>
      <c r="F36" s="131"/>
      <c r="H36" s="13"/>
      <c r="I36" s="14"/>
      <c r="J36" s="91" t="s">
        <v>227</v>
      </c>
      <c r="K36" s="92">
        <f>COUNTIF(E18:E116,"Existing")</f>
        <v>0</v>
      </c>
      <c r="M36">
        <f t="shared" si="1"/>
        <v>1</v>
      </c>
      <c r="P36">
        <f>'2. Univ'!B20</f>
        <v>0</v>
      </c>
    </row>
    <row r="37" spans="2:16" ht="15" x14ac:dyDescent="0.2">
      <c r="B37" s="145"/>
      <c r="C37" s="147"/>
      <c r="D37" s="148"/>
      <c r="E37" s="148"/>
      <c r="F37" s="131"/>
      <c r="H37" s="13"/>
      <c r="I37" s="14"/>
      <c r="J37" s="91" t="s">
        <v>228</v>
      </c>
      <c r="K37" s="92">
        <f>COUNTIF(E18:E116,"New")</f>
        <v>0</v>
      </c>
      <c r="M37">
        <f t="shared" si="1"/>
        <v>1</v>
      </c>
      <c r="P37">
        <f>'2. Univ'!B21</f>
        <v>0</v>
      </c>
    </row>
    <row r="38" spans="2:16" ht="15" x14ac:dyDescent="0.2">
      <c r="B38" s="130"/>
      <c r="C38" s="147"/>
      <c r="D38" s="148"/>
      <c r="E38" s="148"/>
      <c r="F38" s="131"/>
      <c r="H38" s="13"/>
      <c r="I38" s="14"/>
      <c r="J38" s="91" t="s">
        <v>229</v>
      </c>
      <c r="K38" s="92">
        <f>COUNTIF(E18:E116,"Terminated")</f>
        <v>0</v>
      </c>
      <c r="M38">
        <f t="shared" si="1"/>
        <v>1</v>
      </c>
    </row>
    <row r="39" spans="2:16" ht="15" x14ac:dyDescent="0.2">
      <c r="B39" s="130"/>
      <c r="C39" s="147"/>
      <c r="D39" s="148"/>
      <c r="E39" s="148"/>
      <c r="F39" s="131"/>
      <c r="H39" s="13"/>
      <c r="I39" s="14"/>
      <c r="J39" s="23" t="s">
        <v>28</v>
      </c>
      <c r="K39" s="21">
        <f>SUM(K36:K38)</f>
        <v>0</v>
      </c>
      <c r="M39">
        <f t="shared" si="1"/>
        <v>1</v>
      </c>
    </row>
    <row r="40" spans="2:16" ht="15" x14ac:dyDescent="0.2">
      <c r="B40" s="130"/>
      <c r="C40" s="147"/>
      <c r="D40" s="148"/>
      <c r="E40" s="148"/>
      <c r="F40" s="131"/>
      <c r="H40" s="13"/>
      <c r="I40" s="14"/>
      <c r="J40" s="23"/>
      <c r="K40" s="21"/>
      <c r="M40">
        <f t="shared" si="1"/>
        <v>1</v>
      </c>
    </row>
    <row r="41" spans="2:16" ht="15" x14ac:dyDescent="0.2">
      <c r="B41" s="130"/>
      <c r="C41" s="147"/>
      <c r="D41" s="148"/>
      <c r="E41" s="148"/>
      <c r="F41" s="131"/>
      <c r="H41" s="13"/>
      <c r="I41" s="14"/>
      <c r="J41" s="14"/>
      <c r="K41" s="93" t="s">
        <v>56</v>
      </c>
      <c r="M41">
        <f t="shared" si="1"/>
        <v>1</v>
      </c>
    </row>
    <row r="42" spans="2:16" ht="15.75" thickBot="1" x14ac:dyDescent="0.25">
      <c r="B42" s="130"/>
      <c r="C42" s="147"/>
      <c r="D42" s="148"/>
      <c r="E42" s="148"/>
      <c r="F42" s="131"/>
      <c r="H42" s="19"/>
      <c r="I42" s="20"/>
      <c r="J42" s="24" t="s">
        <v>264</v>
      </c>
      <c r="K42" s="22">
        <f>SUM(K36:K37)</f>
        <v>0</v>
      </c>
      <c r="M42">
        <f t="shared" si="1"/>
        <v>1</v>
      </c>
    </row>
    <row r="43" spans="2:16" ht="15" x14ac:dyDescent="0.2">
      <c r="B43" s="130"/>
      <c r="C43" s="147"/>
      <c r="D43" s="148"/>
      <c r="E43" s="148"/>
      <c r="F43" s="131"/>
      <c r="M43">
        <f t="shared" si="1"/>
        <v>1</v>
      </c>
    </row>
    <row r="44" spans="2:16" ht="15" x14ac:dyDescent="0.2">
      <c r="B44" s="130"/>
      <c r="C44" s="147"/>
      <c r="D44" s="148"/>
      <c r="E44" s="148"/>
      <c r="F44" s="131"/>
      <c r="M44">
        <f t="shared" si="1"/>
        <v>1</v>
      </c>
    </row>
    <row r="45" spans="2:16" ht="15" x14ac:dyDescent="0.2">
      <c r="B45" s="130"/>
      <c r="C45" s="147"/>
      <c r="D45" s="148"/>
      <c r="E45" s="148"/>
      <c r="F45" s="131"/>
      <c r="M45">
        <f t="shared" si="1"/>
        <v>1</v>
      </c>
    </row>
    <row r="46" spans="2:16" ht="15" x14ac:dyDescent="0.2">
      <c r="B46" s="130"/>
      <c r="C46" s="147"/>
      <c r="D46" s="148"/>
      <c r="E46" s="148"/>
      <c r="F46" s="131"/>
      <c r="M46">
        <f t="shared" si="1"/>
        <v>1</v>
      </c>
    </row>
    <row r="47" spans="2:16" ht="15" x14ac:dyDescent="0.2">
      <c r="B47" s="130"/>
      <c r="C47" s="147"/>
      <c r="D47" s="148"/>
      <c r="E47" s="148"/>
      <c r="F47" s="131"/>
      <c r="M47">
        <f t="shared" si="1"/>
        <v>1</v>
      </c>
    </row>
    <row r="48" spans="2:16" ht="15" x14ac:dyDescent="0.2">
      <c r="B48" s="130"/>
      <c r="C48" s="147"/>
      <c r="D48" s="148"/>
      <c r="E48" s="148"/>
      <c r="F48" s="131"/>
      <c r="M48">
        <f t="shared" si="1"/>
        <v>1</v>
      </c>
    </row>
    <row r="49" spans="2:13" ht="15" x14ac:dyDescent="0.2">
      <c r="B49" s="130"/>
      <c r="C49" s="147"/>
      <c r="D49" s="148"/>
      <c r="E49" s="148"/>
      <c r="F49" s="131"/>
      <c r="M49">
        <f t="shared" si="1"/>
        <v>1</v>
      </c>
    </row>
    <row r="50" spans="2:13" ht="15" x14ac:dyDescent="0.2">
      <c r="B50" s="130"/>
      <c r="C50" s="147"/>
      <c r="D50" s="148"/>
      <c r="E50" s="148"/>
      <c r="F50" s="131"/>
      <c r="M50">
        <f t="shared" si="1"/>
        <v>1</v>
      </c>
    </row>
    <row r="51" spans="2:13" ht="15" x14ac:dyDescent="0.2">
      <c r="B51" s="130"/>
      <c r="C51" s="147"/>
      <c r="D51" s="148"/>
      <c r="E51" s="148"/>
      <c r="F51" s="131"/>
      <c r="M51">
        <f t="shared" si="1"/>
        <v>1</v>
      </c>
    </row>
    <row r="52" spans="2:13" ht="15" x14ac:dyDescent="0.2">
      <c r="B52" s="130"/>
      <c r="C52" s="147"/>
      <c r="D52" s="148"/>
      <c r="E52" s="148"/>
      <c r="F52" s="131"/>
      <c r="M52">
        <f t="shared" si="1"/>
        <v>1</v>
      </c>
    </row>
    <row r="53" spans="2:13" ht="15" x14ac:dyDescent="0.2">
      <c r="B53" s="130"/>
      <c r="C53" s="147"/>
      <c r="D53" s="148"/>
      <c r="E53" s="148"/>
      <c r="F53" s="131"/>
      <c r="M53">
        <f t="shared" si="1"/>
        <v>1</v>
      </c>
    </row>
    <row r="54" spans="2:13" ht="15" x14ac:dyDescent="0.2">
      <c r="B54" s="130"/>
      <c r="C54" s="147"/>
      <c r="D54" s="148"/>
      <c r="E54" s="148"/>
      <c r="F54" s="131"/>
      <c r="M54">
        <f t="shared" si="1"/>
        <v>1</v>
      </c>
    </row>
    <row r="55" spans="2:13" ht="15" x14ac:dyDescent="0.2">
      <c r="B55" s="130"/>
      <c r="C55" s="147"/>
      <c r="D55" s="148"/>
      <c r="E55" s="148"/>
      <c r="F55" s="131"/>
      <c r="M55">
        <f t="shared" si="1"/>
        <v>1</v>
      </c>
    </row>
    <row r="56" spans="2:13" ht="15" x14ac:dyDescent="0.2">
      <c r="B56" s="130"/>
      <c r="C56" s="147"/>
      <c r="D56" s="148"/>
      <c r="E56" s="148"/>
      <c r="F56" s="131"/>
      <c r="M56">
        <f t="shared" si="1"/>
        <v>1</v>
      </c>
    </row>
    <row r="57" spans="2:13" ht="15" x14ac:dyDescent="0.2">
      <c r="B57" s="130"/>
      <c r="C57" s="147"/>
      <c r="D57" s="148"/>
      <c r="E57" s="148"/>
      <c r="F57" s="131"/>
      <c r="M57">
        <f t="shared" si="1"/>
        <v>1</v>
      </c>
    </row>
    <row r="58" spans="2:13" ht="15" x14ac:dyDescent="0.2">
      <c r="B58" s="130"/>
      <c r="C58" s="147"/>
      <c r="D58" s="148"/>
      <c r="E58" s="148"/>
      <c r="F58" s="131"/>
      <c r="M58">
        <f t="shared" si="1"/>
        <v>1</v>
      </c>
    </row>
    <row r="59" spans="2:13" ht="15" x14ac:dyDescent="0.2">
      <c r="B59" s="130"/>
      <c r="C59" s="147"/>
      <c r="D59" s="148"/>
      <c r="E59" s="148"/>
      <c r="F59" s="131"/>
      <c r="M59">
        <f t="shared" si="1"/>
        <v>1</v>
      </c>
    </row>
    <row r="60" spans="2:13" ht="15" x14ac:dyDescent="0.2">
      <c r="B60" s="130"/>
      <c r="C60" s="147"/>
      <c r="D60" s="148"/>
      <c r="E60" s="148"/>
      <c r="F60" s="131"/>
      <c r="M60">
        <f t="shared" si="1"/>
        <v>1</v>
      </c>
    </row>
    <row r="61" spans="2:13" ht="15" x14ac:dyDescent="0.2">
      <c r="B61" s="130"/>
      <c r="C61" s="147"/>
      <c r="D61" s="148"/>
      <c r="E61" s="148"/>
      <c r="F61" s="131"/>
      <c r="M61">
        <f t="shared" si="1"/>
        <v>1</v>
      </c>
    </row>
    <row r="62" spans="2:13" ht="15" x14ac:dyDescent="0.2">
      <c r="B62" s="130"/>
      <c r="C62" s="147"/>
      <c r="D62" s="148"/>
      <c r="E62" s="148"/>
      <c r="F62" s="131"/>
      <c r="M62">
        <f t="shared" si="1"/>
        <v>1</v>
      </c>
    </row>
    <row r="63" spans="2:13" ht="15" x14ac:dyDescent="0.2">
      <c r="B63" s="130"/>
      <c r="C63" s="147"/>
      <c r="D63" s="148"/>
      <c r="E63" s="148"/>
      <c r="F63" s="131"/>
      <c r="M63">
        <f t="shared" si="1"/>
        <v>1</v>
      </c>
    </row>
    <row r="64" spans="2:13" ht="15" x14ac:dyDescent="0.2">
      <c r="B64" s="130"/>
      <c r="C64" s="147"/>
      <c r="D64" s="148"/>
      <c r="E64" s="148"/>
      <c r="F64" s="131"/>
      <c r="M64">
        <f t="shared" si="1"/>
        <v>1</v>
      </c>
    </row>
    <row r="65" spans="2:13" ht="15" x14ac:dyDescent="0.2">
      <c r="B65" s="130"/>
      <c r="C65" s="147"/>
      <c r="D65" s="148"/>
      <c r="E65" s="148"/>
      <c r="F65" s="131"/>
      <c r="M65">
        <f t="shared" si="1"/>
        <v>1</v>
      </c>
    </row>
    <row r="66" spans="2:13" ht="15" x14ac:dyDescent="0.2">
      <c r="B66" s="130"/>
      <c r="C66" s="147"/>
      <c r="D66" s="148"/>
      <c r="E66" s="148"/>
      <c r="F66" s="131"/>
      <c r="M66">
        <f t="shared" si="1"/>
        <v>1</v>
      </c>
    </row>
    <row r="67" spans="2:13" ht="15" x14ac:dyDescent="0.2">
      <c r="B67" s="130"/>
      <c r="C67" s="147"/>
      <c r="D67" s="148"/>
      <c r="E67" s="148"/>
      <c r="F67" s="131"/>
      <c r="M67">
        <f t="shared" si="1"/>
        <v>1</v>
      </c>
    </row>
    <row r="68" spans="2:13" ht="15" x14ac:dyDescent="0.2">
      <c r="B68" s="130"/>
      <c r="C68" s="147"/>
      <c r="D68" s="148"/>
      <c r="E68" s="148"/>
      <c r="F68" s="131"/>
      <c r="M68">
        <f t="shared" si="1"/>
        <v>1</v>
      </c>
    </row>
    <row r="69" spans="2:13" ht="15" x14ac:dyDescent="0.2">
      <c r="B69" s="130"/>
      <c r="C69" s="147"/>
      <c r="D69" s="148"/>
      <c r="E69" s="148"/>
      <c r="F69" s="131"/>
      <c r="M69">
        <f t="shared" si="1"/>
        <v>1</v>
      </c>
    </row>
    <row r="70" spans="2:13" ht="15" x14ac:dyDescent="0.2">
      <c r="B70" s="130"/>
      <c r="C70" s="147"/>
      <c r="D70" s="148"/>
      <c r="E70" s="148"/>
      <c r="F70" s="131"/>
      <c r="M70">
        <f t="shared" si="1"/>
        <v>1</v>
      </c>
    </row>
    <row r="71" spans="2:13" ht="15" x14ac:dyDescent="0.2">
      <c r="B71" s="130"/>
      <c r="C71" s="147"/>
      <c r="D71" s="148"/>
      <c r="E71" s="148"/>
      <c r="F71" s="131"/>
      <c r="M71">
        <f t="shared" si="1"/>
        <v>1</v>
      </c>
    </row>
    <row r="72" spans="2:13" ht="15" x14ac:dyDescent="0.2">
      <c r="B72" s="130"/>
      <c r="C72" s="147"/>
      <c r="D72" s="148"/>
      <c r="E72" s="148"/>
      <c r="F72" s="131"/>
      <c r="M72">
        <f t="shared" si="1"/>
        <v>1</v>
      </c>
    </row>
    <row r="73" spans="2:13" ht="15" x14ac:dyDescent="0.2">
      <c r="B73" s="130"/>
      <c r="C73" s="147"/>
      <c r="D73" s="148"/>
      <c r="E73" s="148"/>
      <c r="F73" s="131"/>
      <c r="M73">
        <f t="shared" si="1"/>
        <v>1</v>
      </c>
    </row>
    <row r="74" spans="2:13" ht="15" x14ac:dyDescent="0.2">
      <c r="B74" s="130"/>
      <c r="C74" s="147"/>
      <c r="D74" s="148"/>
      <c r="E74" s="148"/>
      <c r="F74" s="131"/>
      <c r="M74">
        <f t="shared" si="1"/>
        <v>1</v>
      </c>
    </row>
    <row r="75" spans="2:13" ht="15" x14ac:dyDescent="0.2">
      <c r="B75" s="130"/>
      <c r="C75" s="147"/>
      <c r="D75" s="148"/>
      <c r="E75" s="148"/>
      <c r="F75" s="131"/>
      <c r="M75">
        <f t="shared" si="1"/>
        <v>1</v>
      </c>
    </row>
    <row r="76" spans="2:13" ht="15" x14ac:dyDescent="0.2">
      <c r="B76" s="130"/>
      <c r="C76" s="147"/>
      <c r="D76" s="148"/>
      <c r="E76" s="148"/>
      <c r="F76" s="131"/>
      <c r="M76">
        <f t="shared" si="1"/>
        <v>1</v>
      </c>
    </row>
    <row r="77" spans="2:13" ht="15" x14ac:dyDescent="0.2">
      <c r="B77" s="130"/>
      <c r="C77" s="147"/>
      <c r="D77" s="148"/>
      <c r="E77" s="148"/>
      <c r="F77" s="131"/>
      <c r="M77">
        <f t="shared" si="1"/>
        <v>1</v>
      </c>
    </row>
    <row r="78" spans="2:13" ht="15" x14ac:dyDescent="0.2">
      <c r="B78" s="130"/>
      <c r="C78" s="147"/>
      <c r="D78" s="148"/>
      <c r="E78" s="148"/>
      <c r="F78" s="131"/>
      <c r="M78">
        <f t="shared" si="1"/>
        <v>1</v>
      </c>
    </row>
    <row r="79" spans="2:13" ht="15" x14ac:dyDescent="0.2">
      <c r="B79" s="130"/>
      <c r="C79" s="147"/>
      <c r="D79" s="148"/>
      <c r="E79" s="148"/>
      <c r="F79" s="131"/>
      <c r="M79">
        <f t="shared" si="1"/>
        <v>1</v>
      </c>
    </row>
    <row r="80" spans="2:13" ht="15" x14ac:dyDescent="0.2">
      <c r="B80" s="130"/>
      <c r="C80" s="147"/>
      <c r="D80" s="148"/>
      <c r="E80" s="148"/>
      <c r="F80" s="131"/>
      <c r="M80">
        <f t="shared" si="1"/>
        <v>1</v>
      </c>
    </row>
    <row r="81" spans="2:13" ht="15" x14ac:dyDescent="0.2">
      <c r="B81" s="130"/>
      <c r="C81" s="147"/>
      <c r="D81" s="148"/>
      <c r="E81" s="148"/>
      <c r="F81" s="131"/>
      <c r="M81">
        <f t="shared" si="1"/>
        <v>1</v>
      </c>
    </row>
    <row r="82" spans="2:13" ht="15" x14ac:dyDescent="0.2">
      <c r="B82" s="130"/>
      <c r="C82" s="147"/>
      <c r="D82" s="148"/>
      <c r="E82" s="148"/>
      <c r="F82" s="131"/>
      <c r="M82">
        <f t="shared" ref="M82:M116" si="2">1-B82</f>
        <v>1</v>
      </c>
    </row>
    <row r="83" spans="2:13" ht="15" x14ac:dyDescent="0.2">
      <c r="B83" s="130"/>
      <c r="C83" s="147"/>
      <c r="D83" s="148"/>
      <c r="E83" s="148"/>
      <c r="F83" s="131"/>
      <c r="M83">
        <f t="shared" si="2"/>
        <v>1</v>
      </c>
    </row>
    <row r="84" spans="2:13" ht="15" x14ac:dyDescent="0.2">
      <c r="B84" s="130"/>
      <c r="C84" s="147"/>
      <c r="D84" s="148"/>
      <c r="E84" s="148"/>
      <c r="F84" s="131"/>
      <c r="M84">
        <f t="shared" si="2"/>
        <v>1</v>
      </c>
    </row>
    <row r="85" spans="2:13" ht="15" x14ac:dyDescent="0.2">
      <c r="B85" s="130"/>
      <c r="C85" s="147"/>
      <c r="D85" s="148"/>
      <c r="E85" s="148"/>
      <c r="F85" s="131"/>
      <c r="M85">
        <f t="shared" si="2"/>
        <v>1</v>
      </c>
    </row>
    <row r="86" spans="2:13" ht="15" x14ac:dyDescent="0.2">
      <c r="B86" s="130"/>
      <c r="C86" s="147"/>
      <c r="D86" s="148"/>
      <c r="E86" s="148"/>
      <c r="F86" s="131"/>
      <c r="M86">
        <f t="shared" si="2"/>
        <v>1</v>
      </c>
    </row>
    <row r="87" spans="2:13" ht="15" x14ac:dyDescent="0.2">
      <c r="B87" s="130"/>
      <c r="C87" s="147"/>
      <c r="D87" s="148"/>
      <c r="E87" s="148"/>
      <c r="F87" s="131"/>
      <c r="M87">
        <f t="shared" si="2"/>
        <v>1</v>
      </c>
    </row>
    <row r="88" spans="2:13" ht="15" x14ac:dyDescent="0.2">
      <c r="B88" s="130"/>
      <c r="C88" s="147"/>
      <c r="D88" s="148"/>
      <c r="E88" s="148"/>
      <c r="F88" s="131"/>
      <c r="M88">
        <f t="shared" si="2"/>
        <v>1</v>
      </c>
    </row>
    <row r="89" spans="2:13" ht="15" x14ac:dyDescent="0.2">
      <c r="B89" s="130"/>
      <c r="C89" s="147"/>
      <c r="D89" s="148"/>
      <c r="E89" s="148"/>
      <c r="F89" s="131"/>
      <c r="M89">
        <f t="shared" si="2"/>
        <v>1</v>
      </c>
    </row>
    <row r="90" spans="2:13" ht="15" x14ac:dyDescent="0.2">
      <c r="B90" s="130"/>
      <c r="C90" s="147"/>
      <c r="D90" s="148"/>
      <c r="E90" s="148"/>
      <c r="F90" s="131"/>
      <c r="M90">
        <f t="shared" si="2"/>
        <v>1</v>
      </c>
    </row>
    <row r="91" spans="2:13" ht="15" x14ac:dyDescent="0.2">
      <c r="B91" s="130"/>
      <c r="C91" s="147"/>
      <c r="D91" s="148"/>
      <c r="E91" s="148"/>
      <c r="F91" s="131"/>
      <c r="M91">
        <f t="shared" si="2"/>
        <v>1</v>
      </c>
    </row>
    <row r="92" spans="2:13" ht="15" x14ac:dyDescent="0.2">
      <c r="B92" s="130"/>
      <c r="C92" s="147"/>
      <c r="D92" s="148"/>
      <c r="E92" s="148"/>
      <c r="F92" s="131"/>
      <c r="M92">
        <f t="shared" si="2"/>
        <v>1</v>
      </c>
    </row>
    <row r="93" spans="2:13" ht="15" x14ac:dyDescent="0.2">
      <c r="B93" s="130"/>
      <c r="C93" s="147"/>
      <c r="D93" s="148"/>
      <c r="E93" s="148"/>
      <c r="F93" s="131"/>
      <c r="M93">
        <f t="shared" si="2"/>
        <v>1</v>
      </c>
    </row>
    <row r="94" spans="2:13" ht="15" x14ac:dyDescent="0.2">
      <c r="B94" s="130"/>
      <c r="C94" s="147"/>
      <c r="D94" s="148"/>
      <c r="E94" s="148"/>
      <c r="F94" s="131"/>
      <c r="M94">
        <f t="shared" si="2"/>
        <v>1</v>
      </c>
    </row>
    <row r="95" spans="2:13" ht="15" x14ac:dyDescent="0.2">
      <c r="B95" s="130"/>
      <c r="C95" s="147"/>
      <c r="D95" s="148"/>
      <c r="E95" s="148"/>
      <c r="F95" s="131"/>
      <c r="M95">
        <f t="shared" si="2"/>
        <v>1</v>
      </c>
    </row>
    <row r="96" spans="2:13" ht="15" x14ac:dyDescent="0.2">
      <c r="B96" s="130"/>
      <c r="C96" s="147"/>
      <c r="D96" s="148"/>
      <c r="E96" s="148"/>
      <c r="F96" s="131"/>
      <c r="M96">
        <f t="shared" si="2"/>
        <v>1</v>
      </c>
    </row>
    <row r="97" spans="2:13" ht="15" x14ac:dyDescent="0.2">
      <c r="B97" s="130"/>
      <c r="C97" s="147"/>
      <c r="D97" s="148"/>
      <c r="E97" s="148"/>
      <c r="F97" s="131"/>
      <c r="M97">
        <f t="shared" si="2"/>
        <v>1</v>
      </c>
    </row>
    <row r="98" spans="2:13" ht="15" x14ac:dyDescent="0.2">
      <c r="B98" s="130"/>
      <c r="C98" s="147"/>
      <c r="D98" s="148"/>
      <c r="E98" s="148"/>
      <c r="F98" s="131"/>
      <c r="M98">
        <f t="shared" si="2"/>
        <v>1</v>
      </c>
    </row>
    <row r="99" spans="2:13" ht="15" x14ac:dyDescent="0.2">
      <c r="B99" s="130"/>
      <c r="C99" s="147"/>
      <c r="D99" s="148"/>
      <c r="E99" s="148"/>
      <c r="F99" s="131"/>
      <c r="M99">
        <f t="shared" si="2"/>
        <v>1</v>
      </c>
    </row>
    <row r="100" spans="2:13" ht="15" x14ac:dyDescent="0.2">
      <c r="B100" s="130"/>
      <c r="C100" s="147"/>
      <c r="D100" s="148"/>
      <c r="E100" s="148"/>
      <c r="F100" s="131"/>
      <c r="M100">
        <f t="shared" si="2"/>
        <v>1</v>
      </c>
    </row>
    <row r="101" spans="2:13" ht="15" x14ac:dyDescent="0.2">
      <c r="B101" s="130"/>
      <c r="C101" s="147"/>
      <c r="D101" s="148"/>
      <c r="E101" s="148"/>
      <c r="F101" s="131"/>
      <c r="M101">
        <f t="shared" si="2"/>
        <v>1</v>
      </c>
    </row>
    <row r="102" spans="2:13" ht="15" x14ac:dyDescent="0.2">
      <c r="B102" s="130"/>
      <c r="C102" s="147"/>
      <c r="D102" s="148"/>
      <c r="E102" s="148"/>
      <c r="F102" s="131"/>
      <c r="M102">
        <f t="shared" si="2"/>
        <v>1</v>
      </c>
    </row>
    <row r="103" spans="2:13" ht="15" x14ac:dyDescent="0.2">
      <c r="B103" s="130"/>
      <c r="C103" s="147"/>
      <c r="D103" s="148"/>
      <c r="E103" s="148"/>
      <c r="F103" s="131"/>
      <c r="M103">
        <f t="shared" si="2"/>
        <v>1</v>
      </c>
    </row>
    <row r="104" spans="2:13" ht="15" x14ac:dyDescent="0.2">
      <c r="B104" s="130"/>
      <c r="C104" s="147"/>
      <c r="D104" s="148"/>
      <c r="E104" s="148"/>
      <c r="F104" s="131"/>
      <c r="M104">
        <f t="shared" si="2"/>
        <v>1</v>
      </c>
    </row>
    <row r="105" spans="2:13" ht="15" x14ac:dyDescent="0.2">
      <c r="B105" s="130"/>
      <c r="C105" s="147"/>
      <c r="D105" s="148"/>
      <c r="E105" s="148"/>
      <c r="F105" s="131"/>
      <c r="M105">
        <f t="shared" si="2"/>
        <v>1</v>
      </c>
    </row>
    <row r="106" spans="2:13" ht="15" x14ac:dyDescent="0.2">
      <c r="B106" s="130"/>
      <c r="C106" s="147"/>
      <c r="D106" s="148"/>
      <c r="E106" s="148"/>
      <c r="F106" s="131"/>
      <c r="M106">
        <f t="shared" si="2"/>
        <v>1</v>
      </c>
    </row>
    <row r="107" spans="2:13" ht="15" x14ac:dyDescent="0.2">
      <c r="B107" s="130"/>
      <c r="C107" s="147"/>
      <c r="D107" s="148"/>
      <c r="E107" s="148"/>
      <c r="F107" s="131"/>
      <c r="M107">
        <f t="shared" si="2"/>
        <v>1</v>
      </c>
    </row>
    <row r="108" spans="2:13" ht="15" x14ac:dyDescent="0.2">
      <c r="B108" s="130"/>
      <c r="C108" s="147"/>
      <c r="D108" s="148"/>
      <c r="E108" s="148"/>
      <c r="F108" s="131"/>
      <c r="M108">
        <f t="shared" si="2"/>
        <v>1</v>
      </c>
    </row>
    <row r="109" spans="2:13" ht="15" x14ac:dyDescent="0.2">
      <c r="B109" s="130"/>
      <c r="C109" s="147"/>
      <c r="D109" s="148"/>
      <c r="E109" s="148"/>
      <c r="F109" s="131"/>
      <c r="M109">
        <f t="shared" si="2"/>
        <v>1</v>
      </c>
    </row>
    <row r="110" spans="2:13" ht="15" x14ac:dyDescent="0.2">
      <c r="B110" s="130"/>
      <c r="C110" s="147"/>
      <c r="D110" s="148"/>
      <c r="E110" s="148"/>
      <c r="F110" s="131"/>
      <c r="M110">
        <f t="shared" si="2"/>
        <v>1</v>
      </c>
    </row>
    <row r="111" spans="2:13" ht="15" x14ac:dyDescent="0.2">
      <c r="B111" s="130"/>
      <c r="C111" s="147"/>
      <c r="D111" s="148"/>
      <c r="E111" s="148"/>
      <c r="F111" s="131"/>
      <c r="M111">
        <f t="shared" si="2"/>
        <v>1</v>
      </c>
    </row>
    <row r="112" spans="2:13" ht="15" x14ac:dyDescent="0.2">
      <c r="B112" s="130"/>
      <c r="C112" s="147"/>
      <c r="D112" s="148"/>
      <c r="E112" s="148"/>
      <c r="F112" s="131"/>
      <c r="M112">
        <f t="shared" si="2"/>
        <v>1</v>
      </c>
    </row>
    <row r="113" spans="2:13" ht="15" x14ac:dyDescent="0.2">
      <c r="B113" s="130"/>
      <c r="C113" s="147"/>
      <c r="D113" s="148"/>
      <c r="E113" s="148"/>
      <c r="F113" s="131"/>
      <c r="M113">
        <f t="shared" si="2"/>
        <v>1</v>
      </c>
    </row>
    <row r="114" spans="2:13" ht="15" x14ac:dyDescent="0.2">
      <c r="B114" s="130"/>
      <c r="C114" s="147"/>
      <c r="D114" s="148"/>
      <c r="E114" s="148"/>
      <c r="F114" s="131"/>
      <c r="M114">
        <f t="shared" si="2"/>
        <v>1</v>
      </c>
    </row>
    <row r="115" spans="2:13" ht="15" x14ac:dyDescent="0.2">
      <c r="B115" s="130"/>
      <c r="C115" s="147"/>
      <c r="D115" s="148"/>
      <c r="E115" s="148"/>
      <c r="F115" s="131"/>
      <c r="M115">
        <f t="shared" si="2"/>
        <v>1</v>
      </c>
    </row>
    <row r="116" spans="2:13" ht="15.75" thickBot="1" x14ac:dyDescent="0.25">
      <c r="B116" s="133"/>
      <c r="C116" s="165"/>
      <c r="D116" s="167"/>
      <c r="E116" s="167"/>
      <c r="F116" s="132"/>
      <c r="M116">
        <f t="shared" si="2"/>
        <v>1</v>
      </c>
    </row>
  </sheetData>
  <sheetProtection sheet="1" objects="1" scenarios="1" selectLockedCells="1"/>
  <sortState ref="B18:F38">
    <sortCondition ref="B18"/>
  </sortState>
  <mergeCells count="5">
    <mergeCell ref="B4:F4"/>
    <mergeCell ref="H17:K17"/>
    <mergeCell ref="B6:F6"/>
    <mergeCell ref="B1:F1"/>
    <mergeCell ref="B2:F2"/>
  </mergeCells>
  <phoneticPr fontId="2" type="noConversion"/>
  <dataValidations count="6">
    <dataValidation type="list" allowBlank="1" showInputMessage="1" showErrorMessage="1" sqref="D17">
      <formula1>$J$28:$J$30</formula1>
    </dataValidation>
    <dataValidation type="list" allowBlank="1" showInputMessage="1" showErrorMessage="1" sqref="E17">
      <formula1>$J$34:$J$36</formula1>
    </dataValidation>
    <dataValidation type="list" allowBlank="1" showInputMessage="1" showErrorMessage="1" sqref="F18:F116">
      <formula1>$P$25:$P$37</formula1>
    </dataValidation>
    <dataValidation type="list" allowBlank="1" showInputMessage="1" showErrorMessage="1" sqref="C17:C116">
      <formula1>$J$19:$J$25</formula1>
    </dataValidation>
    <dataValidation type="list" allowBlank="1" showInputMessage="1" showErrorMessage="1" sqref="D18:D116">
      <formula1>$J$29:$J$32</formula1>
    </dataValidation>
    <dataValidation type="list" allowBlank="1" showInputMessage="1" showErrorMessage="1" sqref="E18:E116">
      <formula1>$J$36:$J$38</formula1>
    </dataValidation>
  </dataValidations>
  <pageMargins left="0.75" right="0.75" top="1" bottom="1" header="0.5" footer="0.5"/>
  <pageSetup orientation="portrait" horizontalDpi="1200"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AD41"/>
  <sheetViews>
    <sheetView showGridLines="0" workbookViewId="0">
      <pane xSplit="2" topLeftCell="C1" activePane="topRight" state="frozen"/>
      <selection pane="topRight" activeCell="F8" sqref="F8"/>
    </sheetView>
  </sheetViews>
  <sheetFormatPr defaultRowHeight="12.75" x14ac:dyDescent="0.2"/>
  <cols>
    <col min="1" max="1" width="0.140625" customWidth="1"/>
    <col min="2" max="2" width="71.28515625" customWidth="1"/>
    <col min="3" max="3" width="19.7109375" customWidth="1"/>
    <col min="4" max="4" width="4.5703125" customWidth="1"/>
    <col min="5" max="5" width="1" customWidth="1"/>
    <col min="6" max="6" width="16.28515625" customWidth="1"/>
    <col min="7" max="7" width="1.7109375" customWidth="1"/>
    <col min="8" max="8" width="12.5703125" customWidth="1"/>
    <col min="9" max="9" width="1.7109375" customWidth="1"/>
    <col min="10" max="10" width="12.7109375" customWidth="1"/>
    <col min="11" max="11" width="1.7109375" customWidth="1"/>
    <col min="12" max="12" width="12.7109375" customWidth="1"/>
    <col min="13" max="13" width="1.7109375" customWidth="1"/>
    <col min="14" max="14" width="12.7109375" customWidth="1"/>
    <col min="15" max="15" width="1.7109375" customWidth="1"/>
    <col min="16" max="16" width="12.7109375" customWidth="1"/>
    <col min="17" max="17" width="1.7109375" customWidth="1"/>
    <col min="18" max="18" width="12.7109375" customWidth="1"/>
    <col min="19" max="19" width="1.7109375" customWidth="1"/>
    <col min="20" max="20" width="12.7109375" customWidth="1"/>
    <col min="21" max="21" width="1.7109375" customWidth="1"/>
    <col min="22" max="22" width="12.7109375" customWidth="1"/>
    <col min="23" max="23" width="1.7109375" customWidth="1"/>
    <col min="24" max="24" width="12.7109375" customWidth="1"/>
    <col min="25" max="25" width="1.7109375" customWidth="1"/>
    <col min="26" max="26" width="12.7109375" customWidth="1"/>
    <col min="27" max="27" width="1.7109375" customWidth="1"/>
    <col min="28" max="28" width="12.7109375" customWidth="1"/>
    <col min="29" max="29" width="1.7109375" customWidth="1"/>
    <col min="30" max="30" width="12.7109375" customWidth="1"/>
  </cols>
  <sheetData>
    <row r="1" spans="2:30" ht="20.25" x14ac:dyDescent="0.3">
      <c r="B1" s="8" t="s">
        <v>9</v>
      </c>
      <c r="C1" s="329"/>
      <c r="D1" s="329"/>
      <c r="E1" s="329"/>
      <c r="F1" s="329"/>
      <c r="G1" s="329"/>
      <c r="H1" s="329"/>
      <c r="I1" s="329"/>
    </row>
    <row r="2" spans="2:30" ht="20.25" x14ac:dyDescent="0.3">
      <c r="B2" s="8" t="str">
        <f>'1. Director'!C3</f>
        <v>FY2015-2016</v>
      </c>
      <c r="C2" s="329"/>
      <c r="D2" s="329"/>
      <c r="E2" s="329"/>
      <c r="F2" s="329"/>
      <c r="G2" s="329"/>
      <c r="H2" s="329"/>
      <c r="I2" s="329"/>
    </row>
    <row r="3" spans="2:30" ht="24" customHeight="1" x14ac:dyDescent="0.25">
      <c r="B3" s="9" t="s">
        <v>77</v>
      </c>
      <c r="C3" s="329"/>
      <c r="D3" s="329"/>
      <c r="E3" s="329"/>
      <c r="F3" s="329"/>
      <c r="G3" s="329"/>
      <c r="H3" s="329"/>
      <c r="I3" s="329"/>
    </row>
    <row r="4" spans="2:30" ht="137.25" customHeight="1" x14ac:dyDescent="0.25">
      <c r="B4" s="134" t="s">
        <v>562</v>
      </c>
      <c r="C4" s="9"/>
      <c r="D4" s="9"/>
      <c r="E4" s="9"/>
    </row>
    <row r="5" spans="2:30" ht="18.95" customHeight="1" x14ac:dyDescent="0.2">
      <c r="C5" s="31"/>
      <c r="D5" s="31"/>
      <c r="E5" s="31"/>
      <c r="F5" s="128" t="s">
        <v>80</v>
      </c>
      <c r="G5" s="32"/>
      <c r="H5" s="33" t="s">
        <v>81</v>
      </c>
      <c r="I5" s="33"/>
      <c r="J5" s="32" t="s">
        <v>82</v>
      </c>
      <c r="K5" s="32"/>
      <c r="L5" s="33" t="s">
        <v>83</v>
      </c>
      <c r="M5" s="33"/>
      <c r="N5" s="32" t="s">
        <v>84</v>
      </c>
      <c r="O5" s="32"/>
      <c r="P5" s="33" t="s">
        <v>85</v>
      </c>
      <c r="Q5" s="33"/>
      <c r="R5" s="32" t="s">
        <v>86</v>
      </c>
      <c r="S5" s="32"/>
      <c r="T5" s="33" t="s">
        <v>87</v>
      </c>
      <c r="U5" s="33"/>
      <c r="V5" s="32" t="s">
        <v>88</v>
      </c>
      <c r="W5" s="32"/>
      <c r="X5" s="33" t="s">
        <v>89</v>
      </c>
      <c r="Y5" s="33"/>
      <c r="Z5" s="32" t="s">
        <v>90</v>
      </c>
      <c r="AA5" s="32"/>
      <c r="AB5" s="33" t="s">
        <v>91</v>
      </c>
      <c r="AC5" s="33"/>
      <c r="AD5" s="32" t="s">
        <v>92</v>
      </c>
    </row>
    <row r="6" spans="2:30" ht="18.95" customHeight="1" x14ac:dyDescent="0.25">
      <c r="C6" s="285" t="s">
        <v>93</v>
      </c>
      <c r="D6" s="9"/>
      <c r="E6" s="9"/>
      <c r="F6" s="339">
        <f>'2. Univ'!B7</f>
        <v>0</v>
      </c>
      <c r="G6" s="36"/>
      <c r="H6" s="339">
        <f>'2. Univ'!B10</f>
        <v>0</v>
      </c>
      <c r="I6" s="36"/>
      <c r="J6" s="339">
        <f>'2. Univ'!B11</f>
        <v>0</v>
      </c>
      <c r="K6" s="36"/>
      <c r="L6" s="339">
        <f>'2. Univ'!B12</f>
        <v>0</v>
      </c>
      <c r="M6" s="36"/>
      <c r="N6" s="339">
        <f>'2. Univ'!B13</f>
        <v>0</v>
      </c>
      <c r="O6" s="36"/>
      <c r="P6" s="339">
        <f>'2. Univ'!B14</f>
        <v>0</v>
      </c>
      <c r="Q6" s="36"/>
      <c r="R6" s="339">
        <f>'2. Univ'!B15</f>
        <v>0</v>
      </c>
      <c r="S6" s="36"/>
      <c r="T6" s="339">
        <f>'2. Univ'!B16</f>
        <v>0</v>
      </c>
      <c r="U6" s="36"/>
      <c r="V6" s="339">
        <f>'2. Univ'!B17</f>
        <v>0</v>
      </c>
      <c r="W6" s="36"/>
      <c r="X6" s="339">
        <f>'2. Univ'!B18</f>
        <v>0</v>
      </c>
      <c r="Y6" s="36"/>
      <c r="Z6" s="339">
        <f>'2. Univ'!B19</f>
        <v>0</v>
      </c>
      <c r="AA6" s="36"/>
      <c r="AB6" s="339">
        <f>'2. Univ'!B20</f>
        <v>0</v>
      </c>
      <c r="AC6" s="36"/>
      <c r="AD6" s="339">
        <f>'2. Univ'!B21</f>
        <v>0</v>
      </c>
    </row>
    <row r="7" spans="2:30" ht="16.5" thickBot="1" x14ac:dyDescent="0.3">
      <c r="B7" s="27" t="s">
        <v>525</v>
      </c>
      <c r="C7" s="26" t="s">
        <v>68</v>
      </c>
      <c r="D7" s="6"/>
      <c r="E7" s="6"/>
      <c r="F7" s="340"/>
      <c r="G7" s="36"/>
      <c r="H7" s="339"/>
      <c r="I7" s="36"/>
      <c r="J7" s="342"/>
      <c r="K7" s="36"/>
      <c r="L7" s="339"/>
      <c r="M7" s="36"/>
      <c r="N7" s="342"/>
      <c r="O7" s="36"/>
      <c r="P7" s="339"/>
      <c r="Q7" s="36"/>
      <c r="R7" s="341"/>
      <c r="S7" s="36"/>
      <c r="T7" s="339"/>
      <c r="U7" s="36"/>
      <c r="V7" s="341"/>
      <c r="W7" s="36"/>
      <c r="X7" s="339"/>
      <c r="Y7" s="36"/>
      <c r="Z7" s="341"/>
      <c r="AA7" s="36"/>
      <c r="AB7" s="339"/>
      <c r="AC7" s="36"/>
      <c r="AD7" s="341"/>
    </row>
    <row r="8" spans="2:30" ht="15" x14ac:dyDescent="0.2">
      <c r="B8" s="10" t="s">
        <v>65</v>
      </c>
      <c r="C8" s="78">
        <f>F8</f>
        <v>0</v>
      </c>
      <c r="D8" s="6"/>
      <c r="E8" s="6"/>
      <c r="F8" s="119">
        <v>0</v>
      </c>
      <c r="G8" s="34"/>
    </row>
    <row r="9" spans="2:30" ht="15" x14ac:dyDescent="0.2">
      <c r="B9" s="10" t="s">
        <v>66</v>
      </c>
      <c r="C9" s="78">
        <f>F9</f>
        <v>0</v>
      </c>
      <c r="D9" s="6"/>
      <c r="E9" s="6"/>
      <c r="F9" s="120">
        <v>0</v>
      </c>
      <c r="G9" s="34"/>
    </row>
    <row r="10" spans="2:30" ht="15.75" thickBot="1" x14ac:dyDescent="0.25">
      <c r="B10" s="10" t="s">
        <v>67</v>
      </c>
      <c r="C10" s="78">
        <f>F10</f>
        <v>0</v>
      </c>
      <c r="D10" s="6"/>
      <c r="E10" s="6"/>
      <c r="F10" s="121">
        <v>0</v>
      </c>
      <c r="G10" s="34"/>
    </row>
    <row r="11" spans="2:30" ht="16.5" thickBot="1" x14ac:dyDescent="0.3">
      <c r="B11" s="27" t="s">
        <v>565</v>
      </c>
      <c r="C11" s="79"/>
      <c r="D11" s="6"/>
      <c r="E11" s="6"/>
    </row>
    <row r="12" spans="2:30" ht="15" x14ac:dyDescent="0.2">
      <c r="B12" s="4" t="s">
        <v>568</v>
      </c>
      <c r="C12" s="78">
        <f>SUM(F12,H12,J12,L12,N12,P12,R12,T12,V12,X12,Z12,AB12,AD12)</f>
        <v>0</v>
      </c>
      <c r="D12" s="6"/>
      <c r="E12" s="6"/>
      <c r="F12" s="119">
        <v>0</v>
      </c>
      <c r="G12" s="34"/>
      <c r="H12" s="119">
        <v>0</v>
      </c>
      <c r="J12" s="119">
        <v>0</v>
      </c>
      <c r="L12" s="119">
        <v>0</v>
      </c>
      <c r="N12" s="119">
        <v>0</v>
      </c>
      <c r="P12" s="119">
        <v>0</v>
      </c>
      <c r="R12" s="119">
        <v>0</v>
      </c>
      <c r="T12" s="119">
        <v>0</v>
      </c>
      <c r="V12" s="119">
        <v>0</v>
      </c>
      <c r="X12" s="119">
        <v>0</v>
      </c>
      <c r="Z12" s="119">
        <v>0</v>
      </c>
      <c r="AB12" s="119">
        <v>0</v>
      </c>
      <c r="AD12" s="119">
        <v>0</v>
      </c>
    </row>
    <row r="13" spans="2:30" ht="15" x14ac:dyDescent="0.2">
      <c r="B13" s="4" t="s">
        <v>569</v>
      </c>
      <c r="C13" s="78">
        <f t="shared" ref="C13:C18" si="0">SUM(F13,H13,J13,L13,N13,P13,R13,T13,V13,X13,Z13,AB13,AD13)</f>
        <v>0</v>
      </c>
      <c r="D13" s="6"/>
      <c r="E13" s="6"/>
      <c r="F13" s="120">
        <v>0</v>
      </c>
      <c r="G13" s="34"/>
      <c r="H13" s="120">
        <v>0</v>
      </c>
      <c r="J13" s="120">
        <v>0</v>
      </c>
      <c r="L13" s="120">
        <v>0</v>
      </c>
      <c r="N13" s="120">
        <v>0</v>
      </c>
      <c r="P13" s="120">
        <v>0</v>
      </c>
      <c r="R13" s="120">
        <v>0</v>
      </c>
      <c r="T13" s="120">
        <v>0</v>
      </c>
      <c r="V13" s="120">
        <v>0</v>
      </c>
      <c r="X13" s="120">
        <v>0</v>
      </c>
      <c r="Z13" s="120">
        <v>0</v>
      </c>
      <c r="AB13" s="120">
        <v>0</v>
      </c>
      <c r="AD13" s="120">
        <v>0</v>
      </c>
    </row>
    <row r="14" spans="2:30" ht="15" x14ac:dyDescent="0.2">
      <c r="B14" s="4" t="s">
        <v>570</v>
      </c>
      <c r="C14" s="78">
        <f t="shared" si="0"/>
        <v>0</v>
      </c>
      <c r="D14" s="6"/>
      <c r="E14" s="6"/>
      <c r="F14" s="120">
        <v>0</v>
      </c>
      <c r="G14" s="34"/>
      <c r="H14" s="120">
        <v>0</v>
      </c>
      <c r="J14" s="120">
        <v>0</v>
      </c>
      <c r="L14" s="120">
        <v>0</v>
      </c>
      <c r="N14" s="120">
        <v>0</v>
      </c>
      <c r="P14" s="120">
        <v>0</v>
      </c>
      <c r="R14" s="120">
        <v>0</v>
      </c>
      <c r="T14" s="120">
        <v>0</v>
      </c>
      <c r="V14" s="120">
        <v>0</v>
      </c>
      <c r="X14" s="120">
        <v>0</v>
      </c>
      <c r="Z14" s="120">
        <v>0</v>
      </c>
      <c r="AB14" s="120">
        <v>0</v>
      </c>
      <c r="AD14" s="120">
        <v>0</v>
      </c>
    </row>
    <row r="15" spans="2:30" ht="15" x14ac:dyDescent="0.2">
      <c r="B15" s="4" t="s">
        <v>571</v>
      </c>
      <c r="C15" s="78">
        <f t="shared" si="0"/>
        <v>0</v>
      </c>
      <c r="D15" s="6"/>
      <c r="E15" s="6"/>
      <c r="F15" s="120">
        <v>0</v>
      </c>
      <c r="G15" s="34"/>
      <c r="H15" s="120">
        <v>0</v>
      </c>
      <c r="J15" s="120">
        <v>0</v>
      </c>
      <c r="L15" s="120">
        <v>0</v>
      </c>
      <c r="N15" s="120">
        <v>0</v>
      </c>
      <c r="P15" s="120">
        <v>0</v>
      </c>
      <c r="R15" s="120">
        <v>0</v>
      </c>
      <c r="T15" s="120">
        <v>0</v>
      </c>
      <c r="V15" s="120">
        <v>0</v>
      </c>
      <c r="X15" s="120">
        <v>0</v>
      </c>
      <c r="Z15" s="120">
        <v>0</v>
      </c>
      <c r="AB15" s="120">
        <v>0</v>
      </c>
      <c r="AD15" s="120">
        <v>0</v>
      </c>
    </row>
    <row r="16" spans="2:30" ht="15" x14ac:dyDescent="0.2">
      <c r="B16" s="4" t="s">
        <v>572</v>
      </c>
      <c r="C16" s="78">
        <f t="shared" si="0"/>
        <v>0</v>
      </c>
      <c r="D16" s="6"/>
      <c r="E16" s="6"/>
      <c r="F16" s="120">
        <v>0</v>
      </c>
      <c r="G16" s="34"/>
      <c r="H16" s="120">
        <v>0</v>
      </c>
      <c r="J16" s="120">
        <v>0</v>
      </c>
      <c r="L16" s="120">
        <v>0</v>
      </c>
      <c r="N16" s="120">
        <v>0</v>
      </c>
      <c r="P16" s="120">
        <v>0</v>
      </c>
      <c r="R16" s="120">
        <v>0</v>
      </c>
      <c r="T16" s="120">
        <v>0</v>
      </c>
      <c r="V16" s="120">
        <v>0</v>
      </c>
      <c r="X16" s="120">
        <v>0</v>
      </c>
      <c r="Z16" s="120">
        <v>0</v>
      </c>
      <c r="AB16" s="120">
        <v>0</v>
      </c>
      <c r="AD16" s="120">
        <v>0</v>
      </c>
    </row>
    <row r="17" spans="2:30" ht="15" x14ac:dyDescent="0.2">
      <c r="B17" s="4" t="s">
        <v>573</v>
      </c>
      <c r="C17" s="78">
        <f t="shared" si="0"/>
        <v>0</v>
      </c>
      <c r="D17" s="6"/>
      <c r="E17" s="6"/>
      <c r="F17" s="120">
        <v>0</v>
      </c>
      <c r="G17" s="34"/>
      <c r="H17" s="120">
        <v>0</v>
      </c>
      <c r="J17" s="120">
        <v>0</v>
      </c>
      <c r="L17" s="120">
        <v>0</v>
      </c>
      <c r="N17" s="120">
        <v>0</v>
      </c>
      <c r="P17" s="120">
        <v>0</v>
      </c>
      <c r="R17" s="120">
        <v>0</v>
      </c>
      <c r="T17" s="120">
        <v>0</v>
      </c>
      <c r="V17" s="120">
        <v>0</v>
      </c>
      <c r="X17" s="120">
        <v>0</v>
      </c>
      <c r="Z17" s="120">
        <v>0</v>
      </c>
      <c r="AB17" s="120">
        <v>0</v>
      </c>
      <c r="AD17" s="120">
        <v>0</v>
      </c>
    </row>
    <row r="18" spans="2:30" ht="15.75" thickBot="1" x14ac:dyDescent="0.25">
      <c r="B18" s="4" t="s">
        <v>574</v>
      </c>
      <c r="C18" s="78">
        <f t="shared" si="0"/>
        <v>0</v>
      </c>
      <c r="D18" s="6"/>
      <c r="E18" s="6"/>
      <c r="F18" s="121">
        <v>0</v>
      </c>
      <c r="G18" s="34"/>
      <c r="H18" s="121">
        <v>0</v>
      </c>
      <c r="J18" s="121">
        <v>0</v>
      </c>
      <c r="L18" s="121">
        <v>0</v>
      </c>
      <c r="N18" s="121">
        <v>0</v>
      </c>
      <c r="P18" s="121">
        <v>0</v>
      </c>
      <c r="R18" s="121">
        <v>0</v>
      </c>
      <c r="T18" s="121">
        <v>0</v>
      </c>
      <c r="V18" s="121">
        <v>0</v>
      </c>
      <c r="X18" s="121">
        <v>0</v>
      </c>
      <c r="Z18" s="121">
        <v>0</v>
      </c>
      <c r="AB18" s="121">
        <v>0</v>
      </c>
      <c r="AD18" s="121">
        <v>0</v>
      </c>
    </row>
    <row r="19" spans="2:30" ht="15" x14ac:dyDescent="0.2">
      <c r="B19" s="28" t="s">
        <v>0</v>
      </c>
      <c r="C19" s="80">
        <f>SUM(C12:C18)</f>
        <v>0</v>
      </c>
      <c r="D19" s="6"/>
      <c r="E19" s="6"/>
    </row>
    <row r="20" spans="2:30" ht="15" x14ac:dyDescent="0.2">
      <c r="B20" s="28"/>
      <c r="C20" s="80"/>
      <c r="D20" s="6"/>
      <c r="E20" s="6"/>
    </row>
    <row r="21" spans="2:30" ht="16.5" thickBot="1" x14ac:dyDescent="0.3">
      <c r="B21" s="27" t="s">
        <v>459</v>
      </c>
      <c r="C21" s="80"/>
      <c r="D21" s="6"/>
      <c r="E21" s="6"/>
    </row>
    <row r="22" spans="2:30" ht="34.5" customHeight="1" thickBot="1" x14ac:dyDescent="0.25">
      <c r="B22" s="282" t="s">
        <v>575</v>
      </c>
      <c r="C22" s="80"/>
      <c r="D22" s="6"/>
      <c r="E22" s="6"/>
      <c r="F22" s="281"/>
      <c r="H22" s="281"/>
      <c r="J22" s="281"/>
      <c r="L22" s="281"/>
      <c r="N22" s="281"/>
      <c r="P22" s="281"/>
      <c r="R22" s="281"/>
      <c r="T22" s="281"/>
      <c r="V22" s="281"/>
      <c r="X22" s="281"/>
      <c r="Z22" s="281"/>
      <c r="AB22" s="281"/>
      <c r="AD22" s="281"/>
    </row>
    <row r="23" spans="2:30" ht="15" x14ac:dyDescent="0.2">
      <c r="B23" s="28"/>
      <c r="C23" s="80"/>
      <c r="D23" s="6"/>
      <c r="E23" s="6"/>
    </row>
    <row r="24" spans="2:30" ht="16.5" thickBot="1" x14ac:dyDescent="0.3">
      <c r="B24" s="27" t="s">
        <v>566</v>
      </c>
      <c r="C24" s="79"/>
      <c r="D24" s="6"/>
      <c r="E24" s="6"/>
      <c r="P24" s="77"/>
    </row>
    <row r="25" spans="2:30" ht="15" x14ac:dyDescent="0.2">
      <c r="B25" s="10" t="s">
        <v>59</v>
      </c>
      <c r="C25" s="78">
        <f>SUM(F25,H25,J25,L25,N25,P25,R25,T25,V25,X25,Z25,AB25,AD25)</f>
        <v>0</v>
      </c>
      <c r="D25" s="6"/>
      <c r="E25" s="6"/>
      <c r="F25" s="119">
        <v>0</v>
      </c>
      <c r="G25" s="34"/>
      <c r="H25" s="119">
        <v>0</v>
      </c>
      <c r="J25" s="119">
        <v>0</v>
      </c>
      <c r="L25" s="119">
        <v>0</v>
      </c>
      <c r="N25" s="119">
        <v>0</v>
      </c>
      <c r="P25" s="119">
        <v>0</v>
      </c>
      <c r="R25" s="119">
        <v>0</v>
      </c>
      <c r="T25" s="119">
        <v>0</v>
      </c>
      <c r="V25" s="119">
        <v>0</v>
      </c>
      <c r="X25" s="119">
        <v>0</v>
      </c>
      <c r="Z25" s="119">
        <v>0</v>
      </c>
      <c r="AB25" s="119">
        <v>0</v>
      </c>
      <c r="AD25" s="119">
        <v>0</v>
      </c>
    </row>
    <row r="26" spans="2:30" ht="15" x14ac:dyDescent="0.2">
      <c r="B26" s="10" t="s">
        <v>60</v>
      </c>
      <c r="C26" s="78">
        <f>SUM(F26,H26,J26,L26,N26,P26,R26,T26,V26,X26,Z26,AB26,AD26)</f>
        <v>0</v>
      </c>
      <c r="D26" s="6"/>
      <c r="E26" s="6"/>
      <c r="F26" s="120">
        <v>0</v>
      </c>
      <c r="G26" s="34"/>
      <c r="H26" s="120">
        <v>0</v>
      </c>
      <c r="J26" s="120">
        <v>0</v>
      </c>
      <c r="L26" s="120">
        <v>0</v>
      </c>
      <c r="N26" s="120">
        <v>0</v>
      </c>
      <c r="P26" s="120">
        <v>0</v>
      </c>
      <c r="R26" s="120">
        <v>0</v>
      </c>
      <c r="T26" s="120">
        <v>0</v>
      </c>
      <c r="V26" s="120">
        <v>0</v>
      </c>
      <c r="X26" s="120">
        <v>0</v>
      </c>
      <c r="Z26" s="120">
        <v>0</v>
      </c>
      <c r="AB26" s="120">
        <v>0</v>
      </c>
      <c r="AD26" s="120">
        <v>0</v>
      </c>
    </row>
    <row r="27" spans="2:30" ht="15" x14ac:dyDescent="0.2">
      <c r="B27" s="10" t="s">
        <v>61</v>
      </c>
      <c r="C27" s="78">
        <f>SUM(F27,H27,J27,L27,N27,P27,R27,T27,V27,X27,Z27,AB27,AD27)</f>
        <v>0</v>
      </c>
      <c r="D27" s="6"/>
      <c r="E27" s="6"/>
      <c r="F27" s="120">
        <v>0</v>
      </c>
      <c r="G27" s="34"/>
      <c r="H27" s="120">
        <v>0</v>
      </c>
      <c r="J27" s="120">
        <v>0</v>
      </c>
      <c r="L27" s="120">
        <v>0</v>
      </c>
      <c r="N27" s="120">
        <v>0</v>
      </c>
      <c r="P27" s="120">
        <v>0</v>
      </c>
      <c r="R27" s="120">
        <v>0</v>
      </c>
      <c r="T27" s="120">
        <v>0</v>
      </c>
      <c r="V27" s="120">
        <v>0</v>
      </c>
      <c r="X27" s="120">
        <v>0</v>
      </c>
      <c r="Z27" s="120">
        <v>0</v>
      </c>
      <c r="AB27" s="120">
        <v>0</v>
      </c>
      <c r="AD27" s="120">
        <v>0</v>
      </c>
    </row>
    <row r="28" spans="2:30" ht="15" x14ac:dyDescent="0.2">
      <c r="B28" s="10" t="s">
        <v>62</v>
      </c>
      <c r="C28" s="78">
        <f>SUM(F28,H28,J28,L28,N28,P28,R28,T28,V28,X28,Z28,AB28,AD28)</f>
        <v>0</v>
      </c>
      <c r="D28" s="6"/>
      <c r="E28" s="6"/>
      <c r="F28" s="120">
        <v>0</v>
      </c>
      <c r="G28" s="34"/>
      <c r="H28" s="120">
        <v>0</v>
      </c>
      <c r="J28" s="120">
        <v>0</v>
      </c>
      <c r="L28" s="120">
        <v>0</v>
      </c>
      <c r="N28" s="120">
        <v>0</v>
      </c>
      <c r="P28" s="120">
        <v>0</v>
      </c>
      <c r="R28" s="120">
        <v>0</v>
      </c>
      <c r="T28" s="120">
        <v>0</v>
      </c>
      <c r="V28" s="120">
        <v>0</v>
      </c>
      <c r="X28" s="120">
        <v>0</v>
      </c>
      <c r="Z28" s="120">
        <v>0</v>
      </c>
      <c r="AB28" s="120">
        <v>0</v>
      </c>
      <c r="AD28" s="120">
        <v>0</v>
      </c>
    </row>
    <row r="29" spans="2:30" ht="15.75" thickBot="1" x14ac:dyDescent="0.25">
      <c r="B29" s="10" t="s">
        <v>63</v>
      </c>
      <c r="C29" s="78">
        <f>SUM(F29,H29,J29,L29,N29,P29,R29,T29,V29,X29,Z29,AB29,AD29)</f>
        <v>0</v>
      </c>
      <c r="D29" s="6"/>
      <c r="E29" s="6"/>
      <c r="F29" s="121">
        <v>0</v>
      </c>
      <c r="G29" s="34"/>
      <c r="H29" s="121">
        <v>0</v>
      </c>
      <c r="J29" s="121">
        <v>0</v>
      </c>
      <c r="L29" s="121">
        <v>0</v>
      </c>
      <c r="N29" s="121">
        <v>0</v>
      </c>
      <c r="P29" s="121">
        <v>0</v>
      </c>
      <c r="R29" s="121">
        <v>0</v>
      </c>
      <c r="T29" s="121">
        <v>0</v>
      </c>
      <c r="V29" s="121">
        <v>0</v>
      </c>
      <c r="X29" s="121">
        <v>0</v>
      </c>
      <c r="Z29" s="121">
        <v>0</v>
      </c>
      <c r="AB29" s="121">
        <v>0</v>
      </c>
      <c r="AD29" s="121">
        <v>0</v>
      </c>
    </row>
    <row r="30" spans="2:30" ht="15" x14ac:dyDescent="0.2">
      <c r="B30" s="28" t="s">
        <v>64</v>
      </c>
      <c r="C30" s="80">
        <f>SUM(C25:C29)</f>
        <v>0</v>
      </c>
      <c r="D30" s="6"/>
      <c r="E30" s="6"/>
    </row>
    <row r="31" spans="2:30" ht="16.5" thickBot="1" x14ac:dyDescent="0.3">
      <c r="B31" s="27" t="s">
        <v>567</v>
      </c>
      <c r="C31" s="81" t="s">
        <v>380</v>
      </c>
    </row>
    <row r="32" spans="2:30" ht="15" x14ac:dyDescent="0.2">
      <c r="B32" s="4" t="s">
        <v>375</v>
      </c>
      <c r="C32" s="175">
        <f>SUM(F32,H32,J32,L32,N32,P32,R32,T32,V32,X32,Z32,AB32,AD32)</f>
        <v>0</v>
      </c>
      <c r="F32" s="124"/>
      <c r="H32" s="124"/>
      <c r="J32" s="124"/>
      <c r="L32" s="124"/>
      <c r="N32" s="124"/>
      <c r="P32" s="124"/>
      <c r="R32" s="124"/>
      <c r="T32" s="124"/>
      <c r="V32" s="124"/>
      <c r="X32" s="124"/>
      <c r="Z32" s="124"/>
      <c r="AB32" s="124"/>
      <c r="AD32" s="124"/>
    </row>
    <row r="33" spans="2:30" ht="15" x14ac:dyDescent="0.2">
      <c r="B33" s="4" t="s">
        <v>376</v>
      </c>
      <c r="C33" s="175">
        <f t="shared" ref="C33:C36" si="1">SUM(F33,H33,J33,L33,N33,P33,R33,T33,V33,X33,Z33,AB33,AD33)</f>
        <v>0</v>
      </c>
      <c r="F33" s="125"/>
      <c r="H33" s="125"/>
      <c r="J33" s="125"/>
      <c r="L33" s="125"/>
      <c r="N33" s="125"/>
      <c r="P33" s="125"/>
      <c r="R33" s="125"/>
      <c r="T33" s="125"/>
      <c r="V33" s="125"/>
      <c r="X33" s="125"/>
      <c r="Z33" s="125"/>
      <c r="AB33" s="125"/>
      <c r="AD33" s="125"/>
    </row>
    <row r="34" spans="2:30" ht="15" x14ac:dyDescent="0.2">
      <c r="B34" s="4" t="s">
        <v>377</v>
      </c>
      <c r="C34" s="175">
        <f t="shared" si="1"/>
        <v>0</v>
      </c>
      <c r="F34" s="125"/>
      <c r="H34" s="125"/>
      <c r="J34" s="125"/>
      <c r="L34" s="125"/>
      <c r="N34" s="125"/>
      <c r="P34" s="125"/>
      <c r="R34" s="125"/>
      <c r="T34" s="125"/>
      <c r="V34" s="125"/>
      <c r="X34" s="125"/>
      <c r="Z34" s="125"/>
      <c r="AB34" s="125"/>
      <c r="AD34" s="125"/>
    </row>
    <row r="35" spans="2:30" ht="15" x14ac:dyDescent="0.2">
      <c r="B35" s="4" t="s">
        <v>378</v>
      </c>
      <c r="C35" s="175">
        <f t="shared" si="1"/>
        <v>0</v>
      </c>
      <c r="F35" s="125"/>
      <c r="H35" s="125"/>
      <c r="J35" s="125"/>
      <c r="L35" s="125"/>
      <c r="N35" s="125"/>
      <c r="P35" s="125"/>
      <c r="R35" s="125"/>
      <c r="T35" s="125"/>
      <c r="V35" s="125"/>
      <c r="X35" s="125"/>
      <c r="Z35" s="125"/>
      <c r="AB35" s="125"/>
      <c r="AD35" s="125"/>
    </row>
    <row r="36" spans="2:30" ht="15.75" thickBot="1" x14ac:dyDescent="0.25">
      <c r="B36" s="4" t="s">
        <v>379</v>
      </c>
      <c r="C36" s="175">
        <f t="shared" si="1"/>
        <v>0</v>
      </c>
      <c r="F36" s="126"/>
      <c r="H36" s="126"/>
      <c r="J36" s="126"/>
      <c r="L36" s="126"/>
      <c r="N36" s="126"/>
      <c r="P36" s="126"/>
      <c r="R36" s="126"/>
      <c r="T36" s="126"/>
      <c r="V36" s="126"/>
      <c r="X36" s="126"/>
      <c r="Z36" s="126"/>
      <c r="AB36" s="126"/>
      <c r="AD36" s="126"/>
    </row>
    <row r="37" spans="2:30" ht="16.5" thickBot="1" x14ac:dyDescent="0.3">
      <c r="B37" s="27" t="s">
        <v>1</v>
      </c>
      <c r="C37" s="81"/>
      <c r="D37" s="6"/>
      <c r="E37" s="6"/>
    </row>
    <row r="38" spans="2:30" ht="15.75" thickBot="1" x14ac:dyDescent="0.25">
      <c r="B38" s="4" t="s">
        <v>576</v>
      </c>
      <c r="C38" s="82"/>
      <c r="D38" s="6"/>
      <c r="E38" s="6"/>
      <c r="F38" s="122"/>
      <c r="G38" s="35"/>
    </row>
    <row r="39" spans="2:30" ht="15.75" thickBot="1" x14ac:dyDescent="0.25">
      <c r="B39" s="283" t="s">
        <v>577</v>
      </c>
      <c r="C39" s="82"/>
      <c r="D39" s="6"/>
      <c r="E39" s="6"/>
      <c r="F39" s="123"/>
      <c r="G39" s="35"/>
      <c r="H39" s="308"/>
      <c r="J39" s="308"/>
      <c r="L39" s="308"/>
      <c r="N39" s="308"/>
      <c r="P39" s="308"/>
      <c r="R39" s="308"/>
      <c r="T39" s="308"/>
      <c r="V39" s="308"/>
      <c r="X39" s="308"/>
      <c r="Z39" s="308"/>
      <c r="AB39" s="308"/>
      <c r="AD39" s="308"/>
    </row>
    <row r="41" spans="2:30" x14ac:dyDescent="0.2">
      <c r="B41" s="25"/>
    </row>
  </sheetData>
  <sheetProtection sheet="1" objects="1" scenarios="1" selectLockedCells="1"/>
  <mergeCells count="14">
    <mergeCell ref="AD6:AD7"/>
    <mergeCell ref="V6:V7"/>
    <mergeCell ref="X6:X7"/>
    <mergeCell ref="Z6:Z7"/>
    <mergeCell ref="AB6:AB7"/>
    <mergeCell ref="C1:I3"/>
    <mergeCell ref="P6:P7"/>
    <mergeCell ref="F6:F7"/>
    <mergeCell ref="R6:R7"/>
    <mergeCell ref="T6:T7"/>
    <mergeCell ref="H6:H7"/>
    <mergeCell ref="J6:J7"/>
    <mergeCell ref="L6:L7"/>
    <mergeCell ref="N6:N7"/>
  </mergeCells>
  <phoneticPr fontId="2" type="noConversion"/>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BE52"/>
  <sheetViews>
    <sheetView showGridLines="0" workbookViewId="0">
      <pane xSplit="2" topLeftCell="C1" activePane="topRight" state="frozen"/>
      <selection pane="topRight" activeCell="G9" sqref="G9:I9"/>
    </sheetView>
  </sheetViews>
  <sheetFormatPr defaultRowHeight="12.75" x14ac:dyDescent="0.2"/>
  <cols>
    <col min="1" max="1" width="0.28515625" customWidth="1"/>
    <col min="2" max="2" width="73" customWidth="1"/>
    <col min="3" max="5" width="10.28515625" customWidth="1"/>
    <col min="6" max="6" width="2.85546875" customWidth="1"/>
    <col min="7" max="9" width="9.28515625" style="210" customWidth="1"/>
    <col min="10" max="10" width="2" customWidth="1"/>
    <col min="11" max="11" width="9.28515625" style="77" customWidth="1"/>
    <col min="12" max="13" width="9.28515625" customWidth="1"/>
    <col min="14" max="14" width="1.7109375" style="77" customWidth="1"/>
    <col min="15" max="15" width="9.28515625" style="77" customWidth="1"/>
    <col min="16" max="17" width="9.28515625" customWidth="1"/>
    <col min="18" max="18" width="1.7109375" style="77" customWidth="1"/>
    <col min="19" max="19" width="9.28515625" style="127" customWidth="1"/>
    <col min="20" max="21" width="9.28515625" customWidth="1"/>
    <col min="22" max="22" width="1.7109375" style="77" customWidth="1"/>
    <col min="23" max="25" width="9.28515625" customWidth="1"/>
    <col min="26" max="26" width="1.7109375" style="77" customWidth="1"/>
    <col min="27" max="29" width="9.28515625" customWidth="1"/>
    <col min="30" max="30" width="1.7109375" style="77" customWidth="1"/>
    <col min="31" max="33" width="9.28515625" customWidth="1"/>
    <col min="34" max="34" width="1.7109375" style="77" customWidth="1"/>
    <col min="35" max="37" width="9.28515625" customWidth="1"/>
    <col min="38" max="38" width="1.7109375" style="77" customWidth="1"/>
    <col min="39" max="41" width="9.28515625" customWidth="1"/>
    <col min="42" max="42" width="1.7109375" style="77" customWidth="1"/>
    <col min="43" max="45" width="9.28515625" customWidth="1"/>
    <col min="46" max="46" width="1.7109375" style="77" customWidth="1"/>
    <col min="47" max="49" width="9.28515625" customWidth="1"/>
    <col min="50" max="50" width="1.7109375" style="77" customWidth="1"/>
    <col min="51" max="53" width="9.28515625" customWidth="1"/>
    <col min="54" max="54" width="1.7109375" style="77" customWidth="1"/>
    <col min="55" max="57" width="9.28515625" customWidth="1"/>
  </cols>
  <sheetData>
    <row r="1" spans="2:57" ht="20.25" x14ac:dyDescent="0.3">
      <c r="B1" s="8" t="s">
        <v>9</v>
      </c>
      <c r="C1" s="8"/>
      <c r="D1" s="209"/>
      <c r="E1" s="209"/>
      <c r="F1" s="209"/>
      <c r="G1" s="209"/>
      <c r="J1" s="77"/>
    </row>
    <row r="2" spans="2:57" ht="20.25" x14ac:dyDescent="0.3">
      <c r="B2" s="8" t="str">
        <f>'1. Director'!C3</f>
        <v>FY2015-2016</v>
      </c>
      <c r="C2" s="8"/>
      <c r="D2" s="209"/>
      <c r="E2" s="209"/>
      <c r="F2" s="209"/>
      <c r="G2" s="209"/>
      <c r="J2" s="77"/>
    </row>
    <row r="3" spans="2:57" ht="9.9499999999999993" customHeight="1" x14ac:dyDescent="0.3">
      <c r="B3" s="8"/>
      <c r="C3" s="8"/>
      <c r="D3" s="209"/>
      <c r="E3" s="209"/>
      <c r="F3" s="209"/>
      <c r="G3" s="209"/>
      <c r="J3" s="77"/>
    </row>
    <row r="4" spans="2:57" ht="18" x14ac:dyDescent="0.25">
      <c r="B4" s="9" t="s">
        <v>78</v>
      </c>
      <c r="C4" s="9"/>
      <c r="D4" s="208"/>
      <c r="E4" s="208"/>
      <c r="F4" s="208"/>
      <c r="G4" s="208"/>
      <c r="J4" s="77"/>
    </row>
    <row r="5" spans="2:57" ht="133.5" customHeight="1" x14ac:dyDescent="0.2">
      <c r="B5" s="135" t="s">
        <v>563</v>
      </c>
      <c r="C5" s="69"/>
      <c r="D5" s="69"/>
      <c r="E5" s="69"/>
      <c r="F5" s="69"/>
      <c r="G5" s="235"/>
      <c r="J5" s="77"/>
    </row>
    <row r="6" spans="2:57" ht="17.25" customHeight="1" x14ac:dyDescent="0.2">
      <c r="G6" s="365" t="s">
        <v>80</v>
      </c>
      <c r="H6" s="365"/>
      <c r="I6" s="365"/>
      <c r="J6" s="257"/>
      <c r="K6" s="366" t="s">
        <v>81</v>
      </c>
      <c r="L6" s="366"/>
      <c r="M6" s="366"/>
      <c r="N6" s="88"/>
      <c r="O6" s="88"/>
      <c r="P6" s="32" t="s">
        <v>82</v>
      </c>
      <c r="Q6" s="217"/>
      <c r="R6" s="86"/>
      <c r="S6" s="237"/>
      <c r="T6" s="33" t="s">
        <v>83</v>
      </c>
      <c r="U6" s="216"/>
      <c r="V6" s="88"/>
      <c r="W6" s="216"/>
      <c r="X6" s="32" t="s">
        <v>84</v>
      </c>
      <c r="Y6" s="217"/>
      <c r="Z6" s="86"/>
      <c r="AA6" s="217"/>
      <c r="AB6" s="33" t="s">
        <v>85</v>
      </c>
      <c r="AC6" s="216"/>
      <c r="AD6" s="88"/>
      <c r="AE6" s="216"/>
      <c r="AF6" s="32" t="s">
        <v>86</v>
      </c>
      <c r="AG6" s="217"/>
      <c r="AH6" s="86"/>
      <c r="AI6" s="217"/>
      <c r="AJ6" s="33" t="s">
        <v>87</v>
      </c>
      <c r="AK6" s="216"/>
      <c r="AL6" s="88"/>
      <c r="AM6" s="216"/>
      <c r="AN6" s="32" t="s">
        <v>88</v>
      </c>
      <c r="AO6" s="217"/>
      <c r="AP6" s="86"/>
      <c r="AQ6" s="217"/>
      <c r="AR6" s="33" t="s">
        <v>89</v>
      </c>
      <c r="AS6" s="216"/>
      <c r="AT6" s="88"/>
      <c r="AU6" s="216"/>
      <c r="AV6" s="32" t="s">
        <v>90</v>
      </c>
      <c r="AW6" s="217"/>
      <c r="AX6" s="86"/>
      <c r="AY6" s="217"/>
      <c r="AZ6" s="33" t="s">
        <v>91</v>
      </c>
      <c r="BA6" s="216"/>
      <c r="BB6" s="88"/>
      <c r="BC6" s="216"/>
      <c r="BD6" s="32" t="s">
        <v>92</v>
      </c>
      <c r="BE6" s="217"/>
    </row>
    <row r="7" spans="2:57" ht="18.95" customHeight="1" x14ac:dyDescent="0.25">
      <c r="C7" s="370" t="s">
        <v>28</v>
      </c>
      <c r="D7" s="370"/>
      <c r="E7" s="370"/>
      <c r="F7" s="30"/>
      <c r="H7" s="367">
        <f>'2. Univ'!B7</f>
        <v>0</v>
      </c>
      <c r="I7" s="214"/>
      <c r="J7" s="258"/>
      <c r="K7" s="87"/>
      <c r="L7" s="339">
        <f>'2. Univ'!B10</f>
        <v>0</v>
      </c>
      <c r="M7" s="211"/>
      <c r="N7" s="253"/>
      <c r="O7" s="87"/>
      <c r="P7" s="339">
        <f>'2. Univ'!B11</f>
        <v>0</v>
      </c>
      <c r="Q7" s="211"/>
      <c r="R7" s="87"/>
      <c r="S7" s="234"/>
      <c r="T7" s="339">
        <f>'2. Univ'!B12</f>
        <v>0</v>
      </c>
      <c r="U7" s="211"/>
      <c r="V7" s="87"/>
      <c r="W7" s="211"/>
      <c r="X7" s="339">
        <f>'2. Univ'!B13</f>
        <v>0</v>
      </c>
      <c r="Y7" s="211"/>
      <c r="Z7" s="87"/>
      <c r="AA7" s="211"/>
      <c r="AB7" s="339">
        <f>'2. Univ'!B14</f>
        <v>0</v>
      </c>
      <c r="AC7" s="211"/>
      <c r="AD7" s="87"/>
      <c r="AE7" s="211"/>
      <c r="AF7" s="339">
        <f>'2. Univ'!B15</f>
        <v>0</v>
      </c>
      <c r="AG7" s="211"/>
      <c r="AH7" s="87"/>
      <c r="AI7" s="211"/>
      <c r="AJ7" s="339">
        <f>'2. Univ'!B16</f>
        <v>0</v>
      </c>
      <c r="AK7" s="211"/>
      <c r="AL7" s="87"/>
      <c r="AM7" s="211"/>
      <c r="AN7" s="339">
        <f>'2. Univ'!B17</f>
        <v>0</v>
      </c>
      <c r="AO7" s="211"/>
      <c r="AP7" s="87"/>
      <c r="AQ7" s="211"/>
      <c r="AR7" s="339">
        <f>'2. Univ'!B18</f>
        <v>0</v>
      </c>
      <c r="AS7" s="211"/>
      <c r="AT7" s="87"/>
      <c r="AU7" s="211"/>
      <c r="AV7" s="339">
        <f>'2. Univ'!B19</f>
        <v>0</v>
      </c>
      <c r="AW7" s="211"/>
      <c r="AX7" s="87"/>
      <c r="AY7" s="211"/>
      <c r="AZ7" s="339">
        <f>'2. Univ'!B20</f>
        <v>0</v>
      </c>
      <c r="BA7" s="211"/>
      <c r="BB7" s="87"/>
      <c r="BC7" s="211"/>
      <c r="BD7" s="339">
        <f>'2. Univ'!B21</f>
        <v>0</v>
      </c>
      <c r="BE7" s="211"/>
    </row>
    <row r="8" spans="2:57" ht="16.5" thickBot="1" x14ac:dyDescent="0.3">
      <c r="B8" s="29" t="s">
        <v>495</v>
      </c>
      <c r="C8" s="370" t="s">
        <v>75</v>
      </c>
      <c r="D8" s="370"/>
      <c r="E8" s="370"/>
      <c r="F8" s="30"/>
      <c r="H8" s="368"/>
      <c r="I8" s="215"/>
      <c r="J8" s="259"/>
      <c r="K8" s="87"/>
      <c r="L8" s="339"/>
      <c r="M8" s="211"/>
      <c r="N8" s="253"/>
      <c r="O8" s="87"/>
      <c r="P8" s="342"/>
      <c r="Q8" s="213"/>
      <c r="R8" s="87"/>
      <c r="S8" s="238"/>
      <c r="T8" s="339"/>
      <c r="U8" s="211"/>
      <c r="V8" s="87"/>
      <c r="W8" s="211"/>
      <c r="X8" s="342"/>
      <c r="Y8" s="213"/>
      <c r="Z8" s="87"/>
      <c r="AA8" s="213"/>
      <c r="AB8" s="339"/>
      <c r="AC8" s="211"/>
      <c r="AD8" s="87"/>
      <c r="AE8" s="211"/>
      <c r="AF8" s="341"/>
      <c r="AG8" s="212"/>
      <c r="AH8" s="87"/>
      <c r="AI8" s="212"/>
      <c r="AJ8" s="339"/>
      <c r="AK8" s="211"/>
      <c r="AL8" s="87"/>
      <c r="AM8" s="211"/>
      <c r="AN8" s="341"/>
      <c r="AO8" s="212"/>
      <c r="AP8" s="87"/>
      <c r="AQ8" s="212"/>
      <c r="AR8" s="339"/>
      <c r="AS8" s="211"/>
      <c r="AT8" s="87"/>
      <c r="AU8" s="211"/>
      <c r="AV8" s="341"/>
      <c r="AW8" s="212"/>
      <c r="AX8" s="87"/>
      <c r="AY8" s="212"/>
      <c r="AZ8" s="339"/>
      <c r="BA8" s="211"/>
      <c r="BB8" s="87"/>
      <c r="BC8" s="211"/>
      <c r="BD8" s="341"/>
      <c r="BE8" s="212"/>
    </row>
    <row r="9" spans="2:57" ht="15.75" thickBot="1" x14ac:dyDescent="0.25">
      <c r="B9" s="4" t="s">
        <v>496</v>
      </c>
      <c r="C9" s="355">
        <f>SUM(G9,K9,O9,S9,W9,AA9,AE9,AI9,AM9,AQ9,AU9,AY9,BC9)</f>
        <v>0</v>
      </c>
      <c r="D9" s="355"/>
      <c r="E9" s="355"/>
      <c r="F9" s="83"/>
      <c r="G9" s="362"/>
      <c r="H9" s="363"/>
      <c r="I9" s="364"/>
      <c r="J9" s="248"/>
      <c r="K9" s="362"/>
      <c r="L9" s="363"/>
      <c r="M9" s="364"/>
      <c r="N9" s="248"/>
      <c r="O9" s="362"/>
      <c r="P9" s="363"/>
      <c r="Q9" s="364"/>
      <c r="R9" s="248"/>
      <c r="S9" s="362"/>
      <c r="T9" s="363"/>
      <c r="U9" s="364"/>
      <c r="V9" s="85"/>
      <c r="W9" s="362"/>
      <c r="X9" s="363"/>
      <c r="Y9" s="364"/>
      <c r="Z9" s="248"/>
      <c r="AA9" s="362"/>
      <c r="AB9" s="363"/>
      <c r="AC9" s="364"/>
      <c r="AD9" s="85"/>
      <c r="AE9" s="362"/>
      <c r="AF9" s="363"/>
      <c r="AG9" s="364"/>
      <c r="AH9" s="85"/>
      <c r="AI9" s="362"/>
      <c r="AJ9" s="363"/>
      <c r="AK9" s="364"/>
      <c r="AL9" s="85"/>
      <c r="AM9" s="362"/>
      <c r="AN9" s="363"/>
      <c r="AO9" s="364"/>
      <c r="AP9" s="85"/>
      <c r="AQ9" s="362"/>
      <c r="AR9" s="363"/>
      <c r="AS9" s="364"/>
      <c r="AT9" s="85"/>
      <c r="AU9" s="362"/>
      <c r="AV9" s="363"/>
      <c r="AW9" s="364"/>
      <c r="AX9" s="85"/>
      <c r="AY9" s="362"/>
      <c r="AZ9" s="363"/>
      <c r="BA9" s="364"/>
      <c r="BB9" s="85"/>
      <c r="BC9" s="362"/>
      <c r="BD9" s="363"/>
      <c r="BE9" s="364"/>
    </row>
    <row r="10" spans="2:57" ht="16.5" thickBot="1" x14ac:dyDescent="0.3">
      <c r="B10" s="284" t="s">
        <v>535</v>
      </c>
      <c r="C10" s="30"/>
      <c r="D10" s="30"/>
      <c r="E10" s="30"/>
      <c r="F10" s="30"/>
      <c r="H10" s="215"/>
      <c r="I10" s="227"/>
      <c r="J10" s="255"/>
      <c r="K10" s="87"/>
      <c r="L10" s="164"/>
      <c r="M10" s="234"/>
      <c r="N10" s="254"/>
      <c r="O10" s="210"/>
      <c r="P10" s="215"/>
      <c r="Q10" s="227"/>
      <c r="R10" s="255"/>
      <c r="S10" s="87"/>
      <c r="T10" s="211"/>
      <c r="U10" s="234"/>
      <c r="V10" s="87"/>
      <c r="W10" s="210"/>
      <c r="X10" s="215"/>
      <c r="Y10" s="227"/>
      <c r="Z10" s="255"/>
      <c r="AA10" s="87"/>
      <c r="AB10" s="211"/>
      <c r="AC10" s="234"/>
      <c r="AD10" s="87"/>
      <c r="AE10" s="87"/>
      <c r="AF10" s="211"/>
      <c r="AG10" s="234"/>
      <c r="AH10" s="87"/>
      <c r="AI10" s="87"/>
      <c r="AJ10" s="211"/>
      <c r="AK10" s="234"/>
      <c r="AL10" s="87"/>
      <c r="AM10" s="87"/>
      <c r="AN10" s="211"/>
      <c r="AO10" s="234"/>
      <c r="AP10" s="87"/>
      <c r="AQ10" s="87"/>
      <c r="AR10" s="211"/>
      <c r="AS10" s="234"/>
      <c r="AT10" s="87"/>
      <c r="AU10" s="87"/>
      <c r="AV10" s="211"/>
      <c r="AW10" s="234"/>
      <c r="AX10" s="87"/>
      <c r="AY10" s="87"/>
      <c r="AZ10" s="211"/>
      <c r="BA10" s="234"/>
      <c r="BB10" s="87"/>
      <c r="BC10" s="87"/>
      <c r="BD10" s="211"/>
      <c r="BE10" s="234"/>
    </row>
    <row r="11" spans="2:57" ht="15" x14ac:dyDescent="0.2">
      <c r="B11" s="10" t="s">
        <v>69</v>
      </c>
      <c r="C11" s="355">
        <f>SUM(G11,K11,O11,S11,W11,AA11,AE11,AI11,AM11,AQ11,AU11,AY11,BC11)</f>
        <v>0</v>
      </c>
      <c r="D11" s="355"/>
      <c r="E11" s="355"/>
      <c r="F11" s="83"/>
      <c r="G11" s="346"/>
      <c r="H11" s="347"/>
      <c r="I11" s="348"/>
      <c r="J11" s="248"/>
      <c r="K11" s="346"/>
      <c r="L11" s="347"/>
      <c r="M11" s="348"/>
      <c r="N11" s="248"/>
      <c r="O11" s="346"/>
      <c r="P11" s="347"/>
      <c r="Q11" s="348"/>
      <c r="R11" s="248"/>
      <c r="S11" s="346"/>
      <c r="T11" s="347"/>
      <c r="U11" s="348"/>
      <c r="V11" s="85"/>
      <c r="W11" s="346"/>
      <c r="X11" s="347"/>
      <c r="Y11" s="348"/>
      <c r="Z11" s="248"/>
      <c r="AA11" s="346"/>
      <c r="AB11" s="347"/>
      <c r="AC11" s="348"/>
      <c r="AD11" s="85"/>
      <c r="AE11" s="346"/>
      <c r="AF11" s="347"/>
      <c r="AG11" s="348"/>
      <c r="AH11" s="85"/>
      <c r="AI11" s="346"/>
      <c r="AJ11" s="347"/>
      <c r="AK11" s="348"/>
      <c r="AL11" s="85"/>
      <c r="AM11" s="346"/>
      <c r="AN11" s="347"/>
      <c r="AO11" s="348"/>
      <c r="AP11" s="85"/>
      <c r="AQ11" s="346"/>
      <c r="AR11" s="347"/>
      <c r="AS11" s="348"/>
      <c r="AT11" s="85"/>
      <c r="AU11" s="346"/>
      <c r="AV11" s="347"/>
      <c r="AW11" s="348"/>
      <c r="AX11" s="85"/>
      <c r="AY11" s="346"/>
      <c r="AZ11" s="347"/>
      <c r="BA11" s="348"/>
      <c r="BB11" s="85"/>
      <c r="BC11" s="346"/>
      <c r="BD11" s="347"/>
      <c r="BE11" s="348"/>
    </row>
    <row r="12" spans="2:57" ht="15" x14ac:dyDescent="0.2">
      <c r="B12" s="10" t="s">
        <v>70</v>
      </c>
      <c r="C12" s="355">
        <f t="shared" ref="C12:C15" si="0">SUM(G12,K12,O12,S12,W12,AA12,AE12,AI12,AM12,AQ12,AU12,AY12,BC12)</f>
        <v>0</v>
      </c>
      <c r="D12" s="355"/>
      <c r="E12" s="355"/>
      <c r="F12" s="83"/>
      <c r="G12" s="349"/>
      <c r="H12" s="350"/>
      <c r="I12" s="351"/>
      <c r="J12" s="248"/>
      <c r="K12" s="349"/>
      <c r="L12" s="350"/>
      <c r="M12" s="351"/>
      <c r="N12" s="248"/>
      <c r="O12" s="349"/>
      <c r="P12" s="350"/>
      <c r="Q12" s="351"/>
      <c r="R12" s="248"/>
      <c r="S12" s="349"/>
      <c r="T12" s="350"/>
      <c r="U12" s="351"/>
      <c r="V12" s="85"/>
      <c r="W12" s="349"/>
      <c r="X12" s="350"/>
      <c r="Y12" s="351"/>
      <c r="Z12" s="248"/>
      <c r="AA12" s="349"/>
      <c r="AB12" s="350"/>
      <c r="AC12" s="351"/>
      <c r="AD12" s="85"/>
      <c r="AE12" s="349"/>
      <c r="AF12" s="350"/>
      <c r="AG12" s="351"/>
      <c r="AH12" s="85"/>
      <c r="AI12" s="349"/>
      <c r="AJ12" s="350"/>
      <c r="AK12" s="351"/>
      <c r="AL12" s="85"/>
      <c r="AM12" s="349"/>
      <c r="AN12" s="350"/>
      <c r="AO12" s="351"/>
      <c r="AP12" s="85"/>
      <c r="AQ12" s="349"/>
      <c r="AR12" s="350"/>
      <c r="AS12" s="351"/>
      <c r="AT12" s="85"/>
      <c r="AU12" s="349"/>
      <c r="AV12" s="350"/>
      <c r="AW12" s="351"/>
      <c r="AX12" s="85"/>
      <c r="AY12" s="349"/>
      <c r="AZ12" s="350"/>
      <c r="BA12" s="351"/>
      <c r="BB12" s="85"/>
      <c r="BC12" s="349"/>
      <c r="BD12" s="350"/>
      <c r="BE12" s="351"/>
    </row>
    <row r="13" spans="2:57" ht="15" x14ac:dyDescent="0.2">
      <c r="B13" s="4" t="s">
        <v>71</v>
      </c>
      <c r="C13" s="355">
        <f t="shared" si="0"/>
        <v>0</v>
      </c>
      <c r="D13" s="355"/>
      <c r="E13" s="355"/>
      <c r="F13" s="83"/>
      <c r="G13" s="349"/>
      <c r="H13" s="350"/>
      <c r="I13" s="351"/>
      <c r="J13" s="248"/>
      <c r="K13" s="349"/>
      <c r="L13" s="350"/>
      <c r="M13" s="351"/>
      <c r="N13" s="248"/>
      <c r="O13" s="349"/>
      <c r="P13" s="350"/>
      <c r="Q13" s="351"/>
      <c r="R13" s="248"/>
      <c r="S13" s="349"/>
      <c r="T13" s="350"/>
      <c r="U13" s="351"/>
      <c r="V13" s="85"/>
      <c r="W13" s="349"/>
      <c r="X13" s="350"/>
      <c r="Y13" s="351"/>
      <c r="Z13" s="248"/>
      <c r="AA13" s="349"/>
      <c r="AB13" s="350"/>
      <c r="AC13" s="351"/>
      <c r="AD13" s="85"/>
      <c r="AE13" s="349"/>
      <c r="AF13" s="350"/>
      <c r="AG13" s="351"/>
      <c r="AH13" s="85"/>
      <c r="AI13" s="349"/>
      <c r="AJ13" s="350"/>
      <c r="AK13" s="351"/>
      <c r="AL13" s="85"/>
      <c r="AM13" s="349"/>
      <c r="AN13" s="350"/>
      <c r="AO13" s="351"/>
      <c r="AP13" s="85"/>
      <c r="AQ13" s="349"/>
      <c r="AR13" s="350"/>
      <c r="AS13" s="351"/>
      <c r="AT13" s="85"/>
      <c r="AU13" s="349"/>
      <c r="AV13" s="350"/>
      <c r="AW13" s="351"/>
      <c r="AX13" s="85"/>
      <c r="AY13" s="349"/>
      <c r="AZ13" s="350"/>
      <c r="BA13" s="351"/>
      <c r="BB13" s="85"/>
      <c r="BC13" s="349"/>
      <c r="BD13" s="350"/>
      <c r="BE13" s="351"/>
    </row>
    <row r="14" spans="2:57" ht="15" x14ac:dyDescent="0.2">
      <c r="B14" s="10" t="s">
        <v>72</v>
      </c>
      <c r="C14" s="355">
        <f t="shared" si="0"/>
        <v>0</v>
      </c>
      <c r="D14" s="355"/>
      <c r="E14" s="355"/>
      <c r="F14" s="83"/>
      <c r="G14" s="349"/>
      <c r="H14" s="350"/>
      <c r="I14" s="351"/>
      <c r="J14" s="248"/>
      <c r="K14" s="349"/>
      <c r="L14" s="350"/>
      <c r="M14" s="351"/>
      <c r="N14" s="248"/>
      <c r="O14" s="349"/>
      <c r="P14" s="350"/>
      <c r="Q14" s="351"/>
      <c r="R14" s="248"/>
      <c r="S14" s="349"/>
      <c r="T14" s="350"/>
      <c r="U14" s="351"/>
      <c r="V14" s="85"/>
      <c r="W14" s="349"/>
      <c r="X14" s="350"/>
      <c r="Y14" s="351"/>
      <c r="Z14" s="248"/>
      <c r="AA14" s="349"/>
      <c r="AB14" s="350"/>
      <c r="AC14" s="351"/>
      <c r="AD14" s="85"/>
      <c r="AE14" s="349"/>
      <c r="AF14" s="350"/>
      <c r="AG14" s="351"/>
      <c r="AH14" s="85"/>
      <c r="AI14" s="349"/>
      <c r="AJ14" s="350"/>
      <c r="AK14" s="351"/>
      <c r="AL14" s="85"/>
      <c r="AM14" s="349"/>
      <c r="AN14" s="350"/>
      <c r="AO14" s="351"/>
      <c r="AP14" s="85"/>
      <c r="AQ14" s="349"/>
      <c r="AR14" s="350"/>
      <c r="AS14" s="351"/>
      <c r="AT14" s="85"/>
      <c r="AU14" s="349"/>
      <c r="AV14" s="350"/>
      <c r="AW14" s="351"/>
      <c r="AX14" s="85"/>
      <c r="AY14" s="349"/>
      <c r="AZ14" s="350"/>
      <c r="BA14" s="351"/>
      <c r="BB14" s="85"/>
      <c r="BC14" s="349"/>
      <c r="BD14" s="350"/>
      <c r="BE14" s="351"/>
    </row>
    <row r="15" spans="2:57" ht="15" x14ac:dyDescent="0.2">
      <c r="B15" s="10" t="s">
        <v>73</v>
      </c>
      <c r="C15" s="355">
        <f t="shared" si="0"/>
        <v>0</v>
      </c>
      <c r="D15" s="355"/>
      <c r="E15" s="355"/>
      <c r="F15" s="83"/>
      <c r="G15" s="349"/>
      <c r="H15" s="350"/>
      <c r="I15" s="351"/>
      <c r="J15" s="248"/>
      <c r="K15" s="349"/>
      <c r="L15" s="350"/>
      <c r="M15" s="351"/>
      <c r="N15" s="248"/>
      <c r="O15" s="349"/>
      <c r="P15" s="350"/>
      <c r="Q15" s="351"/>
      <c r="R15" s="248"/>
      <c r="S15" s="349"/>
      <c r="T15" s="350"/>
      <c r="U15" s="351"/>
      <c r="V15" s="85"/>
      <c r="W15" s="349"/>
      <c r="X15" s="350"/>
      <c r="Y15" s="351"/>
      <c r="Z15" s="248"/>
      <c r="AA15" s="349"/>
      <c r="AB15" s="350"/>
      <c r="AC15" s="351"/>
      <c r="AD15" s="85"/>
      <c r="AE15" s="349"/>
      <c r="AF15" s="350"/>
      <c r="AG15" s="351"/>
      <c r="AH15" s="85"/>
      <c r="AI15" s="349"/>
      <c r="AJ15" s="350"/>
      <c r="AK15" s="351"/>
      <c r="AL15" s="85"/>
      <c r="AM15" s="349"/>
      <c r="AN15" s="350"/>
      <c r="AO15" s="351"/>
      <c r="AP15" s="85"/>
      <c r="AQ15" s="349"/>
      <c r="AR15" s="350"/>
      <c r="AS15" s="351"/>
      <c r="AT15" s="85"/>
      <c r="AU15" s="349"/>
      <c r="AV15" s="350"/>
      <c r="AW15" s="351"/>
      <c r="AX15" s="85"/>
      <c r="AY15" s="349"/>
      <c r="AZ15" s="350"/>
      <c r="BA15" s="351"/>
      <c r="BB15" s="85"/>
      <c r="BC15" s="349"/>
      <c r="BD15" s="350"/>
      <c r="BE15" s="351"/>
    </row>
    <row r="16" spans="2:57" ht="15" x14ac:dyDescent="0.2">
      <c r="B16" s="4" t="s">
        <v>373</v>
      </c>
      <c r="C16" s="371">
        <f>SUM(G16,K16,O16,S16,W16,AA16,AE16,AI16,AM16,AQ16,AU16,AY16,BC16)</f>
        <v>0</v>
      </c>
      <c r="D16" s="371"/>
      <c r="E16" s="371"/>
      <c r="F16" s="174"/>
      <c r="G16" s="356"/>
      <c r="H16" s="357"/>
      <c r="I16" s="358"/>
      <c r="J16" s="248"/>
      <c r="K16" s="356"/>
      <c r="L16" s="357"/>
      <c r="M16" s="358"/>
      <c r="N16" s="248"/>
      <c r="O16" s="356"/>
      <c r="P16" s="357"/>
      <c r="Q16" s="358"/>
      <c r="R16" s="248"/>
      <c r="S16" s="356"/>
      <c r="T16" s="357"/>
      <c r="U16" s="358"/>
      <c r="V16" s="85"/>
      <c r="W16" s="356"/>
      <c r="X16" s="357"/>
      <c r="Y16" s="358"/>
      <c r="Z16" s="248"/>
      <c r="AA16" s="356"/>
      <c r="AB16" s="357"/>
      <c r="AC16" s="358"/>
      <c r="AD16" s="85"/>
      <c r="AE16" s="356"/>
      <c r="AF16" s="357"/>
      <c r="AG16" s="358"/>
      <c r="AH16" s="85"/>
      <c r="AI16" s="356"/>
      <c r="AJ16" s="357"/>
      <c r="AK16" s="358"/>
      <c r="AL16" s="85"/>
      <c r="AM16" s="356"/>
      <c r="AN16" s="357"/>
      <c r="AO16" s="358"/>
      <c r="AP16" s="85"/>
      <c r="AQ16" s="356"/>
      <c r="AR16" s="357"/>
      <c r="AS16" s="358"/>
      <c r="AT16" s="85"/>
      <c r="AU16" s="356"/>
      <c r="AV16" s="357"/>
      <c r="AW16" s="358"/>
      <c r="AX16" s="85"/>
      <c r="AY16" s="356"/>
      <c r="AZ16" s="357"/>
      <c r="BA16" s="358"/>
      <c r="BB16" s="85"/>
      <c r="BC16" s="356"/>
      <c r="BD16" s="357"/>
      <c r="BE16" s="358"/>
    </row>
    <row r="17" spans="2:57" ht="15.75" thickBot="1" x14ac:dyDescent="0.25">
      <c r="B17" s="10" t="s">
        <v>74</v>
      </c>
      <c r="C17" s="355">
        <f>SUM(G17,K17,O17,S17,W17,AA17,AE17,AI17,AM17,AQ17,AU17,AY17,BC17)</f>
        <v>0</v>
      </c>
      <c r="D17" s="355"/>
      <c r="E17" s="355"/>
      <c r="F17" s="83"/>
      <c r="G17" s="352"/>
      <c r="H17" s="353"/>
      <c r="I17" s="354"/>
      <c r="J17" s="248"/>
      <c r="K17" s="352"/>
      <c r="L17" s="353"/>
      <c r="M17" s="354"/>
      <c r="N17" s="248"/>
      <c r="O17" s="352"/>
      <c r="P17" s="353"/>
      <c r="Q17" s="354"/>
      <c r="R17" s="248"/>
      <c r="S17" s="352"/>
      <c r="T17" s="353"/>
      <c r="U17" s="354"/>
      <c r="V17" s="85"/>
      <c r="W17" s="352"/>
      <c r="X17" s="353"/>
      <c r="Y17" s="354"/>
      <c r="Z17" s="248"/>
      <c r="AA17" s="352"/>
      <c r="AB17" s="353"/>
      <c r="AC17" s="354"/>
      <c r="AD17" s="85"/>
      <c r="AE17" s="352"/>
      <c r="AF17" s="353"/>
      <c r="AG17" s="354"/>
      <c r="AH17" s="85"/>
      <c r="AI17" s="352"/>
      <c r="AJ17" s="353"/>
      <c r="AK17" s="354"/>
      <c r="AL17" s="85"/>
      <c r="AM17" s="352"/>
      <c r="AN17" s="353"/>
      <c r="AO17" s="354"/>
      <c r="AP17" s="85"/>
      <c r="AQ17" s="352"/>
      <c r="AR17" s="353"/>
      <c r="AS17" s="354"/>
      <c r="AT17" s="85"/>
      <c r="AU17" s="352"/>
      <c r="AV17" s="353"/>
      <c r="AW17" s="354"/>
      <c r="AX17" s="85"/>
      <c r="AY17" s="352"/>
      <c r="AZ17" s="353"/>
      <c r="BA17" s="354"/>
      <c r="BB17" s="85"/>
      <c r="BC17" s="352"/>
      <c r="BD17" s="353"/>
      <c r="BE17" s="354"/>
    </row>
    <row r="18" spans="2:57" ht="16.5" thickBot="1" x14ac:dyDescent="0.3">
      <c r="B18" s="29" t="s">
        <v>8</v>
      </c>
      <c r="C18" s="83"/>
      <c r="D18" s="83"/>
      <c r="E18" s="83"/>
      <c r="F18" s="83"/>
      <c r="H18" s="85"/>
      <c r="I18" s="228"/>
      <c r="J18" s="228"/>
      <c r="K18" s="85"/>
      <c r="L18" s="85"/>
      <c r="M18" s="228"/>
      <c r="N18" s="228"/>
      <c r="O18" s="210"/>
      <c r="P18" s="85"/>
      <c r="Q18" s="228"/>
      <c r="R18" s="228"/>
      <c r="S18" s="85"/>
      <c r="T18" s="85"/>
      <c r="U18" s="228"/>
      <c r="V18" s="85"/>
      <c r="W18" s="210"/>
      <c r="X18" s="85"/>
      <c r="Y18" s="228"/>
      <c r="Z18" s="228"/>
      <c r="AA18" s="85"/>
      <c r="AB18" s="85"/>
      <c r="AC18" s="228"/>
      <c r="AD18" s="85"/>
      <c r="AE18" s="85"/>
      <c r="AF18" s="85"/>
      <c r="AG18" s="228"/>
      <c r="AH18" s="85"/>
      <c r="AI18" s="85"/>
      <c r="AJ18" s="85"/>
      <c r="AK18" s="228"/>
      <c r="AL18" s="85"/>
      <c r="AM18" s="85"/>
      <c r="AN18" s="85"/>
      <c r="AO18" s="228"/>
      <c r="AP18" s="85"/>
      <c r="AQ18" s="85"/>
      <c r="AR18" s="85"/>
      <c r="AS18" s="228"/>
      <c r="AT18" s="85"/>
      <c r="AU18" s="85"/>
      <c r="AV18" s="85"/>
      <c r="AW18" s="228"/>
      <c r="AX18" s="85"/>
      <c r="AY18" s="85"/>
      <c r="AZ18" s="85"/>
      <c r="BA18" s="228"/>
      <c r="BB18" s="85"/>
      <c r="BC18" s="85"/>
      <c r="BD18" s="85"/>
      <c r="BE18" s="228"/>
    </row>
    <row r="19" spans="2:57" ht="16.5" customHeight="1" x14ac:dyDescent="0.2">
      <c r="B19" s="168" t="s">
        <v>500</v>
      </c>
      <c r="C19" s="355">
        <f>SUM(G19,K19,O19,S19,W19,AA19,AE19,AI19,AM19,AQ19,AU19,AY19,BC19)</f>
        <v>0</v>
      </c>
      <c r="D19" s="355"/>
      <c r="E19" s="355"/>
      <c r="F19" s="84"/>
      <c r="G19" s="346"/>
      <c r="H19" s="347"/>
      <c r="I19" s="348"/>
      <c r="J19" s="248"/>
      <c r="K19" s="346"/>
      <c r="L19" s="347"/>
      <c r="M19" s="348"/>
      <c r="N19" s="248"/>
      <c r="O19" s="346"/>
      <c r="P19" s="347"/>
      <c r="Q19" s="348"/>
      <c r="R19" s="248"/>
      <c r="S19" s="346"/>
      <c r="T19" s="347"/>
      <c r="U19" s="348"/>
      <c r="V19" s="85"/>
      <c r="W19" s="346"/>
      <c r="X19" s="347"/>
      <c r="Y19" s="348"/>
      <c r="Z19" s="248"/>
      <c r="AA19" s="346"/>
      <c r="AB19" s="347"/>
      <c r="AC19" s="348"/>
      <c r="AD19" s="85"/>
      <c r="AE19" s="346"/>
      <c r="AF19" s="347"/>
      <c r="AG19" s="348"/>
      <c r="AH19" s="85"/>
      <c r="AI19" s="346"/>
      <c r="AJ19" s="347"/>
      <c r="AK19" s="348"/>
      <c r="AL19" s="85"/>
      <c r="AM19" s="346"/>
      <c r="AN19" s="347"/>
      <c r="AO19" s="348"/>
      <c r="AP19" s="85"/>
      <c r="AQ19" s="346"/>
      <c r="AR19" s="347"/>
      <c r="AS19" s="348"/>
      <c r="AT19" s="85"/>
      <c r="AU19" s="346"/>
      <c r="AV19" s="347"/>
      <c r="AW19" s="348"/>
      <c r="AX19" s="85"/>
      <c r="AY19" s="346"/>
      <c r="AZ19" s="347"/>
      <c r="BA19" s="348"/>
      <c r="BB19" s="85"/>
      <c r="BC19" s="346"/>
      <c r="BD19" s="347"/>
      <c r="BE19" s="348"/>
    </row>
    <row r="20" spans="2:57" ht="16.5" customHeight="1" x14ac:dyDescent="0.2">
      <c r="B20" s="168" t="s">
        <v>499</v>
      </c>
      <c r="C20" s="355">
        <f>SUM(G20,K20,O20,S20,W20,AA20,AE20,AI20,AM20,AQ20,AU20,AY20,BC20)</f>
        <v>0</v>
      </c>
      <c r="D20" s="355"/>
      <c r="E20" s="355"/>
      <c r="F20" s="84"/>
      <c r="G20" s="349"/>
      <c r="H20" s="350"/>
      <c r="I20" s="351"/>
      <c r="J20" s="248"/>
      <c r="K20" s="349"/>
      <c r="L20" s="350"/>
      <c r="M20" s="351"/>
      <c r="N20" s="248"/>
      <c r="O20" s="349"/>
      <c r="P20" s="350"/>
      <c r="Q20" s="351"/>
      <c r="R20" s="248"/>
      <c r="S20" s="349"/>
      <c r="T20" s="350"/>
      <c r="U20" s="351"/>
      <c r="V20" s="85"/>
      <c r="W20" s="349"/>
      <c r="X20" s="350"/>
      <c r="Y20" s="351"/>
      <c r="Z20" s="248"/>
      <c r="AA20" s="349"/>
      <c r="AB20" s="350"/>
      <c r="AC20" s="351"/>
      <c r="AD20" s="85"/>
      <c r="AE20" s="349"/>
      <c r="AF20" s="350"/>
      <c r="AG20" s="351"/>
      <c r="AH20" s="85"/>
      <c r="AI20" s="349"/>
      <c r="AJ20" s="350"/>
      <c r="AK20" s="351"/>
      <c r="AL20" s="85"/>
      <c r="AM20" s="349"/>
      <c r="AN20" s="350"/>
      <c r="AO20" s="351"/>
      <c r="AP20" s="85"/>
      <c r="AQ20" s="349"/>
      <c r="AR20" s="350"/>
      <c r="AS20" s="351"/>
      <c r="AT20" s="85"/>
      <c r="AU20" s="349"/>
      <c r="AV20" s="350"/>
      <c r="AW20" s="351"/>
      <c r="AX20" s="85"/>
      <c r="AY20" s="349"/>
      <c r="AZ20" s="350"/>
      <c r="BA20" s="351"/>
      <c r="BB20" s="85"/>
      <c r="BC20" s="349"/>
      <c r="BD20" s="350"/>
      <c r="BE20" s="351"/>
    </row>
    <row r="21" spans="2:57" ht="16.5" customHeight="1" thickBot="1" x14ac:dyDescent="0.25">
      <c r="B21" s="168" t="s">
        <v>498</v>
      </c>
      <c r="C21" s="355">
        <f>SUM(G21,K21,O21,S21,W21,AA21,AE21,AI21,AM21,AQ21,AU21,AY21,BC21)</f>
        <v>0</v>
      </c>
      <c r="D21" s="355"/>
      <c r="E21" s="355"/>
      <c r="F21" s="84"/>
      <c r="G21" s="352"/>
      <c r="H21" s="353"/>
      <c r="I21" s="354"/>
      <c r="J21" s="248"/>
      <c r="K21" s="352"/>
      <c r="L21" s="353"/>
      <c r="M21" s="354"/>
      <c r="N21" s="248"/>
      <c r="O21" s="352"/>
      <c r="P21" s="353"/>
      <c r="Q21" s="354"/>
      <c r="R21" s="248"/>
      <c r="S21" s="352"/>
      <c r="T21" s="353"/>
      <c r="U21" s="354"/>
      <c r="V21" s="85"/>
      <c r="W21" s="352"/>
      <c r="X21" s="353"/>
      <c r="Y21" s="354"/>
      <c r="Z21" s="248"/>
      <c r="AA21" s="352"/>
      <c r="AB21" s="353"/>
      <c r="AC21" s="354"/>
      <c r="AD21" s="85"/>
      <c r="AE21" s="352"/>
      <c r="AF21" s="353"/>
      <c r="AG21" s="354"/>
      <c r="AH21" s="85"/>
      <c r="AI21" s="352"/>
      <c r="AJ21" s="353"/>
      <c r="AK21" s="354"/>
      <c r="AL21" s="85"/>
      <c r="AM21" s="352"/>
      <c r="AN21" s="353"/>
      <c r="AO21" s="354"/>
      <c r="AP21" s="85"/>
      <c r="AQ21" s="352"/>
      <c r="AR21" s="353"/>
      <c r="AS21" s="354"/>
      <c r="AT21" s="85"/>
      <c r="AU21" s="352"/>
      <c r="AV21" s="353"/>
      <c r="AW21" s="354"/>
      <c r="AX21" s="85"/>
      <c r="AY21" s="352"/>
      <c r="AZ21" s="353"/>
      <c r="BA21" s="354"/>
      <c r="BB21" s="85"/>
      <c r="BC21" s="352"/>
      <c r="BD21" s="353"/>
      <c r="BE21" s="354"/>
    </row>
    <row r="22" spans="2:57" ht="16.5" thickBot="1" x14ac:dyDescent="0.3">
      <c r="B22" s="284" t="s">
        <v>536</v>
      </c>
      <c r="C22" s="83"/>
      <c r="D22" s="83"/>
      <c r="E22" s="83"/>
      <c r="F22" s="83"/>
      <c r="H22" s="85"/>
      <c r="I22" s="85"/>
      <c r="J22" s="85"/>
      <c r="K22" s="85"/>
      <c r="L22" s="85"/>
      <c r="M22" s="85"/>
      <c r="N22" s="85"/>
      <c r="O22" s="85"/>
      <c r="P22" s="85"/>
      <c r="Q22" s="85"/>
      <c r="R22" s="85"/>
      <c r="S22" s="228"/>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row>
    <row r="23" spans="2:57" ht="15" x14ac:dyDescent="0.2">
      <c r="B23" s="4" t="s">
        <v>485</v>
      </c>
      <c r="C23" s="355">
        <f>SUM(G23,K23,O23,S23,W23,AA23,AE23,AI23,AM23,AQ23,AU23,AY23,BC23)</f>
        <v>0</v>
      </c>
      <c r="D23" s="355"/>
      <c r="E23" s="355"/>
      <c r="F23" s="83"/>
      <c r="G23" s="346"/>
      <c r="H23" s="347"/>
      <c r="I23" s="348"/>
      <c r="J23" s="248"/>
      <c r="K23" s="346"/>
      <c r="L23" s="347"/>
      <c r="M23" s="348"/>
      <c r="N23" s="248"/>
      <c r="O23" s="346"/>
      <c r="P23" s="347"/>
      <c r="Q23" s="348"/>
      <c r="R23" s="85"/>
      <c r="S23" s="346"/>
      <c r="T23" s="347"/>
      <c r="U23" s="348"/>
      <c r="V23" s="85"/>
      <c r="W23" s="346"/>
      <c r="X23" s="347"/>
      <c r="Y23" s="348"/>
      <c r="Z23" s="85"/>
      <c r="AA23" s="346"/>
      <c r="AB23" s="347"/>
      <c r="AC23" s="348"/>
      <c r="AD23" s="85"/>
      <c r="AE23" s="346"/>
      <c r="AF23" s="347"/>
      <c r="AG23" s="348"/>
      <c r="AH23" s="85"/>
      <c r="AI23" s="346"/>
      <c r="AJ23" s="347"/>
      <c r="AK23" s="348"/>
      <c r="AL23" s="85"/>
      <c r="AM23" s="346"/>
      <c r="AN23" s="347"/>
      <c r="AO23" s="348"/>
      <c r="AP23" s="85"/>
      <c r="AQ23" s="346"/>
      <c r="AR23" s="347"/>
      <c r="AS23" s="348"/>
      <c r="AT23" s="85"/>
      <c r="AU23" s="346"/>
      <c r="AV23" s="347"/>
      <c r="AW23" s="348"/>
      <c r="AX23" s="85"/>
      <c r="AY23" s="346"/>
      <c r="AZ23" s="347"/>
      <c r="BA23" s="348"/>
      <c r="BB23" s="85"/>
      <c r="BC23" s="346"/>
      <c r="BD23" s="347"/>
      <c r="BE23" s="348"/>
    </row>
    <row r="24" spans="2:57" ht="15" x14ac:dyDescent="0.2">
      <c r="B24" s="4" t="s">
        <v>487</v>
      </c>
      <c r="C24" s="355">
        <f>SUM(G24,K24,O24,S24,W24,AA24,AE24,AI24,AM24,AQ24,AU24,AY24,BC24)</f>
        <v>0</v>
      </c>
      <c r="D24" s="355"/>
      <c r="E24" s="355"/>
      <c r="F24" s="83"/>
      <c r="G24" s="349"/>
      <c r="H24" s="350"/>
      <c r="I24" s="351"/>
      <c r="J24" s="248"/>
      <c r="K24" s="349"/>
      <c r="L24" s="350"/>
      <c r="M24" s="351"/>
      <c r="N24" s="248"/>
      <c r="O24" s="349"/>
      <c r="P24" s="350"/>
      <c r="Q24" s="351"/>
      <c r="R24" s="85"/>
      <c r="S24" s="349"/>
      <c r="T24" s="350"/>
      <c r="U24" s="351"/>
      <c r="V24" s="85"/>
      <c r="W24" s="349"/>
      <c r="X24" s="350"/>
      <c r="Y24" s="351"/>
      <c r="Z24" s="85"/>
      <c r="AA24" s="349"/>
      <c r="AB24" s="350"/>
      <c r="AC24" s="351"/>
      <c r="AD24" s="85"/>
      <c r="AE24" s="349"/>
      <c r="AF24" s="350"/>
      <c r="AG24" s="351"/>
      <c r="AH24" s="85"/>
      <c r="AI24" s="349"/>
      <c r="AJ24" s="350"/>
      <c r="AK24" s="351"/>
      <c r="AL24" s="85"/>
      <c r="AM24" s="349"/>
      <c r="AN24" s="350"/>
      <c r="AO24" s="351"/>
      <c r="AP24" s="85"/>
      <c r="AQ24" s="349"/>
      <c r="AR24" s="350"/>
      <c r="AS24" s="351"/>
      <c r="AT24" s="85"/>
      <c r="AU24" s="349"/>
      <c r="AV24" s="350"/>
      <c r="AW24" s="351"/>
      <c r="AX24" s="85"/>
      <c r="AY24" s="349"/>
      <c r="AZ24" s="350"/>
      <c r="BA24" s="351"/>
      <c r="BB24" s="85"/>
      <c r="BC24" s="349"/>
      <c r="BD24" s="350"/>
      <c r="BE24" s="351"/>
    </row>
    <row r="25" spans="2:57" ht="15.75" thickBot="1" x14ac:dyDescent="0.25">
      <c r="B25" s="4" t="s">
        <v>486</v>
      </c>
      <c r="C25" s="355">
        <f>SUM(G25,K25,O25,S25,W25,AA25,AE25,AI25,AM25,AQ25,AU25,AY25,BC25)</f>
        <v>0</v>
      </c>
      <c r="D25" s="355"/>
      <c r="E25" s="355"/>
      <c r="F25" s="83"/>
      <c r="G25" s="352"/>
      <c r="H25" s="353"/>
      <c r="I25" s="354"/>
      <c r="J25" s="248"/>
      <c r="K25" s="352"/>
      <c r="L25" s="353"/>
      <c r="M25" s="354"/>
      <c r="N25" s="248"/>
      <c r="O25" s="352"/>
      <c r="P25" s="353"/>
      <c r="Q25" s="354"/>
      <c r="R25" s="85"/>
      <c r="S25" s="352"/>
      <c r="T25" s="353"/>
      <c r="U25" s="354"/>
      <c r="V25" s="85"/>
      <c r="W25" s="352"/>
      <c r="X25" s="353"/>
      <c r="Y25" s="354"/>
      <c r="Z25" s="85"/>
      <c r="AA25" s="352"/>
      <c r="AB25" s="353"/>
      <c r="AC25" s="354"/>
      <c r="AD25" s="85"/>
      <c r="AE25" s="352"/>
      <c r="AF25" s="353"/>
      <c r="AG25" s="354"/>
      <c r="AH25" s="85"/>
      <c r="AI25" s="352"/>
      <c r="AJ25" s="353"/>
      <c r="AK25" s="354"/>
      <c r="AL25" s="85"/>
      <c r="AM25" s="352"/>
      <c r="AN25" s="353"/>
      <c r="AO25" s="354"/>
      <c r="AP25" s="85"/>
      <c r="AQ25" s="352"/>
      <c r="AR25" s="353"/>
      <c r="AS25" s="354"/>
      <c r="AT25" s="85"/>
      <c r="AU25" s="352"/>
      <c r="AV25" s="353"/>
      <c r="AW25" s="354"/>
      <c r="AX25" s="85"/>
      <c r="AY25" s="352"/>
      <c r="AZ25" s="353"/>
      <c r="BA25" s="354"/>
      <c r="BB25" s="85"/>
      <c r="BC25" s="352"/>
      <c r="BD25" s="353"/>
      <c r="BE25" s="354"/>
    </row>
    <row r="26" spans="2:57" ht="16.5" customHeight="1" x14ac:dyDescent="0.25">
      <c r="B26" s="284" t="s">
        <v>537</v>
      </c>
      <c r="C26" s="369" t="s">
        <v>476</v>
      </c>
      <c r="D26" s="369"/>
      <c r="E26" s="369"/>
      <c r="F26" s="83"/>
      <c r="H26" s="85"/>
      <c r="I26" s="85"/>
      <c r="J26" s="85"/>
      <c r="K26" s="85"/>
      <c r="L26" s="85"/>
      <c r="M26" s="85"/>
      <c r="N26" s="85"/>
      <c r="O26" s="85"/>
      <c r="P26" s="85"/>
      <c r="Q26" s="85"/>
      <c r="R26" s="85"/>
      <c r="S26" s="228"/>
      <c r="T26" s="85"/>
      <c r="U26" s="85"/>
      <c r="V26" s="85"/>
      <c r="W26" s="228"/>
      <c r="X26" s="85"/>
      <c r="Y26" s="85"/>
      <c r="Z26" s="85"/>
      <c r="AA26" s="228"/>
      <c r="AB26" s="85"/>
      <c r="AC26" s="85"/>
      <c r="AD26" s="85"/>
      <c r="AE26" s="228"/>
      <c r="AF26" s="85"/>
      <c r="AG26" s="85"/>
      <c r="AH26" s="85"/>
      <c r="AI26" s="228"/>
      <c r="AJ26" s="85"/>
      <c r="AK26" s="85"/>
      <c r="AL26" s="85"/>
      <c r="AM26" s="228"/>
      <c r="AN26" s="85"/>
      <c r="AO26" s="85"/>
      <c r="AP26" s="85"/>
      <c r="AQ26" s="228"/>
      <c r="AR26" s="85"/>
      <c r="AS26" s="85"/>
      <c r="AT26" s="85"/>
      <c r="AU26" s="228"/>
      <c r="AV26" s="85"/>
      <c r="AW26" s="85"/>
      <c r="AX26" s="85"/>
      <c r="AY26" s="228"/>
      <c r="AZ26" s="85"/>
      <c r="BA26" s="85"/>
      <c r="BB26" s="85"/>
      <c r="BC26" s="228"/>
      <c r="BD26" s="85"/>
      <c r="BE26" s="85"/>
    </row>
    <row r="27" spans="2:57" ht="15.75" x14ac:dyDescent="0.25">
      <c r="B27" s="233"/>
      <c r="C27" s="229" t="s">
        <v>473</v>
      </c>
      <c r="D27" s="230" t="s">
        <v>474</v>
      </c>
      <c r="E27" s="230" t="s">
        <v>475</v>
      </c>
      <c r="F27" s="83"/>
      <c r="G27" s="229" t="s">
        <v>473</v>
      </c>
      <c r="H27" s="230" t="s">
        <v>474</v>
      </c>
      <c r="I27" s="230" t="s">
        <v>475</v>
      </c>
      <c r="J27" s="230"/>
      <c r="K27" s="229" t="s">
        <v>473</v>
      </c>
      <c r="L27" s="230" t="s">
        <v>474</v>
      </c>
      <c r="M27" s="230" t="s">
        <v>475</v>
      </c>
      <c r="N27" s="230"/>
      <c r="O27" s="229" t="s">
        <v>473</v>
      </c>
      <c r="P27" s="230" t="s">
        <v>474</v>
      </c>
      <c r="Q27" s="230" t="s">
        <v>475</v>
      </c>
      <c r="R27" s="85"/>
      <c r="S27" s="229" t="s">
        <v>473</v>
      </c>
      <c r="T27" s="230" t="s">
        <v>474</v>
      </c>
      <c r="U27" s="230" t="s">
        <v>475</v>
      </c>
      <c r="V27" s="85"/>
      <c r="W27" s="229" t="s">
        <v>473</v>
      </c>
      <c r="X27" s="230" t="s">
        <v>474</v>
      </c>
      <c r="Y27" s="230" t="s">
        <v>475</v>
      </c>
      <c r="Z27" s="85"/>
      <c r="AA27" s="229" t="s">
        <v>473</v>
      </c>
      <c r="AB27" s="230" t="s">
        <v>474</v>
      </c>
      <c r="AC27" s="230" t="s">
        <v>475</v>
      </c>
      <c r="AD27" s="85"/>
      <c r="AE27" s="229" t="s">
        <v>473</v>
      </c>
      <c r="AF27" s="230" t="s">
        <v>474</v>
      </c>
      <c r="AG27" s="230" t="s">
        <v>475</v>
      </c>
      <c r="AH27" s="85"/>
      <c r="AI27" s="229" t="s">
        <v>473</v>
      </c>
      <c r="AJ27" s="230" t="s">
        <v>474</v>
      </c>
      <c r="AK27" s="230" t="s">
        <v>475</v>
      </c>
      <c r="AL27" s="85"/>
      <c r="AM27" s="229" t="s">
        <v>473</v>
      </c>
      <c r="AN27" s="230" t="s">
        <v>474</v>
      </c>
      <c r="AO27" s="230" t="s">
        <v>475</v>
      </c>
      <c r="AP27" s="85"/>
      <c r="AQ27" s="229" t="s">
        <v>473</v>
      </c>
      <c r="AR27" s="230" t="s">
        <v>474</v>
      </c>
      <c r="AS27" s="230" t="s">
        <v>475</v>
      </c>
      <c r="AT27" s="85"/>
      <c r="AU27" s="229" t="s">
        <v>473</v>
      </c>
      <c r="AV27" s="230" t="s">
        <v>474</v>
      </c>
      <c r="AW27" s="230" t="s">
        <v>475</v>
      </c>
      <c r="AX27" s="85"/>
      <c r="AY27" s="229" t="s">
        <v>473</v>
      </c>
      <c r="AZ27" s="230" t="s">
        <v>474</v>
      </c>
      <c r="BA27" s="230" t="s">
        <v>475</v>
      </c>
      <c r="BB27" s="85"/>
      <c r="BC27" s="229" t="s">
        <v>473</v>
      </c>
      <c r="BD27" s="230" t="s">
        <v>474</v>
      </c>
      <c r="BE27" s="230" t="s">
        <v>475</v>
      </c>
    </row>
    <row r="28" spans="2:57" ht="15.75" thickBot="1" x14ac:dyDescent="0.25">
      <c r="B28" s="4" t="s">
        <v>538</v>
      </c>
      <c r="F28" s="83"/>
      <c r="G28" s="231">
        <f>G23</f>
        <v>0</v>
      </c>
      <c r="H28" s="232">
        <f>G24</f>
        <v>0</v>
      </c>
      <c r="I28" s="232">
        <f>G25</f>
        <v>0</v>
      </c>
      <c r="J28" s="232"/>
      <c r="K28" s="231">
        <f>K23</f>
        <v>0</v>
      </c>
      <c r="L28" s="232">
        <f>K24</f>
        <v>0</v>
      </c>
      <c r="M28" s="232">
        <f>K25</f>
        <v>0</v>
      </c>
      <c r="N28" s="85"/>
      <c r="O28" s="231">
        <f>O23</f>
        <v>0</v>
      </c>
      <c r="P28" s="232">
        <f>O24</f>
        <v>0</v>
      </c>
      <c r="Q28" s="232">
        <f>O25</f>
        <v>0</v>
      </c>
      <c r="R28" s="85"/>
      <c r="S28" s="231">
        <f>S23</f>
        <v>0</v>
      </c>
      <c r="T28" s="232">
        <f>S24</f>
        <v>0</v>
      </c>
      <c r="U28" s="232">
        <f>S25</f>
        <v>0</v>
      </c>
      <c r="V28" s="85"/>
      <c r="W28" s="231">
        <f>W23</f>
        <v>0</v>
      </c>
      <c r="X28" s="232">
        <f>W24</f>
        <v>0</v>
      </c>
      <c r="Y28" s="232">
        <f>W25</f>
        <v>0</v>
      </c>
      <c r="Z28" s="85"/>
      <c r="AA28" s="231">
        <f>AA23</f>
        <v>0</v>
      </c>
      <c r="AB28" s="232">
        <f>AA24</f>
        <v>0</v>
      </c>
      <c r="AC28" s="232">
        <f>AA25</f>
        <v>0</v>
      </c>
      <c r="AD28" s="85"/>
      <c r="AE28" s="231">
        <f>AE23</f>
        <v>0</v>
      </c>
      <c r="AF28" s="232">
        <f>AE24</f>
        <v>0</v>
      </c>
      <c r="AG28" s="232">
        <f>AE25</f>
        <v>0</v>
      </c>
      <c r="AH28" s="85"/>
      <c r="AI28" s="231">
        <f>AI23</f>
        <v>0</v>
      </c>
      <c r="AJ28" s="232">
        <f>AI24</f>
        <v>0</v>
      </c>
      <c r="AK28" s="232">
        <f>AI25</f>
        <v>0</v>
      </c>
      <c r="AL28" s="85"/>
      <c r="AM28" s="231">
        <f>AM23</f>
        <v>0</v>
      </c>
      <c r="AN28" s="232">
        <f>AM24</f>
        <v>0</v>
      </c>
      <c r="AO28" s="232">
        <f>AM25</f>
        <v>0</v>
      </c>
      <c r="AP28" s="85"/>
      <c r="AQ28" s="231">
        <f>AQ23</f>
        <v>0</v>
      </c>
      <c r="AR28" s="232">
        <f>AQ24</f>
        <v>0</v>
      </c>
      <c r="AS28" s="232">
        <f>AQ25</f>
        <v>0</v>
      </c>
      <c r="AT28" s="85"/>
      <c r="AU28" s="231">
        <f>AU23</f>
        <v>0</v>
      </c>
      <c r="AV28" s="232">
        <f>AU24</f>
        <v>0</v>
      </c>
      <c r="AW28" s="232">
        <f>AU25</f>
        <v>0</v>
      </c>
      <c r="AX28" s="85"/>
      <c r="AY28" s="231">
        <f>AY23</f>
        <v>0</v>
      </c>
      <c r="AZ28" s="232">
        <f>AY24</f>
        <v>0</v>
      </c>
      <c r="BA28" s="232">
        <f>AY25</f>
        <v>0</v>
      </c>
      <c r="BB28" s="85"/>
      <c r="BC28" s="231">
        <f>BC23</f>
        <v>0</v>
      </c>
      <c r="BD28" s="232">
        <f>BC24</f>
        <v>0</v>
      </c>
      <c r="BE28" s="232">
        <f>BC25</f>
        <v>0</v>
      </c>
    </row>
    <row r="29" spans="2:57" ht="15.75" thickTop="1" x14ac:dyDescent="0.2">
      <c r="B29" s="4" t="s">
        <v>477</v>
      </c>
      <c r="C29" s="83">
        <f>SUM(G29,K29,O29,S29,W29,AA29,AE29,AI29,AM29,AQ29,AU29,AY29,BC29)</f>
        <v>0</v>
      </c>
      <c r="D29" s="83">
        <f>SUM(H29,L29,P29,T29,X29,AB29,AF29,AJ29,AN29,AR29,AV29,AZ29,BD29)</f>
        <v>0</v>
      </c>
      <c r="E29" s="83">
        <f>SUM(I29,M29,Q29,U29,Y29,AC29,AG29,AK29,AO29,AS29,AW29,BA29,BE29)</f>
        <v>0</v>
      </c>
      <c r="F29" s="83"/>
      <c r="G29" s="309"/>
      <c r="H29" s="310"/>
      <c r="I29" s="311"/>
      <c r="J29" s="248"/>
      <c r="K29" s="309"/>
      <c r="L29" s="310"/>
      <c r="M29" s="311"/>
      <c r="N29" s="248"/>
      <c r="O29" s="309"/>
      <c r="P29" s="310"/>
      <c r="Q29" s="311"/>
      <c r="R29" s="85"/>
      <c r="S29" s="309"/>
      <c r="T29" s="310"/>
      <c r="U29" s="311"/>
      <c r="V29" s="85"/>
      <c r="W29" s="309"/>
      <c r="X29" s="310"/>
      <c r="Y29" s="311"/>
      <c r="Z29" s="85"/>
      <c r="AA29" s="309"/>
      <c r="AB29" s="310"/>
      <c r="AC29" s="311"/>
      <c r="AD29" s="85"/>
      <c r="AE29" s="309"/>
      <c r="AF29" s="310"/>
      <c r="AG29" s="311"/>
      <c r="AH29" s="85"/>
      <c r="AI29" s="309"/>
      <c r="AJ29" s="310"/>
      <c r="AK29" s="311"/>
      <c r="AL29" s="85"/>
      <c r="AM29" s="309"/>
      <c r="AN29" s="310"/>
      <c r="AO29" s="311"/>
      <c r="AP29" s="85"/>
      <c r="AQ29" s="309"/>
      <c r="AR29" s="310"/>
      <c r="AS29" s="311"/>
      <c r="AT29" s="85"/>
      <c r="AU29" s="309"/>
      <c r="AV29" s="310"/>
      <c r="AW29" s="311"/>
      <c r="AX29" s="85"/>
      <c r="AY29" s="309"/>
      <c r="AZ29" s="310"/>
      <c r="BA29" s="311"/>
      <c r="BB29" s="85"/>
      <c r="BC29" s="309"/>
      <c r="BD29" s="310"/>
      <c r="BE29" s="311"/>
    </row>
    <row r="30" spans="2:57" ht="15" x14ac:dyDescent="0.2">
      <c r="B30" s="4" t="s">
        <v>478</v>
      </c>
      <c r="C30" s="83">
        <f t="shared" ref="C30:C36" si="1">SUM(G30,K30,O30,S30,W30,AA30,AE30,AI30,AM30,AQ30,AU30,AY30,BC30)</f>
        <v>0</v>
      </c>
      <c r="D30" s="83">
        <f t="shared" ref="D30:D36" si="2">SUM(H30,L30,P30,T30,X30,AB30,AF30,AJ30,AN30,AR30,AV30,AZ30,BD30)</f>
        <v>0</v>
      </c>
      <c r="E30" s="83">
        <f t="shared" ref="E30:E34" si="3">SUM(I30,M30,Q30,U30,Y30,AC30,AG30,AK30,AO30,AS30,AW30,BA30,BE30)</f>
        <v>0</v>
      </c>
      <c r="F30" s="83"/>
      <c r="G30" s="312"/>
      <c r="H30" s="313"/>
      <c r="I30" s="314"/>
      <c r="J30" s="248"/>
      <c r="K30" s="312"/>
      <c r="L30" s="313"/>
      <c r="M30" s="314"/>
      <c r="N30" s="248"/>
      <c r="O30" s="312"/>
      <c r="P30" s="313"/>
      <c r="Q30" s="314"/>
      <c r="R30" s="85"/>
      <c r="S30" s="312"/>
      <c r="T30" s="313"/>
      <c r="U30" s="314"/>
      <c r="V30" s="85"/>
      <c r="W30" s="312"/>
      <c r="X30" s="313"/>
      <c r="Y30" s="314"/>
      <c r="Z30" s="85"/>
      <c r="AA30" s="312"/>
      <c r="AB30" s="313"/>
      <c r="AC30" s="314"/>
      <c r="AD30" s="85"/>
      <c r="AE30" s="312"/>
      <c r="AF30" s="313"/>
      <c r="AG30" s="314"/>
      <c r="AH30" s="85"/>
      <c r="AI30" s="312"/>
      <c r="AJ30" s="313"/>
      <c r="AK30" s="314"/>
      <c r="AL30" s="85"/>
      <c r="AM30" s="312"/>
      <c r="AN30" s="313"/>
      <c r="AO30" s="314"/>
      <c r="AP30" s="85"/>
      <c r="AQ30" s="312"/>
      <c r="AR30" s="313"/>
      <c r="AS30" s="314"/>
      <c r="AT30" s="85"/>
      <c r="AU30" s="312"/>
      <c r="AV30" s="313"/>
      <c r="AW30" s="314"/>
      <c r="AX30" s="85"/>
      <c r="AY30" s="312"/>
      <c r="AZ30" s="313"/>
      <c r="BA30" s="314"/>
      <c r="BB30" s="85"/>
      <c r="BC30" s="312"/>
      <c r="BD30" s="313"/>
      <c r="BE30" s="314"/>
    </row>
    <row r="31" spans="2:57" ht="15" x14ac:dyDescent="0.2">
      <c r="B31" s="4" t="s">
        <v>479</v>
      </c>
      <c r="C31" s="83">
        <f t="shared" si="1"/>
        <v>0</v>
      </c>
      <c r="D31" s="83">
        <f t="shared" si="2"/>
        <v>0</v>
      </c>
      <c r="E31" s="83">
        <f t="shared" si="3"/>
        <v>0</v>
      </c>
      <c r="F31" s="83"/>
      <c r="G31" s="312"/>
      <c r="H31" s="313"/>
      <c r="I31" s="314"/>
      <c r="J31" s="248"/>
      <c r="K31" s="312"/>
      <c r="L31" s="313"/>
      <c r="M31" s="314"/>
      <c r="N31" s="248"/>
      <c r="O31" s="312"/>
      <c r="P31" s="313"/>
      <c r="Q31" s="314"/>
      <c r="R31" s="85"/>
      <c r="S31" s="312"/>
      <c r="T31" s="313"/>
      <c r="U31" s="314"/>
      <c r="V31" s="85"/>
      <c r="W31" s="312"/>
      <c r="X31" s="313"/>
      <c r="Y31" s="314"/>
      <c r="Z31" s="85"/>
      <c r="AA31" s="312"/>
      <c r="AB31" s="313"/>
      <c r="AC31" s="314"/>
      <c r="AD31" s="85"/>
      <c r="AE31" s="312"/>
      <c r="AF31" s="313"/>
      <c r="AG31" s="314"/>
      <c r="AH31" s="85"/>
      <c r="AI31" s="312"/>
      <c r="AJ31" s="313"/>
      <c r="AK31" s="314"/>
      <c r="AL31" s="85"/>
      <c r="AM31" s="312"/>
      <c r="AN31" s="313"/>
      <c r="AO31" s="314"/>
      <c r="AP31" s="85"/>
      <c r="AQ31" s="312"/>
      <c r="AR31" s="313"/>
      <c r="AS31" s="314"/>
      <c r="AT31" s="85"/>
      <c r="AU31" s="312"/>
      <c r="AV31" s="313"/>
      <c r="AW31" s="314"/>
      <c r="AX31" s="85"/>
      <c r="AY31" s="312"/>
      <c r="AZ31" s="313"/>
      <c r="BA31" s="314"/>
      <c r="BB31" s="85"/>
      <c r="BC31" s="312"/>
      <c r="BD31" s="313"/>
      <c r="BE31" s="314"/>
    </row>
    <row r="32" spans="2:57" ht="15" x14ac:dyDescent="0.2">
      <c r="B32" s="4" t="s">
        <v>480</v>
      </c>
      <c r="C32" s="83">
        <f t="shared" si="1"/>
        <v>0</v>
      </c>
      <c r="D32" s="83">
        <f t="shared" si="2"/>
        <v>0</v>
      </c>
      <c r="E32" s="83">
        <f>SUM(I32,M32,Q32,U32,Y32,AC32,AG32,AK32,AO32,AS32,AW32,BA32,BE32)</f>
        <v>0</v>
      </c>
      <c r="F32" s="83"/>
      <c r="G32" s="312"/>
      <c r="H32" s="313"/>
      <c r="I32" s="314"/>
      <c r="J32" s="248"/>
      <c r="K32" s="312"/>
      <c r="L32" s="313"/>
      <c r="M32" s="314"/>
      <c r="N32" s="248"/>
      <c r="O32" s="312"/>
      <c r="P32" s="313"/>
      <c r="Q32" s="314"/>
      <c r="R32" s="85"/>
      <c r="S32" s="312"/>
      <c r="T32" s="313"/>
      <c r="U32" s="314"/>
      <c r="V32" s="85"/>
      <c r="W32" s="312"/>
      <c r="X32" s="313"/>
      <c r="Y32" s="314"/>
      <c r="Z32" s="85"/>
      <c r="AA32" s="312"/>
      <c r="AB32" s="313"/>
      <c r="AC32" s="314"/>
      <c r="AD32" s="85"/>
      <c r="AE32" s="312"/>
      <c r="AF32" s="313"/>
      <c r="AG32" s="314"/>
      <c r="AH32" s="85"/>
      <c r="AI32" s="312"/>
      <c r="AJ32" s="313"/>
      <c r="AK32" s="314"/>
      <c r="AL32" s="85"/>
      <c r="AM32" s="312"/>
      <c r="AN32" s="313"/>
      <c r="AO32" s="314"/>
      <c r="AP32" s="85"/>
      <c r="AQ32" s="312"/>
      <c r="AR32" s="313"/>
      <c r="AS32" s="314"/>
      <c r="AT32" s="85"/>
      <c r="AU32" s="312"/>
      <c r="AV32" s="313"/>
      <c r="AW32" s="314"/>
      <c r="AX32" s="85"/>
      <c r="AY32" s="312"/>
      <c r="AZ32" s="313"/>
      <c r="BA32" s="314"/>
      <c r="BB32" s="85"/>
      <c r="BC32" s="312"/>
      <c r="BD32" s="313"/>
      <c r="BE32" s="314"/>
    </row>
    <row r="33" spans="2:57" ht="15" x14ac:dyDescent="0.2">
      <c r="B33" s="4" t="s">
        <v>481</v>
      </c>
      <c r="C33" s="242" t="s">
        <v>490</v>
      </c>
      <c r="D33" s="83">
        <f t="shared" si="2"/>
        <v>0</v>
      </c>
      <c r="E33" s="83">
        <f t="shared" si="3"/>
        <v>0</v>
      </c>
      <c r="F33" s="83"/>
      <c r="G33" s="243"/>
      <c r="H33" s="313"/>
      <c r="I33" s="314"/>
      <c r="J33" s="248"/>
      <c r="K33" s="243"/>
      <c r="L33" s="313"/>
      <c r="M33" s="314"/>
      <c r="N33" s="248"/>
      <c r="O33" s="243"/>
      <c r="P33" s="313"/>
      <c r="Q33" s="314"/>
      <c r="R33" s="85"/>
      <c r="S33" s="243"/>
      <c r="T33" s="313"/>
      <c r="U33" s="314"/>
      <c r="V33" s="85"/>
      <c r="W33" s="243"/>
      <c r="X33" s="313"/>
      <c r="Y33" s="314"/>
      <c r="Z33" s="85"/>
      <c r="AA33" s="243"/>
      <c r="AB33" s="313"/>
      <c r="AC33" s="314"/>
      <c r="AD33" s="85"/>
      <c r="AE33" s="243"/>
      <c r="AF33" s="313"/>
      <c r="AG33" s="314"/>
      <c r="AH33" s="85"/>
      <c r="AI33" s="243"/>
      <c r="AJ33" s="313"/>
      <c r="AK33" s="314"/>
      <c r="AL33" s="85"/>
      <c r="AM33" s="243"/>
      <c r="AN33" s="313"/>
      <c r="AO33" s="314"/>
      <c r="AP33" s="85"/>
      <c r="AQ33" s="243"/>
      <c r="AR33" s="313"/>
      <c r="AS33" s="314"/>
      <c r="AT33" s="85"/>
      <c r="AU33" s="243"/>
      <c r="AV33" s="313"/>
      <c r="AW33" s="314"/>
      <c r="AX33" s="85"/>
      <c r="AY33" s="243"/>
      <c r="AZ33" s="313"/>
      <c r="BA33" s="314"/>
      <c r="BB33" s="85"/>
      <c r="BC33" s="243"/>
      <c r="BD33" s="313"/>
      <c r="BE33" s="314"/>
    </row>
    <row r="34" spans="2:57" ht="15" x14ac:dyDescent="0.2">
      <c r="B34" s="4" t="s">
        <v>482</v>
      </c>
      <c r="C34" s="242" t="s">
        <v>490</v>
      </c>
      <c r="D34" s="242" t="s">
        <v>490</v>
      </c>
      <c r="E34" s="83">
        <f t="shared" si="3"/>
        <v>0</v>
      </c>
      <c r="F34" s="83"/>
      <c r="G34" s="243"/>
      <c r="H34" s="244"/>
      <c r="I34" s="314"/>
      <c r="J34" s="248"/>
      <c r="K34" s="243"/>
      <c r="L34" s="244"/>
      <c r="M34" s="314"/>
      <c r="N34" s="248"/>
      <c r="O34" s="243"/>
      <c r="P34" s="244"/>
      <c r="Q34" s="314"/>
      <c r="R34" s="85"/>
      <c r="S34" s="243"/>
      <c r="T34" s="244"/>
      <c r="U34" s="314"/>
      <c r="V34" s="85"/>
      <c r="W34" s="243"/>
      <c r="X34" s="244"/>
      <c r="Y34" s="314"/>
      <c r="Z34" s="85"/>
      <c r="AA34" s="243"/>
      <c r="AB34" s="244"/>
      <c r="AC34" s="314"/>
      <c r="AD34" s="85"/>
      <c r="AE34" s="243"/>
      <c r="AF34" s="244"/>
      <c r="AG34" s="314"/>
      <c r="AH34" s="85"/>
      <c r="AI34" s="243"/>
      <c r="AJ34" s="244"/>
      <c r="AK34" s="314"/>
      <c r="AL34" s="85"/>
      <c r="AM34" s="243"/>
      <c r="AN34" s="244"/>
      <c r="AO34" s="314"/>
      <c r="AP34" s="85"/>
      <c r="AQ34" s="243"/>
      <c r="AR34" s="244"/>
      <c r="AS34" s="314"/>
      <c r="AT34" s="85"/>
      <c r="AU34" s="243"/>
      <c r="AV34" s="244"/>
      <c r="AW34" s="314"/>
      <c r="AX34" s="85"/>
      <c r="AY34" s="243"/>
      <c r="AZ34" s="244"/>
      <c r="BA34" s="314"/>
      <c r="BB34" s="85"/>
      <c r="BC34" s="243"/>
      <c r="BD34" s="244"/>
      <c r="BE34" s="314"/>
    </row>
    <row r="35" spans="2:57" ht="15.75" thickBot="1" x14ac:dyDescent="0.25">
      <c r="B35" s="4" t="s">
        <v>483</v>
      </c>
      <c r="C35" s="83">
        <f t="shared" si="1"/>
        <v>0</v>
      </c>
      <c r="D35" s="83">
        <f t="shared" si="2"/>
        <v>0</v>
      </c>
      <c r="E35" s="242" t="s">
        <v>490</v>
      </c>
      <c r="F35" s="83"/>
      <c r="G35" s="315"/>
      <c r="H35" s="316"/>
      <c r="I35" s="245"/>
      <c r="J35" s="248"/>
      <c r="K35" s="315"/>
      <c r="L35" s="316"/>
      <c r="M35" s="245"/>
      <c r="N35" s="248"/>
      <c r="O35" s="315"/>
      <c r="P35" s="316"/>
      <c r="Q35" s="245"/>
      <c r="R35" s="85"/>
      <c r="S35" s="315"/>
      <c r="T35" s="316"/>
      <c r="U35" s="245"/>
      <c r="V35" s="85"/>
      <c r="W35" s="315"/>
      <c r="X35" s="316"/>
      <c r="Y35" s="245"/>
      <c r="Z35" s="85"/>
      <c r="AA35" s="315"/>
      <c r="AB35" s="316"/>
      <c r="AC35" s="245"/>
      <c r="AD35" s="85"/>
      <c r="AE35" s="315"/>
      <c r="AF35" s="316"/>
      <c r="AG35" s="245"/>
      <c r="AH35" s="85"/>
      <c r="AI35" s="315"/>
      <c r="AJ35" s="316"/>
      <c r="AK35" s="245"/>
      <c r="AL35" s="85"/>
      <c r="AM35" s="315"/>
      <c r="AN35" s="316"/>
      <c r="AO35" s="245"/>
      <c r="AP35" s="85"/>
      <c r="AQ35" s="315"/>
      <c r="AR35" s="316"/>
      <c r="AS35" s="245"/>
      <c r="AT35" s="85"/>
      <c r="AU35" s="315"/>
      <c r="AV35" s="316"/>
      <c r="AW35" s="245"/>
      <c r="AX35" s="85"/>
      <c r="AY35" s="315"/>
      <c r="AZ35" s="316"/>
      <c r="BA35" s="245"/>
      <c r="BB35" s="85"/>
      <c r="BC35" s="315"/>
      <c r="BD35" s="316"/>
      <c r="BE35" s="245"/>
    </row>
    <row r="36" spans="2:57" ht="15.75" thickTop="1" x14ac:dyDescent="0.2">
      <c r="B36" s="4" t="s">
        <v>484</v>
      </c>
      <c r="C36" s="83">
        <f t="shared" si="1"/>
        <v>0</v>
      </c>
      <c r="D36" s="83">
        <f t="shared" si="2"/>
        <v>0</v>
      </c>
      <c r="E36" s="83">
        <f>SUM(I36,M36,Q36,U36,Y36,AC36,AG36,AK36,AO36,AS36,AW36,BA36,BE36)</f>
        <v>0</v>
      </c>
      <c r="F36" s="83"/>
      <c r="G36" s="247">
        <f>G28-G29-G30-G31-G32-G35</f>
        <v>0</v>
      </c>
      <c r="H36" s="247">
        <f>H28-H29-H30-H31-H32-H33-H35</f>
        <v>0</v>
      </c>
      <c r="I36" s="247">
        <f>I28-I29-I30-I31-I32-I33-I34</f>
        <v>0</v>
      </c>
      <c r="J36" s="248"/>
      <c r="K36" s="247">
        <f>K28-K29-K30-K31-K32-K35</f>
        <v>0</v>
      </c>
      <c r="L36" s="247">
        <f>L28-L29-L30-L31-L32-L33-L35</f>
        <v>0</v>
      </c>
      <c r="M36" s="247">
        <f>M28-M29-M30-M31-M32-M33-M34</f>
        <v>0</v>
      </c>
      <c r="N36" s="248"/>
      <c r="O36" s="247">
        <f>O28-O29-O30-O31-O32-O35</f>
        <v>0</v>
      </c>
      <c r="P36" s="247">
        <f>P28-P29-P30-P31-P32-P33-P35</f>
        <v>0</v>
      </c>
      <c r="Q36" s="247">
        <f>Q28-Q29-Q30-Q31-Q32-Q33-Q34</f>
        <v>0</v>
      </c>
      <c r="R36" s="85"/>
      <c r="S36" s="247">
        <f>S28-S29-S30-S31-S32-S35</f>
        <v>0</v>
      </c>
      <c r="T36" s="247">
        <f>T28-T29-T30-T31-T32-T33-T35</f>
        <v>0</v>
      </c>
      <c r="U36" s="247">
        <f>U28-U29-U30-U31-U32-U33-U34</f>
        <v>0</v>
      </c>
      <c r="V36" s="85"/>
      <c r="W36" s="247">
        <f>W28-W29-W30-W31-W32-W35</f>
        <v>0</v>
      </c>
      <c r="X36" s="247">
        <f>X28-X29-X30-X31-X32-X33-X35</f>
        <v>0</v>
      </c>
      <c r="Y36" s="247">
        <f>Y28-Y29-Y30-Y31-Y32-Y33-Y34</f>
        <v>0</v>
      </c>
      <c r="Z36" s="85"/>
      <c r="AA36" s="247">
        <f>AA28-AA29-AA30-AA31-AA32-AA35</f>
        <v>0</v>
      </c>
      <c r="AB36" s="247">
        <f>AB28-AB29-AB30-AB31-AB32-AB33-AB35</f>
        <v>0</v>
      </c>
      <c r="AC36" s="247">
        <f>AC28-AC29-AC30-AC31-AC32-AC33-AC34</f>
        <v>0</v>
      </c>
      <c r="AD36" s="85"/>
      <c r="AE36" s="247">
        <f>AE28-AE29-AE30-AE31-AE32-AE35</f>
        <v>0</v>
      </c>
      <c r="AF36" s="247">
        <f>AF28-AF29-AF30-AF31-AF32-AF33-AF35</f>
        <v>0</v>
      </c>
      <c r="AG36" s="247">
        <f>AG28-AG29-AG30-AG31-AG32-AG33-AG34</f>
        <v>0</v>
      </c>
      <c r="AH36" s="85"/>
      <c r="AI36" s="247">
        <f>AI28-AI29-AI30-AI31-AI32-AI35</f>
        <v>0</v>
      </c>
      <c r="AJ36" s="247">
        <f>AJ28-AJ29-AJ30-AJ31-AJ32-AJ33-AJ35</f>
        <v>0</v>
      </c>
      <c r="AK36" s="247">
        <f>AK28-AK29-AK30-AK31-AK32-AK33-AK34</f>
        <v>0</v>
      </c>
      <c r="AL36" s="85"/>
      <c r="AM36" s="247">
        <f>AM28-AM29-AM30-AM31-AM32-AM35</f>
        <v>0</v>
      </c>
      <c r="AN36" s="247">
        <f>AN28-AN29-AN30-AN31-AN32-AN33-AN35</f>
        <v>0</v>
      </c>
      <c r="AO36" s="247">
        <f>AO28-AO29-AO30-AO31-AO32-AO33-AO34</f>
        <v>0</v>
      </c>
      <c r="AP36" s="85"/>
      <c r="AQ36" s="247">
        <f>AQ28-AQ29-AQ30-AQ31-AQ32-AQ35</f>
        <v>0</v>
      </c>
      <c r="AR36" s="247">
        <f>AR28-AR29-AR30-AR31-AR32-AR33-AR35</f>
        <v>0</v>
      </c>
      <c r="AS36" s="247">
        <f>AS28-AS29-AS30-AS31-AS32-AS33-AS34</f>
        <v>0</v>
      </c>
      <c r="AT36" s="85"/>
      <c r="AU36" s="247">
        <f>AU28-AU29-AU30-AU31-AU32-AU35</f>
        <v>0</v>
      </c>
      <c r="AV36" s="247">
        <f>AV28-AV29-AV30-AV31-AV32-AV33-AV35</f>
        <v>0</v>
      </c>
      <c r="AW36" s="247">
        <f>AW28-AW29-AW30-AW31-AW32-AW33-AW34</f>
        <v>0</v>
      </c>
      <c r="AX36" s="85"/>
      <c r="AY36" s="247">
        <f>AY28-AY29-AY30-AY31-AY32-AY35</f>
        <v>0</v>
      </c>
      <c r="AZ36" s="247">
        <f>AZ28-AZ29-AZ30-AZ31-AZ32-AZ33-AZ35</f>
        <v>0</v>
      </c>
      <c r="BA36" s="247">
        <f>BA28-BA29-BA30-BA31-BA32-BA33-BA34</f>
        <v>0</v>
      </c>
      <c r="BB36" s="85"/>
      <c r="BC36" s="247">
        <f>BC28-BC29-BC30-BC31-BC32-BC35</f>
        <v>0</v>
      </c>
      <c r="BD36" s="247">
        <f>BD28-BD29-BD30-BD31-BD32-BD33-BD35</f>
        <v>0</v>
      </c>
      <c r="BE36" s="247">
        <f>BE28-BE29-BE30-BE31-BE32-BE33-BE34</f>
        <v>0</v>
      </c>
    </row>
    <row r="37" spans="2:57" ht="17.25" customHeight="1" thickBot="1" x14ac:dyDescent="0.3">
      <c r="B37" s="29" t="s">
        <v>356</v>
      </c>
      <c r="I37" s="236"/>
      <c r="J37" s="260"/>
    </row>
    <row r="38" spans="2:57" ht="15.75" thickBot="1" x14ac:dyDescent="0.25">
      <c r="B38" s="168" t="s">
        <v>364</v>
      </c>
      <c r="G38" s="359"/>
      <c r="H38" s="360"/>
      <c r="I38" s="361"/>
      <c r="J38" s="261"/>
      <c r="P38" s="77"/>
      <c r="Q38" s="77"/>
      <c r="S38" s="260"/>
      <c r="T38" s="77"/>
      <c r="U38" s="77"/>
      <c r="W38" s="77"/>
      <c r="X38" s="77"/>
      <c r="Y38" s="77"/>
      <c r="AA38" s="77"/>
      <c r="AB38" s="77"/>
    </row>
    <row r="39" spans="2:57" s="77" customFormat="1" ht="15" x14ac:dyDescent="0.2">
      <c r="B39" s="263" t="s">
        <v>367</v>
      </c>
      <c r="G39" s="248"/>
      <c r="H39" s="264"/>
      <c r="I39" s="264"/>
      <c r="J39" s="262"/>
      <c r="S39" s="260"/>
    </row>
    <row r="40" spans="2:57" s="77" customFormat="1" ht="15.75" thickBot="1" x14ac:dyDescent="0.25">
      <c r="B40" s="263" t="s">
        <v>497</v>
      </c>
      <c r="G40" s="265"/>
      <c r="H40" s="265"/>
      <c r="I40" s="265"/>
      <c r="S40" s="260"/>
    </row>
    <row r="41" spans="2:57" ht="15.75" thickBot="1" x14ac:dyDescent="0.25">
      <c r="B41" s="168" t="s">
        <v>368</v>
      </c>
      <c r="G41" s="343"/>
      <c r="H41" s="344"/>
      <c r="I41" s="344"/>
      <c r="J41" s="344"/>
      <c r="K41" s="344"/>
      <c r="L41" s="344"/>
      <c r="M41" s="345"/>
      <c r="O41" s="256"/>
      <c r="P41" s="256"/>
      <c r="Q41" s="256"/>
      <c r="R41" s="256"/>
      <c r="S41" s="256"/>
      <c r="T41" s="77"/>
      <c r="U41" s="77"/>
      <c r="W41" s="77"/>
      <c r="X41" s="77"/>
      <c r="Y41" s="77"/>
      <c r="AA41" s="77"/>
      <c r="AB41" s="77"/>
      <c r="AC41" s="77"/>
      <c r="AE41" s="77"/>
      <c r="AF41" s="77"/>
      <c r="AG41" s="77"/>
      <c r="AI41" s="77"/>
      <c r="AJ41" s="77"/>
      <c r="AK41" s="77"/>
      <c r="AM41" s="77"/>
      <c r="AN41" s="77"/>
      <c r="AO41" s="77"/>
      <c r="AQ41" s="77"/>
      <c r="AR41" s="77"/>
      <c r="AS41" s="77"/>
      <c r="AU41" s="77"/>
      <c r="AV41" s="77"/>
      <c r="AW41" s="77"/>
      <c r="AY41" s="77"/>
      <c r="AZ41" s="77"/>
      <c r="BA41" s="77"/>
      <c r="BC41" s="77"/>
    </row>
    <row r="42" spans="2:57" s="173" customFormat="1" ht="8.25" customHeight="1" thickBot="1" x14ac:dyDescent="0.25">
      <c r="B42" s="249"/>
      <c r="G42" s="250"/>
      <c r="H42" s="250"/>
      <c r="I42" s="251"/>
      <c r="J42" s="251"/>
      <c r="K42" s="251"/>
      <c r="L42" s="251"/>
      <c r="M42" s="251"/>
      <c r="O42" s="252"/>
      <c r="P42" s="252"/>
      <c r="Q42" s="252"/>
      <c r="R42" s="252"/>
      <c r="S42" s="252"/>
    </row>
    <row r="43" spans="2:57" ht="15.75" thickBot="1" x14ac:dyDescent="0.25">
      <c r="B43" s="168"/>
      <c r="G43" s="343"/>
      <c r="H43" s="344"/>
      <c r="I43" s="344"/>
      <c r="J43" s="344"/>
      <c r="K43" s="344"/>
      <c r="L43" s="344"/>
      <c r="M43" s="345"/>
      <c r="O43" s="256"/>
      <c r="P43" s="256"/>
      <c r="Q43" s="256"/>
      <c r="R43" s="256"/>
      <c r="S43" s="256"/>
      <c r="T43" s="77"/>
      <c r="U43" s="77"/>
      <c r="W43" s="77"/>
      <c r="X43" s="77"/>
      <c r="Y43" s="77"/>
      <c r="AA43" s="77"/>
      <c r="AB43" s="77"/>
      <c r="AC43" s="77"/>
      <c r="AE43" s="77"/>
      <c r="AF43" s="77"/>
      <c r="AG43" s="77"/>
      <c r="AI43" s="77"/>
      <c r="AJ43" s="77"/>
      <c r="AK43" s="77"/>
      <c r="AM43" s="77"/>
      <c r="AN43" s="77"/>
      <c r="AO43" s="77"/>
      <c r="AQ43" s="77"/>
      <c r="AR43" s="77"/>
      <c r="AS43" s="77"/>
      <c r="AU43" s="77"/>
      <c r="AV43" s="77"/>
      <c r="AW43" s="77"/>
      <c r="AY43" s="77"/>
      <c r="AZ43" s="77"/>
      <c r="BA43" s="77"/>
      <c r="BC43" s="77"/>
    </row>
    <row r="44" spans="2:57" s="173" customFormat="1" ht="8.25" customHeight="1" thickBot="1" x14ac:dyDescent="0.25">
      <c r="B44" s="249"/>
      <c r="G44" s="250"/>
      <c r="H44" s="250"/>
      <c r="I44" s="251"/>
      <c r="J44" s="251"/>
      <c r="K44" s="251"/>
      <c r="L44" s="251"/>
      <c r="M44" s="251"/>
      <c r="O44" s="252"/>
      <c r="P44" s="252"/>
      <c r="Q44" s="252"/>
      <c r="R44" s="252"/>
      <c r="S44" s="252"/>
    </row>
    <row r="45" spans="2:57" ht="15.75" thickBot="1" x14ac:dyDescent="0.25">
      <c r="B45" s="168"/>
      <c r="G45" s="343"/>
      <c r="H45" s="344"/>
      <c r="I45" s="344"/>
      <c r="J45" s="344"/>
      <c r="K45" s="344"/>
      <c r="L45" s="344"/>
      <c r="M45" s="345"/>
      <c r="O45" s="256"/>
      <c r="P45" s="256"/>
      <c r="Q45" s="256"/>
      <c r="R45" s="256"/>
      <c r="S45" s="256"/>
      <c r="T45" s="77"/>
      <c r="U45" s="77"/>
      <c r="W45" s="77"/>
      <c r="X45" s="77"/>
      <c r="Y45" s="77"/>
      <c r="AA45" s="77"/>
      <c r="AB45" s="77"/>
      <c r="AC45" s="77"/>
      <c r="AE45" s="77"/>
      <c r="AF45" s="77"/>
      <c r="AG45" s="77"/>
      <c r="AI45" s="77"/>
      <c r="AJ45" s="77"/>
      <c r="AK45" s="77"/>
      <c r="AM45" s="77"/>
      <c r="AN45" s="77"/>
      <c r="AO45" s="77"/>
      <c r="AQ45" s="77"/>
      <c r="AR45" s="77"/>
      <c r="AS45" s="77"/>
      <c r="AU45" s="77"/>
      <c r="AV45" s="77"/>
      <c r="AW45" s="77"/>
      <c r="AY45" s="77"/>
      <c r="AZ45" s="77"/>
      <c r="BA45" s="77"/>
      <c r="BC45" s="77"/>
    </row>
    <row r="46" spans="2:57" ht="15" hidden="1" x14ac:dyDescent="0.2">
      <c r="B46" s="168"/>
      <c r="P46" s="77"/>
      <c r="Q46" s="77"/>
      <c r="S46" s="260"/>
      <c r="T46" s="77"/>
      <c r="U46" s="77"/>
      <c r="W46" s="77"/>
      <c r="X46" s="77"/>
      <c r="Y46" s="77"/>
      <c r="AA46" s="77"/>
      <c r="AB46" s="77"/>
    </row>
    <row r="47" spans="2:57" ht="15" hidden="1" x14ac:dyDescent="0.2">
      <c r="B47" s="168" t="s">
        <v>365</v>
      </c>
      <c r="P47" s="77"/>
      <c r="Q47" s="77"/>
      <c r="S47" s="260"/>
      <c r="T47" s="77"/>
      <c r="U47" s="77"/>
      <c r="W47" s="77"/>
      <c r="X47" s="77"/>
      <c r="Y47" s="77"/>
      <c r="AA47" s="77"/>
      <c r="AB47" s="77"/>
    </row>
    <row r="48" spans="2:57" ht="15" hidden="1" x14ac:dyDescent="0.2">
      <c r="B48" s="168" t="s">
        <v>366</v>
      </c>
      <c r="P48" s="77"/>
      <c r="Q48" s="77"/>
      <c r="S48" s="260"/>
      <c r="T48" s="77"/>
      <c r="U48" s="77"/>
      <c r="W48" s="77"/>
      <c r="X48" s="77"/>
      <c r="Y48" s="77"/>
      <c r="AA48" s="77"/>
      <c r="AB48" s="77"/>
    </row>
    <row r="49" spans="2:28" ht="15" x14ac:dyDescent="0.2">
      <c r="B49" s="168"/>
      <c r="P49" s="77"/>
      <c r="Q49" s="77"/>
      <c r="S49" s="260"/>
      <c r="T49" s="77"/>
      <c r="U49" s="77"/>
      <c r="W49" s="77"/>
      <c r="X49" s="77"/>
      <c r="Y49" s="77"/>
      <c r="AA49" s="77"/>
      <c r="AB49" s="77"/>
    </row>
    <row r="50" spans="2:28" x14ac:dyDescent="0.2">
      <c r="P50" s="77"/>
      <c r="Q50" s="77"/>
      <c r="S50" s="260"/>
      <c r="T50" s="77"/>
      <c r="U50" s="77"/>
      <c r="W50" s="77"/>
      <c r="X50" s="77"/>
      <c r="Y50" s="77"/>
      <c r="AA50" s="77"/>
      <c r="AB50" s="77"/>
    </row>
    <row r="51" spans="2:28" x14ac:dyDescent="0.2">
      <c r="P51" s="77"/>
      <c r="Q51" s="77"/>
      <c r="S51" s="260"/>
      <c r="T51" s="77"/>
      <c r="U51" s="77"/>
      <c r="W51" s="77"/>
      <c r="X51" s="77"/>
      <c r="Y51" s="77"/>
      <c r="AA51" s="77"/>
      <c r="AB51" s="77"/>
    </row>
    <row r="52" spans="2:28" x14ac:dyDescent="0.2">
      <c r="P52" s="77"/>
      <c r="Q52" s="77"/>
      <c r="S52" s="260"/>
      <c r="T52" s="77"/>
      <c r="U52" s="77"/>
      <c r="W52" s="77"/>
      <c r="X52" s="77"/>
      <c r="Y52" s="77"/>
      <c r="AA52" s="77"/>
      <c r="AB52" s="77"/>
    </row>
  </sheetData>
  <sheetProtection sheet="1" objects="1" scenarios="1" selectLockedCells="1"/>
  <mergeCells count="218">
    <mergeCell ref="BC9:BE9"/>
    <mergeCell ref="BC11:BE11"/>
    <mergeCell ref="BC12:BE12"/>
    <mergeCell ref="AU12:AW12"/>
    <mergeCell ref="AU13:AW13"/>
    <mergeCell ref="AU14:AW14"/>
    <mergeCell ref="BC21:BE21"/>
    <mergeCell ref="C26:E26"/>
    <mergeCell ref="C7:E7"/>
    <mergeCell ref="C8:E8"/>
    <mergeCell ref="C9:E9"/>
    <mergeCell ref="C11:E11"/>
    <mergeCell ref="C12:E12"/>
    <mergeCell ref="C13:E13"/>
    <mergeCell ref="C14:E14"/>
    <mergeCell ref="C15:E15"/>
    <mergeCell ref="C16:E16"/>
    <mergeCell ref="C17:E17"/>
    <mergeCell ref="C19:E19"/>
    <mergeCell ref="C20:E20"/>
    <mergeCell ref="C21:E21"/>
    <mergeCell ref="C23:E23"/>
    <mergeCell ref="BC15:BE15"/>
    <mergeCell ref="BC16:BE16"/>
    <mergeCell ref="BC17:BE17"/>
    <mergeCell ref="BC19:BE19"/>
    <mergeCell ref="BC20:BE20"/>
    <mergeCell ref="AQ16:AS16"/>
    <mergeCell ref="AQ17:AS17"/>
    <mergeCell ref="AQ19:AS19"/>
    <mergeCell ref="BC13:BE13"/>
    <mergeCell ref="BC14:BE14"/>
    <mergeCell ref="AU21:AW21"/>
    <mergeCell ref="AY20:BA20"/>
    <mergeCell ref="AY21:BA21"/>
    <mergeCell ref="AU15:AW15"/>
    <mergeCell ref="AU16:AW16"/>
    <mergeCell ref="AU17:AW17"/>
    <mergeCell ref="AU19:AW19"/>
    <mergeCell ref="AU20:AW20"/>
    <mergeCell ref="AQ21:AS21"/>
    <mergeCell ref="AQ15:AS15"/>
    <mergeCell ref="AY9:BA9"/>
    <mergeCell ref="AY11:BA11"/>
    <mergeCell ref="AY12:BA12"/>
    <mergeCell ref="AY13:BA13"/>
    <mergeCell ref="AY14:BA14"/>
    <mergeCell ref="AY15:BA15"/>
    <mergeCell ref="AY16:BA16"/>
    <mergeCell ref="AY17:BA17"/>
    <mergeCell ref="AY19:BA19"/>
    <mergeCell ref="AU9:AW9"/>
    <mergeCell ref="AU11:AW11"/>
    <mergeCell ref="AE20:AG20"/>
    <mergeCell ref="AE9:AG9"/>
    <mergeCell ref="AE11:AG11"/>
    <mergeCell ref="AE12:AG12"/>
    <mergeCell ref="AE13:AG13"/>
    <mergeCell ref="AE14:AG14"/>
    <mergeCell ref="AQ20:AS20"/>
    <mergeCell ref="AM15:AO15"/>
    <mergeCell ref="AM16:AO16"/>
    <mergeCell ref="AM17:AO17"/>
    <mergeCell ref="AM19:AO19"/>
    <mergeCell ref="AM20:AO20"/>
    <mergeCell ref="AM9:AO9"/>
    <mergeCell ref="AM11:AO11"/>
    <mergeCell ref="AM12:AO12"/>
    <mergeCell ref="AM13:AO13"/>
    <mergeCell ref="AM14:AO14"/>
    <mergeCell ref="AQ9:AS9"/>
    <mergeCell ref="AQ11:AS11"/>
    <mergeCell ref="AQ12:AS12"/>
    <mergeCell ref="AQ13:AS13"/>
    <mergeCell ref="AQ14:AS14"/>
    <mergeCell ref="AI14:AK14"/>
    <mergeCell ref="AI15:AK15"/>
    <mergeCell ref="AI16:AK16"/>
    <mergeCell ref="AI17:AK17"/>
    <mergeCell ref="AI19:AK19"/>
    <mergeCell ref="AE15:AG15"/>
    <mergeCell ref="AE16:AG16"/>
    <mergeCell ref="AE17:AG17"/>
    <mergeCell ref="AE19:AG19"/>
    <mergeCell ref="AY23:BA23"/>
    <mergeCell ref="BC23:BE23"/>
    <mergeCell ref="AY24:BA24"/>
    <mergeCell ref="BC24:BE24"/>
    <mergeCell ref="AY25:BA25"/>
    <mergeCell ref="BC25:BE25"/>
    <mergeCell ref="AQ23:AS23"/>
    <mergeCell ref="AQ24:AS24"/>
    <mergeCell ref="AQ25:AS25"/>
    <mergeCell ref="AU23:AW23"/>
    <mergeCell ref="AU24:AW24"/>
    <mergeCell ref="AU25:AW25"/>
    <mergeCell ref="S9:U9"/>
    <mergeCell ref="S11:U11"/>
    <mergeCell ref="AI23:AK23"/>
    <mergeCell ref="AI24:AK24"/>
    <mergeCell ref="AI25:AK25"/>
    <mergeCell ref="AM23:AO23"/>
    <mergeCell ref="AM24:AO24"/>
    <mergeCell ref="AM25:AO25"/>
    <mergeCell ref="W17:Y17"/>
    <mergeCell ref="AA17:AC17"/>
    <mergeCell ref="AA19:AC19"/>
    <mergeCell ref="AA20:AC20"/>
    <mergeCell ref="AA21:AC21"/>
    <mergeCell ref="AE23:AG23"/>
    <mergeCell ref="AE24:AG24"/>
    <mergeCell ref="AE25:AG25"/>
    <mergeCell ref="AE21:AG21"/>
    <mergeCell ref="AI20:AK20"/>
    <mergeCell ref="AI21:AK21"/>
    <mergeCell ref="AM21:AO21"/>
    <mergeCell ref="AI9:AK9"/>
    <mergeCell ref="AI11:AK11"/>
    <mergeCell ref="AI12:AK12"/>
    <mergeCell ref="AI13:AK13"/>
    <mergeCell ref="W9:Y9"/>
    <mergeCell ref="AA9:AC9"/>
    <mergeCell ref="W11:Y11"/>
    <mergeCell ref="AA11:AC11"/>
    <mergeCell ref="W12:Y12"/>
    <mergeCell ref="AA12:AC12"/>
    <mergeCell ref="W13:Y13"/>
    <mergeCell ref="AA13:AC13"/>
    <mergeCell ref="W14:Y14"/>
    <mergeCell ref="AA14:AC14"/>
    <mergeCell ref="S12:U12"/>
    <mergeCell ref="AA23:AC23"/>
    <mergeCell ref="AA24:AC24"/>
    <mergeCell ref="AA25:AC25"/>
    <mergeCell ref="S23:U23"/>
    <mergeCell ref="S24:U24"/>
    <mergeCell ref="S25:U25"/>
    <mergeCell ref="W23:Y23"/>
    <mergeCell ref="W24:Y24"/>
    <mergeCell ref="W25:Y25"/>
    <mergeCell ref="S16:U16"/>
    <mergeCell ref="S17:U17"/>
    <mergeCell ref="S19:U19"/>
    <mergeCell ref="S13:U13"/>
    <mergeCell ref="S14:U14"/>
    <mergeCell ref="S15:U15"/>
    <mergeCell ref="S20:U20"/>
    <mergeCell ref="S21:U21"/>
    <mergeCell ref="W15:Y15"/>
    <mergeCell ref="AA15:AC15"/>
    <mergeCell ref="W16:Y16"/>
    <mergeCell ref="AA16:AC16"/>
    <mergeCell ref="O25:Q25"/>
    <mergeCell ref="G6:I6"/>
    <mergeCell ref="K6:M6"/>
    <mergeCell ref="G23:I23"/>
    <mergeCell ref="G24:I24"/>
    <mergeCell ref="H7:H8"/>
    <mergeCell ref="L7:L8"/>
    <mergeCell ref="P7:P8"/>
    <mergeCell ref="O9:Q9"/>
    <mergeCell ref="O11:Q11"/>
    <mergeCell ref="O12:Q12"/>
    <mergeCell ref="O16:Q16"/>
    <mergeCell ref="O17:Q17"/>
    <mergeCell ref="O13:Q13"/>
    <mergeCell ref="O14:Q14"/>
    <mergeCell ref="O15:Q15"/>
    <mergeCell ref="O23:Q23"/>
    <mergeCell ref="O24:Q24"/>
    <mergeCell ref="C24:E24"/>
    <mergeCell ref="C25:E25"/>
    <mergeCell ref="G15:I15"/>
    <mergeCell ref="G16:I16"/>
    <mergeCell ref="G17:I17"/>
    <mergeCell ref="G38:I38"/>
    <mergeCell ref="K9:M9"/>
    <mergeCell ref="K11:M11"/>
    <mergeCell ref="K12:M12"/>
    <mergeCell ref="K13:M13"/>
    <mergeCell ref="K14:M14"/>
    <mergeCell ref="K15:M15"/>
    <mergeCell ref="K16:M16"/>
    <mergeCell ref="K17:M17"/>
    <mergeCell ref="K19:M19"/>
    <mergeCell ref="K20:M20"/>
    <mergeCell ref="K21:M21"/>
    <mergeCell ref="G9:I9"/>
    <mergeCell ref="G11:I11"/>
    <mergeCell ref="G12:I12"/>
    <mergeCell ref="G13:I13"/>
    <mergeCell ref="G14:I14"/>
    <mergeCell ref="G25:I25"/>
    <mergeCell ref="K23:M23"/>
    <mergeCell ref="T7:T8"/>
    <mergeCell ref="G41:M41"/>
    <mergeCell ref="G43:M43"/>
    <mergeCell ref="G45:M45"/>
    <mergeCell ref="AR7:AR8"/>
    <mergeCell ref="AZ7:AZ8"/>
    <mergeCell ref="BD7:BD8"/>
    <mergeCell ref="AN7:AN8"/>
    <mergeCell ref="X7:X8"/>
    <mergeCell ref="AB7:AB8"/>
    <mergeCell ref="AF7:AF8"/>
    <mergeCell ref="AJ7:AJ8"/>
    <mergeCell ref="AV7:AV8"/>
    <mergeCell ref="G19:I19"/>
    <mergeCell ref="G20:I20"/>
    <mergeCell ref="G21:I21"/>
    <mergeCell ref="O19:Q19"/>
    <mergeCell ref="O20:Q20"/>
    <mergeCell ref="O21:Q21"/>
    <mergeCell ref="W19:Y19"/>
    <mergeCell ref="W20:Y20"/>
    <mergeCell ref="W21:Y21"/>
    <mergeCell ref="K24:M24"/>
    <mergeCell ref="K25:M25"/>
  </mergeCells>
  <phoneticPr fontId="2" type="noConversion"/>
  <dataValidations count="2">
    <dataValidation type="list" allowBlank="1" showInputMessage="1" showErrorMessage="1" promptTitle="Select from the list" sqref="G38">
      <formula1>$B$46:$B$48</formula1>
    </dataValidation>
    <dataValidation allowBlank="1" showInputMessage="1" showErrorMessage="1" promptTitle="Select from the list" sqref="J38"/>
  </dataValidations>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H116"/>
  <sheetViews>
    <sheetView showGridLines="0" zoomScaleNormal="100" workbookViewId="0">
      <pane xSplit="2" topLeftCell="C1" activePane="topRight" state="frozen"/>
      <selection pane="topRight" activeCell="J9" sqref="J9"/>
    </sheetView>
  </sheetViews>
  <sheetFormatPr defaultRowHeight="12.75" x14ac:dyDescent="0.2"/>
  <cols>
    <col min="1" max="1" width="1.7109375" customWidth="1"/>
    <col min="2" max="2" width="52.5703125" customWidth="1"/>
    <col min="3" max="3" width="11.5703125" customWidth="1"/>
    <col min="4" max="4" width="13.42578125" customWidth="1"/>
    <col min="5" max="5" width="15.28515625" customWidth="1"/>
    <col min="6" max="7" width="14.28515625" customWidth="1"/>
    <col min="8" max="8" width="2.140625" style="55" customWidth="1"/>
    <col min="9" max="9" width="11.140625" customWidth="1"/>
    <col min="10" max="10" width="11.85546875" customWidth="1"/>
    <col min="11" max="11" width="13.7109375" customWidth="1"/>
    <col min="12" max="13" width="12.42578125" customWidth="1"/>
    <col min="14" max="14" width="2.140625" style="55" customWidth="1"/>
    <col min="15" max="15" width="11.140625" customWidth="1"/>
    <col min="16" max="16" width="11.85546875" customWidth="1"/>
    <col min="17" max="17" width="13.7109375" customWidth="1"/>
    <col min="18" max="19" width="12.42578125" customWidth="1"/>
    <col min="20" max="20" width="2.140625" style="55" customWidth="1"/>
    <col min="21" max="21" width="11.140625" customWidth="1"/>
    <col min="22" max="22" width="11.85546875" customWidth="1"/>
    <col min="23" max="23" width="13.7109375" customWidth="1"/>
    <col min="24" max="25" width="12.42578125" customWidth="1"/>
    <col min="26" max="26" width="2.140625" style="55" customWidth="1"/>
    <col min="27" max="27" width="11.140625" customWidth="1"/>
    <col min="28" max="28" width="11.85546875" customWidth="1"/>
    <col min="29" max="29" width="13.7109375" customWidth="1"/>
    <col min="30" max="31" width="12.42578125" customWidth="1"/>
    <col min="32" max="32" width="2.140625" style="55" customWidth="1"/>
    <col min="33" max="33" width="11.140625" customWidth="1"/>
    <col min="34" max="34" width="11.85546875" customWidth="1"/>
    <col min="35" max="35" width="13.7109375" customWidth="1"/>
    <col min="36" max="37" width="12.42578125" customWidth="1"/>
    <col min="38" max="38" width="2.140625" style="55" customWidth="1"/>
    <col min="39" max="39" width="11.140625" customWidth="1"/>
    <col min="40" max="40" width="11.85546875" customWidth="1"/>
    <col min="41" max="41" width="13.7109375" customWidth="1"/>
    <col min="42" max="43" width="12.42578125" customWidth="1"/>
    <col min="44" max="44" width="2.140625" style="55" customWidth="1"/>
    <col min="45" max="45" width="11.140625" customWidth="1"/>
    <col min="46" max="46" width="11.85546875" customWidth="1"/>
    <col min="47" max="47" width="13.7109375" customWidth="1"/>
    <col min="48" max="49" width="12.42578125" customWidth="1"/>
    <col min="50" max="50" width="2.140625" style="55" customWidth="1"/>
    <col min="51" max="51" width="11.140625" customWidth="1"/>
    <col min="52" max="52" width="11.85546875" customWidth="1"/>
    <col min="53" max="53" width="13.7109375" customWidth="1"/>
    <col min="54" max="55" width="12.42578125" customWidth="1"/>
    <col min="56" max="56" width="2.140625" style="55" customWidth="1"/>
    <col min="57" max="57" width="11.140625" customWidth="1"/>
    <col min="58" max="58" width="11.85546875" customWidth="1"/>
    <col min="59" max="59" width="13.7109375" customWidth="1"/>
    <col min="60" max="61" width="12.42578125" customWidth="1"/>
    <col min="62" max="62" width="2.140625" style="55" customWidth="1"/>
    <col min="63" max="63" width="11.140625" customWidth="1"/>
    <col min="64" max="64" width="11.85546875" customWidth="1"/>
    <col min="65" max="65" width="13.7109375" customWidth="1"/>
    <col min="66" max="67" width="12.42578125" customWidth="1"/>
    <col min="68" max="68" width="2.140625" style="55" customWidth="1"/>
    <col min="69" max="69" width="11.140625" customWidth="1"/>
    <col min="70" max="70" width="11.85546875" customWidth="1"/>
    <col min="71" max="71" width="13.7109375" customWidth="1"/>
    <col min="72" max="73" width="12.42578125" customWidth="1"/>
    <col min="74" max="74" width="2.140625" style="55" customWidth="1"/>
    <col min="75" max="75" width="11.140625" customWidth="1"/>
    <col min="76" max="76" width="11.85546875" customWidth="1"/>
    <col min="77" max="77" width="13.7109375" customWidth="1"/>
    <col min="78" max="79" width="12.42578125" customWidth="1"/>
    <col min="80" max="80" width="2.140625" style="55" customWidth="1"/>
    <col min="81" max="81" width="11.140625" customWidth="1"/>
    <col min="82" max="82" width="11.85546875" customWidth="1"/>
    <col min="83" max="83" width="13.7109375" customWidth="1"/>
    <col min="84" max="85" width="12.42578125" customWidth="1"/>
    <col min="86" max="86" width="2.140625" style="55" customWidth="1"/>
  </cols>
  <sheetData>
    <row r="1" spans="2:86" ht="69" customHeight="1" x14ac:dyDescent="0.3">
      <c r="B1" s="374" t="s">
        <v>580</v>
      </c>
      <c r="C1" s="377" t="s">
        <v>9</v>
      </c>
      <c r="D1" s="377"/>
      <c r="E1" s="377"/>
      <c r="F1" s="377"/>
      <c r="G1" s="377"/>
    </row>
    <row r="2" spans="2:86" ht="33" customHeight="1" x14ac:dyDescent="0.3">
      <c r="B2" s="375"/>
      <c r="C2" s="329" t="str">
        <f>'1. Director'!C3</f>
        <v>FY2015-2016</v>
      </c>
      <c r="D2" s="329"/>
      <c r="E2" s="329"/>
      <c r="F2" s="329"/>
      <c r="G2" s="329"/>
    </row>
    <row r="3" spans="2:86" ht="135" customHeight="1" x14ac:dyDescent="0.3">
      <c r="B3" s="375"/>
      <c r="D3" s="8"/>
    </row>
    <row r="4" spans="2:86" ht="18" x14ac:dyDescent="0.25">
      <c r="B4" s="375"/>
      <c r="C4" s="328" t="s">
        <v>285</v>
      </c>
      <c r="D4" s="328"/>
      <c r="E4" s="328"/>
      <c r="F4" s="328"/>
      <c r="G4" s="328"/>
    </row>
    <row r="5" spans="2:86" ht="17.25" customHeight="1" x14ac:dyDescent="0.25">
      <c r="B5" s="375"/>
      <c r="C5" s="378" t="s">
        <v>275</v>
      </c>
      <c r="D5" s="378"/>
      <c r="E5" s="378"/>
      <c r="F5" s="378"/>
      <c r="G5" s="378"/>
      <c r="J5" s="365" t="s">
        <v>188</v>
      </c>
      <c r="K5" s="365"/>
      <c r="L5" s="365"/>
      <c r="P5" s="366" t="s">
        <v>213</v>
      </c>
      <c r="Q5" s="366"/>
      <c r="R5" s="366"/>
      <c r="V5" s="373" t="s">
        <v>214</v>
      </c>
      <c r="W5" s="373"/>
      <c r="X5" s="373"/>
      <c r="AB5" s="366" t="s">
        <v>224</v>
      </c>
      <c r="AC5" s="366"/>
      <c r="AD5" s="366"/>
      <c r="AH5" s="373" t="s">
        <v>223</v>
      </c>
      <c r="AI5" s="373"/>
      <c r="AJ5" s="373"/>
      <c r="AN5" s="366" t="s">
        <v>222</v>
      </c>
      <c r="AO5" s="366"/>
      <c r="AP5" s="366"/>
      <c r="AT5" s="373" t="s">
        <v>221</v>
      </c>
      <c r="AU5" s="373"/>
      <c r="AV5" s="373"/>
      <c r="AZ5" s="366" t="s">
        <v>220</v>
      </c>
      <c r="BA5" s="366"/>
      <c r="BB5" s="366"/>
      <c r="BF5" s="373" t="s">
        <v>219</v>
      </c>
      <c r="BG5" s="373"/>
      <c r="BH5" s="373"/>
      <c r="BL5" s="366" t="s">
        <v>218</v>
      </c>
      <c r="BM5" s="366"/>
      <c r="BN5" s="366"/>
      <c r="BR5" s="373" t="s">
        <v>217</v>
      </c>
      <c r="BS5" s="373"/>
      <c r="BT5" s="373"/>
      <c r="BX5" s="366" t="s">
        <v>216</v>
      </c>
      <c r="BY5" s="366"/>
      <c r="BZ5" s="366"/>
      <c r="CD5" s="373" t="s">
        <v>215</v>
      </c>
      <c r="CE5" s="373"/>
      <c r="CF5" s="373"/>
    </row>
    <row r="6" spans="2:86" ht="15" customHeight="1" x14ac:dyDescent="0.2">
      <c r="B6" s="45"/>
      <c r="J6" s="376">
        <f>'1. Director'!C10</f>
        <v>0</v>
      </c>
      <c r="K6" s="376"/>
      <c r="L6" s="376"/>
      <c r="P6" s="372">
        <f>'2. Univ'!B10</f>
        <v>0</v>
      </c>
      <c r="Q6" s="372"/>
      <c r="R6" s="372"/>
      <c r="V6" s="372">
        <f>'2. Univ'!B11</f>
        <v>0</v>
      </c>
      <c r="W6" s="372"/>
      <c r="X6" s="372"/>
      <c r="AB6" s="372">
        <f>'2. Univ'!B12</f>
        <v>0</v>
      </c>
      <c r="AC6" s="372"/>
      <c r="AD6" s="372"/>
      <c r="AH6" s="372">
        <f>'2. Univ'!B13</f>
        <v>0</v>
      </c>
      <c r="AI6" s="372"/>
      <c r="AJ6" s="372"/>
      <c r="AN6" s="372">
        <f>'2. Univ'!B14</f>
        <v>0</v>
      </c>
      <c r="AO6" s="372"/>
      <c r="AP6" s="372"/>
      <c r="AT6" s="372">
        <f>'2. Univ'!B15</f>
        <v>0</v>
      </c>
      <c r="AU6" s="372"/>
      <c r="AV6" s="372"/>
      <c r="AZ6" s="372">
        <f>'2. Univ'!B16</f>
        <v>0</v>
      </c>
      <c r="BA6" s="372"/>
      <c r="BB6" s="372"/>
      <c r="BF6" s="372">
        <f>'2. Univ'!B17</f>
        <v>0</v>
      </c>
      <c r="BG6" s="372"/>
      <c r="BH6" s="372"/>
      <c r="BL6" s="372">
        <f>'2. Univ'!B18</f>
        <v>0</v>
      </c>
      <c r="BM6" s="372"/>
      <c r="BN6" s="372"/>
      <c r="BR6" s="372">
        <f>'2. Univ'!B19</f>
        <v>0</v>
      </c>
      <c r="BS6" s="372"/>
      <c r="BT6" s="372"/>
      <c r="BX6" s="372">
        <f>'2. Univ'!B20</f>
        <v>0</v>
      </c>
      <c r="BY6" s="372"/>
      <c r="BZ6" s="372"/>
      <c r="CD6" s="372">
        <f>'2. Univ'!B21</f>
        <v>0</v>
      </c>
      <c r="CE6" s="372"/>
      <c r="CF6" s="372"/>
    </row>
    <row r="7" spans="2:86" ht="15" x14ac:dyDescent="0.25">
      <c r="B7" s="64"/>
      <c r="C7" s="64"/>
      <c r="D7" s="64"/>
      <c r="E7" s="66" t="s">
        <v>185</v>
      </c>
      <c r="F7" s="64"/>
      <c r="G7" s="64"/>
      <c r="H7" s="56"/>
      <c r="I7" s="45"/>
      <c r="J7" s="322" t="s">
        <v>185</v>
      </c>
      <c r="K7" s="322"/>
      <c r="L7" s="322"/>
      <c r="M7" s="226"/>
      <c r="O7" s="45"/>
      <c r="P7" s="322" t="s">
        <v>185</v>
      </c>
      <c r="Q7" s="322"/>
      <c r="R7" s="322"/>
      <c r="S7" s="226"/>
      <c r="U7" s="45"/>
      <c r="V7" s="322" t="s">
        <v>185</v>
      </c>
      <c r="W7" s="322"/>
      <c r="X7" s="322"/>
      <c r="Y7" s="226"/>
      <c r="AA7" s="45"/>
      <c r="AB7" s="322" t="s">
        <v>185</v>
      </c>
      <c r="AC7" s="322"/>
      <c r="AD7" s="322"/>
      <c r="AE7" s="226"/>
      <c r="AG7" s="45"/>
      <c r="AH7" s="322" t="s">
        <v>185</v>
      </c>
      <c r="AI7" s="322"/>
      <c r="AJ7" s="322"/>
      <c r="AK7" s="226"/>
      <c r="AM7" s="45"/>
      <c r="AN7" s="322" t="s">
        <v>185</v>
      </c>
      <c r="AO7" s="322"/>
      <c r="AP7" s="322"/>
      <c r="AQ7" s="226"/>
      <c r="AS7" s="45"/>
      <c r="AT7" s="322" t="s">
        <v>185</v>
      </c>
      <c r="AU7" s="322"/>
      <c r="AV7" s="322"/>
      <c r="AW7" s="226"/>
      <c r="AY7" s="45"/>
      <c r="AZ7" s="322" t="s">
        <v>185</v>
      </c>
      <c r="BA7" s="322"/>
      <c r="BB7" s="322"/>
      <c r="BC7" s="226"/>
      <c r="BE7" s="45"/>
      <c r="BF7" s="322" t="s">
        <v>185</v>
      </c>
      <c r="BG7" s="322"/>
      <c r="BH7" s="322"/>
      <c r="BI7" s="226"/>
      <c r="BK7" s="45"/>
      <c r="BL7" s="322" t="s">
        <v>185</v>
      </c>
      <c r="BM7" s="322"/>
      <c r="BN7" s="322"/>
      <c r="BO7" s="226"/>
      <c r="BQ7" s="45"/>
      <c r="BR7" s="322" t="s">
        <v>185</v>
      </c>
      <c r="BS7" s="322"/>
      <c r="BT7" s="322"/>
      <c r="BU7" s="226"/>
      <c r="BW7" s="45"/>
      <c r="BX7" s="322" t="s">
        <v>185</v>
      </c>
      <c r="BY7" s="322"/>
      <c r="BZ7" s="322"/>
      <c r="CA7" s="226"/>
      <c r="CC7" s="45"/>
      <c r="CD7" s="322" t="s">
        <v>185</v>
      </c>
      <c r="CE7" s="322"/>
      <c r="CF7" s="322"/>
      <c r="CG7" s="226"/>
    </row>
    <row r="8" spans="2:86" ht="58.5" thickBot="1" x14ac:dyDescent="0.3">
      <c r="B8" s="58" t="s">
        <v>203</v>
      </c>
      <c r="C8" s="50" t="s">
        <v>187</v>
      </c>
      <c r="D8" s="50" t="s">
        <v>181</v>
      </c>
      <c r="E8" s="50" t="s">
        <v>183</v>
      </c>
      <c r="F8" s="50" t="s">
        <v>182</v>
      </c>
      <c r="G8" s="50"/>
      <c r="H8" s="57"/>
      <c r="I8" s="48" t="s">
        <v>187</v>
      </c>
      <c r="J8" s="48" t="s">
        <v>181</v>
      </c>
      <c r="K8" s="48" t="s">
        <v>183</v>
      </c>
      <c r="L8" s="48" t="s">
        <v>182</v>
      </c>
      <c r="M8" s="48"/>
      <c r="O8" s="48" t="s">
        <v>187</v>
      </c>
      <c r="P8" s="48" t="s">
        <v>181</v>
      </c>
      <c r="Q8" s="48" t="s">
        <v>183</v>
      </c>
      <c r="R8" s="48" t="s">
        <v>182</v>
      </c>
      <c r="S8" s="48"/>
      <c r="U8" s="48" t="s">
        <v>187</v>
      </c>
      <c r="V8" s="48" t="s">
        <v>181</v>
      </c>
      <c r="W8" s="48" t="s">
        <v>183</v>
      </c>
      <c r="X8" s="48" t="s">
        <v>182</v>
      </c>
      <c r="Y8" s="48"/>
      <c r="AA8" s="48" t="s">
        <v>187</v>
      </c>
      <c r="AB8" s="48" t="s">
        <v>181</v>
      </c>
      <c r="AC8" s="48" t="s">
        <v>183</v>
      </c>
      <c r="AD8" s="48" t="s">
        <v>182</v>
      </c>
      <c r="AE8" s="48"/>
      <c r="AG8" s="48" t="s">
        <v>187</v>
      </c>
      <c r="AH8" s="48" t="s">
        <v>181</v>
      </c>
      <c r="AI8" s="48" t="s">
        <v>183</v>
      </c>
      <c r="AJ8" s="48" t="s">
        <v>182</v>
      </c>
      <c r="AK8" s="48"/>
      <c r="AM8" s="48" t="s">
        <v>187</v>
      </c>
      <c r="AN8" s="48" t="s">
        <v>181</v>
      </c>
      <c r="AO8" s="48" t="s">
        <v>183</v>
      </c>
      <c r="AP8" s="48" t="s">
        <v>182</v>
      </c>
      <c r="AQ8" s="48"/>
      <c r="AS8" s="48" t="s">
        <v>187</v>
      </c>
      <c r="AT8" s="48" t="s">
        <v>181</v>
      </c>
      <c r="AU8" s="48" t="s">
        <v>183</v>
      </c>
      <c r="AV8" s="48" t="s">
        <v>182</v>
      </c>
      <c r="AW8" s="48"/>
      <c r="AY8" s="48" t="s">
        <v>187</v>
      </c>
      <c r="AZ8" s="48" t="s">
        <v>181</v>
      </c>
      <c r="BA8" s="48" t="s">
        <v>183</v>
      </c>
      <c r="BB8" s="48" t="s">
        <v>182</v>
      </c>
      <c r="BC8" s="48"/>
      <c r="BE8" s="48" t="s">
        <v>187</v>
      </c>
      <c r="BF8" s="48" t="s">
        <v>181</v>
      </c>
      <c r="BG8" s="48" t="s">
        <v>183</v>
      </c>
      <c r="BH8" s="48" t="s">
        <v>182</v>
      </c>
      <c r="BI8" s="48"/>
      <c r="BK8" s="48" t="s">
        <v>187</v>
      </c>
      <c r="BL8" s="48" t="s">
        <v>181</v>
      </c>
      <c r="BM8" s="48" t="s">
        <v>183</v>
      </c>
      <c r="BN8" s="48" t="s">
        <v>182</v>
      </c>
      <c r="BO8" s="48"/>
      <c r="BQ8" s="48" t="s">
        <v>187</v>
      </c>
      <c r="BR8" s="48" t="s">
        <v>181</v>
      </c>
      <c r="BS8" s="48" t="s">
        <v>183</v>
      </c>
      <c r="BT8" s="48" t="s">
        <v>182</v>
      </c>
      <c r="BU8" s="48"/>
      <c r="BW8" s="48" t="s">
        <v>187</v>
      </c>
      <c r="BX8" s="48" t="s">
        <v>181</v>
      </c>
      <c r="BY8" s="48" t="s">
        <v>183</v>
      </c>
      <c r="BZ8" s="48" t="s">
        <v>182</v>
      </c>
      <c r="CA8" s="48"/>
      <c r="CC8" s="48" t="s">
        <v>187</v>
      </c>
      <c r="CD8" s="48" t="s">
        <v>181</v>
      </c>
      <c r="CE8" s="48" t="s">
        <v>183</v>
      </c>
      <c r="CF8" s="48" t="s">
        <v>182</v>
      </c>
      <c r="CG8" s="48"/>
    </row>
    <row r="9" spans="2:86" s="45" customFormat="1" ht="15" x14ac:dyDescent="0.25">
      <c r="B9" s="300" t="s">
        <v>578</v>
      </c>
      <c r="C9" s="189">
        <f t="shared" ref="C9:F16" si="0">SUM(I9,O9,U9,AA9,AG9,AM9,AS9,AY9,BE9,BK9,BQ9,BW9,CC9)</f>
        <v>0</v>
      </c>
      <c r="D9" s="189">
        <f t="shared" si="0"/>
        <v>0</v>
      </c>
      <c r="E9" s="189">
        <f t="shared" si="0"/>
        <v>0</v>
      </c>
      <c r="F9" s="189">
        <f t="shared" si="0"/>
        <v>0</v>
      </c>
      <c r="G9" s="189"/>
      <c r="H9" s="55"/>
      <c r="I9" s="59">
        <f>SUM(J9:L9)</f>
        <v>0</v>
      </c>
      <c r="J9" s="190"/>
      <c r="K9" s="191"/>
      <c r="L9" s="192"/>
      <c r="M9" s="268"/>
      <c r="N9" s="56"/>
      <c r="O9" s="59">
        <f>SUM(P9:R9)</f>
        <v>0</v>
      </c>
      <c r="P9" s="190"/>
      <c r="Q9" s="191"/>
      <c r="R9" s="192"/>
      <c r="S9" s="268"/>
      <c r="T9" s="56"/>
      <c r="U9" s="59">
        <f>SUM(V9:X9)</f>
        <v>0</v>
      </c>
      <c r="V9" s="190"/>
      <c r="W9" s="191"/>
      <c r="X9" s="192"/>
      <c r="Y9" s="268"/>
      <c r="Z9" s="56"/>
      <c r="AA9" s="59">
        <f>SUM(AB9:AD9)</f>
        <v>0</v>
      </c>
      <c r="AB9" s="190"/>
      <c r="AC9" s="191"/>
      <c r="AD9" s="192"/>
      <c r="AE9" s="268"/>
      <c r="AF9" s="56"/>
      <c r="AG9" s="59">
        <f>SUM(AH9:AJ9)</f>
        <v>0</v>
      </c>
      <c r="AH9" s="190"/>
      <c r="AI9" s="191"/>
      <c r="AJ9" s="192"/>
      <c r="AK9" s="268"/>
      <c r="AL9" s="56"/>
      <c r="AM9" s="59">
        <f>SUM(AN9:AP9)</f>
        <v>0</v>
      </c>
      <c r="AN9" s="190"/>
      <c r="AO9" s="191"/>
      <c r="AP9" s="192"/>
      <c r="AQ9" s="268"/>
      <c r="AR9" s="56"/>
      <c r="AS9" s="59">
        <f>SUM(AT9:AV9)</f>
        <v>0</v>
      </c>
      <c r="AT9" s="190"/>
      <c r="AU9" s="191"/>
      <c r="AV9" s="192"/>
      <c r="AW9" s="268"/>
      <c r="AX9" s="56"/>
      <c r="AY9" s="59">
        <f>SUM(AZ9:BB9)</f>
        <v>0</v>
      </c>
      <c r="AZ9" s="190"/>
      <c r="BA9" s="191"/>
      <c r="BB9" s="192"/>
      <c r="BC9" s="268"/>
      <c r="BD9" s="56"/>
      <c r="BE9" s="59">
        <f>SUM(BF9:BH9)</f>
        <v>0</v>
      </c>
      <c r="BF9" s="190"/>
      <c r="BG9" s="191"/>
      <c r="BH9" s="192"/>
      <c r="BI9" s="268"/>
      <c r="BJ9" s="56"/>
      <c r="BK9" s="59">
        <f>SUM(BL9:BN9)</f>
        <v>0</v>
      </c>
      <c r="BL9" s="190"/>
      <c r="BM9" s="191"/>
      <c r="BN9" s="192"/>
      <c r="BO9" s="268"/>
      <c r="BP9" s="56"/>
      <c r="BQ9" s="59">
        <f>SUM(BR9:BT9)</f>
        <v>0</v>
      </c>
      <c r="BR9" s="190"/>
      <c r="BS9" s="191"/>
      <c r="BT9" s="192"/>
      <c r="BU9" s="268"/>
      <c r="BV9" s="56"/>
      <c r="BW9" s="59">
        <f>SUM(BX9:BZ9)</f>
        <v>0</v>
      </c>
      <c r="BX9" s="190"/>
      <c r="BY9" s="191"/>
      <c r="BZ9" s="192"/>
      <c r="CA9" s="268"/>
      <c r="CB9" s="56"/>
      <c r="CC9" s="59">
        <f>SUM(CD9:CF9)</f>
        <v>0</v>
      </c>
      <c r="CD9" s="190"/>
      <c r="CE9" s="191"/>
      <c r="CF9" s="192"/>
      <c r="CG9" s="268"/>
      <c r="CH9" s="56"/>
    </row>
    <row r="10" spans="2:86" s="48" customFormat="1" ht="15" x14ac:dyDescent="0.25">
      <c r="B10" s="300" t="s">
        <v>579</v>
      </c>
      <c r="C10" s="189">
        <f t="shared" si="0"/>
        <v>0</v>
      </c>
      <c r="D10" s="189">
        <f t="shared" si="0"/>
        <v>0</v>
      </c>
      <c r="E10" s="189">
        <f t="shared" si="0"/>
        <v>0</v>
      </c>
      <c r="F10" s="189">
        <f t="shared" si="0"/>
        <v>0</v>
      </c>
      <c r="G10" s="189"/>
      <c r="H10" s="55"/>
      <c r="I10" s="59">
        <f t="shared" ref="I10:I16" si="1">SUM(J10:L10)</f>
        <v>0</v>
      </c>
      <c r="J10" s="193"/>
      <c r="K10" s="188"/>
      <c r="L10" s="194"/>
      <c r="M10" s="268"/>
      <c r="N10" s="57"/>
      <c r="O10" s="59">
        <f t="shared" ref="O10:O16" si="2">SUM(P10:R10)</f>
        <v>0</v>
      </c>
      <c r="P10" s="193"/>
      <c r="Q10" s="188"/>
      <c r="R10" s="194"/>
      <c r="S10" s="268"/>
      <c r="T10" s="57"/>
      <c r="U10" s="59">
        <f t="shared" ref="U10:U16" si="3">SUM(V10:X10)</f>
        <v>0</v>
      </c>
      <c r="V10" s="193"/>
      <c r="W10" s="188"/>
      <c r="X10" s="194"/>
      <c r="Y10" s="268"/>
      <c r="Z10" s="57"/>
      <c r="AA10" s="59">
        <f t="shared" ref="AA10:AA16" si="4">SUM(AB10:AD10)</f>
        <v>0</v>
      </c>
      <c r="AB10" s="193"/>
      <c r="AC10" s="188"/>
      <c r="AD10" s="194"/>
      <c r="AE10" s="268"/>
      <c r="AF10" s="57"/>
      <c r="AG10" s="59">
        <f t="shared" ref="AG10:AG16" si="5">SUM(AH10:AJ10)</f>
        <v>0</v>
      </c>
      <c r="AH10" s="193"/>
      <c r="AI10" s="188"/>
      <c r="AJ10" s="194"/>
      <c r="AK10" s="268"/>
      <c r="AL10" s="57"/>
      <c r="AM10" s="59">
        <f t="shared" ref="AM10:AM16" si="6">SUM(AN10:AP10)</f>
        <v>0</v>
      </c>
      <c r="AN10" s="193"/>
      <c r="AO10" s="188"/>
      <c r="AP10" s="194"/>
      <c r="AQ10" s="268"/>
      <c r="AR10" s="57"/>
      <c r="AS10" s="59">
        <f t="shared" ref="AS10:AS16" si="7">SUM(AT10:AV10)</f>
        <v>0</v>
      </c>
      <c r="AT10" s="193"/>
      <c r="AU10" s="188"/>
      <c r="AV10" s="194"/>
      <c r="AW10" s="268"/>
      <c r="AX10" s="57"/>
      <c r="AY10" s="59">
        <f t="shared" ref="AY10:AY16" si="8">SUM(AZ10:BB10)</f>
        <v>0</v>
      </c>
      <c r="AZ10" s="193"/>
      <c r="BA10" s="188"/>
      <c r="BB10" s="194"/>
      <c r="BC10" s="268"/>
      <c r="BD10" s="57"/>
      <c r="BE10" s="59">
        <f t="shared" ref="BE10:BE16" si="9">SUM(BF10:BH10)</f>
        <v>0</v>
      </c>
      <c r="BF10" s="193"/>
      <c r="BG10" s="188"/>
      <c r="BH10" s="194"/>
      <c r="BI10" s="268"/>
      <c r="BJ10" s="57"/>
      <c r="BK10" s="59">
        <f t="shared" ref="BK10:BK16" si="10">SUM(BL10:BN10)</f>
        <v>0</v>
      </c>
      <c r="BL10" s="193"/>
      <c r="BM10" s="188"/>
      <c r="BN10" s="194"/>
      <c r="BO10" s="268"/>
      <c r="BP10" s="57"/>
      <c r="BQ10" s="59">
        <f t="shared" ref="BQ10:BQ16" si="11">SUM(BR10:BT10)</f>
        <v>0</v>
      </c>
      <c r="BR10" s="193"/>
      <c r="BS10" s="188"/>
      <c r="BT10" s="194"/>
      <c r="BU10" s="268"/>
      <c r="BV10" s="57"/>
      <c r="BW10" s="59">
        <f t="shared" ref="BW10:BW16" si="12">SUM(BX10:BZ10)</f>
        <v>0</v>
      </c>
      <c r="BX10" s="193"/>
      <c r="BY10" s="188"/>
      <c r="BZ10" s="194"/>
      <c r="CA10" s="268"/>
      <c r="CB10" s="57"/>
      <c r="CC10" s="59">
        <f t="shared" ref="CC10:CC16" si="13">SUM(CD10:CF10)</f>
        <v>0</v>
      </c>
      <c r="CD10" s="193"/>
      <c r="CE10" s="188"/>
      <c r="CF10" s="194"/>
      <c r="CG10" s="268"/>
      <c r="CH10" s="57"/>
    </row>
    <row r="11" spans="2:86" ht="15" x14ac:dyDescent="0.25">
      <c r="B11" s="53" t="s">
        <v>173</v>
      </c>
      <c r="C11" s="189">
        <f t="shared" si="0"/>
        <v>0</v>
      </c>
      <c r="D11" s="189">
        <f t="shared" si="0"/>
        <v>0</v>
      </c>
      <c r="E11" s="189">
        <f t="shared" si="0"/>
        <v>0</v>
      </c>
      <c r="F11" s="189">
        <f t="shared" si="0"/>
        <v>0</v>
      </c>
      <c r="G11" s="189"/>
      <c r="I11" s="59">
        <f t="shared" si="1"/>
        <v>0</v>
      </c>
      <c r="J11" s="195"/>
      <c r="K11" s="187"/>
      <c r="L11" s="194"/>
      <c r="M11" s="268"/>
      <c r="O11" s="59">
        <f t="shared" si="2"/>
        <v>0</v>
      </c>
      <c r="P11" s="195"/>
      <c r="Q11" s="187"/>
      <c r="R11" s="194"/>
      <c r="S11" s="268"/>
      <c r="U11" s="59">
        <f t="shared" si="3"/>
        <v>0</v>
      </c>
      <c r="V11" s="195"/>
      <c r="W11" s="187"/>
      <c r="X11" s="194"/>
      <c r="Y11" s="268"/>
      <c r="AA11" s="59">
        <f t="shared" si="4"/>
        <v>0</v>
      </c>
      <c r="AB11" s="195"/>
      <c r="AC11" s="187"/>
      <c r="AD11" s="194"/>
      <c r="AE11" s="268"/>
      <c r="AG11" s="59">
        <f t="shared" si="5"/>
        <v>0</v>
      </c>
      <c r="AH11" s="195"/>
      <c r="AI11" s="187"/>
      <c r="AJ11" s="194"/>
      <c r="AK11" s="268"/>
      <c r="AM11" s="59">
        <f t="shared" si="6"/>
        <v>0</v>
      </c>
      <c r="AN11" s="195"/>
      <c r="AO11" s="187"/>
      <c r="AP11" s="194"/>
      <c r="AQ11" s="268"/>
      <c r="AS11" s="59">
        <f t="shared" si="7"/>
        <v>0</v>
      </c>
      <c r="AT11" s="195"/>
      <c r="AU11" s="187"/>
      <c r="AV11" s="194"/>
      <c r="AW11" s="268"/>
      <c r="AY11" s="59">
        <f t="shared" si="8"/>
        <v>0</v>
      </c>
      <c r="AZ11" s="195"/>
      <c r="BA11" s="187"/>
      <c r="BB11" s="194"/>
      <c r="BC11" s="268"/>
      <c r="BE11" s="59">
        <f t="shared" si="9"/>
        <v>0</v>
      </c>
      <c r="BF11" s="195"/>
      <c r="BG11" s="187"/>
      <c r="BH11" s="194"/>
      <c r="BI11" s="268"/>
      <c r="BK11" s="59">
        <f t="shared" si="10"/>
        <v>0</v>
      </c>
      <c r="BL11" s="195"/>
      <c r="BM11" s="187"/>
      <c r="BN11" s="194"/>
      <c r="BO11" s="268"/>
      <c r="BQ11" s="59">
        <f t="shared" si="11"/>
        <v>0</v>
      </c>
      <c r="BR11" s="195"/>
      <c r="BS11" s="187"/>
      <c r="BT11" s="194"/>
      <c r="BU11" s="268"/>
      <c r="BW11" s="59">
        <f t="shared" si="12"/>
        <v>0</v>
      </c>
      <c r="BX11" s="195"/>
      <c r="BY11" s="187"/>
      <c r="BZ11" s="194"/>
      <c r="CA11" s="268"/>
      <c r="CC11" s="59">
        <f t="shared" si="13"/>
        <v>0</v>
      </c>
      <c r="CD11" s="195"/>
      <c r="CE11" s="187"/>
      <c r="CF11" s="194"/>
      <c r="CG11" s="268"/>
    </row>
    <row r="12" spans="2:86" ht="15" x14ac:dyDescent="0.25">
      <c r="B12" s="53" t="s">
        <v>170</v>
      </c>
      <c r="C12" s="189">
        <f t="shared" si="0"/>
        <v>0</v>
      </c>
      <c r="D12" s="189">
        <f t="shared" si="0"/>
        <v>0</v>
      </c>
      <c r="E12" s="189">
        <f t="shared" si="0"/>
        <v>0</v>
      </c>
      <c r="F12" s="189">
        <f t="shared" si="0"/>
        <v>0</v>
      </c>
      <c r="G12" s="189"/>
      <c r="I12" s="59">
        <f t="shared" si="1"/>
        <v>0</v>
      </c>
      <c r="J12" s="195"/>
      <c r="K12" s="187"/>
      <c r="L12" s="194"/>
      <c r="M12" s="268"/>
      <c r="O12" s="59">
        <f t="shared" si="2"/>
        <v>0</v>
      </c>
      <c r="P12" s="195"/>
      <c r="Q12" s="187"/>
      <c r="R12" s="194"/>
      <c r="S12" s="268"/>
      <c r="U12" s="59">
        <f t="shared" si="3"/>
        <v>0</v>
      </c>
      <c r="V12" s="195"/>
      <c r="W12" s="187"/>
      <c r="X12" s="194"/>
      <c r="Y12" s="268"/>
      <c r="AA12" s="59">
        <f t="shared" si="4"/>
        <v>0</v>
      </c>
      <c r="AB12" s="195"/>
      <c r="AC12" s="187"/>
      <c r="AD12" s="194"/>
      <c r="AE12" s="268"/>
      <c r="AG12" s="59">
        <f t="shared" si="5"/>
        <v>0</v>
      </c>
      <c r="AH12" s="195"/>
      <c r="AI12" s="187"/>
      <c r="AJ12" s="194"/>
      <c r="AK12" s="268"/>
      <c r="AM12" s="59">
        <f t="shared" si="6"/>
        <v>0</v>
      </c>
      <c r="AN12" s="195"/>
      <c r="AO12" s="187"/>
      <c r="AP12" s="194"/>
      <c r="AQ12" s="268"/>
      <c r="AS12" s="59">
        <f t="shared" si="7"/>
        <v>0</v>
      </c>
      <c r="AT12" s="195"/>
      <c r="AU12" s="187"/>
      <c r="AV12" s="194"/>
      <c r="AW12" s="268"/>
      <c r="AY12" s="59">
        <f t="shared" si="8"/>
        <v>0</v>
      </c>
      <c r="AZ12" s="195"/>
      <c r="BA12" s="187"/>
      <c r="BB12" s="194"/>
      <c r="BC12" s="268"/>
      <c r="BE12" s="59">
        <f t="shared" si="9"/>
        <v>0</v>
      </c>
      <c r="BF12" s="195"/>
      <c r="BG12" s="187"/>
      <c r="BH12" s="194"/>
      <c r="BI12" s="268"/>
      <c r="BK12" s="59">
        <f t="shared" si="10"/>
        <v>0</v>
      </c>
      <c r="BL12" s="195"/>
      <c r="BM12" s="187"/>
      <c r="BN12" s="194"/>
      <c r="BO12" s="268"/>
      <c r="BQ12" s="59">
        <f t="shared" si="11"/>
        <v>0</v>
      </c>
      <c r="BR12" s="195"/>
      <c r="BS12" s="187"/>
      <c r="BT12" s="194"/>
      <c r="BU12" s="268"/>
      <c r="BW12" s="59">
        <f t="shared" si="12"/>
        <v>0</v>
      </c>
      <c r="BX12" s="195"/>
      <c r="BY12" s="187"/>
      <c r="BZ12" s="194"/>
      <c r="CA12" s="268"/>
      <c r="CC12" s="59">
        <f t="shared" si="13"/>
        <v>0</v>
      </c>
      <c r="CD12" s="195"/>
      <c r="CE12" s="187"/>
      <c r="CF12" s="194"/>
      <c r="CG12" s="268"/>
    </row>
    <row r="13" spans="2:86" ht="15" x14ac:dyDescent="0.25">
      <c r="B13" s="300" t="s">
        <v>171</v>
      </c>
      <c r="C13" s="189">
        <f t="shared" si="0"/>
        <v>0</v>
      </c>
      <c r="D13" s="189">
        <f t="shared" si="0"/>
        <v>0</v>
      </c>
      <c r="E13" s="189">
        <f t="shared" si="0"/>
        <v>0</v>
      </c>
      <c r="F13" s="189">
        <f t="shared" si="0"/>
        <v>0</v>
      </c>
      <c r="G13" s="189"/>
      <c r="I13" s="59">
        <f t="shared" si="1"/>
        <v>0</v>
      </c>
      <c r="J13" s="195"/>
      <c r="K13" s="187"/>
      <c r="L13" s="194"/>
      <c r="M13" s="268"/>
      <c r="O13" s="59">
        <f t="shared" si="2"/>
        <v>0</v>
      </c>
      <c r="P13" s="195"/>
      <c r="Q13" s="187"/>
      <c r="R13" s="194"/>
      <c r="S13" s="268"/>
      <c r="U13" s="59">
        <f t="shared" si="3"/>
        <v>0</v>
      </c>
      <c r="V13" s="195"/>
      <c r="W13" s="187"/>
      <c r="X13" s="194"/>
      <c r="Y13" s="268"/>
      <c r="AA13" s="59">
        <f t="shared" si="4"/>
        <v>0</v>
      </c>
      <c r="AB13" s="195"/>
      <c r="AC13" s="187"/>
      <c r="AD13" s="194"/>
      <c r="AE13" s="268"/>
      <c r="AG13" s="59">
        <f t="shared" si="5"/>
        <v>0</v>
      </c>
      <c r="AH13" s="195"/>
      <c r="AI13" s="187"/>
      <c r="AJ13" s="194"/>
      <c r="AK13" s="268"/>
      <c r="AM13" s="59">
        <f t="shared" si="6"/>
        <v>0</v>
      </c>
      <c r="AN13" s="195"/>
      <c r="AO13" s="187"/>
      <c r="AP13" s="194"/>
      <c r="AQ13" s="268"/>
      <c r="AS13" s="59">
        <f t="shared" si="7"/>
        <v>0</v>
      </c>
      <c r="AT13" s="195"/>
      <c r="AU13" s="187"/>
      <c r="AV13" s="194"/>
      <c r="AW13" s="268"/>
      <c r="AY13" s="59">
        <f t="shared" si="8"/>
        <v>0</v>
      </c>
      <c r="AZ13" s="195"/>
      <c r="BA13" s="187"/>
      <c r="BB13" s="194"/>
      <c r="BC13" s="268"/>
      <c r="BE13" s="59">
        <f t="shared" si="9"/>
        <v>0</v>
      </c>
      <c r="BF13" s="195"/>
      <c r="BG13" s="187"/>
      <c r="BH13" s="194"/>
      <c r="BI13" s="268"/>
      <c r="BK13" s="59">
        <f t="shared" si="10"/>
        <v>0</v>
      </c>
      <c r="BL13" s="195"/>
      <c r="BM13" s="187"/>
      <c r="BN13" s="194"/>
      <c r="BO13" s="268"/>
      <c r="BQ13" s="59">
        <f t="shared" si="11"/>
        <v>0</v>
      </c>
      <c r="BR13" s="195"/>
      <c r="BS13" s="187"/>
      <c r="BT13" s="194"/>
      <c r="BU13" s="268"/>
      <c r="BW13" s="59">
        <f t="shared" si="12"/>
        <v>0</v>
      </c>
      <c r="BX13" s="195"/>
      <c r="BY13" s="187"/>
      <c r="BZ13" s="194"/>
      <c r="CA13" s="268"/>
      <c r="CC13" s="59">
        <f t="shared" si="13"/>
        <v>0</v>
      </c>
      <c r="CD13" s="195"/>
      <c r="CE13" s="187"/>
      <c r="CF13" s="194"/>
      <c r="CG13" s="268"/>
    </row>
    <row r="14" spans="2:86" ht="15" x14ac:dyDescent="0.25">
      <c r="B14" s="53" t="s">
        <v>172</v>
      </c>
      <c r="C14" s="189">
        <f t="shared" si="0"/>
        <v>0</v>
      </c>
      <c r="D14" s="189">
        <f t="shared" si="0"/>
        <v>0</v>
      </c>
      <c r="E14" s="189">
        <f t="shared" si="0"/>
        <v>0</v>
      </c>
      <c r="F14" s="189">
        <f t="shared" si="0"/>
        <v>0</v>
      </c>
      <c r="G14" s="189"/>
      <c r="I14" s="59">
        <f t="shared" si="1"/>
        <v>0</v>
      </c>
      <c r="J14" s="195"/>
      <c r="K14" s="187"/>
      <c r="L14" s="194"/>
      <c r="M14" s="268"/>
      <c r="O14" s="59">
        <f t="shared" si="2"/>
        <v>0</v>
      </c>
      <c r="P14" s="195"/>
      <c r="Q14" s="187"/>
      <c r="R14" s="194"/>
      <c r="S14" s="268"/>
      <c r="U14" s="59">
        <f t="shared" si="3"/>
        <v>0</v>
      </c>
      <c r="V14" s="195"/>
      <c r="W14" s="187"/>
      <c r="X14" s="194"/>
      <c r="Y14" s="268"/>
      <c r="AA14" s="59">
        <f t="shared" si="4"/>
        <v>0</v>
      </c>
      <c r="AB14" s="195"/>
      <c r="AC14" s="187"/>
      <c r="AD14" s="194"/>
      <c r="AE14" s="268"/>
      <c r="AG14" s="59">
        <f t="shared" si="5"/>
        <v>0</v>
      </c>
      <c r="AH14" s="195"/>
      <c r="AI14" s="187"/>
      <c r="AJ14" s="194"/>
      <c r="AK14" s="268"/>
      <c r="AM14" s="59">
        <f t="shared" si="6"/>
        <v>0</v>
      </c>
      <c r="AN14" s="195"/>
      <c r="AO14" s="187"/>
      <c r="AP14" s="194"/>
      <c r="AQ14" s="268"/>
      <c r="AS14" s="59">
        <f t="shared" si="7"/>
        <v>0</v>
      </c>
      <c r="AT14" s="195"/>
      <c r="AU14" s="187"/>
      <c r="AV14" s="194"/>
      <c r="AW14" s="268"/>
      <c r="AY14" s="59">
        <f t="shared" si="8"/>
        <v>0</v>
      </c>
      <c r="AZ14" s="195"/>
      <c r="BA14" s="187"/>
      <c r="BB14" s="194"/>
      <c r="BC14" s="268"/>
      <c r="BE14" s="59">
        <f t="shared" si="9"/>
        <v>0</v>
      </c>
      <c r="BF14" s="195"/>
      <c r="BG14" s="187"/>
      <c r="BH14" s="194"/>
      <c r="BI14" s="268"/>
      <c r="BK14" s="59">
        <f t="shared" si="10"/>
        <v>0</v>
      </c>
      <c r="BL14" s="195"/>
      <c r="BM14" s="187"/>
      <c r="BN14" s="194"/>
      <c r="BO14" s="268"/>
      <c r="BQ14" s="59">
        <f t="shared" si="11"/>
        <v>0</v>
      </c>
      <c r="BR14" s="195"/>
      <c r="BS14" s="187"/>
      <c r="BT14" s="194"/>
      <c r="BU14" s="268"/>
      <c r="BW14" s="59">
        <f t="shared" si="12"/>
        <v>0</v>
      </c>
      <c r="BX14" s="195"/>
      <c r="BY14" s="187"/>
      <c r="BZ14" s="194"/>
      <c r="CA14" s="268"/>
      <c r="CC14" s="59">
        <f t="shared" si="13"/>
        <v>0</v>
      </c>
      <c r="CD14" s="195"/>
      <c r="CE14" s="187"/>
      <c r="CF14" s="194"/>
      <c r="CG14" s="268"/>
    </row>
    <row r="15" spans="2:86" ht="15" x14ac:dyDescent="0.25">
      <c r="B15" s="53" t="s">
        <v>174</v>
      </c>
      <c r="C15" s="189">
        <f t="shared" si="0"/>
        <v>0</v>
      </c>
      <c r="D15" s="189">
        <f t="shared" si="0"/>
        <v>0</v>
      </c>
      <c r="E15" s="189">
        <f t="shared" si="0"/>
        <v>0</v>
      </c>
      <c r="F15" s="189">
        <f t="shared" si="0"/>
        <v>0</v>
      </c>
      <c r="G15" s="189"/>
      <c r="I15" s="59">
        <f t="shared" si="1"/>
        <v>0</v>
      </c>
      <c r="J15" s="195"/>
      <c r="K15" s="187"/>
      <c r="L15" s="194"/>
      <c r="M15" s="268"/>
      <c r="O15" s="59">
        <f t="shared" si="2"/>
        <v>0</v>
      </c>
      <c r="P15" s="195"/>
      <c r="Q15" s="187"/>
      <c r="R15" s="194"/>
      <c r="S15" s="268"/>
      <c r="U15" s="59">
        <f t="shared" si="3"/>
        <v>0</v>
      </c>
      <c r="V15" s="195"/>
      <c r="W15" s="187"/>
      <c r="X15" s="194"/>
      <c r="Y15" s="268"/>
      <c r="AA15" s="59">
        <f t="shared" si="4"/>
        <v>0</v>
      </c>
      <c r="AB15" s="195"/>
      <c r="AC15" s="187"/>
      <c r="AD15" s="194"/>
      <c r="AE15" s="268"/>
      <c r="AG15" s="59">
        <f t="shared" si="5"/>
        <v>0</v>
      </c>
      <c r="AH15" s="195"/>
      <c r="AI15" s="187"/>
      <c r="AJ15" s="194"/>
      <c r="AK15" s="268"/>
      <c r="AM15" s="59">
        <f t="shared" si="6"/>
        <v>0</v>
      </c>
      <c r="AN15" s="195"/>
      <c r="AO15" s="187"/>
      <c r="AP15" s="194"/>
      <c r="AQ15" s="268"/>
      <c r="AS15" s="59">
        <f t="shared" si="7"/>
        <v>0</v>
      </c>
      <c r="AT15" s="195"/>
      <c r="AU15" s="187"/>
      <c r="AV15" s="194"/>
      <c r="AW15" s="268"/>
      <c r="AY15" s="59">
        <f t="shared" si="8"/>
        <v>0</v>
      </c>
      <c r="AZ15" s="195"/>
      <c r="BA15" s="187"/>
      <c r="BB15" s="194"/>
      <c r="BC15" s="268"/>
      <c r="BE15" s="59">
        <f t="shared" si="9"/>
        <v>0</v>
      </c>
      <c r="BF15" s="195"/>
      <c r="BG15" s="187"/>
      <c r="BH15" s="194"/>
      <c r="BI15" s="268"/>
      <c r="BK15" s="59">
        <f t="shared" si="10"/>
        <v>0</v>
      </c>
      <c r="BL15" s="195"/>
      <c r="BM15" s="187"/>
      <c r="BN15" s="194"/>
      <c r="BO15" s="268"/>
      <c r="BQ15" s="59">
        <f t="shared" si="11"/>
        <v>0</v>
      </c>
      <c r="BR15" s="195"/>
      <c r="BS15" s="187"/>
      <c r="BT15" s="194"/>
      <c r="BU15" s="268"/>
      <c r="BW15" s="59">
        <f t="shared" si="12"/>
        <v>0</v>
      </c>
      <c r="BX15" s="195"/>
      <c r="BY15" s="187"/>
      <c r="BZ15" s="194"/>
      <c r="CA15" s="268"/>
      <c r="CC15" s="59">
        <f t="shared" si="13"/>
        <v>0</v>
      </c>
      <c r="CD15" s="195"/>
      <c r="CE15" s="187"/>
      <c r="CF15" s="194"/>
      <c r="CG15" s="268"/>
    </row>
    <row r="16" spans="2:86" ht="15.75" thickBot="1" x14ac:dyDescent="0.3">
      <c r="B16" s="53" t="s">
        <v>175</v>
      </c>
      <c r="C16" s="189">
        <f t="shared" si="0"/>
        <v>0</v>
      </c>
      <c r="D16" s="189">
        <f t="shared" si="0"/>
        <v>0</v>
      </c>
      <c r="E16" s="189">
        <f t="shared" si="0"/>
        <v>0</v>
      </c>
      <c r="F16" s="189">
        <f t="shared" si="0"/>
        <v>0</v>
      </c>
      <c r="G16" s="189"/>
      <c r="I16" s="59">
        <f t="shared" si="1"/>
        <v>0</v>
      </c>
      <c r="J16" s="196"/>
      <c r="K16" s="197"/>
      <c r="L16" s="198"/>
      <c r="M16" s="268"/>
      <c r="O16" s="59">
        <f t="shared" si="2"/>
        <v>0</v>
      </c>
      <c r="P16" s="196"/>
      <c r="Q16" s="197"/>
      <c r="R16" s="198"/>
      <c r="S16" s="268"/>
      <c r="U16" s="59">
        <f t="shared" si="3"/>
        <v>0</v>
      </c>
      <c r="V16" s="196"/>
      <c r="W16" s="197"/>
      <c r="X16" s="198"/>
      <c r="Y16" s="268"/>
      <c r="AA16" s="59">
        <f t="shared" si="4"/>
        <v>0</v>
      </c>
      <c r="AB16" s="196"/>
      <c r="AC16" s="197"/>
      <c r="AD16" s="198"/>
      <c r="AE16" s="268"/>
      <c r="AG16" s="59">
        <f t="shared" si="5"/>
        <v>0</v>
      </c>
      <c r="AH16" s="196"/>
      <c r="AI16" s="197"/>
      <c r="AJ16" s="198"/>
      <c r="AK16" s="268"/>
      <c r="AM16" s="59">
        <f t="shared" si="6"/>
        <v>0</v>
      </c>
      <c r="AN16" s="196"/>
      <c r="AO16" s="197"/>
      <c r="AP16" s="198"/>
      <c r="AQ16" s="268"/>
      <c r="AS16" s="59">
        <f t="shared" si="7"/>
        <v>0</v>
      </c>
      <c r="AT16" s="196"/>
      <c r="AU16" s="197"/>
      <c r="AV16" s="198"/>
      <c r="AW16" s="268"/>
      <c r="AY16" s="59">
        <f t="shared" si="8"/>
        <v>0</v>
      </c>
      <c r="AZ16" s="196"/>
      <c r="BA16" s="197"/>
      <c r="BB16" s="198"/>
      <c r="BC16" s="268"/>
      <c r="BE16" s="59">
        <f t="shared" si="9"/>
        <v>0</v>
      </c>
      <c r="BF16" s="196"/>
      <c r="BG16" s="197"/>
      <c r="BH16" s="198"/>
      <c r="BI16" s="268"/>
      <c r="BK16" s="59">
        <f t="shared" si="10"/>
        <v>0</v>
      </c>
      <c r="BL16" s="196"/>
      <c r="BM16" s="197"/>
      <c r="BN16" s="198"/>
      <c r="BO16" s="268"/>
      <c r="BQ16" s="59">
        <f t="shared" si="11"/>
        <v>0</v>
      </c>
      <c r="BR16" s="196"/>
      <c r="BS16" s="197"/>
      <c r="BT16" s="198"/>
      <c r="BU16" s="268"/>
      <c r="BW16" s="59">
        <f t="shared" si="12"/>
        <v>0</v>
      </c>
      <c r="BX16" s="196"/>
      <c r="BY16" s="197"/>
      <c r="BZ16" s="198"/>
      <c r="CA16" s="268"/>
      <c r="CC16" s="59">
        <f t="shared" si="13"/>
        <v>0</v>
      </c>
      <c r="CD16" s="196"/>
      <c r="CE16" s="197"/>
      <c r="CF16" s="198"/>
      <c r="CG16" s="268"/>
    </row>
    <row r="17" spans="2:86" ht="14.25" x14ac:dyDescent="0.2">
      <c r="B17" s="52" t="s">
        <v>93</v>
      </c>
      <c r="C17" s="189">
        <f>SUM(C9:C16)</f>
        <v>0</v>
      </c>
      <c r="D17" s="189">
        <f>SUM(D9:D16)</f>
        <v>0</v>
      </c>
      <c r="E17" s="189">
        <f>SUM(E9:E16)</f>
        <v>0</v>
      </c>
      <c r="F17" s="189">
        <f>SUM(F9:F16)</f>
        <v>0</v>
      </c>
      <c r="G17" s="189"/>
      <c r="I17" s="60">
        <f>SUM(I9:I16)</f>
        <v>0</v>
      </c>
      <c r="J17" s="60">
        <f>SUM(J9:J16)</f>
        <v>0</v>
      </c>
      <c r="K17" s="60">
        <f>SUM(K9:K16)</f>
        <v>0</v>
      </c>
      <c r="L17" s="60">
        <f>SUM(L9:L16)</f>
        <v>0</v>
      </c>
      <c r="M17" s="60"/>
      <c r="O17" s="60">
        <f>SUM(O9:O16)</f>
        <v>0</v>
      </c>
      <c r="P17" s="60">
        <f>SUM(P9:P16)</f>
        <v>0</v>
      </c>
      <c r="Q17" s="60">
        <f>SUM(Q9:Q16)</f>
        <v>0</v>
      </c>
      <c r="R17" s="60">
        <f>SUM(R9:R16)</f>
        <v>0</v>
      </c>
      <c r="S17" s="60"/>
      <c r="U17" s="60">
        <f>SUM(U9:U16)</f>
        <v>0</v>
      </c>
      <c r="V17" s="60">
        <f>SUM(V9:V16)</f>
        <v>0</v>
      </c>
      <c r="W17" s="60">
        <f>SUM(W9:W16)</f>
        <v>0</v>
      </c>
      <c r="X17" s="60">
        <f>SUM(X9:X16)</f>
        <v>0</v>
      </c>
      <c r="Y17" s="60"/>
      <c r="AA17" s="60">
        <f>SUM(AA9:AA16)</f>
        <v>0</v>
      </c>
      <c r="AB17" s="60">
        <f>SUM(AB9:AB16)</f>
        <v>0</v>
      </c>
      <c r="AC17" s="60">
        <f>SUM(AC9:AC16)</f>
        <v>0</v>
      </c>
      <c r="AD17" s="60">
        <f>SUM(AD9:AD16)</f>
        <v>0</v>
      </c>
      <c r="AE17" s="60"/>
      <c r="AG17" s="60">
        <f>SUM(AG9:AG16)</f>
        <v>0</v>
      </c>
      <c r="AH17" s="60">
        <f>SUM(AH9:AH16)</f>
        <v>0</v>
      </c>
      <c r="AI17" s="60">
        <f>SUM(AI9:AI16)</f>
        <v>0</v>
      </c>
      <c r="AJ17" s="60">
        <f>SUM(AJ9:AJ16)</f>
        <v>0</v>
      </c>
      <c r="AK17" s="60"/>
      <c r="AM17" s="60">
        <f>SUM(AM9:AM16)</f>
        <v>0</v>
      </c>
      <c r="AN17" s="60">
        <f>SUM(AN9:AN16)</f>
        <v>0</v>
      </c>
      <c r="AO17" s="60">
        <f>SUM(AO9:AO16)</f>
        <v>0</v>
      </c>
      <c r="AP17" s="60">
        <f>SUM(AP9:AP16)</f>
        <v>0</v>
      </c>
      <c r="AQ17" s="60"/>
      <c r="AS17" s="60">
        <f>SUM(AS9:AS16)</f>
        <v>0</v>
      </c>
      <c r="AT17" s="60">
        <f>SUM(AT9:AT16)</f>
        <v>0</v>
      </c>
      <c r="AU17" s="60">
        <f>SUM(AU9:AU16)</f>
        <v>0</v>
      </c>
      <c r="AV17" s="60">
        <f>SUM(AV9:AV16)</f>
        <v>0</v>
      </c>
      <c r="AW17" s="60"/>
      <c r="AY17" s="60">
        <f>SUM(AY9:AY16)</f>
        <v>0</v>
      </c>
      <c r="AZ17" s="60">
        <f>SUM(AZ9:AZ16)</f>
        <v>0</v>
      </c>
      <c r="BA17" s="60">
        <f>SUM(BA9:BA16)</f>
        <v>0</v>
      </c>
      <c r="BB17" s="60">
        <f>SUM(BB9:BB16)</f>
        <v>0</v>
      </c>
      <c r="BC17" s="60"/>
      <c r="BE17" s="60">
        <f>SUM(BE9:BE16)</f>
        <v>0</v>
      </c>
      <c r="BF17" s="60">
        <f>SUM(BF9:BF16)</f>
        <v>0</v>
      </c>
      <c r="BG17" s="60">
        <f>SUM(BG9:BG16)</f>
        <v>0</v>
      </c>
      <c r="BH17" s="60">
        <f>SUM(BH9:BH16)</f>
        <v>0</v>
      </c>
      <c r="BI17" s="60"/>
      <c r="BK17" s="60">
        <f>SUM(BK9:BK16)</f>
        <v>0</v>
      </c>
      <c r="BL17" s="60">
        <f>SUM(BL9:BL16)</f>
        <v>0</v>
      </c>
      <c r="BM17" s="60">
        <f>SUM(BM9:BM16)</f>
        <v>0</v>
      </c>
      <c r="BN17" s="60">
        <f>SUM(BN9:BN16)</f>
        <v>0</v>
      </c>
      <c r="BO17" s="60"/>
      <c r="BQ17" s="60">
        <f>SUM(BQ9:BQ16)</f>
        <v>0</v>
      </c>
      <c r="BR17" s="60">
        <f>SUM(BR9:BR16)</f>
        <v>0</v>
      </c>
      <c r="BS17" s="60">
        <f>SUM(BS9:BS16)</f>
        <v>0</v>
      </c>
      <c r="BT17" s="60">
        <f>SUM(BT9:BT16)</f>
        <v>0</v>
      </c>
      <c r="BU17" s="60"/>
      <c r="BW17" s="60">
        <f>SUM(BW9:BW16)</f>
        <v>0</v>
      </c>
      <c r="BX17" s="60">
        <f>SUM(BX9:BX16)</f>
        <v>0</v>
      </c>
      <c r="BY17" s="60">
        <f>SUM(BY9:BY16)</f>
        <v>0</v>
      </c>
      <c r="BZ17" s="60">
        <f>SUM(BZ9:BZ16)</f>
        <v>0</v>
      </c>
      <c r="CA17" s="60"/>
      <c r="CC17" s="60">
        <f>SUM(CC9:CC16)</f>
        <v>0</v>
      </c>
      <c r="CD17" s="60">
        <f>SUM(CD9:CD16)</f>
        <v>0</v>
      </c>
      <c r="CE17" s="60">
        <f>SUM(CE9:CE16)</f>
        <v>0</v>
      </c>
      <c r="CF17" s="60">
        <f>SUM(CF9:CF16)</f>
        <v>0</v>
      </c>
      <c r="CG17" s="60"/>
    </row>
    <row r="18" spans="2:86" ht="14.25" x14ac:dyDescent="0.2">
      <c r="B18" s="52"/>
      <c r="C18" s="54"/>
      <c r="D18" s="54"/>
      <c r="E18" s="54"/>
      <c r="F18" s="54"/>
      <c r="G18" s="54"/>
    </row>
    <row r="19" spans="2:86" ht="14.25" x14ac:dyDescent="0.2">
      <c r="B19" s="52"/>
      <c r="C19" s="54"/>
      <c r="D19" s="54"/>
      <c r="E19" s="54"/>
      <c r="F19" s="54"/>
      <c r="G19" s="54"/>
    </row>
    <row r="20" spans="2:86" ht="14.25" x14ac:dyDescent="0.2">
      <c r="B20" s="52"/>
      <c r="C20" s="54"/>
      <c r="D20" s="54"/>
      <c r="E20" s="54"/>
      <c r="F20" s="54"/>
      <c r="G20" s="54"/>
    </row>
    <row r="21" spans="2:86" ht="18" customHeight="1" x14ac:dyDescent="0.2">
      <c r="B21" s="52"/>
      <c r="C21" s="54"/>
      <c r="D21" s="54"/>
      <c r="E21" s="54"/>
      <c r="F21" s="54"/>
      <c r="G21" s="54"/>
    </row>
    <row r="22" spans="2:86" ht="22.9" customHeight="1" x14ac:dyDescent="0.2">
      <c r="B22" s="52"/>
      <c r="C22" s="54"/>
      <c r="D22" s="54"/>
      <c r="E22" s="54"/>
      <c r="F22" s="54"/>
      <c r="G22" s="54"/>
    </row>
    <row r="23" spans="2:86" ht="36" customHeight="1" x14ac:dyDescent="0.2">
      <c r="B23" s="52"/>
      <c r="C23" s="54"/>
      <c r="D23" s="54"/>
      <c r="E23" s="54"/>
      <c r="F23" s="54"/>
      <c r="G23" s="54"/>
    </row>
    <row r="24" spans="2:86" ht="36" customHeight="1" x14ac:dyDescent="0.2">
      <c r="B24" s="51"/>
      <c r="C24" s="51"/>
      <c r="D24" s="51"/>
      <c r="E24" s="51"/>
      <c r="F24" s="51"/>
      <c r="G24" s="51"/>
    </row>
    <row r="25" spans="2:86" ht="0.95" customHeight="1" x14ac:dyDescent="0.2">
      <c r="B25" s="51"/>
      <c r="C25" s="51"/>
      <c r="D25" s="51"/>
      <c r="E25" s="51"/>
      <c r="F25" s="51"/>
      <c r="G25" s="51"/>
    </row>
    <row r="26" spans="2:86" ht="11.25" hidden="1" customHeight="1" x14ac:dyDescent="0.2">
      <c r="B26" s="51"/>
      <c r="C26" s="51"/>
      <c r="D26" s="51"/>
      <c r="E26" s="51"/>
      <c r="F26" s="51"/>
      <c r="G26" s="51"/>
    </row>
    <row r="27" spans="2:86" ht="3.75" customHeight="1" x14ac:dyDescent="0.2">
      <c r="B27" s="51"/>
      <c r="C27" s="51"/>
      <c r="D27" s="51"/>
      <c r="E27" s="51"/>
      <c r="F27" s="51"/>
      <c r="G27" s="51"/>
    </row>
    <row r="28" spans="2:86" ht="15" x14ac:dyDescent="0.25">
      <c r="B28" s="62"/>
      <c r="C28" s="62"/>
      <c r="D28" s="63"/>
      <c r="E28" s="225" t="s">
        <v>180</v>
      </c>
      <c r="F28" s="64"/>
      <c r="G28" s="64"/>
      <c r="H28" s="56"/>
      <c r="J28" s="322" t="s">
        <v>180</v>
      </c>
      <c r="K28" s="330"/>
      <c r="L28" s="45"/>
      <c r="M28" s="226"/>
      <c r="P28" s="322" t="s">
        <v>180</v>
      </c>
      <c r="Q28" s="330"/>
      <c r="R28" s="45"/>
      <c r="S28" s="226"/>
      <c r="V28" s="322" t="s">
        <v>180</v>
      </c>
      <c r="W28" s="330"/>
      <c r="X28" s="45"/>
      <c r="Y28" s="226"/>
      <c r="AB28" s="322" t="s">
        <v>180</v>
      </c>
      <c r="AC28" s="330"/>
      <c r="AD28" s="45"/>
      <c r="AE28" s="226"/>
      <c r="AH28" s="322" t="s">
        <v>180</v>
      </c>
      <c r="AI28" s="330"/>
      <c r="AJ28" s="45"/>
      <c r="AK28" s="226"/>
      <c r="AN28" s="322" t="s">
        <v>180</v>
      </c>
      <c r="AO28" s="330"/>
      <c r="AP28" s="45"/>
      <c r="AQ28" s="226"/>
      <c r="AT28" s="322" t="s">
        <v>180</v>
      </c>
      <c r="AU28" s="330"/>
      <c r="AV28" s="45"/>
      <c r="AW28" s="226"/>
      <c r="AZ28" s="322" t="s">
        <v>180</v>
      </c>
      <c r="BA28" s="330"/>
      <c r="BB28" s="45"/>
      <c r="BC28" s="226"/>
      <c r="BF28" s="322" t="s">
        <v>180</v>
      </c>
      <c r="BG28" s="330"/>
      <c r="BH28" s="45"/>
      <c r="BI28" s="226"/>
      <c r="BL28" s="322" t="s">
        <v>180</v>
      </c>
      <c r="BM28" s="330"/>
      <c r="BN28" s="45"/>
      <c r="BO28" s="226"/>
      <c r="BR28" s="322" t="s">
        <v>180</v>
      </c>
      <c r="BS28" s="330"/>
      <c r="BT28" s="45"/>
      <c r="BU28" s="226"/>
      <c r="BX28" s="322" t="s">
        <v>180</v>
      </c>
      <c r="BY28" s="330"/>
      <c r="BZ28" s="45"/>
      <c r="CA28" s="226"/>
      <c r="CD28" s="322" t="s">
        <v>180</v>
      </c>
      <c r="CE28" s="330"/>
      <c r="CF28" s="45"/>
      <c r="CG28" s="226"/>
    </row>
    <row r="29" spans="2:86" s="48" customFormat="1" ht="30" thickBot="1" x14ac:dyDescent="0.3">
      <c r="B29" s="58" t="s">
        <v>203</v>
      </c>
      <c r="C29" s="50" t="s">
        <v>187</v>
      </c>
      <c r="D29" s="50" t="s">
        <v>176</v>
      </c>
      <c r="E29" s="50" t="s">
        <v>177</v>
      </c>
      <c r="F29" s="50" t="s">
        <v>178</v>
      </c>
      <c r="G29" s="50"/>
      <c r="H29" s="57"/>
      <c r="I29" s="48" t="s">
        <v>187</v>
      </c>
      <c r="J29" s="48" t="s">
        <v>176</v>
      </c>
      <c r="K29" s="48" t="s">
        <v>177</v>
      </c>
      <c r="L29" s="48" t="s">
        <v>178</v>
      </c>
      <c r="N29" s="57"/>
      <c r="O29" s="48" t="s">
        <v>187</v>
      </c>
      <c r="P29" s="48" t="s">
        <v>176</v>
      </c>
      <c r="Q29" s="48" t="s">
        <v>177</v>
      </c>
      <c r="R29" s="48" t="s">
        <v>178</v>
      </c>
      <c r="T29" s="57"/>
      <c r="U29" s="48" t="s">
        <v>187</v>
      </c>
      <c r="V29" s="48" t="s">
        <v>176</v>
      </c>
      <c r="W29" s="48" t="s">
        <v>177</v>
      </c>
      <c r="X29" s="48" t="s">
        <v>178</v>
      </c>
      <c r="Z29" s="57"/>
      <c r="AA29" s="48" t="s">
        <v>187</v>
      </c>
      <c r="AB29" s="48" t="s">
        <v>176</v>
      </c>
      <c r="AC29" s="48" t="s">
        <v>177</v>
      </c>
      <c r="AD29" s="48" t="s">
        <v>178</v>
      </c>
      <c r="AF29" s="57"/>
      <c r="AG29" s="48" t="s">
        <v>187</v>
      </c>
      <c r="AH29" s="48" t="s">
        <v>176</v>
      </c>
      <c r="AI29" s="48" t="s">
        <v>177</v>
      </c>
      <c r="AJ29" s="48" t="s">
        <v>178</v>
      </c>
      <c r="AL29" s="57"/>
      <c r="AM29" s="48" t="s">
        <v>187</v>
      </c>
      <c r="AN29" s="48" t="s">
        <v>176</v>
      </c>
      <c r="AO29" s="48" t="s">
        <v>177</v>
      </c>
      <c r="AP29" s="48" t="s">
        <v>178</v>
      </c>
      <c r="AR29" s="57"/>
      <c r="AS29" s="48" t="s">
        <v>187</v>
      </c>
      <c r="AT29" s="48" t="s">
        <v>176</v>
      </c>
      <c r="AU29" s="48" t="s">
        <v>177</v>
      </c>
      <c r="AV29" s="48" t="s">
        <v>178</v>
      </c>
      <c r="AX29" s="57"/>
      <c r="AY29" s="48" t="s">
        <v>187</v>
      </c>
      <c r="AZ29" s="48" t="s">
        <v>176</v>
      </c>
      <c r="BA29" s="48" t="s">
        <v>177</v>
      </c>
      <c r="BB29" s="48" t="s">
        <v>178</v>
      </c>
      <c r="BD29" s="57"/>
      <c r="BE29" s="48" t="s">
        <v>187</v>
      </c>
      <c r="BF29" s="48" t="s">
        <v>176</v>
      </c>
      <c r="BG29" s="48" t="s">
        <v>177</v>
      </c>
      <c r="BH29" s="48" t="s">
        <v>178</v>
      </c>
      <c r="BJ29" s="57"/>
      <c r="BK29" s="48" t="s">
        <v>187</v>
      </c>
      <c r="BL29" s="48" t="s">
        <v>176</v>
      </c>
      <c r="BM29" s="48" t="s">
        <v>177</v>
      </c>
      <c r="BN29" s="48" t="s">
        <v>178</v>
      </c>
      <c r="BP29" s="57"/>
      <c r="BQ29" s="48" t="s">
        <v>187</v>
      </c>
      <c r="BR29" s="48" t="s">
        <v>176</v>
      </c>
      <c r="BS29" s="48" t="s">
        <v>177</v>
      </c>
      <c r="BT29" s="48" t="s">
        <v>178</v>
      </c>
      <c r="BV29" s="57"/>
      <c r="BW29" s="48" t="s">
        <v>187</v>
      </c>
      <c r="BX29" s="48" t="s">
        <v>176</v>
      </c>
      <c r="BY29" s="48" t="s">
        <v>177</v>
      </c>
      <c r="BZ29" s="48" t="s">
        <v>178</v>
      </c>
      <c r="CB29" s="57"/>
      <c r="CC29" s="48" t="s">
        <v>187</v>
      </c>
      <c r="CD29" s="48" t="s">
        <v>176</v>
      </c>
      <c r="CE29" s="48" t="s">
        <v>177</v>
      </c>
      <c r="CF29" s="48" t="s">
        <v>178</v>
      </c>
      <c r="CH29" s="57"/>
    </row>
    <row r="30" spans="2:86" ht="15" x14ac:dyDescent="0.25">
      <c r="B30" s="53" t="str">
        <f>B9</f>
        <v>Directors (See Note 1)</v>
      </c>
      <c r="C30" s="189">
        <f t="shared" ref="B30:C37" si="14">C9</f>
        <v>0</v>
      </c>
      <c r="D30" s="189">
        <f t="shared" ref="D30:E37" si="15">SUM(J30,P30,V30,AB30,AH30,AN30,AT30,AZ30,BF30,BL30,BR30,BX30,CD30)</f>
        <v>0</v>
      </c>
      <c r="E30" s="189">
        <f t="shared" si="15"/>
        <v>0</v>
      </c>
      <c r="F30" s="189">
        <f>C30 - D30 - E30</f>
        <v>0</v>
      </c>
      <c r="G30" s="189"/>
      <c r="I30" s="61">
        <f t="shared" ref="I30:I38" si="16">I9</f>
        <v>0</v>
      </c>
      <c r="J30" s="190"/>
      <c r="K30" s="199"/>
      <c r="L30" s="61">
        <f>I30-J30-K30</f>
        <v>0</v>
      </c>
      <c r="M30" s="61"/>
      <c r="O30" s="61">
        <f t="shared" ref="O30:O38" si="17">O9</f>
        <v>0</v>
      </c>
      <c r="P30" s="190"/>
      <c r="Q30" s="199"/>
      <c r="R30" s="61">
        <f>O30-P30-Q30</f>
        <v>0</v>
      </c>
      <c r="S30" s="61"/>
      <c r="U30" s="61">
        <f t="shared" ref="U30:U38" si="18">U9</f>
        <v>0</v>
      </c>
      <c r="V30" s="190"/>
      <c r="W30" s="199"/>
      <c r="X30" s="61">
        <f>U30-V30-W30</f>
        <v>0</v>
      </c>
      <c r="Y30" s="61"/>
      <c r="AA30" s="61">
        <f t="shared" ref="AA30:AA38" si="19">AA9</f>
        <v>0</v>
      </c>
      <c r="AB30" s="190"/>
      <c r="AC30" s="199"/>
      <c r="AD30" s="61">
        <f>AA30-AB30-AC30</f>
        <v>0</v>
      </c>
      <c r="AE30" s="61"/>
      <c r="AG30" s="61">
        <f t="shared" ref="AG30:AG38" si="20">AG9</f>
        <v>0</v>
      </c>
      <c r="AH30" s="190"/>
      <c r="AI30" s="199"/>
      <c r="AJ30" s="61">
        <f>AG30-AH30-AI30</f>
        <v>0</v>
      </c>
      <c r="AK30" s="61"/>
      <c r="AM30" s="61">
        <f t="shared" ref="AM30:AM38" si="21">AM9</f>
        <v>0</v>
      </c>
      <c r="AN30" s="190"/>
      <c r="AO30" s="199"/>
      <c r="AP30" s="61">
        <f>AM30-AN30-AO30</f>
        <v>0</v>
      </c>
      <c r="AQ30" s="61"/>
      <c r="AS30" s="61">
        <f t="shared" ref="AS30:AS38" si="22">AS9</f>
        <v>0</v>
      </c>
      <c r="AT30" s="190"/>
      <c r="AU30" s="199"/>
      <c r="AV30" s="61">
        <f>AS30-AT30-AU30</f>
        <v>0</v>
      </c>
      <c r="AW30" s="61"/>
      <c r="AY30" s="61">
        <f t="shared" ref="AY30:AY38" si="23">AY9</f>
        <v>0</v>
      </c>
      <c r="AZ30" s="190"/>
      <c r="BA30" s="199"/>
      <c r="BB30" s="61">
        <f>AY30-AZ30-BA30</f>
        <v>0</v>
      </c>
      <c r="BC30" s="61"/>
      <c r="BE30" s="61">
        <f t="shared" ref="BE30:BE38" si="24">BE9</f>
        <v>0</v>
      </c>
      <c r="BF30" s="190"/>
      <c r="BG30" s="199"/>
      <c r="BH30" s="61">
        <f>BE30-BF30-BG30</f>
        <v>0</v>
      </c>
      <c r="BI30" s="61"/>
      <c r="BK30" s="61">
        <f t="shared" ref="BK30:BK38" si="25">BK9</f>
        <v>0</v>
      </c>
      <c r="BL30" s="190"/>
      <c r="BM30" s="199"/>
      <c r="BN30" s="61">
        <f>BK30-BL30-BM30</f>
        <v>0</v>
      </c>
      <c r="BO30" s="61"/>
      <c r="BQ30" s="61">
        <f t="shared" ref="BQ30:BQ38" si="26">BQ9</f>
        <v>0</v>
      </c>
      <c r="BR30" s="190"/>
      <c r="BS30" s="199"/>
      <c r="BT30" s="61">
        <f>BQ30-BR30-BS30</f>
        <v>0</v>
      </c>
      <c r="BU30" s="61"/>
      <c r="BW30" s="61">
        <f t="shared" ref="BW30:BW38" si="27">BW9</f>
        <v>0</v>
      </c>
      <c r="BX30" s="190"/>
      <c r="BY30" s="199"/>
      <c r="BZ30" s="61">
        <f>BW30-BX30-BY30</f>
        <v>0</v>
      </c>
      <c r="CA30" s="61"/>
      <c r="CC30" s="61">
        <f t="shared" ref="CC30:CC38" si="28">CC9</f>
        <v>0</v>
      </c>
      <c r="CD30" s="190"/>
      <c r="CE30" s="199"/>
      <c r="CF30" s="61">
        <f>CC30-CD30-CE30</f>
        <v>0</v>
      </c>
      <c r="CG30" s="61"/>
    </row>
    <row r="31" spans="2:86" ht="15" x14ac:dyDescent="0.25">
      <c r="B31" s="53" t="str">
        <f t="shared" si="14"/>
        <v>Faculty (See Note 2)</v>
      </c>
      <c r="C31" s="189">
        <f t="shared" si="14"/>
        <v>0</v>
      </c>
      <c r="D31" s="189">
        <f t="shared" si="15"/>
        <v>0</v>
      </c>
      <c r="E31" s="189">
        <f t="shared" si="15"/>
        <v>0</v>
      </c>
      <c r="F31" s="189">
        <f t="shared" ref="F31:F38" si="29">C31 - D31 - E31</f>
        <v>0</v>
      </c>
      <c r="G31" s="189"/>
      <c r="I31" s="61">
        <f t="shared" si="16"/>
        <v>0</v>
      </c>
      <c r="J31" s="195"/>
      <c r="K31" s="200"/>
      <c r="L31" s="61">
        <f t="shared" ref="L31:L38" si="30">I31-J31-K31</f>
        <v>0</v>
      </c>
      <c r="M31" s="61"/>
      <c r="O31" s="61">
        <f t="shared" si="17"/>
        <v>0</v>
      </c>
      <c r="P31" s="195"/>
      <c r="Q31" s="200"/>
      <c r="R31" s="61">
        <f t="shared" ref="R31:R38" si="31">O31-P31-Q31</f>
        <v>0</v>
      </c>
      <c r="S31" s="61"/>
      <c r="U31" s="61">
        <f t="shared" si="18"/>
        <v>0</v>
      </c>
      <c r="V31" s="195"/>
      <c r="W31" s="200"/>
      <c r="X31" s="61">
        <f t="shared" ref="X31:X38" si="32">U31-V31-W31</f>
        <v>0</v>
      </c>
      <c r="Y31" s="61"/>
      <c r="AA31" s="61">
        <f t="shared" si="19"/>
        <v>0</v>
      </c>
      <c r="AB31" s="195"/>
      <c r="AC31" s="200"/>
      <c r="AD31" s="61">
        <f t="shared" ref="AD31:AD38" si="33">AA31-AB31-AC31</f>
        <v>0</v>
      </c>
      <c r="AE31" s="61"/>
      <c r="AG31" s="61">
        <f t="shared" si="20"/>
        <v>0</v>
      </c>
      <c r="AH31" s="195"/>
      <c r="AI31" s="200"/>
      <c r="AJ31" s="61">
        <f t="shared" ref="AJ31:AJ38" si="34">AG31-AH31-AI31</f>
        <v>0</v>
      </c>
      <c r="AK31" s="61"/>
      <c r="AM31" s="61">
        <f t="shared" si="21"/>
        <v>0</v>
      </c>
      <c r="AN31" s="195"/>
      <c r="AO31" s="200"/>
      <c r="AP31" s="61">
        <f t="shared" ref="AP31:AP38" si="35">AM31-AN31-AO31</f>
        <v>0</v>
      </c>
      <c r="AQ31" s="61"/>
      <c r="AS31" s="61">
        <f t="shared" si="22"/>
        <v>0</v>
      </c>
      <c r="AT31" s="195"/>
      <c r="AU31" s="200"/>
      <c r="AV31" s="61">
        <f t="shared" ref="AV31:AV37" si="36">AS31-AT31-AU31</f>
        <v>0</v>
      </c>
      <c r="AW31" s="61"/>
      <c r="AY31" s="61">
        <f t="shared" si="23"/>
        <v>0</v>
      </c>
      <c r="AZ31" s="195"/>
      <c r="BA31" s="200"/>
      <c r="BB31" s="61">
        <f t="shared" ref="BB31:BB38" si="37">AY31-AZ31-BA31</f>
        <v>0</v>
      </c>
      <c r="BC31" s="61"/>
      <c r="BE31" s="61">
        <f t="shared" si="24"/>
        <v>0</v>
      </c>
      <c r="BF31" s="195"/>
      <c r="BG31" s="200"/>
      <c r="BH31" s="61">
        <f t="shared" ref="BH31:BH38" si="38">BE31-BF31-BG31</f>
        <v>0</v>
      </c>
      <c r="BI31" s="61"/>
      <c r="BK31" s="61">
        <f t="shared" si="25"/>
        <v>0</v>
      </c>
      <c r="BL31" s="195"/>
      <c r="BM31" s="200"/>
      <c r="BN31" s="61">
        <f t="shared" ref="BN31:BN38" si="39">BK31-BL31-BM31</f>
        <v>0</v>
      </c>
      <c r="BO31" s="61"/>
      <c r="BQ31" s="61">
        <f t="shared" si="26"/>
        <v>0</v>
      </c>
      <c r="BR31" s="195"/>
      <c r="BS31" s="200"/>
      <c r="BT31" s="61">
        <f t="shared" ref="BT31:BT38" si="40">BQ31-BR31-BS31</f>
        <v>0</v>
      </c>
      <c r="BU31" s="61"/>
      <c r="BW31" s="61">
        <f t="shared" si="27"/>
        <v>0</v>
      </c>
      <c r="BX31" s="195"/>
      <c r="BY31" s="200"/>
      <c r="BZ31" s="61">
        <f t="shared" ref="BZ31:BZ38" si="41">BW31-BX31-BY31</f>
        <v>0</v>
      </c>
      <c r="CA31" s="61"/>
      <c r="CC31" s="61">
        <f t="shared" si="28"/>
        <v>0</v>
      </c>
      <c r="CD31" s="195"/>
      <c r="CE31" s="200"/>
      <c r="CF31" s="61">
        <f t="shared" ref="CF31:CF38" si="42">CC31-CD31-CE31</f>
        <v>0</v>
      </c>
      <c r="CG31" s="61"/>
    </row>
    <row r="32" spans="2:86" ht="15" x14ac:dyDescent="0.25">
      <c r="B32" s="53" t="str">
        <f t="shared" si="14"/>
        <v>Professional administrative</v>
      </c>
      <c r="C32" s="189">
        <f t="shared" si="14"/>
        <v>0</v>
      </c>
      <c r="D32" s="189">
        <f t="shared" si="15"/>
        <v>0</v>
      </c>
      <c r="E32" s="189">
        <f t="shared" si="15"/>
        <v>0</v>
      </c>
      <c r="F32" s="189">
        <f t="shared" si="29"/>
        <v>0</v>
      </c>
      <c r="G32" s="189"/>
      <c r="I32" s="61">
        <f t="shared" si="16"/>
        <v>0</v>
      </c>
      <c r="J32" s="195"/>
      <c r="K32" s="200"/>
      <c r="L32" s="61">
        <f t="shared" si="30"/>
        <v>0</v>
      </c>
      <c r="M32" s="61"/>
      <c r="O32" s="61">
        <f t="shared" si="17"/>
        <v>0</v>
      </c>
      <c r="P32" s="195"/>
      <c r="Q32" s="200"/>
      <c r="R32" s="61">
        <f t="shared" si="31"/>
        <v>0</v>
      </c>
      <c r="S32" s="61"/>
      <c r="U32" s="61">
        <f t="shared" si="18"/>
        <v>0</v>
      </c>
      <c r="V32" s="195"/>
      <c r="W32" s="200"/>
      <c r="X32" s="61">
        <f t="shared" si="32"/>
        <v>0</v>
      </c>
      <c r="Y32" s="61"/>
      <c r="AA32" s="61">
        <f t="shared" si="19"/>
        <v>0</v>
      </c>
      <c r="AB32" s="195"/>
      <c r="AC32" s="200"/>
      <c r="AD32" s="61">
        <f t="shared" si="33"/>
        <v>0</v>
      </c>
      <c r="AE32" s="61"/>
      <c r="AG32" s="61">
        <f t="shared" si="20"/>
        <v>0</v>
      </c>
      <c r="AH32" s="195"/>
      <c r="AI32" s="200"/>
      <c r="AJ32" s="61">
        <f t="shared" si="34"/>
        <v>0</v>
      </c>
      <c r="AK32" s="61"/>
      <c r="AM32" s="61">
        <f t="shared" si="21"/>
        <v>0</v>
      </c>
      <c r="AN32" s="195"/>
      <c r="AO32" s="200"/>
      <c r="AP32" s="61">
        <f t="shared" si="35"/>
        <v>0</v>
      </c>
      <c r="AQ32" s="61"/>
      <c r="AS32" s="61">
        <f t="shared" si="22"/>
        <v>0</v>
      </c>
      <c r="AT32" s="195"/>
      <c r="AU32" s="200"/>
      <c r="AV32" s="61">
        <f t="shared" si="36"/>
        <v>0</v>
      </c>
      <c r="AW32" s="61"/>
      <c r="AY32" s="61">
        <f t="shared" si="23"/>
        <v>0</v>
      </c>
      <c r="AZ32" s="195"/>
      <c r="BA32" s="200"/>
      <c r="BB32" s="61">
        <f t="shared" si="37"/>
        <v>0</v>
      </c>
      <c r="BC32" s="61"/>
      <c r="BE32" s="61">
        <f t="shared" si="24"/>
        <v>0</v>
      </c>
      <c r="BF32" s="195"/>
      <c r="BG32" s="200"/>
      <c r="BH32" s="61">
        <f t="shared" si="38"/>
        <v>0</v>
      </c>
      <c r="BI32" s="61"/>
      <c r="BK32" s="61">
        <f t="shared" si="25"/>
        <v>0</v>
      </c>
      <c r="BL32" s="195"/>
      <c r="BM32" s="200"/>
      <c r="BN32" s="61">
        <f t="shared" si="39"/>
        <v>0</v>
      </c>
      <c r="BO32" s="61"/>
      <c r="BQ32" s="61">
        <f t="shared" si="26"/>
        <v>0</v>
      </c>
      <c r="BR32" s="195"/>
      <c r="BS32" s="200"/>
      <c r="BT32" s="61">
        <f t="shared" si="40"/>
        <v>0</v>
      </c>
      <c r="BU32" s="61"/>
      <c r="BW32" s="61">
        <f t="shared" si="27"/>
        <v>0</v>
      </c>
      <c r="BX32" s="195"/>
      <c r="BY32" s="200"/>
      <c r="BZ32" s="61">
        <f t="shared" si="41"/>
        <v>0</v>
      </c>
      <c r="CA32" s="61"/>
      <c r="CC32" s="61">
        <f t="shared" si="28"/>
        <v>0</v>
      </c>
      <c r="CD32" s="195"/>
      <c r="CE32" s="200"/>
      <c r="CF32" s="61">
        <f t="shared" si="42"/>
        <v>0</v>
      </c>
      <c r="CG32" s="61"/>
    </row>
    <row r="33" spans="2:85" ht="15" x14ac:dyDescent="0.25">
      <c r="B33" s="53" t="str">
        <f t="shared" si="14"/>
        <v>Research staff</v>
      </c>
      <c r="C33" s="189">
        <f t="shared" si="14"/>
        <v>0</v>
      </c>
      <c r="D33" s="189">
        <f t="shared" si="15"/>
        <v>0</v>
      </c>
      <c r="E33" s="189">
        <f t="shared" si="15"/>
        <v>0</v>
      </c>
      <c r="F33" s="189">
        <f t="shared" si="29"/>
        <v>0</v>
      </c>
      <c r="G33" s="189"/>
      <c r="I33" s="61">
        <f t="shared" si="16"/>
        <v>0</v>
      </c>
      <c r="J33" s="195"/>
      <c r="K33" s="200"/>
      <c r="L33" s="61">
        <f t="shared" si="30"/>
        <v>0</v>
      </c>
      <c r="M33" s="61"/>
      <c r="O33" s="61">
        <f t="shared" si="17"/>
        <v>0</v>
      </c>
      <c r="P33" s="195"/>
      <c r="Q33" s="200"/>
      <c r="R33" s="61">
        <f t="shared" si="31"/>
        <v>0</v>
      </c>
      <c r="S33" s="61"/>
      <c r="U33" s="61">
        <f t="shared" si="18"/>
        <v>0</v>
      </c>
      <c r="V33" s="195"/>
      <c r="W33" s="200"/>
      <c r="X33" s="61">
        <f t="shared" si="32"/>
        <v>0</v>
      </c>
      <c r="Y33" s="61"/>
      <c r="AA33" s="61">
        <f t="shared" si="19"/>
        <v>0</v>
      </c>
      <c r="AB33" s="195"/>
      <c r="AC33" s="200"/>
      <c r="AD33" s="61">
        <f t="shared" si="33"/>
        <v>0</v>
      </c>
      <c r="AE33" s="61"/>
      <c r="AG33" s="61">
        <f t="shared" si="20"/>
        <v>0</v>
      </c>
      <c r="AH33" s="195"/>
      <c r="AI33" s="200"/>
      <c r="AJ33" s="61">
        <f t="shared" si="34"/>
        <v>0</v>
      </c>
      <c r="AK33" s="61"/>
      <c r="AM33" s="61">
        <f t="shared" si="21"/>
        <v>0</v>
      </c>
      <c r="AN33" s="195"/>
      <c r="AO33" s="200"/>
      <c r="AP33" s="61">
        <f t="shared" si="35"/>
        <v>0</v>
      </c>
      <c r="AQ33" s="61"/>
      <c r="AS33" s="61">
        <f t="shared" si="22"/>
        <v>0</v>
      </c>
      <c r="AT33" s="195"/>
      <c r="AU33" s="200"/>
      <c r="AV33" s="61">
        <f t="shared" si="36"/>
        <v>0</v>
      </c>
      <c r="AW33" s="61"/>
      <c r="AY33" s="61">
        <f t="shared" si="23"/>
        <v>0</v>
      </c>
      <c r="AZ33" s="195"/>
      <c r="BA33" s="200"/>
      <c r="BB33" s="61">
        <f t="shared" si="37"/>
        <v>0</v>
      </c>
      <c r="BC33" s="61"/>
      <c r="BE33" s="61">
        <f t="shared" si="24"/>
        <v>0</v>
      </c>
      <c r="BF33" s="195"/>
      <c r="BG33" s="200"/>
      <c r="BH33" s="61">
        <f t="shared" si="38"/>
        <v>0</v>
      </c>
      <c r="BI33" s="61"/>
      <c r="BK33" s="61">
        <f t="shared" si="25"/>
        <v>0</v>
      </c>
      <c r="BL33" s="195"/>
      <c r="BM33" s="200"/>
      <c r="BN33" s="61">
        <f t="shared" si="39"/>
        <v>0</v>
      </c>
      <c r="BO33" s="61"/>
      <c r="BQ33" s="61">
        <f t="shared" si="26"/>
        <v>0</v>
      </c>
      <c r="BR33" s="195"/>
      <c r="BS33" s="200"/>
      <c r="BT33" s="61">
        <f t="shared" si="40"/>
        <v>0</v>
      </c>
      <c r="BU33" s="61"/>
      <c r="BW33" s="61">
        <f t="shared" si="27"/>
        <v>0</v>
      </c>
      <c r="BX33" s="195"/>
      <c r="BY33" s="200"/>
      <c r="BZ33" s="61">
        <f t="shared" si="41"/>
        <v>0</v>
      </c>
      <c r="CA33" s="61"/>
      <c r="CC33" s="61">
        <f t="shared" si="28"/>
        <v>0</v>
      </c>
      <c r="CD33" s="195"/>
      <c r="CE33" s="200"/>
      <c r="CF33" s="61">
        <f t="shared" si="42"/>
        <v>0</v>
      </c>
      <c r="CG33" s="61"/>
    </row>
    <row r="34" spans="2:85" ht="15" x14ac:dyDescent="0.25">
      <c r="B34" s="53" t="str">
        <f t="shared" si="14"/>
        <v>Postdocs</v>
      </c>
      <c r="C34" s="189">
        <f t="shared" si="14"/>
        <v>0</v>
      </c>
      <c r="D34" s="189">
        <f t="shared" si="15"/>
        <v>0</v>
      </c>
      <c r="E34" s="189">
        <f t="shared" si="15"/>
        <v>0</v>
      </c>
      <c r="F34" s="189">
        <f t="shared" si="29"/>
        <v>0</v>
      </c>
      <c r="G34" s="189"/>
      <c r="I34" s="61">
        <f t="shared" si="16"/>
        <v>0</v>
      </c>
      <c r="J34" s="195"/>
      <c r="K34" s="200"/>
      <c r="L34" s="61">
        <f t="shared" si="30"/>
        <v>0</v>
      </c>
      <c r="M34" s="61"/>
      <c r="O34" s="61">
        <f t="shared" si="17"/>
        <v>0</v>
      </c>
      <c r="P34" s="195"/>
      <c r="Q34" s="200"/>
      <c r="R34" s="61">
        <f t="shared" si="31"/>
        <v>0</v>
      </c>
      <c r="S34" s="61"/>
      <c r="U34" s="61">
        <f t="shared" si="18"/>
        <v>0</v>
      </c>
      <c r="V34" s="195"/>
      <c r="W34" s="200"/>
      <c r="X34" s="61">
        <f t="shared" si="32"/>
        <v>0</v>
      </c>
      <c r="Y34" s="61"/>
      <c r="AA34" s="61">
        <f t="shared" si="19"/>
        <v>0</v>
      </c>
      <c r="AB34" s="195"/>
      <c r="AC34" s="200"/>
      <c r="AD34" s="61">
        <f t="shared" si="33"/>
        <v>0</v>
      </c>
      <c r="AE34" s="61"/>
      <c r="AG34" s="61">
        <f t="shared" si="20"/>
        <v>0</v>
      </c>
      <c r="AH34" s="195"/>
      <c r="AI34" s="200"/>
      <c r="AJ34" s="61">
        <f t="shared" si="34"/>
        <v>0</v>
      </c>
      <c r="AK34" s="61"/>
      <c r="AM34" s="61">
        <f t="shared" si="21"/>
        <v>0</v>
      </c>
      <c r="AN34" s="195"/>
      <c r="AO34" s="200"/>
      <c r="AP34" s="61">
        <f t="shared" si="35"/>
        <v>0</v>
      </c>
      <c r="AQ34" s="61"/>
      <c r="AS34" s="61">
        <f t="shared" si="22"/>
        <v>0</v>
      </c>
      <c r="AT34" s="195"/>
      <c r="AU34" s="200"/>
      <c r="AV34" s="61">
        <f t="shared" si="36"/>
        <v>0</v>
      </c>
      <c r="AW34" s="61"/>
      <c r="AY34" s="61">
        <f t="shared" si="23"/>
        <v>0</v>
      </c>
      <c r="AZ34" s="195"/>
      <c r="BA34" s="200"/>
      <c r="BB34" s="61">
        <f t="shared" si="37"/>
        <v>0</v>
      </c>
      <c r="BC34" s="61"/>
      <c r="BE34" s="61">
        <f t="shared" si="24"/>
        <v>0</v>
      </c>
      <c r="BF34" s="195"/>
      <c r="BG34" s="200"/>
      <c r="BH34" s="61">
        <f t="shared" si="38"/>
        <v>0</v>
      </c>
      <c r="BI34" s="61"/>
      <c r="BK34" s="61">
        <f t="shared" si="25"/>
        <v>0</v>
      </c>
      <c r="BL34" s="195"/>
      <c r="BM34" s="200"/>
      <c r="BN34" s="61">
        <f t="shared" si="39"/>
        <v>0</v>
      </c>
      <c r="BO34" s="61"/>
      <c r="BQ34" s="61">
        <f t="shared" si="26"/>
        <v>0</v>
      </c>
      <c r="BR34" s="195"/>
      <c r="BS34" s="200"/>
      <c r="BT34" s="61">
        <f t="shared" si="40"/>
        <v>0</v>
      </c>
      <c r="BU34" s="61"/>
      <c r="BW34" s="61">
        <f t="shared" si="27"/>
        <v>0</v>
      </c>
      <c r="BX34" s="195"/>
      <c r="BY34" s="200"/>
      <c r="BZ34" s="61">
        <f t="shared" si="41"/>
        <v>0</v>
      </c>
      <c r="CA34" s="61"/>
      <c r="CC34" s="61">
        <f t="shared" si="28"/>
        <v>0</v>
      </c>
      <c r="CD34" s="195"/>
      <c r="CE34" s="200"/>
      <c r="CF34" s="61">
        <f t="shared" si="42"/>
        <v>0</v>
      </c>
      <c r="CG34" s="61"/>
    </row>
    <row r="35" spans="2:85" ht="15" x14ac:dyDescent="0.25">
      <c r="B35" s="53" t="str">
        <f t="shared" si="14"/>
        <v>Doctoral students</v>
      </c>
      <c r="C35" s="189">
        <f t="shared" si="14"/>
        <v>0</v>
      </c>
      <c r="D35" s="189">
        <f t="shared" si="15"/>
        <v>0</v>
      </c>
      <c r="E35" s="189">
        <f t="shared" si="15"/>
        <v>0</v>
      </c>
      <c r="F35" s="189">
        <f t="shared" si="29"/>
        <v>0</v>
      </c>
      <c r="G35" s="189"/>
      <c r="I35" s="61">
        <f t="shared" si="16"/>
        <v>0</v>
      </c>
      <c r="J35" s="195"/>
      <c r="K35" s="200"/>
      <c r="L35" s="61">
        <f t="shared" si="30"/>
        <v>0</v>
      </c>
      <c r="M35" s="61"/>
      <c r="O35" s="61">
        <f t="shared" si="17"/>
        <v>0</v>
      </c>
      <c r="P35" s="195"/>
      <c r="Q35" s="200"/>
      <c r="R35" s="61">
        <f t="shared" si="31"/>
        <v>0</v>
      </c>
      <c r="S35" s="61"/>
      <c r="U35" s="61">
        <f t="shared" si="18"/>
        <v>0</v>
      </c>
      <c r="V35" s="195"/>
      <c r="W35" s="200"/>
      <c r="X35" s="61">
        <f t="shared" si="32"/>
        <v>0</v>
      </c>
      <c r="Y35" s="61"/>
      <c r="AA35" s="61">
        <f t="shared" si="19"/>
        <v>0</v>
      </c>
      <c r="AB35" s="195"/>
      <c r="AC35" s="200"/>
      <c r="AD35" s="61">
        <f t="shared" si="33"/>
        <v>0</v>
      </c>
      <c r="AE35" s="61"/>
      <c r="AG35" s="61">
        <f t="shared" si="20"/>
        <v>0</v>
      </c>
      <c r="AH35" s="195"/>
      <c r="AI35" s="200"/>
      <c r="AJ35" s="61">
        <f t="shared" si="34"/>
        <v>0</v>
      </c>
      <c r="AK35" s="61"/>
      <c r="AM35" s="61">
        <f t="shared" si="21"/>
        <v>0</v>
      </c>
      <c r="AN35" s="195"/>
      <c r="AO35" s="200"/>
      <c r="AP35" s="61">
        <f t="shared" si="35"/>
        <v>0</v>
      </c>
      <c r="AQ35" s="61"/>
      <c r="AS35" s="61">
        <f t="shared" si="22"/>
        <v>0</v>
      </c>
      <c r="AT35" s="195"/>
      <c r="AU35" s="200"/>
      <c r="AV35" s="61">
        <f t="shared" si="36"/>
        <v>0</v>
      </c>
      <c r="AW35" s="61"/>
      <c r="AY35" s="61">
        <f t="shared" si="23"/>
        <v>0</v>
      </c>
      <c r="AZ35" s="195"/>
      <c r="BA35" s="200"/>
      <c r="BB35" s="61">
        <f t="shared" si="37"/>
        <v>0</v>
      </c>
      <c r="BC35" s="61"/>
      <c r="BE35" s="61">
        <f t="shared" si="24"/>
        <v>0</v>
      </c>
      <c r="BF35" s="195"/>
      <c r="BG35" s="200"/>
      <c r="BH35" s="61">
        <f t="shared" si="38"/>
        <v>0</v>
      </c>
      <c r="BI35" s="61"/>
      <c r="BK35" s="61">
        <f t="shared" si="25"/>
        <v>0</v>
      </c>
      <c r="BL35" s="195"/>
      <c r="BM35" s="200"/>
      <c r="BN35" s="61">
        <f t="shared" si="39"/>
        <v>0</v>
      </c>
      <c r="BO35" s="61"/>
      <c r="BQ35" s="61">
        <f t="shared" si="26"/>
        <v>0</v>
      </c>
      <c r="BR35" s="195"/>
      <c r="BS35" s="200"/>
      <c r="BT35" s="61">
        <f t="shared" si="40"/>
        <v>0</v>
      </c>
      <c r="BU35" s="61"/>
      <c r="BW35" s="61">
        <f t="shared" si="27"/>
        <v>0</v>
      </c>
      <c r="BX35" s="195"/>
      <c r="BY35" s="200"/>
      <c r="BZ35" s="61">
        <f t="shared" si="41"/>
        <v>0</v>
      </c>
      <c r="CA35" s="61"/>
      <c r="CC35" s="61">
        <f t="shared" si="28"/>
        <v>0</v>
      </c>
      <c r="CD35" s="195"/>
      <c r="CE35" s="200"/>
      <c r="CF35" s="61">
        <f t="shared" si="42"/>
        <v>0</v>
      </c>
      <c r="CG35" s="61"/>
    </row>
    <row r="36" spans="2:85" ht="15" x14ac:dyDescent="0.25">
      <c r="B36" s="53" t="str">
        <f t="shared" si="14"/>
        <v>Masters students</v>
      </c>
      <c r="C36" s="189">
        <f t="shared" si="14"/>
        <v>0</v>
      </c>
      <c r="D36" s="189">
        <f t="shared" si="15"/>
        <v>0</v>
      </c>
      <c r="E36" s="189">
        <f t="shared" si="15"/>
        <v>0</v>
      </c>
      <c r="F36" s="189">
        <f t="shared" si="29"/>
        <v>0</v>
      </c>
      <c r="G36" s="189"/>
      <c r="I36" s="61">
        <f t="shared" si="16"/>
        <v>0</v>
      </c>
      <c r="J36" s="195"/>
      <c r="K36" s="200"/>
      <c r="L36" s="61">
        <f t="shared" si="30"/>
        <v>0</v>
      </c>
      <c r="M36" s="61"/>
      <c r="O36" s="61">
        <f t="shared" si="17"/>
        <v>0</v>
      </c>
      <c r="P36" s="195"/>
      <c r="Q36" s="200"/>
      <c r="R36" s="61">
        <f t="shared" si="31"/>
        <v>0</v>
      </c>
      <c r="S36" s="61"/>
      <c r="U36" s="61">
        <f t="shared" si="18"/>
        <v>0</v>
      </c>
      <c r="V36" s="195"/>
      <c r="W36" s="200"/>
      <c r="X36" s="61">
        <f t="shared" si="32"/>
        <v>0</v>
      </c>
      <c r="Y36" s="61"/>
      <c r="AA36" s="61">
        <f t="shared" si="19"/>
        <v>0</v>
      </c>
      <c r="AB36" s="195"/>
      <c r="AC36" s="200"/>
      <c r="AD36" s="61">
        <f t="shared" si="33"/>
        <v>0</v>
      </c>
      <c r="AE36" s="61"/>
      <c r="AG36" s="61">
        <f t="shared" si="20"/>
        <v>0</v>
      </c>
      <c r="AH36" s="195"/>
      <c r="AI36" s="200"/>
      <c r="AJ36" s="61">
        <f t="shared" si="34"/>
        <v>0</v>
      </c>
      <c r="AK36" s="61"/>
      <c r="AM36" s="61">
        <f t="shared" si="21"/>
        <v>0</v>
      </c>
      <c r="AN36" s="195"/>
      <c r="AO36" s="200"/>
      <c r="AP36" s="61">
        <f t="shared" si="35"/>
        <v>0</v>
      </c>
      <c r="AQ36" s="61"/>
      <c r="AS36" s="61">
        <f t="shared" si="22"/>
        <v>0</v>
      </c>
      <c r="AT36" s="195"/>
      <c r="AU36" s="200"/>
      <c r="AV36" s="61">
        <f t="shared" si="36"/>
        <v>0</v>
      </c>
      <c r="AW36" s="61"/>
      <c r="AY36" s="61">
        <f t="shared" si="23"/>
        <v>0</v>
      </c>
      <c r="AZ36" s="195"/>
      <c r="BA36" s="200"/>
      <c r="BB36" s="61">
        <f t="shared" si="37"/>
        <v>0</v>
      </c>
      <c r="BC36" s="61"/>
      <c r="BE36" s="61">
        <f t="shared" si="24"/>
        <v>0</v>
      </c>
      <c r="BF36" s="195"/>
      <c r="BG36" s="200"/>
      <c r="BH36" s="61">
        <f t="shared" si="38"/>
        <v>0</v>
      </c>
      <c r="BI36" s="61"/>
      <c r="BK36" s="61">
        <f t="shared" si="25"/>
        <v>0</v>
      </c>
      <c r="BL36" s="195"/>
      <c r="BM36" s="200"/>
      <c r="BN36" s="61">
        <f t="shared" si="39"/>
        <v>0</v>
      </c>
      <c r="BO36" s="61"/>
      <c r="BQ36" s="61">
        <f t="shared" si="26"/>
        <v>0</v>
      </c>
      <c r="BR36" s="195"/>
      <c r="BS36" s="200"/>
      <c r="BT36" s="61">
        <f t="shared" si="40"/>
        <v>0</v>
      </c>
      <c r="BU36" s="61"/>
      <c r="BW36" s="61">
        <f t="shared" si="27"/>
        <v>0</v>
      </c>
      <c r="BX36" s="195"/>
      <c r="BY36" s="200"/>
      <c r="BZ36" s="61">
        <f t="shared" si="41"/>
        <v>0</v>
      </c>
      <c r="CA36" s="61"/>
      <c r="CC36" s="61">
        <f t="shared" si="28"/>
        <v>0</v>
      </c>
      <c r="CD36" s="195"/>
      <c r="CE36" s="200"/>
      <c r="CF36" s="61">
        <f t="shared" si="42"/>
        <v>0</v>
      </c>
      <c r="CG36" s="61"/>
    </row>
    <row r="37" spans="2:85" ht="15.75" thickBot="1" x14ac:dyDescent="0.3">
      <c r="B37" s="53" t="str">
        <f t="shared" si="14"/>
        <v>Undergraduate students</v>
      </c>
      <c r="C37" s="189">
        <f t="shared" si="14"/>
        <v>0</v>
      </c>
      <c r="D37" s="189">
        <f t="shared" si="15"/>
        <v>0</v>
      </c>
      <c r="E37" s="189">
        <f t="shared" si="15"/>
        <v>0</v>
      </c>
      <c r="F37" s="189">
        <f t="shared" si="29"/>
        <v>0</v>
      </c>
      <c r="G37" s="189"/>
      <c r="I37" s="61">
        <f t="shared" si="16"/>
        <v>0</v>
      </c>
      <c r="J37" s="196"/>
      <c r="K37" s="201"/>
      <c r="L37" s="61">
        <f t="shared" si="30"/>
        <v>0</v>
      </c>
      <c r="M37" s="61"/>
      <c r="O37" s="61">
        <f t="shared" si="17"/>
        <v>0</v>
      </c>
      <c r="P37" s="196"/>
      <c r="Q37" s="201"/>
      <c r="R37" s="61">
        <f t="shared" si="31"/>
        <v>0</v>
      </c>
      <c r="S37" s="61"/>
      <c r="U37" s="61">
        <f t="shared" si="18"/>
        <v>0</v>
      </c>
      <c r="V37" s="196"/>
      <c r="W37" s="201"/>
      <c r="X37" s="61">
        <f t="shared" si="32"/>
        <v>0</v>
      </c>
      <c r="Y37" s="61"/>
      <c r="AA37" s="61">
        <f t="shared" si="19"/>
        <v>0</v>
      </c>
      <c r="AB37" s="196"/>
      <c r="AC37" s="201"/>
      <c r="AD37" s="61">
        <f t="shared" si="33"/>
        <v>0</v>
      </c>
      <c r="AE37" s="61"/>
      <c r="AG37" s="61">
        <f t="shared" si="20"/>
        <v>0</v>
      </c>
      <c r="AH37" s="196"/>
      <c r="AI37" s="201"/>
      <c r="AJ37" s="61">
        <f t="shared" si="34"/>
        <v>0</v>
      </c>
      <c r="AK37" s="61"/>
      <c r="AM37" s="61">
        <f t="shared" si="21"/>
        <v>0</v>
      </c>
      <c r="AN37" s="196"/>
      <c r="AO37" s="201"/>
      <c r="AP37" s="61">
        <f t="shared" si="35"/>
        <v>0</v>
      </c>
      <c r="AQ37" s="61"/>
      <c r="AS37" s="61">
        <f t="shared" si="22"/>
        <v>0</v>
      </c>
      <c r="AT37" s="196"/>
      <c r="AU37" s="201"/>
      <c r="AV37" s="61">
        <f t="shared" si="36"/>
        <v>0</v>
      </c>
      <c r="AW37" s="61"/>
      <c r="AY37" s="61">
        <f t="shared" si="23"/>
        <v>0</v>
      </c>
      <c r="AZ37" s="196"/>
      <c r="BA37" s="201"/>
      <c r="BB37" s="61">
        <f t="shared" si="37"/>
        <v>0</v>
      </c>
      <c r="BC37" s="61"/>
      <c r="BE37" s="61">
        <f t="shared" si="24"/>
        <v>0</v>
      </c>
      <c r="BF37" s="196"/>
      <c r="BG37" s="201"/>
      <c r="BH37" s="61">
        <f t="shared" si="38"/>
        <v>0</v>
      </c>
      <c r="BI37" s="61"/>
      <c r="BK37" s="61">
        <f t="shared" si="25"/>
        <v>0</v>
      </c>
      <c r="BL37" s="196"/>
      <c r="BM37" s="201"/>
      <c r="BN37" s="61">
        <f t="shared" si="39"/>
        <v>0</v>
      </c>
      <c r="BO37" s="61"/>
      <c r="BQ37" s="61">
        <f t="shared" si="26"/>
        <v>0</v>
      </c>
      <c r="BR37" s="196"/>
      <c r="BS37" s="201"/>
      <c r="BT37" s="61">
        <f t="shared" si="40"/>
        <v>0</v>
      </c>
      <c r="BU37" s="61"/>
      <c r="BW37" s="61">
        <f t="shared" si="27"/>
        <v>0</v>
      </c>
      <c r="BX37" s="196"/>
      <c r="BY37" s="201"/>
      <c r="BZ37" s="61">
        <f t="shared" si="41"/>
        <v>0</v>
      </c>
      <c r="CA37" s="61"/>
      <c r="CC37" s="61">
        <f t="shared" si="28"/>
        <v>0</v>
      </c>
      <c r="CD37" s="196"/>
      <c r="CE37" s="201"/>
      <c r="CF37" s="61">
        <f t="shared" si="42"/>
        <v>0</v>
      </c>
      <c r="CG37" s="61"/>
    </row>
    <row r="38" spans="2:85" ht="14.25" x14ac:dyDescent="0.2">
      <c r="B38" s="52" t="s">
        <v>93</v>
      </c>
      <c r="C38" s="189">
        <f>C17</f>
        <v>0</v>
      </c>
      <c r="D38" s="189">
        <f>SUM(D30:D37)</f>
        <v>0</v>
      </c>
      <c r="E38" s="189">
        <f>SUM(E30:E37)</f>
        <v>0</v>
      </c>
      <c r="F38" s="189">
        <f t="shared" si="29"/>
        <v>0</v>
      </c>
      <c r="G38" s="189"/>
      <c r="I38" s="61">
        <f t="shared" si="16"/>
        <v>0</v>
      </c>
      <c r="J38" s="61">
        <f>SUM(J30:J37)</f>
        <v>0</v>
      </c>
      <c r="K38" s="61">
        <f>SUM(K30:K37)</f>
        <v>0</v>
      </c>
      <c r="L38" s="61">
        <f t="shared" si="30"/>
        <v>0</v>
      </c>
      <c r="M38" s="61"/>
      <c r="O38" s="61">
        <f t="shared" si="17"/>
        <v>0</v>
      </c>
      <c r="P38" s="61">
        <f>SUM(P30:P37)</f>
        <v>0</v>
      </c>
      <c r="Q38" s="61">
        <f>SUM(Q30:Q37)</f>
        <v>0</v>
      </c>
      <c r="R38" s="61">
        <f t="shared" si="31"/>
        <v>0</v>
      </c>
      <c r="S38" s="61"/>
      <c r="U38" s="61">
        <f t="shared" si="18"/>
        <v>0</v>
      </c>
      <c r="V38" s="61">
        <f>SUM(V30:V37)</f>
        <v>0</v>
      </c>
      <c r="W38" s="61">
        <f>SUM(W30:W37)</f>
        <v>0</v>
      </c>
      <c r="X38" s="61">
        <f t="shared" si="32"/>
        <v>0</v>
      </c>
      <c r="Y38" s="61"/>
      <c r="AA38" s="61">
        <f t="shared" si="19"/>
        <v>0</v>
      </c>
      <c r="AB38" s="61">
        <f>SUM(AB30:AB37)</f>
        <v>0</v>
      </c>
      <c r="AC38" s="61">
        <f>SUM(AC30:AC37)</f>
        <v>0</v>
      </c>
      <c r="AD38" s="61">
        <f t="shared" si="33"/>
        <v>0</v>
      </c>
      <c r="AE38" s="61"/>
      <c r="AG38" s="61">
        <f t="shared" si="20"/>
        <v>0</v>
      </c>
      <c r="AH38" s="61">
        <f>SUM(AH30:AH37)</f>
        <v>0</v>
      </c>
      <c r="AI38" s="61">
        <f>SUM(AI30:AI37)</f>
        <v>0</v>
      </c>
      <c r="AJ38" s="61">
        <f t="shared" si="34"/>
        <v>0</v>
      </c>
      <c r="AK38" s="61"/>
      <c r="AM38" s="61">
        <f t="shared" si="21"/>
        <v>0</v>
      </c>
      <c r="AN38" s="61">
        <f>SUM(AN30:AN37)</f>
        <v>0</v>
      </c>
      <c r="AO38" s="61">
        <f>SUM(AO30:AO37)</f>
        <v>0</v>
      </c>
      <c r="AP38" s="61">
        <f t="shared" si="35"/>
        <v>0</v>
      </c>
      <c r="AQ38" s="61"/>
      <c r="AS38" s="61">
        <f t="shared" si="22"/>
        <v>0</v>
      </c>
      <c r="AT38" s="61">
        <f>SUM(AT30:AT37)</f>
        <v>0</v>
      </c>
      <c r="AU38" s="61">
        <f>SUM(AU30:AU37)</f>
        <v>0</v>
      </c>
      <c r="AV38" s="61">
        <f>AS38-AT38-AU38</f>
        <v>0</v>
      </c>
      <c r="AW38" s="61"/>
      <c r="AY38" s="61">
        <f t="shared" si="23"/>
        <v>0</v>
      </c>
      <c r="AZ38" s="61">
        <f>SUM(AZ30:AZ37)</f>
        <v>0</v>
      </c>
      <c r="BA38" s="61">
        <f>SUM(BA30:BA37)</f>
        <v>0</v>
      </c>
      <c r="BB38" s="61">
        <f t="shared" si="37"/>
        <v>0</v>
      </c>
      <c r="BC38" s="61"/>
      <c r="BE38" s="61">
        <f t="shared" si="24"/>
        <v>0</v>
      </c>
      <c r="BF38" s="61">
        <f>SUM(BF30:BF37)</f>
        <v>0</v>
      </c>
      <c r="BG38" s="61">
        <f>SUM(BG30:BG37)</f>
        <v>0</v>
      </c>
      <c r="BH38" s="61">
        <f t="shared" si="38"/>
        <v>0</v>
      </c>
      <c r="BI38" s="61"/>
      <c r="BK38" s="61">
        <f t="shared" si="25"/>
        <v>0</v>
      </c>
      <c r="BL38" s="61">
        <f>SUM(BL30:BL37)</f>
        <v>0</v>
      </c>
      <c r="BM38" s="61">
        <f>SUM(BM30:BM37)</f>
        <v>0</v>
      </c>
      <c r="BN38" s="61">
        <f t="shared" si="39"/>
        <v>0</v>
      </c>
      <c r="BO38" s="61"/>
      <c r="BQ38" s="61">
        <f t="shared" si="26"/>
        <v>0</v>
      </c>
      <c r="BR38" s="61">
        <f>SUM(BR30:BR37)</f>
        <v>0</v>
      </c>
      <c r="BS38" s="61">
        <f>SUM(BS30:BS37)</f>
        <v>0</v>
      </c>
      <c r="BT38" s="61">
        <f t="shared" si="40"/>
        <v>0</v>
      </c>
      <c r="BU38" s="61"/>
      <c r="BW38" s="61">
        <f t="shared" si="27"/>
        <v>0</v>
      </c>
      <c r="BX38" s="61">
        <f>SUM(BX30:BX37)</f>
        <v>0</v>
      </c>
      <c r="BY38" s="61">
        <f>SUM(BY30:BY37)</f>
        <v>0</v>
      </c>
      <c r="BZ38" s="61">
        <f t="shared" si="41"/>
        <v>0</v>
      </c>
      <c r="CA38" s="61"/>
      <c r="CC38" s="61">
        <f t="shared" si="28"/>
        <v>0</v>
      </c>
      <c r="CD38" s="61">
        <f>SUM(CD30:CD37)</f>
        <v>0</v>
      </c>
      <c r="CE38" s="61">
        <f>SUM(CE30:CE37)</f>
        <v>0</v>
      </c>
      <c r="CF38" s="61">
        <f t="shared" si="42"/>
        <v>0</v>
      </c>
      <c r="CG38" s="61"/>
    </row>
    <row r="39" spans="2:85" ht="14.25" x14ac:dyDescent="0.2">
      <c r="B39" s="52"/>
      <c r="C39" s="54"/>
      <c r="D39" s="54"/>
      <c r="E39" s="54"/>
      <c r="F39" s="54"/>
      <c r="G39" s="54"/>
      <c r="I39" s="59"/>
      <c r="J39" s="59"/>
      <c r="K39" s="59"/>
      <c r="L39" s="45"/>
      <c r="M39" s="226"/>
      <c r="O39" s="59"/>
      <c r="P39" s="59"/>
      <c r="Q39" s="59"/>
      <c r="R39" s="45"/>
      <c r="S39" s="226"/>
      <c r="U39" s="59"/>
      <c r="V39" s="59"/>
      <c r="W39" s="59"/>
      <c r="X39" s="45"/>
      <c r="Y39" s="226"/>
      <c r="AA39" s="59"/>
      <c r="AB39" s="59"/>
      <c r="AC39" s="59"/>
      <c r="AD39" s="45"/>
      <c r="AE39" s="226"/>
      <c r="AG39" s="59"/>
      <c r="AH39" s="59"/>
      <c r="AI39" s="59"/>
      <c r="AJ39" s="45"/>
      <c r="AK39" s="226"/>
      <c r="AM39" s="59"/>
      <c r="AN39" s="59"/>
      <c r="AO39" s="59"/>
      <c r="AP39" s="45"/>
      <c r="AQ39" s="226"/>
      <c r="AS39" s="59"/>
      <c r="AT39" s="59"/>
      <c r="AU39" s="59"/>
      <c r="AV39" s="45"/>
      <c r="AW39" s="226"/>
      <c r="AY39" s="59"/>
      <c r="AZ39" s="59"/>
      <c r="BA39" s="59"/>
      <c r="BB39" s="45"/>
      <c r="BC39" s="226"/>
      <c r="BE39" s="59"/>
      <c r="BF39" s="59"/>
      <c r="BG39" s="59"/>
      <c r="BH39" s="45"/>
      <c r="BI39" s="226"/>
      <c r="BK39" s="59"/>
      <c r="BL39" s="59"/>
      <c r="BM39" s="59"/>
      <c r="BN39" s="45"/>
      <c r="BO39" s="226"/>
      <c r="BQ39" s="59"/>
      <c r="BR39" s="59"/>
      <c r="BS39" s="59"/>
      <c r="BT39" s="45"/>
      <c r="BU39" s="226"/>
      <c r="BW39" s="59"/>
      <c r="BX39" s="59"/>
      <c r="BY39" s="59"/>
      <c r="BZ39" s="45"/>
      <c r="CA39" s="226"/>
      <c r="CC39" s="59"/>
      <c r="CD39" s="59"/>
      <c r="CE39" s="59"/>
      <c r="CF39" s="45"/>
      <c r="CG39" s="226"/>
    </row>
    <row r="40" spans="2:85" ht="14.25" x14ac:dyDescent="0.2">
      <c r="B40" s="52"/>
      <c r="C40" s="54"/>
      <c r="D40" s="54"/>
      <c r="E40" s="54"/>
      <c r="F40" s="54"/>
      <c r="G40" s="54"/>
      <c r="J40" s="14"/>
      <c r="K40" s="14"/>
      <c r="P40" s="14"/>
      <c r="Q40" s="14"/>
      <c r="V40" s="14"/>
      <c r="W40" s="14"/>
      <c r="AB40" s="14"/>
      <c r="AC40" s="14"/>
      <c r="AH40" s="14"/>
      <c r="AI40" s="14"/>
      <c r="AN40" s="14"/>
      <c r="AO40" s="14"/>
      <c r="AT40" s="14"/>
      <c r="AU40" s="14"/>
      <c r="AZ40" s="14"/>
      <c r="BA40" s="14"/>
      <c r="BF40" s="14"/>
      <c r="BG40" s="14"/>
      <c r="BL40" s="14"/>
      <c r="BM40" s="14"/>
      <c r="BR40" s="14"/>
      <c r="BS40" s="14"/>
      <c r="BX40" s="14"/>
      <c r="BY40" s="14"/>
      <c r="CD40" s="14"/>
      <c r="CE40" s="14"/>
    </row>
    <row r="41" spans="2:85" ht="14.25" x14ac:dyDescent="0.2">
      <c r="B41" s="52"/>
      <c r="C41" s="54"/>
      <c r="D41" s="54"/>
      <c r="E41" s="54"/>
      <c r="F41" s="54"/>
      <c r="G41" s="54"/>
      <c r="J41" s="14"/>
      <c r="K41" s="14"/>
      <c r="P41" s="14"/>
      <c r="Q41" s="14"/>
      <c r="V41" s="14"/>
      <c r="W41" s="14"/>
      <c r="AB41" s="14"/>
      <c r="AC41" s="14"/>
      <c r="AH41" s="14"/>
      <c r="AI41" s="14"/>
      <c r="AN41" s="14"/>
      <c r="AO41" s="14"/>
      <c r="AT41" s="14"/>
      <c r="AU41" s="14"/>
      <c r="AZ41" s="14"/>
      <c r="BA41" s="14"/>
      <c r="BF41" s="14"/>
      <c r="BG41" s="14"/>
      <c r="BL41" s="14"/>
      <c r="BM41" s="14"/>
      <c r="BR41" s="14"/>
      <c r="BS41" s="14"/>
      <c r="BX41" s="14"/>
      <c r="BY41" s="14"/>
      <c r="CD41" s="14"/>
      <c r="CE41" s="14"/>
    </row>
    <row r="42" spans="2:85" ht="14.25" x14ac:dyDescent="0.2">
      <c r="B42" s="52"/>
      <c r="C42" s="54"/>
      <c r="D42" s="54"/>
      <c r="E42" s="54"/>
      <c r="F42" s="54"/>
      <c r="G42" s="54"/>
      <c r="J42" s="14"/>
      <c r="K42" s="14"/>
      <c r="P42" s="14"/>
      <c r="Q42" s="14"/>
      <c r="V42" s="14"/>
      <c r="W42" s="14"/>
      <c r="AB42" s="14"/>
      <c r="AC42" s="14"/>
      <c r="AH42" s="14"/>
      <c r="AI42" s="14"/>
      <c r="AN42" s="14"/>
      <c r="AO42" s="14"/>
      <c r="AT42" s="14"/>
      <c r="AU42" s="14"/>
      <c r="AZ42" s="14"/>
      <c r="BA42" s="14"/>
      <c r="BF42" s="14"/>
      <c r="BG42" s="14"/>
      <c r="BL42" s="14"/>
      <c r="BM42" s="14"/>
      <c r="BR42" s="14"/>
      <c r="BS42" s="14"/>
      <c r="BX42" s="14"/>
      <c r="BY42" s="14"/>
      <c r="CD42" s="14"/>
      <c r="CE42" s="14"/>
    </row>
    <row r="43" spans="2:85" ht="14.25" x14ac:dyDescent="0.2">
      <c r="B43" s="52"/>
      <c r="C43" s="54"/>
      <c r="D43" s="54"/>
      <c r="E43" s="54"/>
      <c r="F43" s="54"/>
      <c r="G43" s="54"/>
      <c r="J43" s="14"/>
      <c r="K43" s="14"/>
      <c r="P43" s="14"/>
      <c r="Q43" s="14"/>
      <c r="V43" s="14"/>
      <c r="W43" s="14"/>
      <c r="AB43" s="14"/>
      <c r="AC43" s="14"/>
      <c r="AH43" s="14"/>
      <c r="AI43" s="14"/>
      <c r="AN43" s="14"/>
      <c r="AO43" s="14"/>
      <c r="AT43" s="14"/>
      <c r="AU43" s="14"/>
      <c r="AZ43" s="14"/>
      <c r="BA43" s="14"/>
      <c r="BF43" s="14"/>
      <c r="BG43" s="14"/>
      <c r="BL43" s="14"/>
      <c r="BM43" s="14"/>
      <c r="BR43" s="14"/>
      <c r="BS43" s="14"/>
      <c r="BX43" s="14"/>
      <c r="BY43" s="14"/>
      <c r="CD43" s="14"/>
      <c r="CE43" s="14"/>
    </row>
    <row r="44" spans="2:85" ht="14.25" x14ac:dyDescent="0.2">
      <c r="B44" s="52"/>
      <c r="C44" s="54"/>
      <c r="D44" s="54"/>
      <c r="E44" s="54"/>
      <c r="F44" s="54"/>
      <c r="G44" s="54"/>
      <c r="J44" s="14"/>
      <c r="K44" s="14"/>
      <c r="P44" s="14"/>
      <c r="Q44" s="14"/>
      <c r="V44" s="14"/>
      <c r="W44" s="14"/>
      <c r="AB44" s="14"/>
      <c r="AC44" s="14"/>
      <c r="AH44" s="14"/>
      <c r="AI44" s="14"/>
      <c r="AN44" s="14"/>
      <c r="AO44" s="14"/>
      <c r="AT44" s="14"/>
      <c r="AU44" s="14"/>
      <c r="AZ44" s="14"/>
      <c r="BA44" s="14"/>
      <c r="BF44" s="14"/>
      <c r="BG44" s="14"/>
      <c r="BL44" s="14"/>
      <c r="BM44" s="14"/>
      <c r="BR44" s="14"/>
      <c r="BS44" s="14"/>
      <c r="BX44" s="14"/>
      <c r="BY44" s="14"/>
      <c r="CD44" s="14"/>
      <c r="CE44" s="14"/>
    </row>
    <row r="45" spans="2:85" ht="1.5" customHeight="1" x14ac:dyDescent="0.2">
      <c r="B45" s="52"/>
      <c r="C45" s="54"/>
      <c r="D45" s="54"/>
      <c r="E45" s="54"/>
      <c r="F45" s="54"/>
      <c r="G45" s="54"/>
      <c r="J45" s="14"/>
      <c r="K45" s="14"/>
      <c r="P45" s="14"/>
      <c r="Q45" s="14"/>
      <c r="V45" s="14"/>
      <c r="W45" s="14"/>
      <c r="AB45" s="14"/>
      <c r="AC45" s="14"/>
      <c r="AH45" s="14"/>
      <c r="AI45" s="14"/>
      <c r="AN45" s="14"/>
      <c r="AO45" s="14"/>
      <c r="AT45" s="14"/>
      <c r="AU45" s="14"/>
      <c r="AZ45" s="14"/>
      <c r="BA45" s="14"/>
      <c r="BF45" s="14"/>
      <c r="BG45" s="14"/>
      <c r="BL45" s="14"/>
      <c r="BM45" s="14"/>
      <c r="BR45" s="14"/>
      <c r="BS45" s="14"/>
      <c r="BX45" s="14"/>
      <c r="BY45" s="14"/>
      <c r="CD45" s="14"/>
      <c r="CE45" s="14"/>
    </row>
    <row r="46" spans="2:85" ht="4.7" hidden="1" customHeight="1" x14ac:dyDescent="0.2">
      <c r="B46" s="52"/>
      <c r="C46" s="54"/>
      <c r="D46" s="54"/>
      <c r="E46" s="54"/>
      <c r="F46" s="54"/>
      <c r="G46" s="54"/>
      <c r="J46" s="14"/>
      <c r="K46" s="14"/>
      <c r="P46" s="14"/>
      <c r="Q46" s="14"/>
      <c r="V46" s="14"/>
      <c r="W46" s="14"/>
      <c r="AB46" s="14"/>
      <c r="AC46" s="14"/>
      <c r="AH46" s="14"/>
      <c r="AI46" s="14"/>
      <c r="AN46" s="14"/>
      <c r="AO46" s="14"/>
      <c r="AT46" s="14"/>
      <c r="AU46" s="14"/>
      <c r="AZ46" s="14"/>
      <c r="BA46" s="14"/>
      <c r="BF46" s="14"/>
      <c r="BG46" s="14"/>
      <c r="BL46" s="14"/>
      <c r="BM46" s="14"/>
      <c r="BR46" s="14"/>
      <c r="BS46" s="14"/>
      <c r="BX46" s="14"/>
      <c r="BY46" s="14"/>
      <c r="CD46" s="14"/>
      <c r="CE46" s="14"/>
    </row>
    <row r="47" spans="2:85" ht="0.95" customHeight="1" x14ac:dyDescent="0.2">
      <c r="B47" s="52"/>
      <c r="C47" s="54"/>
      <c r="D47" s="54"/>
      <c r="E47" s="54"/>
      <c r="F47" s="54"/>
      <c r="G47" s="54"/>
      <c r="J47" s="14"/>
      <c r="K47" s="14"/>
      <c r="P47" s="14"/>
      <c r="Q47" s="14"/>
      <c r="V47" s="14"/>
      <c r="W47" s="14"/>
      <c r="AB47" s="14"/>
      <c r="AC47" s="14"/>
      <c r="AH47" s="14"/>
      <c r="AI47" s="14"/>
      <c r="AN47" s="14"/>
      <c r="AO47" s="14"/>
      <c r="AT47" s="14"/>
      <c r="AU47" s="14"/>
      <c r="AZ47" s="14"/>
      <c r="BA47" s="14"/>
      <c r="BF47" s="14"/>
      <c r="BG47" s="14"/>
      <c r="BL47" s="14"/>
      <c r="BM47" s="14"/>
      <c r="BR47" s="14"/>
      <c r="BS47" s="14"/>
      <c r="BX47" s="14"/>
      <c r="BY47" s="14"/>
      <c r="CD47" s="14"/>
      <c r="CE47" s="14"/>
    </row>
    <row r="48" spans="2:85" ht="3.75" hidden="1" customHeight="1" x14ac:dyDescent="0.2">
      <c r="B48" s="52"/>
      <c r="C48" s="54"/>
      <c r="D48" s="54"/>
      <c r="E48" s="54"/>
      <c r="F48" s="54"/>
      <c r="G48" s="54"/>
      <c r="J48" s="14"/>
      <c r="K48" s="14"/>
      <c r="P48" s="14"/>
      <c r="Q48" s="14"/>
      <c r="V48" s="14"/>
      <c r="W48" s="14"/>
      <c r="AB48" s="14"/>
      <c r="AC48" s="14"/>
      <c r="AH48" s="14"/>
      <c r="AI48" s="14"/>
      <c r="AN48" s="14"/>
      <c r="AO48" s="14"/>
      <c r="AT48" s="14"/>
      <c r="AU48" s="14"/>
      <c r="AZ48" s="14"/>
      <c r="BA48" s="14"/>
      <c r="BF48" s="14"/>
      <c r="BG48" s="14"/>
      <c r="BL48" s="14"/>
      <c r="BM48" s="14"/>
      <c r="BR48" s="14"/>
      <c r="BS48" s="14"/>
      <c r="BX48" s="14"/>
      <c r="BY48" s="14"/>
      <c r="CD48" s="14"/>
      <c r="CE48" s="14"/>
    </row>
    <row r="49" spans="2:86" ht="3" customHeight="1" x14ac:dyDescent="0.2">
      <c r="B49" s="51"/>
      <c r="C49" s="51"/>
      <c r="D49" s="51"/>
      <c r="E49" s="51"/>
      <c r="F49" s="51"/>
      <c r="G49" s="51"/>
    </row>
    <row r="50" spans="2:86" ht="15" x14ac:dyDescent="0.25">
      <c r="B50" s="62"/>
      <c r="C50" s="62"/>
      <c r="D50" s="62"/>
      <c r="E50" s="63" t="s">
        <v>184</v>
      </c>
      <c r="F50" s="62"/>
      <c r="G50" s="62"/>
      <c r="J50" s="49" t="s">
        <v>184</v>
      </c>
      <c r="P50" s="49" t="s">
        <v>184</v>
      </c>
      <c r="V50" s="49" t="s">
        <v>184</v>
      </c>
      <c r="AB50" s="49" t="s">
        <v>184</v>
      </c>
      <c r="AH50" s="49" t="s">
        <v>184</v>
      </c>
      <c r="AN50" s="49" t="s">
        <v>184</v>
      </c>
      <c r="AT50" s="49" t="s">
        <v>184</v>
      </c>
      <c r="AZ50" s="49" t="s">
        <v>184</v>
      </c>
      <c r="BF50" s="49" t="s">
        <v>184</v>
      </c>
      <c r="BL50" s="49" t="s">
        <v>184</v>
      </c>
      <c r="BR50" s="49" t="s">
        <v>184</v>
      </c>
      <c r="BX50" s="49" t="s">
        <v>184</v>
      </c>
      <c r="CD50" s="49" t="s">
        <v>184</v>
      </c>
    </row>
    <row r="51" spans="2:86" s="48" customFormat="1" ht="30" thickBot="1" x14ac:dyDescent="0.3">
      <c r="B51" s="58" t="s">
        <v>203</v>
      </c>
      <c r="C51" s="50" t="s">
        <v>187</v>
      </c>
      <c r="D51" s="50" t="s">
        <v>179</v>
      </c>
      <c r="E51" s="50" t="s">
        <v>189</v>
      </c>
      <c r="F51" s="50"/>
      <c r="G51" s="50"/>
      <c r="H51" s="57"/>
      <c r="I51" s="48" t="s">
        <v>187</v>
      </c>
      <c r="J51" s="48" t="s">
        <v>179</v>
      </c>
      <c r="K51" s="48" t="s">
        <v>189</v>
      </c>
      <c r="N51" s="57"/>
      <c r="O51" s="48" t="s">
        <v>187</v>
      </c>
      <c r="P51" s="48" t="s">
        <v>179</v>
      </c>
      <c r="Q51" s="48" t="s">
        <v>189</v>
      </c>
      <c r="T51" s="57"/>
      <c r="U51" s="48" t="s">
        <v>187</v>
      </c>
      <c r="V51" s="48" t="s">
        <v>179</v>
      </c>
      <c r="W51" s="48" t="s">
        <v>189</v>
      </c>
      <c r="Z51" s="57"/>
      <c r="AA51" s="48" t="s">
        <v>187</v>
      </c>
      <c r="AB51" s="48" t="s">
        <v>179</v>
      </c>
      <c r="AC51" s="48" t="s">
        <v>189</v>
      </c>
      <c r="AF51" s="57"/>
      <c r="AG51" s="48" t="s">
        <v>187</v>
      </c>
      <c r="AH51" s="48" t="s">
        <v>179</v>
      </c>
      <c r="AI51" s="48" t="s">
        <v>189</v>
      </c>
      <c r="AL51" s="57"/>
      <c r="AM51" s="48" t="s">
        <v>187</v>
      </c>
      <c r="AN51" s="48" t="s">
        <v>179</v>
      </c>
      <c r="AO51" s="48" t="s">
        <v>189</v>
      </c>
      <c r="AR51" s="57"/>
      <c r="AS51" s="48" t="s">
        <v>187</v>
      </c>
      <c r="AT51" s="48" t="s">
        <v>179</v>
      </c>
      <c r="AU51" s="48" t="s">
        <v>189</v>
      </c>
      <c r="AX51" s="57"/>
      <c r="AY51" s="48" t="s">
        <v>187</v>
      </c>
      <c r="AZ51" s="48" t="s">
        <v>179</v>
      </c>
      <c r="BA51" s="48" t="s">
        <v>189</v>
      </c>
      <c r="BD51" s="57"/>
      <c r="BE51" s="48" t="s">
        <v>187</v>
      </c>
      <c r="BF51" s="48" t="s">
        <v>179</v>
      </c>
      <c r="BG51" s="48" t="s">
        <v>189</v>
      </c>
      <c r="BJ51" s="57"/>
      <c r="BK51" s="48" t="s">
        <v>187</v>
      </c>
      <c r="BL51" s="48" t="s">
        <v>179</v>
      </c>
      <c r="BM51" s="48" t="s">
        <v>189</v>
      </c>
      <c r="BP51" s="57"/>
      <c r="BQ51" s="48" t="s">
        <v>187</v>
      </c>
      <c r="BR51" s="48" t="s">
        <v>179</v>
      </c>
      <c r="BS51" s="48" t="s">
        <v>189</v>
      </c>
      <c r="BV51" s="57"/>
      <c r="BW51" s="48" t="s">
        <v>187</v>
      </c>
      <c r="BX51" s="48" t="s">
        <v>179</v>
      </c>
      <c r="BY51" s="48" t="s">
        <v>189</v>
      </c>
      <c r="CB51" s="57"/>
      <c r="CC51" s="48" t="s">
        <v>187</v>
      </c>
      <c r="CD51" s="48" t="s">
        <v>179</v>
      </c>
      <c r="CE51" s="48" t="s">
        <v>189</v>
      </c>
      <c r="CH51" s="57"/>
    </row>
    <row r="52" spans="2:86" ht="15" x14ac:dyDescent="0.25">
      <c r="B52" s="53" t="str">
        <f t="shared" ref="B52:C59" si="43">B9</f>
        <v>Directors (See Note 1)</v>
      </c>
      <c r="C52" s="189">
        <f t="shared" si="43"/>
        <v>0</v>
      </c>
      <c r="D52" s="189">
        <f t="shared" ref="D52:D59" si="44">SUM(J52,P52,V52,AB52,AH52,AN52,AT52,AZ52,BF52,BL52,BR52,BX52,CD52)</f>
        <v>0</v>
      </c>
      <c r="E52" s="189">
        <f>C52-D52</f>
        <v>0</v>
      </c>
      <c r="F52" s="51"/>
      <c r="G52" s="51"/>
      <c r="I52" s="60">
        <f t="shared" ref="I52:I60" si="45">I9</f>
        <v>0</v>
      </c>
      <c r="J52" s="202"/>
      <c r="K52" s="60">
        <f>I52-J52</f>
        <v>0</v>
      </c>
      <c r="O52" s="60">
        <f t="shared" ref="O52:O60" si="46">O9</f>
        <v>0</v>
      </c>
      <c r="P52" s="202"/>
      <c r="Q52" s="60">
        <f>O52-P52</f>
        <v>0</v>
      </c>
      <c r="U52" s="60">
        <f t="shared" ref="U52:U60" si="47">U9</f>
        <v>0</v>
      </c>
      <c r="V52" s="202"/>
      <c r="W52" s="60">
        <f>U52-V52</f>
        <v>0</v>
      </c>
      <c r="AA52" s="60">
        <f t="shared" ref="AA52:AA60" si="48">AA9</f>
        <v>0</v>
      </c>
      <c r="AB52" s="202"/>
      <c r="AC52" s="60">
        <f>AA52-AB52</f>
        <v>0</v>
      </c>
      <c r="AG52" s="60">
        <f t="shared" ref="AG52:AG60" si="49">AG9</f>
        <v>0</v>
      </c>
      <c r="AH52" s="202"/>
      <c r="AI52" s="60">
        <f>AG52-AH52</f>
        <v>0</v>
      </c>
      <c r="AM52" s="60">
        <f t="shared" ref="AM52:AM60" si="50">AM9</f>
        <v>0</v>
      </c>
      <c r="AN52" s="202"/>
      <c r="AO52" s="60">
        <f>AM52-AN52</f>
        <v>0</v>
      </c>
      <c r="AS52" s="60">
        <f t="shared" ref="AS52:AS60" si="51">AS9</f>
        <v>0</v>
      </c>
      <c r="AT52" s="202"/>
      <c r="AU52" s="60">
        <f>AS52-AT52</f>
        <v>0</v>
      </c>
      <c r="AY52" s="60">
        <f t="shared" ref="AY52:AY60" si="52">AY9</f>
        <v>0</v>
      </c>
      <c r="AZ52" s="202"/>
      <c r="BA52" s="60">
        <f>AY52-AZ52</f>
        <v>0</v>
      </c>
      <c r="BE52" s="60">
        <f t="shared" ref="BE52:BE60" si="53">BE9</f>
        <v>0</v>
      </c>
      <c r="BF52" s="202"/>
      <c r="BG52" s="60">
        <f>BE52-BF52</f>
        <v>0</v>
      </c>
      <c r="BK52" s="60">
        <f t="shared" ref="BK52:BK60" si="54">BK9</f>
        <v>0</v>
      </c>
      <c r="BL52" s="202"/>
      <c r="BM52" s="60">
        <f>BK52-BL52</f>
        <v>0</v>
      </c>
      <c r="BQ52" s="60">
        <f t="shared" ref="BQ52:BQ60" si="55">BQ9</f>
        <v>0</v>
      </c>
      <c r="BR52" s="202"/>
      <c r="BS52" s="60">
        <f>BQ52-BR52</f>
        <v>0</v>
      </c>
      <c r="BW52" s="60">
        <f t="shared" ref="BW52:BW60" si="56">BW9</f>
        <v>0</v>
      </c>
      <c r="BX52" s="202"/>
      <c r="BY52" s="60">
        <f>BW52-BX52</f>
        <v>0</v>
      </c>
      <c r="CC52" s="60">
        <f t="shared" ref="CC52:CC60" si="57">CC9</f>
        <v>0</v>
      </c>
      <c r="CD52" s="202"/>
      <c r="CE52" s="60">
        <f>CC52-CD52</f>
        <v>0</v>
      </c>
    </row>
    <row r="53" spans="2:86" ht="15" x14ac:dyDescent="0.25">
      <c r="B53" s="53" t="str">
        <f t="shared" si="43"/>
        <v>Faculty (See Note 2)</v>
      </c>
      <c r="C53" s="189">
        <f t="shared" si="43"/>
        <v>0</v>
      </c>
      <c r="D53" s="189">
        <f t="shared" si="44"/>
        <v>0</v>
      </c>
      <c r="E53" s="189">
        <f t="shared" ref="E53:E60" si="58">C53-D53</f>
        <v>0</v>
      </c>
      <c r="F53" s="51"/>
      <c r="G53" s="51"/>
      <c r="I53" s="60">
        <f t="shared" si="45"/>
        <v>0</v>
      </c>
      <c r="J53" s="203"/>
      <c r="K53" s="60">
        <f t="shared" ref="K53:K60" si="59">I53-J53</f>
        <v>0</v>
      </c>
      <c r="O53" s="60">
        <f t="shared" si="46"/>
        <v>0</v>
      </c>
      <c r="P53" s="203"/>
      <c r="Q53" s="60">
        <f t="shared" ref="Q53:Q60" si="60">O53-P53</f>
        <v>0</v>
      </c>
      <c r="U53" s="60">
        <f t="shared" si="47"/>
        <v>0</v>
      </c>
      <c r="V53" s="203"/>
      <c r="W53" s="60">
        <f t="shared" ref="W53:W60" si="61">U53-V53</f>
        <v>0</v>
      </c>
      <c r="AA53" s="60">
        <f t="shared" si="48"/>
        <v>0</v>
      </c>
      <c r="AB53" s="203"/>
      <c r="AC53" s="60">
        <f t="shared" ref="AC53:AC60" si="62">AA53-AB53</f>
        <v>0</v>
      </c>
      <c r="AG53" s="60">
        <f t="shared" si="49"/>
        <v>0</v>
      </c>
      <c r="AH53" s="203"/>
      <c r="AI53" s="60">
        <f t="shared" ref="AI53:AI60" si="63">AG53-AH53</f>
        <v>0</v>
      </c>
      <c r="AM53" s="60">
        <f t="shared" si="50"/>
        <v>0</v>
      </c>
      <c r="AN53" s="203"/>
      <c r="AO53" s="60">
        <f t="shared" ref="AO53:AO60" si="64">AM53-AN53</f>
        <v>0</v>
      </c>
      <c r="AS53" s="60">
        <f t="shared" si="51"/>
        <v>0</v>
      </c>
      <c r="AT53" s="203"/>
      <c r="AU53" s="60">
        <f t="shared" ref="AU53:AU60" si="65">AS53-AT53</f>
        <v>0</v>
      </c>
      <c r="AY53" s="60">
        <f t="shared" si="52"/>
        <v>0</v>
      </c>
      <c r="AZ53" s="203"/>
      <c r="BA53" s="60">
        <f t="shared" ref="BA53:BA60" si="66">AY53-AZ53</f>
        <v>0</v>
      </c>
      <c r="BE53" s="60">
        <f t="shared" si="53"/>
        <v>0</v>
      </c>
      <c r="BF53" s="203"/>
      <c r="BG53" s="60">
        <f t="shared" ref="BG53:BG60" si="67">BE53-BF53</f>
        <v>0</v>
      </c>
      <c r="BK53" s="60">
        <f t="shared" si="54"/>
        <v>0</v>
      </c>
      <c r="BL53" s="203"/>
      <c r="BM53" s="60">
        <f t="shared" ref="BM53:BM60" si="68">BK53-BL53</f>
        <v>0</v>
      </c>
      <c r="BQ53" s="60">
        <f t="shared" si="55"/>
        <v>0</v>
      </c>
      <c r="BR53" s="203"/>
      <c r="BS53" s="60">
        <f t="shared" ref="BS53:BS60" si="69">BQ53-BR53</f>
        <v>0</v>
      </c>
      <c r="BW53" s="60">
        <f t="shared" si="56"/>
        <v>0</v>
      </c>
      <c r="BX53" s="203"/>
      <c r="BY53" s="60">
        <f t="shared" ref="BY53:BY60" si="70">BW53-BX53</f>
        <v>0</v>
      </c>
      <c r="CC53" s="60">
        <f t="shared" si="57"/>
        <v>0</v>
      </c>
      <c r="CD53" s="203"/>
      <c r="CE53" s="60">
        <f t="shared" ref="CE53:CE60" si="71">CC53-CD53</f>
        <v>0</v>
      </c>
    </row>
    <row r="54" spans="2:86" ht="15" x14ac:dyDescent="0.25">
      <c r="B54" s="53" t="str">
        <f t="shared" si="43"/>
        <v>Professional administrative</v>
      </c>
      <c r="C54" s="189">
        <f t="shared" si="43"/>
        <v>0</v>
      </c>
      <c r="D54" s="189">
        <f t="shared" si="44"/>
        <v>0</v>
      </c>
      <c r="E54" s="189">
        <f t="shared" si="58"/>
        <v>0</v>
      </c>
      <c r="F54" s="51"/>
      <c r="G54" s="51"/>
      <c r="I54" s="60">
        <f t="shared" si="45"/>
        <v>0</v>
      </c>
      <c r="J54" s="203"/>
      <c r="K54" s="60">
        <f t="shared" si="59"/>
        <v>0</v>
      </c>
      <c r="O54" s="60">
        <f t="shared" si="46"/>
        <v>0</v>
      </c>
      <c r="P54" s="203"/>
      <c r="Q54" s="60">
        <f t="shared" si="60"/>
        <v>0</v>
      </c>
      <c r="U54" s="60">
        <f t="shared" si="47"/>
        <v>0</v>
      </c>
      <c r="V54" s="203"/>
      <c r="W54" s="60">
        <f t="shared" si="61"/>
        <v>0</v>
      </c>
      <c r="AA54" s="60">
        <f t="shared" si="48"/>
        <v>0</v>
      </c>
      <c r="AB54" s="203"/>
      <c r="AC54" s="60">
        <f t="shared" si="62"/>
        <v>0</v>
      </c>
      <c r="AG54" s="60">
        <f t="shared" si="49"/>
        <v>0</v>
      </c>
      <c r="AH54" s="203"/>
      <c r="AI54" s="60">
        <f t="shared" si="63"/>
        <v>0</v>
      </c>
      <c r="AM54" s="60">
        <f t="shared" si="50"/>
        <v>0</v>
      </c>
      <c r="AN54" s="203"/>
      <c r="AO54" s="60">
        <f t="shared" si="64"/>
        <v>0</v>
      </c>
      <c r="AS54" s="60">
        <f t="shared" si="51"/>
        <v>0</v>
      </c>
      <c r="AT54" s="203"/>
      <c r="AU54" s="60">
        <f t="shared" si="65"/>
        <v>0</v>
      </c>
      <c r="AY54" s="60">
        <f t="shared" si="52"/>
        <v>0</v>
      </c>
      <c r="AZ54" s="203"/>
      <c r="BA54" s="60">
        <f t="shared" si="66"/>
        <v>0</v>
      </c>
      <c r="BE54" s="60">
        <f t="shared" si="53"/>
        <v>0</v>
      </c>
      <c r="BF54" s="203"/>
      <c r="BG54" s="60">
        <f t="shared" si="67"/>
        <v>0</v>
      </c>
      <c r="BK54" s="60">
        <f t="shared" si="54"/>
        <v>0</v>
      </c>
      <c r="BL54" s="203"/>
      <c r="BM54" s="60">
        <f t="shared" si="68"/>
        <v>0</v>
      </c>
      <c r="BQ54" s="60">
        <f t="shared" si="55"/>
        <v>0</v>
      </c>
      <c r="BR54" s="203"/>
      <c r="BS54" s="60">
        <f t="shared" si="69"/>
        <v>0</v>
      </c>
      <c r="BW54" s="60">
        <f t="shared" si="56"/>
        <v>0</v>
      </c>
      <c r="BX54" s="203"/>
      <c r="BY54" s="60">
        <f t="shared" si="70"/>
        <v>0</v>
      </c>
      <c r="CC54" s="60">
        <f t="shared" si="57"/>
        <v>0</v>
      </c>
      <c r="CD54" s="203"/>
      <c r="CE54" s="60">
        <f t="shared" si="71"/>
        <v>0</v>
      </c>
    </row>
    <row r="55" spans="2:86" ht="15" x14ac:dyDescent="0.25">
      <c r="B55" s="53" t="str">
        <f t="shared" si="43"/>
        <v>Research staff</v>
      </c>
      <c r="C55" s="189">
        <f t="shared" si="43"/>
        <v>0</v>
      </c>
      <c r="D55" s="189">
        <f t="shared" si="44"/>
        <v>0</v>
      </c>
      <c r="E55" s="189">
        <f t="shared" si="58"/>
        <v>0</v>
      </c>
      <c r="F55" s="51"/>
      <c r="G55" s="51"/>
      <c r="I55" s="60">
        <f t="shared" si="45"/>
        <v>0</v>
      </c>
      <c r="J55" s="203"/>
      <c r="K55" s="60">
        <f t="shared" si="59"/>
        <v>0</v>
      </c>
      <c r="O55" s="60">
        <f t="shared" si="46"/>
        <v>0</v>
      </c>
      <c r="P55" s="203"/>
      <c r="Q55" s="60">
        <f t="shared" si="60"/>
        <v>0</v>
      </c>
      <c r="U55" s="60">
        <f t="shared" si="47"/>
        <v>0</v>
      </c>
      <c r="V55" s="203"/>
      <c r="W55" s="60">
        <f t="shared" si="61"/>
        <v>0</v>
      </c>
      <c r="AA55" s="60">
        <f t="shared" si="48"/>
        <v>0</v>
      </c>
      <c r="AB55" s="203"/>
      <c r="AC55" s="60">
        <f t="shared" si="62"/>
        <v>0</v>
      </c>
      <c r="AG55" s="60">
        <f t="shared" si="49"/>
        <v>0</v>
      </c>
      <c r="AH55" s="203"/>
      <c r="AI55" s="60">
        <f t="shared" si="63"/>
        <v>0</v>
      </c>
      <c r="AM55" s="60">
        <f t="shared" si="50"/>
        <v>0</v>
      </c>
      <c r="AN55" s="203"/>
      <c r="AO55" s="60">
        <f t="shared" si="64"/>
        <v>0</v>
      </c>
      <c r="AS55" s="60">
        <f t="shared" si="51"/>
        <v>0</v>
      </c>
      <c r="AT55" s="203"/>
      <c r="AU55" s="60">
        <f t="shared" si="65"/>
        <v>0</v>
      </c>
      <c r="AY55" s="60">
        <f t="shared" si="52"/>
        <v>0</v>
      </c>
      <c r="AZ55" s="203"/>
      <c r="BA55" s="60">
        <f t="shared" si="66"/>
        <v>0</v>
      </c>
      <c r="BE55" s="60">
        <f t="shared" si="53"/>
        <v>0</v>
      </c>
      <c r="BF55" s="203"/>
      <c r="BG55" s="60">
        <f t="shared" si="67"/>
        <v>0</v>
      </c>
      <c r="BK55" s="60">
        <f t="shared" si="54"/>
        <v>0</v>
      </c>
      <c r="BL55" s="203"/>
      <c r="BM55" s="60">
        <f t="shared" si="68"/>
        <v>0</v>
      </c>
      <c r="BQ55" s="60">
        <f t="shared" si="55"/>
        <v>0</v>
      </c>
      <c r="BR55" s="203"/>
      <c r="BS55" s="60">
        <f t="shared" si="69"/>
        <v>0</v>
      </c>
      <c r="BW55" s="60">
        <f t="shared" si="56"/>
        <v>0</v>
      </c>
      <c r="BX55" s="203"/>
      <c r="BY55" s="60">
        <f t="shared" si="70"/>
        <v>0</v>
      </c>
      <c r="CC55" s="60">
        <f t="shared" si="57"/>
        <v>0</v>
      </c>
      <c r="CD55" s="203"/>
      <c r="CE55" s="60">
        <f t="shared" si="71"/>
        <v>0</v>
      </c>
    </row>
    <row r="56" spans="2:86" ht="15" x14ac:dyDescent="0.25">
      <c r="B56" s="53" t="str">
        <f t="shared" si="43"/>
        <v>Postdocs</v>
      </c>
      <c r="C56" s="189">
        <f t="shared" si="43"/>
        <v>0</v>
      </c>
      <c r="D56" s="189">
        <f t="shared" si="44"/>
        <v>0</v>
      </c>
      <c r="E56" s="189">
        <f t="shared" si="58"/>
        <v>0</v>
      </c>
      <c r="F56" s="51"/>
      <c r="G56" s="51"/>
      <c r="I56" s="60">
        <f t="shared" si="45"/>
        <v>0</v>
      </c>
      <c r="J56" s="203"/>
      <c r="K56" s="60">
        <f t="shared" si="59"/>
        <v>0</v>
      </c>
      <c r="O56" s="60">
        <f t="shared" si="46"/>
        <v>0</v>
      </c>
      <c r="P56" s="203"/>
      <c r="Q56" s="60">
        <f t="shared" si="60"/>
        <v>0</v>
      </c>
      <c r="U56" s="60">
        <f t="shared" si="47"/>
        <v>0</v>
      </c>
      <c r="V56" s="203"/>
      <c r="W56" s="60">
        <f t="shared" si="61"/>
        <v>0</v>
      </c>
      <c r="AA56" s="60">
        <f t="shared" si="48"/>
        <v>0</v>
      </c>
      <c r="AB56" s="203"/>
      <c r="AC56" s="60">
        <f t="shared" si="62"/>
        <v>0</v>
      </c>
      <c r="AG56" s="60">
        <f t="shared" si="49"/>
        <v>0</v>
      </c>
      <c r="AH56" s="203"/>
      <c r="AI56" s="60">
        <f t="shared" si="63"/>
        <v>0</v>
      </c>
      <c r="AM56" s="60">
        <f t="shared" si="50"/>
        <v>0</v>
      </c>
      <c r="AN56" s="203"/>
      <c r="AO56" s="60">
        <f t="shared" si="64"/>
        <v>0</v>
      </c>
      <c r="AS56" s="60">
        <f t="shared" si="51"/>
        <v>0</v>
      </c>
      <c r="AT56" s="203"/>
      <c r="AU56" s="60">
        <f t="shared" si="65"/>
        <v>0</v>
      </c>
      <c r="AY56" s="60">
        <f t="shared" si="52"/>
        <v>0</v>
      </c>
      <c r="AZ56" s="203"/>
      <c r="BA56" s="60">
        <f t="shared" si="66"/>
        <v>0</v>
      </c>
      <c r="BE56" s="60">
        <f t="shared" si="53"/>
        <v>0</v>
      </c>
      <c r="BF56" s="203"/>
      <c r="BG56" s="60">
        <f t="shared" si="67"/>
        <v>0</v>
      </c>
      <c r="BK56" s="60">
        <f t="shared" si="54"/>
        <v>0</v>
      </c>
      <c r="BL56" s="203"/>
      <c r="BM56" s="60">
        <f t="shared" si="68"/>
        <v>0</v>
      </c>
      <c r="BQ56" s="60">
        <f t="shared" si="55"/>
        <v>0</v>
      </c>
      <c r="BR56" s="203"/>
      <c r="BS56" s="60">
        <f t="shared" si="69"/>
        <v>0</v>
      </c>
      <c r="BW56" s="60">
        <f t="shared" si="56"/>
        <v>0</v>
      </c>
      <c r="BX56" s="203"/>
      <c r="BY56" s="60">
        <f t="shared" si="70"/>
        <v>0</v>
      </c>
      <c r="CC56" s="60">
        <f t="shared" si="57"/>
        <v>0</v>
      </c>
      <c r="CD56" s="203"/>
      <c r="CE56" s="60">
        <f t="shared" si="71"/>
        <v>0</v>
      </c>
    </row>
    <row r="57" spans="2:86" ht="15" x14ac:dyDescent="0.25">
      <c r="B57" s="53" t="str">
        <f t="shared" si="43"/>
        <v>Doctoral students</v>
      </c>
      <c r="C57" s="189">
        <f t="shared" si="43"/>
        <v>0</v>
      </c>
      <c r="D57" s="189">
        <f t="shared" si="44"/>
        <v>0</v>
      </c>
      <c r="E57" s="189">
        <f t="shared" si="58"/>
        <v>0</v>
      </c>
      <c r="F57" s="51"/>
      <c r="G57" s="51"/>
      <c r="I57" s="60">
        <f t="shared" si="45"/>
        <v>0</v>
      </c>
      <c r="J57" s="203"/>
      <c r="K57" s="60">
        <f t="shared" si="59"/>
        <v>0</v>
      </c>
      <c r="O57" s="60">
        <f t="shared" si="46"/>
        <v>0</v>
      </c>
      <c r="P57" s="203"/>
      <c r="Q57" s="60">
        <f t="shared" si="60"/>
        <v>0</v>
      </c>
      <c r="U57" s="60">
        <f t="shared" si="47"/>
        <v>0</v>
      </c>
      <c r="V57" s="203"/>
      <c r="W57" s="60">
        <f t="shared" si="61"/>
        <v>0</v>
      </c>
      <c r="AA57" s="60">
        <f t="shared" si="48"/>
        <v>0</v>
      </c>
      <c r="AB57" s="203"/>
      <c r="AC57" s="60">
        <f t="shared" si="62"/>
        <v>0</v>
      </c>
      <c r="AG57" s="60">
        <f t="shared" si="49"/>
        <v>0</v>
      </c>
      <c r="AH57" s="203"/>
      <c r="AI57" s="60">
        <f t="shared" si="63"/>
        <v>0</v>
      </c>
      <c r="AM57" s="60">
        <f t="shared" si="50"/>
        <v>0</v>
      </c>
      <c r="AN57" s="203"/>
      <c r="AO57" s="60">
        <f t="shared" si="64"/>
        <v>0</v>
      </c>
      <c r="AS57" s="60">
        <f t="shared" si="51"/>
        <v>0</v>
      </c>
      <c r="AT57" s="203"/>
      <c r="AU57" s="60">
        <f t="shared" si="65"/>
        <v>0</v>
      </c>
      <c r="AY57" s="60">
        <f t="shared" si="52"/>
        <v>0</v>
      </c>
      <c r="AZ57" s="203"/>
      <c r="BA57" s="60">
        <f t="shared" si="66"/>
        <v>0</v>
      </c>
      <c r="BE57" s="60">
        <f t="shared" si="53"/>
        <v>0</v>
      </c>
      <c r="BF57" s="203"/>
      <c r="BG57" s="60">
        <f t="shared" si="67"/>
        <v>0</v>
      </c>
      <c r="BK57" s="60">
        <f t="shared" si="54"/>
        <v>0</v>
      </c>
      <c r="BL57" s="203"/>
      <c r="BM57" s="60">
        <f t="shared" si="68"/>
        <v>0</v>
      </c>
      <c r="BQ57" s="60">
        <f t="shared" si="55"/>
        <v>0</v>
      </c>
      <c r="BR57" s="203"/>
      <c r="BS57" s="60">
        <f t="shared" si="69"/>
        <v>0</v>
      </c>
      <c r="BW57" s="60">
        <f t="shared" si="56"/>
        <v>0</v>
      </c>
      <c r="BX57" s="203"/>
      <c r="BY57" s="60">
        <f t="shared" si="70"/>
        <v>0</v>
      </c>
      <c r="CC57" s="60">
        <f t="shared" si="57"/>
        <v>0</v>
      </c>
      <c r="CD57" s="203"/>
      <c r="CE57" s="60">
        <f t="shared" si="71"/>
        <v>0</v>
      </c>
    </row>
    <row r="58" spans="2:86" ht="15" x14ac:dyDescent="0.25">
      <c r="B58" s="53" t="str">
        <f t="shared" si="43"/>
        <v>Masters students</v>
      </c>
      <c r="C58" s="189">
        <f t="shared" si="43"/>
        <v>0</v>
      </c>
      <c r="D58" s="189">
        <f t="shared" si="44"/>
        <v>0</v>
      </c>
      <c r="E58" s="189">
        <f t="shared" si="58"/>
        <v>0</v>
      </c>
      <c r="F58" s="51"/>
      <c r="G58" s="51"/>
      <c r="I58" s="60">
        <f t="shared" si="45"/>
        <v>0</v>
      </c>
      <c r="J58" s="203"/>
      <c r="K58" s="60">
        <f t="shared" si="59"/>
        <v>0</v>
      </c>
      <c r="O58" s="60">
        <f t="shared" si="46"/>
        <v>0</v>
      </c>
      <c r="P58" s="203"/>
      <c r="Q58" s="60">
        <f t="shared" si="60"/>
        <v>0</v>
      </c>
      <c r="U58" s="60">
        <f t="shared" si="47"/>
        <v>0</v>
      </c>
      <c r="V58" s="203"/>
      <c r="W58" s="60">
        <f t="shared" si="61"/>
        <v>0</v>
      </c>
      <c r="AA58" s="60">
        <f t="shared" si="48"/>
        <v>0</v>
      </c>
      <c r="AB58" s="203"/>
      <c r="AC58" s="60">
        <f t="shared" si="62"/>
        <v>0</v>
      </c>
      <c r="AG58" s="60">
        <f t="shared" si="49"/>
        <v>0</v>
      </c>
      <c r="AH58" s="203"/>
      <c r="AI58" s="60">
        <f t="shared" si="63"/>
        <v>0</v>
      </c>
      <c r="AM58" s="60">
        <f t="shared" si="50"/>
        <v>0</v>
      </c>
      <c r="AN58" s="203"/>
      <c r="AO58" s="60">
        <f t="shared" si="64"/>
        <v>0</v>
      </c>
      <c r="AS58" s="60">
        <f t="shared" si="51"/>
        <v>0</v>
      </c>
      <c r="AT58" s="203"/>
      <c r="AU58" s="60">
        <f t="shared" si="65"/>
        <v>0</v>
      </c>
      <c r="AY58" s="60">
        <f t="shared" si="52"/>
        <v>0</v>
      </c>
      <c r="AZ58" s="203"/>
      <c r="BA58" s="60">
        <f t="shared" si="66"/>
        <v>0</v>
      </c>
      <c r="BE58" s="60">
        <f t="shared" si="53"/>
        <v>0</v>
      </c>
      <c r="BF58" s="203"/>
      <c r="BG58" s="60">
        <f t="shared" si="67"/>
        <v>0</v>
      </c>
      <c r="BK58" s="60">
        <f t="shared" si="54"/>
        <v>0</v>
      </c>
      <c r="BL58" s="203"/>
      <c r="BM58" s="60">
        <f t="shared" si="68"/>
        <v>0</v>
      </c>
      <c r="BQ58" s="60">
        <f t="shared" si="55"/>
        <v>0</v>
      </c>
      <c r="BR58" s="203"/>
      <c r="BS58" s="60">
        <f t="shared" si="69"/>
        <v>0</v>
      </c>
      <c r="BW58" s="60">
        <f t="shared" si="56"/>
        <v>0</v>
      </c>
      <c r="BX58" s="203"/>
      <c r="BY58" s="60">
        <f t="shared" si="70"/>
        <v>0</v>
      </c>
      <c r="CC58" s="60">
        <f t="shared" si="57"/>
        <v>0</v>
      </c>
      <c r="CD58" s="203"/>
      <c r="CE58" s="60">
        <f t="shared" si="71"/>
        <v>0</v>
      </c>
    </row>
    <row r="59" spans="2:86" ht="15.75" thickBot="1" x14ac:dyDescent="0.3">
      <c r="B59" s="53" t="str">
        <f t="shared" si="43"/>
        <v>Undergraduate students</v>
      </c>
      <c r="C59" s="189">
        <f t="shared" si="43"/>
        <v>0</v>
      </c>
      <c r="D59" s="189">
        <f t="shared" si="44"/>
        <v>0</v>
      </c>
      <c r="E59" s="189">
        <f t="shared" si="58"/>
        <v>0</v>
      </c>
      <c r="F59" s="51"/>
      <c r="G59" s="51"/>
      <c r="I59" s="60">
        <f t="shared" si="45"/>
        <v>0</v>
      </c>
      <c r="J59" s="204"/>
      <c r="K59" s="60">
        <f t="shared" si="59"/>
        <v>0</v>
      </c>
      <c r="O59" s="60">
        <f t="shared" si="46"/>
        <v>0</v>
      </c>
      <c r="P59" s="204"/>
      <c r="Q59" s="60">
        <f t="shared" si="60"/>
        <v>0</v>
      </c>
      <c r="U59" s="60">
        <f t="shared" si="47"/>
        <v>0</v>
      </c>
      <c r="V59" s="204"/>
      <c r="W59" s="60">
        <f t="shared" si="61"/>
        <v>0</v>
      </c>
      <c r="AA59" s="60">
        <f t="shared" si="48"/>
        <v>0</v>
      </c>
      <c r="AB59" s="204"/>
      <c r="AC59" s="60">
        <f t="shared" si="62"/>
        <v>0</v>
      </c>
      <c r="AG59" s="60">
        <f t="shared" si="49"/>
        <v>0</v>
      </c>
      <c r="AH59" s="204"/>
      <c r="AI59" s="60">
        <f t="shared" si="63"/>
        <v>0</v>
      </c>
      <c r="AM59" s="60">
        <f t="shared" si="50"/>
        <v>0</v>
      </c>
      <c r="AN59" s="204"/>
      <c r="AO59" s="60">
        <f t="shared" si="64"/>
        <v>0</v>
      </c>
      <c r="AS59" s="60">
        <f t="shared" si="51"/>
        <v>0</v>
      </c>
      <c r="AT59" s="204"/>
      <c r="AU59" s="60">
        <f t="shared" si="65"/>
        <v>0</v>
      </c>
      <c r="AY59" s="60">
        <f t="shared" si="52"/>
        <v>0</v>
      </c>
      <c r="AZ59" s="204"/>
      <c r="BA59" s="60">
        <f t="shared" si="66"/>
        <v>0</v>
      </c>
      <c r="BE59" s="60">
        <f t="shared" si="53"/>
        <v>0</v>
      </c>
      <c r="BF59" s="204"/>
      <c r="BG59" s="60">
        <f t="shared" si="67"/>
        <v>0</v>
      </c>
      <c r="BK59" s="60">
        <f t="shared" si="54"/>
        <v>0</v>
      </c>
      <c r="BL59" s="204"/>
      <c r="BM59" s="60">
        <f t="shared" si="68"/>
        <v>0</v>
      </c>
      <c r="BQ59" s="60">
        <f t="shared" si="55"/>
        <v>0</v>
      </c>
      <c r="BR59" s="204"/>
      <c r="BS59" s="60">
        <f t="shared" si="69"/>
        <v>0</v>
      </c>
      <c r="BW59" s="60">
        <f t="shared" si="56"/>
        <v>0</v>
      </c>
      <c r="BX59" s="204"/>
      <c r="BY59" s="60">
        <f t="shared" si="70"/>
        <v>0</v>
      </c>
      <c r="CC59" s="60">
        <f t="shared" si="57"/>
        <v>0</v>
      </c>
      <c r="CD59" s="204"/>
      <c r="CE59" s="60">
        <f t="shared" si="71"/>
        <v>0</v>
      </c>
    </row>
    <row r="60" spans="2:86" ht="14.25" x14ac:dyDescent="0.2">
      <c r="B60" s="52" t="s">
        <v>93</v>
      </c>
      <c r="C60" s="189">
        <f>C17</f>
        <v>0</v>
      </c>
      <c r="D60" s="189">
        <f>SUM(D52:D59)</f>
        <v>0</v>
      </c>
      <c r="E60" s="189">
        <f t="shared" si="58"/>
        <v>0</v>
      </c>
      <c r="F60" s="51"/>
      <c r="G60" s="51"/>
      <c r="I60" s="60">
        <f t="shared" si="45"/>
        <v>0</v>
      </c>
      <c r="J60" s="60">
        <f>SUM(J52:J59)</f>
        <v>0</v>
      </c>
      <c r="K60" s="60">
        <f t="shared" si="59"/>
        <v>0</v>
      </c>
      <c r="O60" s="60">
        <f t="shared" si="46"/>
        <v>0</v>
      </c>
      <c r="P60" s="60">
        <f>SUM(P52:P59)</f>
        <v>0</v>
      </c>
      <c r="Q60" s="60">
        <f t="shared" si="60"/>
        <v>0</v>
      </c>
      <c r="U60" s="60">
        <f t="shared" si="47"/>
        <v>0</v>
      </c>
      <c r="V60" s="60">
        <f>SUM(V52:V59)</f>
        <v>0</v>
      </c>
      <c r="W60" s="60">
        <f t="shared" si="61"/>
        <v>0</v>
      </c>
      <c r="AA60" s="60">
        <f t="shared" si="48"/>
        <v>0</v>
      </c>
      <c r="AB60" s="60">
        <f>SUM(AB52:AB59)</f>
        <v>0</v>
      </c>
      <c r="AC60" s="60">
        <f t="shared" si="62"/>
        <v>0</v>
      </c>
      <c r="AG60" s="60">
        <f t="shared" si="49"/>
        <v>0</v>
      </c>
      <c r="AH60" s="60">
        <f>SUM(AH52:AH59)</f>
        <v>0</v>
      </c>
      <c r="AI60" s="60">
        <f t="shared" si="63"/>
        <v>0</v>
      </c>
      <c r="AM60" s="60">
        <f t="shared" si="50"/>
        <v>0</v>
      </c>
      <c r="AN60" s="60">
        <f>SUM(AN52:AN59)</f>
        <v>0</v>
      </c>
      <c r="AO60" s="60">
        <f t="shared" si="64"/>
        <v>0</v>
      </c>
      <c r="AS60" s="60">
        <f t="shared" si="51"/>
        <v>0</v>
      </c>
      <c r="AT60" s="60">
        <f>SUM(AT52:AT59)</f>
        <v>0</v>
      </c>
      <c r="AU60" s="60">
        <f t="shared" si="65"/>
        <v>0</v>
      </c>
      <c r="AY60" s="60">
        <f t="shared" si="52"/>
        <v>0</v>
      </c>
      <c r="AZ60" s="60">
        <f>SUM(AZ52:AZ59)</f>
        <v>0</v>
      </c>
      <c r="BA60" s="60">
        <f t="shared" si="66"/>
        <v>0</v>
      </c>
      <c r="BE60" s="60">
        <f t="shared" si="53"/>
        <v>0</v>
      </c>
      <c r="BF60" s="60">
        <f>SUM(BF52:BF59)</f>
        <v>0</v>
      </c>
      <c r="BG60" s="60">
        <f t="shared" si="67"/>
        <v>0</v>
      </c>
      <c r="BK60" s="60">
        <f t="shared" si="54"/>
        <v>0</v>
      </c>
      <c r="BL60" s="60">
        <f>SUM(BL52:BL59)</f>
        <v>0</v>
      </c>
      <c r="BM60" s="60">
        <f t="shared" si="68"/>
        <v>0</v>
      </c>
      <c r="BQ60" s="60">
        <f t="shared" si="55"/>
        <v>0</v>
      </c>
      <c r="BR60" s="60">
        <f>SUM(BR52:BR59)</f>
        <v>0</v>
      </c>
      <c r="BS60" s="60">
        <f t="shared" si="69"/>
        <v>0</v>
      </c>
      <c r="BW60" s="60">
        <f t="shared" si="56"/>
        <v>0</v>
      </c>
      <c r="BX60" s="60">
        <f>SUM(BX52:BX59)</f>
        <v>0</v>
      </c>
      <c r="BY60" s="60">
        <f t="shared" si="70"/>
        <v>0</v>
      </c>
      <c r="CC60" s="60">
        <f t="shared" si="57"/>
        <v>0</v>
      </c>
      <c r="CD60" s="60">
        <f>SUM(CD52:CD59)</f>
        <v>0</v>
      </c>
      <c r="CE60" s="60">
        <f t="shared" si="71"/>
        <v>0</v>
      </c>
    </row>
    <row r="61" spans="2:86" ht="14.25" x14ac:dyDescent="0.2">
      <c r="B61" s="52"/>
      <c r="C61" s="54"/>
      <c r="D61" s="54"/>
      <c r="E61" s="54"/>
      <c r="F61" s="51"/>
      <c r="G61" s="51"/>
    </row>
    <row r="62" spans="2:86" ht="14.25" x14ac:dyDescent="0.2">
      <c r="B62" s="52"/>
      <c r="C62" s="54"/>
      <c r="D62" s="54"/>
      <c r="E62" s="54"/>
      <c r="F62" s="51"/>
      <c r="G62" s="51"/>
    </row>
    <row r="63" spans="2:86" ht="14.25" x14ac:dyDescent="0.2">
      <c r="B63" s="52"/>
      <c r="C63" s="54"/>
      <c r="D63" s="54"/>
      <c r="E63" s="54"/>
      <c r="F63" s="51"/>
      <c r="G63" s="51"/>
    </row>
    <row r="64" spans="2:86" ht="6" customHeight="1" x14ac:dyDescent="0.2">
      <c r="B64" s="52"/>
      <c r="C64" s="54"/>
      <c r="D64" s="54"/>
      <c r="E64" s="54"/>
      <c r="F64" s="51"/>
      <c r="G64" s="51"/>
    </row>
    <row r="65" spans="2:86" ht="14.25" hidden="1" x14ac:dyDescent="0.2">
      <c r="B65" s="52"/>
      <c r="C65" s="54"/>
      <c r="D65" s="54"/>
      <c r="E65" s="54"/>
      <c r="F65" s="51"/>
      <c r="G65" s="51"/>
    </row>
    <row r="66" spans="2:86" ht="14.25" hidden="1" x14ac:dyDescent="0.2">
      <c r="B66" s="51"/>
      <c r="C66" s="51"/>
      <c r="D66" s="51"/>
      <c r="E66" s="51"/>
      <c r="F66" s="51"/>
      <c r="G66" s="51"/>
    </row>
    <row r="67" spans="2:86" s="289" customFormat="1" ht="15" x14ac:dyDescent="0.25">
      <c r="B67" s="286"/>
      <c r="C67" s="286"/>
      <c r="D67" s="286"/>
      <c r="E67" s="287" t="s">
        <v>530</v>
      </c>
      <c r="F67" s="286"/>
      <c r="G67" s="286"/>
      <c r="H67" s="288"/>
      <c r="K67" s="290" t="s">
        <v>530</v>
      </c>
      <c r="N67" s="288"/>
      <c r="Q67" s="290" t="s">
        <v>530</v>
      </c>
      <c r="T67" s="288"/>
      <c r="V67" s="290"/>
      <c r="W67" s="290" t="s">
        <v>530</v>
      </c>
      <c r="Z67" s="288"/>
      <c r="AB67" s="290"/>
      <c r="AC67" s="290" t="s">
        <v>530</v>
      </c>
      <c r="AF67" s="288"/>
      <c r="AH67" s="290"/>
      <c r="AI67" s="290" t="s">
        <v>530</v>
      </c>
      <c r="AL67" s="288"/>
      <c r="AN67" s="290"/>
      <c r="AO67" s="290" t="s">
        <v>530</v>
      </c>
      <c r="AR67" s="288"/>
      <c r="AT67" s="290"/>
      <c r="AU67" s="290" t="s">
        <v>530</v>
      </c>
      <c r="AX67" s="288"/>
      <c r="AZ67" s="290"/>
      <c r="BA67" s="290" t="s">
        <v>530</v>
      </c>
      <c r="BD67" s="288"/>
      <c r="BF67" s="290"/>
      <c r="BG67" s="290" t="s">
        <v>530</v>
      </c>
      <c r="BJ67" s="288"/>
      <c r="BL67" s="290"/>
      <c r="BM67" s="290" t="s">
        <v>530</v>
      </c>
      <c r="BP67" s="288"/>
      <c r="BR67" s="290"/>
      <c r="BS67" s="290" t="s">
        <v>530</v>
      </c>
      <c r="BV67" s="288"/>
      <c r="BX67" s="290"/>
      <c r="BY67" s="290" t="s">
        <v>530</v>
      </c>
      <c r="CB67" s="288"/>
      <c r="CD67" s="290"/>
      <c r="CE67" s="290" t="s">
        <v>530</v>
      </c>
      <c r="CH67" s="288"/>
    </row>
    <row r="68" spans="2:86" s="48" customFormat="1" ht="58.5" thickBot="1" x14ac:dyDescent="0.3">
      <c r="B68" s="58" t="s">
        <v>203</v>
      </c>
      <c r="C68" s="50" t="s">
        <v>187</v>
      </c>
      <c r="D68" s="50" t="s">
        <v>526</v>
      </c>
      <c r="E68" s="50" t="s">
        <v>527</v>
      </c>
      <c r="F68" s="50" t="s">
        <v>528</v>
      </c>
      <c r="G68" s="50" t="s">
        <v>529</v>
      </c>
      <c r="H68" s="57"/>
      <c r="I68" s="48" t="s">
        <v>187</v>
      </c>
      <c r="J68" s="48" t="s">
        <v>526</v>
      </c>
      <c r="K68" s="48" t="s">
        <v>527</v>
      </c>
      <c r="L68" s="48" t="s">
        <v>528</v>
      </c>
      <c r="M68" s="48" t="s">
        <v>529</v>
      </c>
      <c r="N68" s="57"/>
      <c r="O68" s="48" t="s">
        <v>187</v>
      </c>
      <c r="P68" s="48" t="s">
        <v>526</v>
      </c>
      <c r="Q68" s="48" t="s">
        <v>527</v>
      </c>
      <c r="R68" s="48" t="s">
        <v>528</v>
      </c>
      <c r="S68" s="48" t="s">
        <v>529</v>
      </c>
      <c r="T68" s="57"/>
      <c r="U68" s="48" t="s">
        <v>187</v>
      </c>
      <c r="V68" s="48" t="s">
        <v>526</v>
      </c>
      <c r="W68" s="48" t="s">
        <v>527</v>
      </c>
      <c r="X68" s="48" t="s">
        <v>528</v>
      </c>
      <c r="Y68" s="48" t="s">
        <v>529</v>
      </c>
      <c r="Z68" s="57"/>
      <c r="AA68" s="48" t="s">
        <v>187</v>
      </c>
      <c r="AB68" s="48" t="s">
        <v>526</v>
      </c>
      <c r="AC68" s="48" t="s">
        <v>527</v>
      </c>
      <c r="AD68" s="48" t="s">
        <v>528</v>
      </c>
      <c r="AE68" s="48" t="s">
        <v>529</v>
      </c>
      <c r="AF68" s="57"/>
      <c r="AG68" s="48" t="s">
        <v>187</v>
      </c>
      <c r="AH68" s="48" t="s">
        <v>526</v>
      </c>
      <c r="AI68" s="48" t="s">
        <v>527</v>
      </c>
      <c r="AJ68" s="48" t="s">
        <v>528</v>
      </c>
      <c r="AK68" s="48" t="s">
        <v>529</v>
      </c>
      <c r="AL68" s="57"/>
      <c r="AM68" s="48" t="s">
        <v>187</v>
      </c>
      <c r="AN68" s="48" t="s">
        <v>526</v>
      </c>
      <c r="AO68" s="48" t="s">
        <v>527</v>
      </c>
      <c r="AP68" s="48" t="s">
        <v>528</v>
      </c>
      <c r="AQ68" s="48" t="s">
        <v>529</v>
      </c>
      <c r="AR68" s="57"/>
      <c r="AS68" s="48" t="s">
        <v>187</v>
      </c>
      <c r="AT68" s="48" t="s">
        <v>526</v>
      </c>
      <c r="AU68" s="48" t="s">
        <v>527</v>
      </c>
      <c r="AV68" s="48" t="s">
        <v>528</v>
      </c>
      <c r="AW68" s="48" t="s">
        <v>529</v>
      </c>
      <c r="AX68" s="57"/>
      <c r="AY68" s="48" t="s">
        <v>187</v>
      </c>
      <c r="AZ68" s="48" t="s">
        <v>526</v>
      </c>
      <c r="BA68" s="48" t="s">
        <v>527</v>
      </c>
      <c r="BB68" s="48" t="s">
        <v>528</v>
      </c>
      <c r="BC68" s="48" t="s">
        <v>529</v>
      </c>
      <c r="BD68" s="57"/>
      <c r="BE68" s="48" t="s">
        <v>187</v>
      </c>
      <c r="BF68" s="48" t="s">
        <v>526</v>
      </c>
      <c r="BG68" s="48" t="s">
        <v>527</v>
      </c>
      <c r="BH68" s="48" t="s">
        <v>528</v>
      </c>
      <c r="BI68" s="48" t="s">
        <v>529</v>
      </c>
      <c r="BJ68" s="57"/>
      <c r="BK68" s="48" t="s">
        <v>187</v>
      </c>
      <c r="BL68" s="48" t="s">
        <v>526</v>
      </c>
      <c r="BM68" s="48" t="s">
        <v>527</v>
      </c>
      <c r="BN68" s="48" t="s">
        <v>528</v>
      </c>
      <c r="BO68" s="48" t="s">
        <v>529</v>
      </c>
      <c r="BP68" s="57"/>
      <c r="BQ68" s="48" t="s">
        <v>187</v>
      </c>
      <c r="BR68" s="48" t="s">
        <v>526</v>
      </c>
      <c r="BS68" s="48" t="s">
        <v>527</v>
      </c>
      <c r="BT68" s="48" t="s">
        <v>528</v>
      </c>
      <c r="BU68" s="48" t="s">
        <v>529</v>
      </c>
      <c r="BV68" s="57"/>
      <c r="BW68" s="48" t="s">
        <v>187</v>
      </c>
      <c r="BX68" s="48" t="s">
        <v>526</v>
      </c>
      <c r="BY68" s="48" t="s">
        <v>527</v>
      </c>
      <c r="BZ68" s="48" t="s">
        <v>528</v>
      </c>
      <c r="CA68" s="48" t="s">
        <v>529</v>
      </c>
      <c r="CB68" s="57"/>
      <c r="CC68" s="48" t="s">
        <v>187</v>
      </c>
      <c r="CD68" s="48" t="s">
        <v>526</v>
      </c>
      <c r="CE68" s="48" t="s">
        <v>527</v>
      </c>
      <c r="CF68" s="48" t="s">
        <v>528</v>
      </c>
      <c r="CG68" s="48" t="s">
        <v>529</v>
      </c>
      <c r="CH68" s="57"/>
    </row>
    <row r="69" spans="2:86" ht="15" x14ac:dyDescent="0.25">
      <c r="B69" s="53" t="str">
        <f t="shared" ref="B69:C76" si="72">B9</f>
        <v>Directors (See Note 1)</v>
      </c>
      <c r="C69" s="189">
        <f t="shared" si="72"/>
        <v>0</v>
      </c>
      <c r="D69" s="189">
        <f>SUM(J69,P69,V69,AB69,AH69,AN69,AT69,AZ69,BF69,BL69,BR69,BX69,CD69)</f>
        <v>0</v>
      </c>
      <c r="E69" s="189">
        <f>SUM(K69,Q69,W69,AC69,AI69,AO69,AU69,BA69,BG69,BM69,BS69,BY69,CE69)</f>
        <v>0</v>
      </c>
      <c r="F69" s="189">
        <f>SUM(L69,R69,X69,AD69,AJ69,AP69,AV69,BB69,BH69,BN69,BT69,BZ69,CF69)</f>
        <v>0</v>
      </c>
      <c r="G69" s="189">
        <f>C69-D69-E69-F69</f>
        <v>0</v>
      </c>
      <c r="I69" s="60">
        <f t="shared" ref="I69:I77" si="73">I9</f>
        <v>0</v>
      </c>
      <c r="J69" s="291"/>
      <c r="K69" s="292"/>
      <c r="L69" s="293"/>
      <c r="M69" s="60">
        <f>I69-J69-K69-L69</f>
        <v>0</v>
      </c>
      <c r="O69" s="60">
        <f t="shared" ref="O69:O77" si="74">O9</f>
        <v>0</v>
      </c>
      <c r="P69" s="291"/>
      <c r="Q69" s="292"/>
      <c r="R69" s="293"/>
      <c r="S69" s="60">
        <f>O69-P69-Q69-R69</f>
        <v>0</v>
      </c>
      <c r="U69" s="60">
        <f t="shared" ref="U69:U77" si="75">U9</f>
        <v>0</v>
      </c>
      <c r="V69" s="291"/>
      <c r="W69" s="292"/>
      <c r="X69" s="293"/>
      <c r="Y69" s="60">
        <f>U69-V69-W69-X69</f>
        <v>0</v>
      </c>
      <c r="AA69" s="60">
        <f t="shared" ref="AA69:AA77" si="76">AA9</f>
        <v>0</v>
      </c>
      <c r="AB69" s="291"/>
      <c r="AC69" s="292"/>
      <c r="AD69" s="293"/>
      <c r="AE69" s="60">
        <f>AA69-AB69-AC69-AD69</f>
        <v>0</v>
      </c>
      <c r="AG69" s="60">
        <f t="shared" ref="AG69:AG77" si="77">AG9</f>
        <v>0</v>
      </c>
      <c r="AH69" s="291"/>
      <c r="AI69" s="292"/>
      <c r="AJ69" s="293"/>
      <c r="AK69" s="60">
        <f>AG69-AH69-AI69-AJ69</f>
        <v>0</v>
      </c>
      <c r="AM69" s="60">
        <f t="shared" ref="AM69:AM77" si="78">AM9</f>
        <v>0</v>
      </c>
      <c r="AN69" s="291"/>
      <c r="AO69" s="292"/>
      <c r="AP69" s="293"/>
      <c r="AQ69" s="60">
        <f>AM69-AN69-AO69-AP69</f>
        <v>0</v>
      </c>
      <c r="AS69" s="60">
        <f t="shared" ref="AS69:AS77" si="79">AS9</f>
        <v>0</v>
      </c>
      <c r="AT69" s="291"/>
      <c r="AU69" s="292"/>
      <c r="AV69" s="293"/>
      <c r="AW69" s="60">
        <f>AS69-AT69-AU69-AV69</f>
        <v>0</v>
      </c>
      <c r="AY69" s="60">
        <f t="shared" ref="AY69:AY77" si="80">AY9</f>
        <v>0</v>
      </c>
      <c r="AZ69" s="291"/>
      <c r="BA69" s="292"/>
      <c r="BB69" s="293"/>
      <c r="BC69" s="60">
        <f>AY69-AZ69-BA69-BB69</f>
        <v>0</v>
      </c>
      <c r="BE69" s="60">
        <f t="shared" ref="BE69:BE77" si="81">BE9</f>
        <v>0</v>
      </c>
      <c r="BF69" s="291"/>
      <c r="BG69" s="292"/>
      <c r="BH69" s="293"/>
      <c r="BI69" s="60">
        <f>BE69-BF69-BG69-BH69</f>
        <v>0</v>
      </c>
      <c r="BK69" s="60">
        <f t="shared" ref="BK69:BK77" si="82">BK9</f>
        <v>0</v>
      </c>
      <c r="BL69" s="291"/>
      <c r="BM69" s="292"/>
      <c r="BN69" s="293"/>
      <c r="BO69" s="60">
        <f>BK69-BL69-BM69-BN69</f>
        <v>0</v>
      </c>
      <c r="BQ69" s="60">
        <f t="shared" ref="BQ69:BQ77" si="83">BQ9</f>
        <v>0</v>
      </c>
      <c r="BR69" s="291"/>
      <c r="BS69" s="292"/>
      <c r="BT69" s="293"/>
      <c r="BU69" s="60">
        <f>BQ69-BR69-BS69-BT69</f>
        <v>0</v>
      </c>
      <c r="BW69" s="60">
        <f t="shared" ref="BW69:BW77" si="84">BW9</f>
        <v>0</v>
      </c>
      <c r="BX69" s="291"/>
      <c r="BY69" s="292"/>
      <c r="BZ69" s="293"/>
      <c r="CA69" s="60">
        <f>BW69-BX69-BY69-BZ69</f>
        <v>0</v>
      </c>
      <c r="CC69" s="60">
        <f t="shared" ref="CC69:CC77" si="85">CC9</f>
        <v>0</v>
      </c>
      <c r="CD69" s="291"/>
      <c r="CE69" s="292"/>
      <c r="CF69" s="293"/>
      <c r="CG69" s="60">
        <f>CC69-CD69-CE69-CF69</f>
        <v>0</v>
      </c>
    </row>
    <row r="70" spans="2:86" ht="15" x14ac:dyDescent="0.25">
      <c r="B70" s="53" t="str">
        <f t="shared" si="72"/>
        <v>Faculty (See Note 2)</v>
      </c>
      <c r="C70" s="189">
        <f t="shared" si="72"/>
        <v>0</v>
      </c>
      <c r="D70" s="189">
        <f t="shared" ref="D70:D76" si="86">SUM(J70,P70,V70,AB70,AH70,AN70,AT70,AZ70,BF70,BL70,BR70,BX70,CD70)</f>
        <v>0</v>
      </c>
      <c r="E70" s="189">
        <f t="shared" ref="E70:E76" si="87">SUM(K70,Q70,W70,AC70,AI70,AO70,AU70,BA70,BG70,BM70,BS70,BY70,CE70)</f>
        <v>0</v>
      </c>
      <c r="F70" s="189">
        <f t="shared" ref="F70:F76" si="88">SUM(L70,R70,X70,AD70,AJ70,AP70,AV70,BB70,BH70,BN70,BT70,BZ70,CF70)</f>
        <v>0</v>
      </c>
      <c r="G70" s="189">
        <f t="shared" ref="G70:G76" si="89">C70-D70-E70-F70</f>
        <v>0</v>
      </c>
      <c r="I70" s="60">
        <f t="shared" si="73"/>
        <v>0</v>
      </c>
      <c r="J70" s="294"/>
      <c r="K70" s="295"/>
      <c r="L70" s="296"/>
      <c r="M70" s="60">
        <f t="shared" ref="M70:M77" si="90">I70-J70-K70-L70</f>
        <v>0</v>
      </c>
      <c r="O70" s="60">
        <f t="shared" si="74"/>
        <v>0</v>
      </c>
      <c r="P70" s="294"/>
      <c r="Q70" s="295"/>
      <c r="R70" s="296"/>
      <c r="S70" s="60">
        <f t="shared" ref="S70:S77" si="91">O70-P70-Q70-R70</f>
        <v>0</v>
      </c>
      <c r="U70" s="60">
        <f t="shared" si="75"/>
        <v>0</v>
      </c>
      <c r="V70" s="294"/>
      <c r="W70" s="295"/>
      <c r="X70" s="296"/>
      <c r="Y70" s="60">
        <f t="shared" ref="Y70:Y77" si="92">U70-V70-W70-X70</f>
        <v>0</v>
      </c>
      <c r="AA70" s="60">
        <f t="shared" si="76"/>
        <v>0</v>
      </c>
      <c r="AB70" s="294"/>
      <c r="AC70" s="295"/>
      <c r="AD70" s="296"/>
      <c r="AE70" s="60">
        <f t="shared" ref="AE70:AE77" si="93">AA70-AB70-AC70-AD70</f>
        <v>0</v>
      </c>
      <c r="AG70" s="60">
        <f t="shared" si="77"/>
        <v>0</v>
      </c>
      <c r="AH70" s="294"/>
      <c r="AI70" s="295"/>
      <c r="AJ70" s="296"/>
      <c r="AK70" s="60">
        <f t="shared" ref="AK70:AK77" si="94">AG70-AH70-AI70-AJ70</f>
        <v>0</v>
      </c>
      <c r="AM70" s="60">
        <f t="shared" si="78"/>
        <v>0</v>
      </c>
      <c r="AN70" s="294"/>
      <c r="AO70" s="295"/>
      <c r="AP70" s="296"/>
      <c r="AQ70" s="60">
        <f t="shared" ref="AQ70:AQ77" si="95">AM70-AN70-AO70-AP70</f>
        <v>0</v>
      </c>
      <c r="AS70" s="60">
        <f t="shared" si="79"/>
        <v>0</v>
      </c>
      <c r="AT70" s="294"/>
      <c r="AU70" s="295"/>
      <c r="AV70" s="296"/>
      <c r="AW70" s="60">
        <f t="shared" ref="AW70:AW77" si="96">AS70-AT70-AU70-AV70</f>
        <v>0</v>
      </c>
      <c r="AY70" s="60">
        <f t="shared" si="80"/>
        <v>0</v>
      </c>
      <c r="AZ70" s="294"/>
      <c r="BA70" s="295"/>
      <c r="BB70" s="296"/>
      <c r="BC70" s="60">
        <f t="shared" ref="BC70:BC77" si="97">AY70-AZ70-BA70-BB70</f>
        <v>0</v>
      </c>
      <c r="BE70" s="60">
        <f t="shared" si="81"/>
        <v>0</v>
      </c>
      <c r="BF70" s="294"/>
      <c r="BG70" s="295"/>
      <c r="BH70" s="296"/>
      <c r="BI70" s="60">
        <f t="shared" ref="BI70:BI77" si="98">BE70-BF70-BG70-BH70</f>
        <v>0</v>
      </c>
      <c r="BK70" s="60">
        <f t="shared" si="82"/>
        <v>0</v>
      </c>
      <c r="BL70" s="294"/>
      <c r="BM70" s="295"/>
      <c r="BN70" s="296"/>
      <c r="BO70" s="60">
        <f t="shared" ref="BO70:BO77" si="99">BK70-BL70-BM70-BN70</f>
        <v>0</v>
      </c>
      <c r="BQ70" s="60">
        <f t="shared" si="83"/>
        <v>0</v>
      </c>
      <c r="BR70" s="294"/>
      <c r="BS70" s="295"/>
      <c r="BT70" s="296"/>
      <c r="BU70" s="60">
        <f t="shared" ref="BU70:BU77" si="100">BQ70-BR70-BS70-BT70</f>
        <v>0</v>
      </c>
      <c r="BW70" s="60">
        <f t="shared" si="84"/>
        <v>0</v>
      </c>
      <c r="BX70" s="294"/>
      <c r="BY70" s="295"/>
      <c r="BZ70" s="296"/>
      <c r="CA70" s="60">
        <f t="shared" ref="CA70:CA77" si="101">BW70-BX70-BY70-BZ70</f>
        <v>0</v>
      </c>
      <c r="CC70" s="60">
        <f t="shared" si="85"/>
        <v>0</v>
      </c>
      <c r="CD70" s="294"/>
      <c r="CE70" s="295"/>
      <c r="CF70" s="296"/>
      <c r="CG70" s="60">
        <f t="shared" ref="CG70:CG77" si="102">CC70-CD70-CE70-CF70</f>
        <v>0</v>
      </c>
    </row>
    <row r="71" spans="2:86" ht="15" x14ac:dyDescent="0.25">
      <c r="B71" s="53" t="str">
        <f t="shared" si="72"/>
        <v>Professional administrative</v>
      </c>
      <c r="C71" s="189">
        <f t="shared" si="72"/>
        <v>0</v>
      </c>
      <c r="D71" s="189">
        <f t="shared" si="86"/>
        <v>0</v>
      </c>
      <c r="E71" s="189">
        <f t="shared" si="87"/>
        <v>0</v>
      </c>
      <c r="F71" s="189">
        <f t="shared" si="88"/>
        <v>0</v>
      </c>
      <c r="G71" s="189">
        <f t="shared" si="89"/>
        <v>0</v>
      </c>
      <c r="I71" s="60">
        <f t="shared" si="73"/>
        <v>0</v>
      </c>
      <c r="J71" s="294"/>
      <c r="K71" s="295"/>
      <c r="L71" s="296"/>
      <c r="M71" s="60">
        <f t="shared" si="90"/>
        <v>0</v>
      </c>
      <c r="O71" s="60">
        <f t="shared" si="74"/>
        <v>0</v>
      </c>
      <c r="P71" s="294"/>
      <c r="Q71" s="295"/>
      <c r="R71" s="296"/>
      <c r="S71" s="60">
        <f t="shared" si="91"/>
        <v>0</v>
      </c>
      <c r="U71" s="60">
        <f t="shared" si="75"/>
        <v>0</v>
      </c>
      <c r="V71" s="294"/>
      <c r="W71" s="295"/>
      <c r="X71" s="296"/>
      <c r="Y71" s="60">
        <f t="shared" si="92"/>
        <v>0</v>
      </c>
      <c r="AA71" s="60">
        <f t="shared" si="76"/>
        <v>0</v>
      </c>
      <c r="AB71" s="294"/>
      <c r="AC71" s="295"/>
      <c r="AD71" s="296"/>
      <c r="AE71" s="60">
        <f t="shared" si="93"/>
        <v>0</v>
      </c>
      <c r="AG71" s="60">
        <f t="shared" si="77"/>
        <v>0</v>
      </c>
      <c r="AH71" s="294"/>
      <c r="AI71" s="295"/>
      <c r="AJ71" s="296"/>
      <c r="AK71" s="60">
        <f t="shared" si="94"/>
        <v>0</v>
      </c>
      <c r="AM71" s="60">
        <f t="shared" si="78"/>
        <v>0</v>
      </c>
      <c r="AN71" s="294"/>
      <c r="AO71" s="295"/>
      <c r="AP71" s="296"/>
      <c r="AQ71" s="60">
        <f t="shared" si="95"/>
        <v>0</v>
      </c>
      <c r="AS71" s="60">
        <f t="shared" si="79"/>
        <v>0</v>
      </c>
      <c r="AT71" s="294"/>
      <c r="AU71" s="295"/>
      <c r="AV71" s="296"/>
      <c r="AW71" s="60">
        <f t="shared" si="96"/>
        <v>0</v>
      </c>
      <c r="AY71" s="60">
        <f t="shared" si="80"/>
        <v>0</v>
      </c>
      <c r="AZ71" s="294"/>
      <c r="BA71" s="295"/>
      <c r="BB71" s="296"/>
      <c r="BC71" s="60">
        <f t="shared" si="97"/>
        <v>0</v>
      </c>
      <c r="BE71" s="60">
        <f t="shared" si="81"/>
        <v>0</v>
      </c>
      <c r="BF71" s="294"/>
      <c r="BG71" s="295"/>
      <c r="BH71" s="296"/>
      <c r="BI71" s="60">
        <f t="shared" si="98"/>
        <v>0</v>
      </c>
      <c r="BK71" s="60">
        <f t="shared" si="82"/>
        <v>0</v>
      </c>
      <c r="BL71" s="294"/>
      <c r="BM71" s="295"/>
      <c r="BN71" s="296"/>
      <c r="BO71" s="60">
        <f t="shared" si="99"/>
        <v>0</v>
      </c>
      <c r="BQ71" s="60">
        <f t="shared" si="83"/>
        <v>0</v>
      </c>
      <c r="BR71" s="294"/>
      <c r="BS71" s="295"/>
      <c r="BT71" s="296"/>
      <c r="BU71" s="60">
        <f t="shared" si="100"/>
        <v>0</v>
      </c>
      <c r="BW71" s="60">
        <f t="shared" si="84"/>
        <v>0</v>
      </c>
      <c r="BX71" s="294"/>
      <c r="BY71" s="295"/>
      <c r="BZ71" s="296"/>
      <c r="CA71" s="60">
        <f t="shared" si="101"/>
        <v>0</v>
      </c>
      <c r="CC71" s="60">
        <f t="shared" si="85"/>
        <v>0</v>
      </c>
      <c r="CD71" s="294"/>
      <c r="CE71" s="295"/>
      <c r="CF71" s="296"/>
      <c r="CG71" s="60">
        <f t="shared" si="102"/>
        <v>0</v>
      </c>
    </row>
    <row r="72" spans="2:86" ht="15" x14ac:dyDescent="0.25">
      <c r="B72" s="53" t="str">
        <f t="shared" si="72"/>
        <v>Research staff</v>
      </c>
      <c r="C72" s="189">
        <f t="shared" si="72"/>
        <v>0</v>
      </c>
      <c r="D72" s="189">
        <f t="shared" si="86"/>
        <v>0</v>
      </c>
      <c r="E72" s="189">
        <f t="shared" si="87"/>
        <v>0</v>
      </c>
      <c r="F72" s="189">
        <f t="shared" si="88"/>
        <v>0</v>
      </c>
      <c r="G72" s="189">
        <f t="shared" si="89"/>
        <v>0</v>
      </c>
      <c r="I72" s="60">
        <f t="shared" si="73"/>
        <v>0</v>
      </c>
      <c r="J72" s="294"/>
      <c r="K72" s="295"/>
      <c r="L72" s="296"/>
      <c r="M72" s="60">
        <f t="shared" si="90"/>
        <v>0</v>
      </c>
      <c r="O72" s="60">
        <f t="shared" si="74"/>
        <v>0</v>
      </c>
      <c r="P72" s="294"/>
      <c r="Q72" s="295"/>
      <c r="R72" s="296"/>
      <c r="S72" s="60">
        <f t="shared" si="91"/>
        <v>0</v>
      </c>
      <c r="U72" s="60">
        <f t="shared" si="75"/>
        <v>0</v>
      </c>
      <c r="V72" s="294"/>
      <c r="W72" s="295"/>
      <c r="X72" s="296"/>
      <c r="Y72" s="60">
        <f t="shared" si="92"/>
        <v>0</v>
      </c>
      <c r="AA72" s="60">
        <f t="shared" si="76"/>
        <v>0</v>
      </c>
      <c r="AB72" s="294"/>
      <c r="AC72" s="295"/>
      <c r="AD72" s="296"/>
      <c r="AE72" s="60">
        <f t="shared" si="93"/>
        <v>0</v>
      </c>
      <c r="AG72" s="60">
        <f t="shared" si="77"/>
        <v>0</v>
      </c>
      <c r="AH72" s="294"/>
      <c r="AI72" s="295"/>
      <c r="AJ72" s="296"/>
      <c r="AK72" s="60">
        <f t="shared" si="94"/>
        <v>0</v>
      </c>
      <c r="AM72" s="60">
        <f t="shared" si="78"/>
        <v>0</v>
      </c>
      <c r="AN72" s="294"/>
      <c r="AO72" s="295"/>
      <c r="AP72" s="296"/>
      <c r="AQ72" s="60">
        <f t="shared" si="95"/>
        <v>0</v>
      </c>
      <c r="AS72" s="60">
        <f t="shared" si="79"/>
        <v>0</v>
      </c>
      <c r="AT72" s="294"/>
      <c r="AU72" s="295"/>
      <c r="AV72" s="296"/>
      <c r="AW72" s="60">
        <f t="shared" si="96"/>
        <v>0</v>
      </c>
      <c r="AY72" s="60">
        <f t="shared" si="80"/>
        <v>0</v>
      </c>
      <c r="AZ72" s="294"/>
      <c r="BA72" s="295"/>
      <c r="BB72" s="296"/>
      <c r="BC72" s="60">
        <f t="shared" si="97"/>
        <v>0</v>
      </c>
      <c r="BE72" s="60">
        <f t="shared" si="81"/>
        <v>0</v>
      </c>
      <c r="BF72" s="294"/>
      <c r="BG72" s="295"/>
      <c r="BH72" s="296"/>
      <c r="BI72" s="60">
        <f t="shared" si="98"/>
        <v>0</v>
      </c>
      <c r="BK72" s="60">
        <f t="shared" si="82"/>
        <v>0</v>
      </c>
      <c r="BL72" s="294"/>
      <c r="BM72" s="295"/>
      <c r="BN72" s="296"/>
      <c r="BO72" s="60">
        <f t="shared" si="99"/>
        <v>0</v>
      </c>
      <c r="BQ72" s="60">
        <f t="shared" si="83"/>
        <v>0</v>
      </c>
      <c r="BR72" s="294"/>
      <c r="BS72" s="295"/>
      <c r="BT72" s="296"/>
      <c r="BU72" s="60">
        <f t="shared" si="100"/>
        <v>0</v>
      </c>
      <c r="BW72" s="60">
        <f t="shared" si="84"/>
        <v>0</v>
      </c>
      <c r="BX72" s="294"/>
      <c r="BY72" s="295"/>
      <c r="BZ72" s="296"/>
      <c r="CA72" s="60">
        <f t="shared" si="101"/>
        <v>0</v>
      </c>
      <c r="CC72" s="60">
        <f t="shared" si="85"/>
        <v>0</v>
      </c>
      <c r="CD72" s="294"/>
      <c r="CE72" s="295"/>
      <c r="CF72" s="296"/>
      <c r="CG72" s="60">
        <f t="shared" si="102"/>
        <v>0</v>
      </c>
    </row>
    <row r="73" spans="2:86" ht="15" x14ac:dyDescent="0.25">
      <c r="B73" s="53" t="str">
        <f t="shared" si="72"/>
        <v>Postdocs</v>
      </c>
      <c r="C73" s="189">
        <f t="shared" si="72"/>
        <v>0</v>
      </c>
      <c r="D73" s="189">
        <f t="shared" si="86"/>
        <v>0</v>
      </c>
      <c r="E73" s="189">
        <f t="shared" si="87"/>
        <v>0</v>
      </c>
      <c r="F73" s="189">
        <f t="shared" si="88"/>
        <v>0</v>
      </c>
      <c r="G73" s="189">
        <f t="shared" si="89"/>
        <v>0</v>
      </c>
      <c r="I73" s="60">
        <f t="shared" si="73"/>
        <v>0</v>
      </c>
      <c r="J73" s="294"/>
      <c r="K73" s="295"/>
      <c r="L73" s="296"/>
      <c r="M73" s="60">
        <f t="shared" si="90"/>
        <v>0</v>
      </c>
      <c r="O73" s="60">
        <f t="shared" si="74"/>
        <v>0</v>
      </c>
      <c r="P73" s="294"/>
      <c r="Q73" s="295"/>
      <c r="R73" s="296"/>
      <c r="S73" s="60">
        <f t="shared" si="91"/>
        <v>0</v>
      </c>
      <c r="U73" s="60">
        <f t="shared" si="75"/>
        <v>0</v>
      </c>
      <c r="V73" s="294"/>
      <c r="W73" s="295"/>
      <c r="X73" s="296"/>
      <c r="Y73" s="60">
        <f t="shared" si="92"/>
        <v>0</v>
      </c>
      <c r="AA73" s="60">
        <f t="shared" si="76"/>
        <v>0</v>
      </c>
      <c r="AB73" s="294"/>
      <c r="AC73" s="295"/>
      <c r="AD73" s="296"/>
      <c r="AE73" s="60">
        <f t="shared" si="93"/>
        <v>0</v>
      </c>
      <c r="AG73" s="60">
        <f t="shared" si="77"/>
        <v>0</v>
      </c>
      <c r="AH73" s="294"/>
      <c r="AI73" s="295"/>
      <c r="AJ73" s="296"/>
      <c r="AK73" s="60">
        <f t="shared" si="94"/>
        <v>0</v>
      </c>
      <c r="AM73" s="60">
        <f t="shared" si="78"/>
        <v>0</v>
      </c>
      <c r="AN73" s="294"/>
      <c r="AO73" s="295"/>
      <c r="AP73" s="296"/>
      <c r="AQ73" s="60">
        <f t="shared" si="95"/>
        <v>0</v>
      </c>
      <c r="AS73" s="60">
        <f t="shared" si="79"/>
        <v>0</v>
      </c>
      <c r="AT73" s="294"/>
      <c r="AU73" s="295"/>
      <c r="AV73" s="296"/>
      <c r="AW73" s="60">
        <f t="shared" si="96"/>
        <v>0</v>
      </c>
      <c r="AY73" s="60">
        <f t="shared" si="80"/>
        <v>0</v>
      </c>
      <c r="AZ73" s="294"/>
      <c r="BA73" s="295"/>
      <c r="BB73" s="296"/>
      <c r="BC73" s="60">
        <f t="shared" si="97"/>
        <v>0</v>
      </c>
      <c r="BE73" s="60">
        <f t="shared" si="81"/>
        <v>0</v>
      </c>
      <c r="BF73" s="294"/>
      <c r="BG73" s="295"/>
      <c r="BH73" s="296"/>
      <c r="BI73" s="60">
        <f t="shared" si="98"/>
        <v>0</v>
      </c>
      <c r="BK73" s="60">
        <f t="shared" si="82"/>
        <v>0</v>
      </c>
      <c r="BL73" s="294"/>
      <c r="BM73" s="295"/>
      <c r="BN73" s="296"/>
      <c r="BO73" s="60">
        <f t="shared" si="99"/>
        <v>0</v>
      </c>
      <c r="BQ73" s="60">
        <f t="shared" si="83"/>
        <v>0</v>
      </c>
      <c r="BR73" s="294"/>
      <c r="BS73" s="295"/>
      <c r="BT73" s="296"/>
      <c r="BU73" s="60">
        <f t="shared" si="100"/>
        <v>0</v>
      </c>
      <c r="BW73" s="60">
        <f t="shared" si="84"/>
        <v>0</v>
      </c>
      <c r="BX73" s="294"/>
      <c r="BY73" s="295"/>
      <c r="BZ73" s="296"/>
      <c r="CA73" s="60">
        <f t="shared" si="101"/>
        <v>0</v>
      </c>
      <c r="CC73" s="60">
        <f t="shared" si="85"/>
        <v>0</v>
      </c>
      <c r="CD73" s="294"/>
      <c r="CE73" s="295"/>
      <c r="CF73" s="296"/>
      <c r="CG73" s="60">
        <f t="shared" si="102"/>
        <v>0</v>
      </c>
    </row>
    <row r="74" spans="2:86" ht="15" x14ac:dyDescent="0.25">
      <c r="B74" s="53" t="str">
        <f t="shared" si="72"/>
        <v>Doctoral students</v>
      </c>
      <c r="C74" s="189">
        <f t="shared" si="72"/>
        <v>0</v>
      </c>
      <c r="D74" s="189">
        <f t="shared" si="86"/>
        <v>0</v>
      </c>
      <c r="E74" s="189">
        <f t="shared" si="87"/>
        <v>0</v>
      </c>
      <c r="F74" s="189">
        <f t="shared" si="88"/>
        <v>0</v>
      </c>
      <c r="G74" s="189">
        <f t="shared" si="89"/>
        <v>0</v>
      </c>
      <c r="I74" s="60">
        <f t="shared" si="73"/>
        <v>0</v>
      </c>
      <c r="J74" s="294"/>
      <c r="K74" s="295"/>
      <c r="L74" s="296"/>
      <c r="M74" s="60">
        <f t="shared" si="90"/>
        <v>0</v>
      </c>
      <c r="O74" s="60">
        <f t="shared" si="74"/>
        <v>0</v>
      </c>
      <c r="P74" s="294"/>
      <c r="Q74" s="295"/>
      <c r="R74" s="296"/>
      <c r="S74" s="60">
        <f t="shared" si="91"/>
        <v>0</v>
      </c>
      <c r="U74" s="60">
        <f t="shared" si="75"/>
        <v>0</v>
      </c>
      <c r="V74" s="294"/>
      <c r="W74" s="295"/>
      <c r="X74" s="296"/>
      <c r="Y74" s="60">
        <f t="shared" si="92"/>
        <v>0</v>
      </c>
      <c r="AA74" s="60">
        <f t="shared" si="76"/>
        <v>0</v>
      </c>
      <c r="AB74" s="294"/>
      <c r="AC74" s="295"/>
      <c r="AD74" s="296"/>
      <c r="AE74" s="60">
        <f t="shared" si="93"/>
        <v>0</v>
      </c>
      <c r="AG74" s="60">
        <f t="shared" si="77"/>
        <v>0</v>
      </c>
      <c r="AH74" s="294"/>
      <c r="AI74" s="295"/>
      <c r="AJ74" s="296"/>
      <c r="AK74" s="60">
        <f t="shared" si="94"/>
        <v>0</v>
      </c>
      <c r="AM74" s="60">
        <f t="shared" si="78"/>
        <v>0</v>
      </c>
      <c r="AN74" s="294"/>
      <c r="AO74" s="295"/>
      <c r="AP74" s="296"/>
      <c r="AQ74" s="60">
        <f t="shared" si="95"/>
        <v>0</v>
      </c>
      <c r="AS74" s="60">
        <f t="shared" si="79"/>
        <v>0</v>
      </c>
      <c r="AT74" s="294"/>
      <c r="AU74" s="295"/>
      <c r="AV74" s="296"/>
      <c r="AW74" s="60">
        <f t="shared" si="96"/>
        <v>0</v>
      </c>
      <c r="AY74" s="60">
        <f t="shared" si="80"/>
        <v>0</v>
      </c>
      <c r="AZ74" s="294"/>
      <c r="BA74" s="295"/>
      <c r="BB74" s="296"/>
      <c r="BC74" s="60">
        <f t="shared" si="97"/>
        <v>0</v>
      </c>
      <c r="BE74" s="60">
        <f t="shared" si="81"/>
        <v>0</v>
      </c>
      <c r="BF74" s="294"/>
      <c r="BG74" s="295"/>
      <c r="BH74" s="296"/>
      <c r="BI74" s="60">
        <f t="shared" si="98"/>
        <v>0</v>
      </c>
      <c r="BK74" s="60">
        <f t="shared" si="82"/>
        <v>0</v>
      </c>
      <c r="BL74" s="294"/>
      <c r="BM74" s="295"/>
      <c r="BN74" s="296"/>
      <c r="BO74" s="60">
        <f t="shared" si="99"/>
        <v>0</v>
      </c>
      <c r="BQ74" s="60">
        <f t="shared" si="83"/>
        <v>0</v>
      </c>
      <c r="BR74" s="294"/>
      <c r="BS74" s="295"/>
      <c r="BT74" s="296"/>
      <c r="BU74" s="60">
        <f t="shared" si="100"/>
        <v>0</v>
      </c>
      <c r="BW74" s="60">
        <f t="shared" si="84"/>
        <v>0</v>
      </c>
      <c r="BX74" s="294"/>
      <c r="BY74" s="295"/>
      <c r="BZ74" s="296"/>
      <c r="CA74" s="60">
        <f t="shared" si="101"/>
        <v>0</v>
      </c>
      <c r="CC74" s="60">
        <f t="shared" si="85"/>
        <v>0</v>
      </c>
      <c r="CD74" s="294"/>
      <c r="CE74" s="295"/>
      <c r="CF74" s="296"/>
      <c r="CG74" s="60">
        <f t="shared" si="102"/>
        <v>0</v>
      </c>
    </row>
    <row r="75" spans="2:86" ht="15" x14ac:dyDescent="0.25">
      <c r="B75" s="53" t="str">
        <f t="shared" si="72"/>
        <v>Masters students</v>
      </c>
      <c r="C75" s="189">
        <f t="shared" si="72"/>
        <v>0</v>
      </c>
      <c r="D75" s="189">
        <f t="shared" si="86"/>
        <v>0</v>
      </c>
      <c r="E75" s="189">
        <f t="shared" si="87"/>
        <v>0</v>
      </c>
      <c r="F75" s="189">
        <f t="shared" si="88"/>
        <v>0</v>
      </c>
      <c r="G75" s="189">
        <f t="shared" si="89"/>
        <v>0</v>
      </c>
      <c r="I75" s="60">
        <f t="shared" si="73"/>
        <v>0</v>
      </c>
      <c r="J75" s="294"/>
      <c r="K75" s="295"/>
      <c r="L75" s="296"/>
      <c r="M75" s="60">
        <f t="shared" si="90"/>
        <v>0</v>
      </c>
      <c r="O75" s="60">
        <f t="shared" si="74"/>
        <v>0</v>
      </c>
      <c r="P75" s="294"/>
      <c r="Q75" s="295"/>
      <c r="R75" s="296"/>
      <c r="S75" s="60">
        <f t="shared" si="91"/>
        <v>0</v>
      </c>
      <c r="U75" s="60">
        <f t="shared" si="75"/>
        <v>0</v>
      </c>
      <c r="V75" s="294"/>
      <c r="W75" s="295"/>
      <c r="X75" s="296"/>
      <c r="Y75" s="60">
        <f t="shared" si="92"/>
        <v>0</v>
      </c>
      <c r="AA75" s="60">
        <f t="shared" si="76"/>
        <v>0</v>
      </c>
      <c r="AB75" s="294"/>
      <c r="AC75" s="295"/>
      <c r="AD75" s="296"/>
      <c r="AE75" s="60">
        <f t="shared" si="93"/>
        <v>0</v>
      </c>
      <c r="AG75" s="60">
        <f t="shared" si="77"/>
        <v>0</v>
      </c>
      <c r="AH75" s="294"/>
      <c r="AI75" s="295"/>
      <c r="AJ75" s="296"/>
      <c r="AK75" s="60">
        <f t="shared" si="94"/>
        <v>0</v>
      </c>
      <c r="AM75" s="60">
        <f t="shared" si="78"/>
        <v>0</v>
      </c>
      <c r="AN75" s="294"/>
      <c r="AO75" s="295"/>
      <c r="AP75" s="296"/>
      <c r="AQ75" s="60">
        <f t="shared" si="95"/>
        <v>0</v>
      </c>
      <c r="AS75" s="60">
        <f t="shared" si="79"/>
        <v>0</v>
      </c>
      <c r="AT75" s="294"/>
      <c r="AU75" s="295"/>
      <c r="AV75" s="296"/>
      <c r="AW75" s="60">
        <f t="shared" si="96"/>
        <v>0</v>
      </c>
      <c r="AY75" s="60">
        <f t="shared" si="80"/>
        <v>0</v>
      </c>
      <c r="AZ75" s="294"/>
      <c r="BA75" s="295"/>
      <c r="BB75" s="296"/>
      <c r="BC75" s="60">
        <f t="shared" si="97"/>
        <v>0</v>
      </c>
      <c r="BE75" s="60">
        <f t="shared" si="81"/>
        <v>0</v>
      </c>
      <c r="BF75" s="294"/>
      <c r="BG75" s="295"/>
      <c r="BH75" s="296"/>
      <c r="BI75" s="60">
        <f t="shared" si="98"/>
        <v>0</v>
      </c>
      <c r="BK75" s="60">
        <f t="shared" si="82"/>
        <v>0</v>
      </c>
      <c r="BL75" s="294"/>
      <c r="BM75" s="295"/>
      <c r="BN75" s="296"/>
      <c r="BO75" s="60">
        <f t="shared" si="99"/>
        <v>0</v>
      </c>
      <c r="BQ75" s="60">
        <f t="shared" si="83"/>
        <v>0</v>
      </c>
      <c r="BR75" s="294"/>
      <c r="BS75" s="295"/>
      <c r="BT75" s="296"/>
      <c r="BU75" s="60">
        <f t="shared" si="100"/>
        <v>0</v>
      </c>
      <c r="BW75" s="60">
        <f t="shared" si="84"/>
        <v>0</v>
      </c>
      <c r="BX75" s="294"/>
      <c r="BY75" s="295"/>
      <c r="BZ75" s="296"/>
      <c r="CA75" s="60">
        <f t="shared" si="101"/>
        <v>0</v>
      </c>
      <c r="CC75" s="60">
        <f t="shared" si="85"/>
        <v>0</v>
      </c>
      <c r="CD75" s="294"/>
      <c r="CE75" s="295"/>
      <c r="CF75" s="296"/>
      <c r="CG75" s="60">
        <f t="shared" si="102"/>
        <v>0</v>
      </c>
    </row>
    <row r="76" spans="2:86" ht="15.75" thickBot="1" x14ac:dyDescent="0.3">
      <c r="B76" s="53" t="str">
        <f t="shared" si="72"/>
        <v>Undergraduate students</v>
      </c>
      <c r="C76" s="189">
        <f t="shared" si="72"/>
        <v>0</v>
      </c>
      <c r="D76" s="189">
        <f t="shared" si="86"/>
        <v>0</v>
      </c>
      <c r="E76" s="189">
        <f t="shared" si="87"/>
        <v>0</v>
      </c>
      <c r="F76" s="189">
        <f t="shared" si="88"/>
        <v>0</v>
      </c>
      <c r="G76" s="189">
        <f t="shared" si="89"/>
        <v>0</v>
      </c>
      <c r="I76" s="60">
        <f t="shared" si="73"/>
        <v>0</v>
      </c>
      <c r="J76" s="297"/>
      <c r="K76" s="298"/>
      <c r="L76" s="299"/>
      <c r="M76" s="60">
        <f t="shared" si="90"/>
        <v>0</v>
      </c>
      <c r="O76" s="60">
        <f t="shared" si="74"/>
        <v>0</v>
      </c>
      <c r="P76" s="297"/>
      <c r="Q76" s="298"/>
      <c r="R76" s="299"/>
      <c r="S76" s="60">
        <f t="shared" si="91"/>
        <v>0</v>
      </c>
      <c r="U76" s="60">
        <f t="shared" si="75"/>
        <v>0</v>
      </c>
      <c r="V76" s="297"/>
      <c r="W76" s="298"/>
      <c r="X76" s="299"/>
      <c r="Y76" s="60">
        <f t="shared" si="92"/>
        <v>0</v>
      </c>
      <c r="AA76" s="60">
        <f t="shared" si="76"/>
        <v>0</v>
      </c>
      <c r="AB76" s="297"/>
      <c r="AC76" s="298"/>
      <c r="AD76" s="299"/>
      <c r="AE76" s="60">
        <f t="shared" si="93"/>
        <v>0</v>
      </c>
      <c r="AG76" s="60">
        <f t="shared" si="77"/>
        <v>0</v>
      </c>
      <c r="AH76" s="297"/>
      <c r="AI76" s="298"/>
      <c r="AJ76" s="299"/>
      <c r="AK76" s="60">
        <f t="shared" si="94"/>
        <v>0</v>
      </c>
      <c r="AM76" s="60">
        <f t="shared" si="78"/>
        <v>0</v>
      </c>
      <c r="AN76" s="297"/>
      <c r="AO76" s="298"/>
      <c r="AP76" s="299"/>
      <c r="AQ76" s="60">
        <f t="shared" si="95"/>
        <v>0</v>
      </c>
      <c r="AS76" s="60">
        <f t="shared" si="79"/>
        <v>0</v>
      </c>
      <c r="AT76" s="297"/>
      <c r="AU76" s="298"/>
      <c r="AV76" s="299"/>
      <c r="AW76" s="60">
        <f t="shared" si="96"/>
        <v>0</v>
      </c>
      <c r="AY76" s="60">
        <f t="shared" si="80"/>
        <v>0</v>
      </c>
      <c r="AZ76" s="297"/>
      <c r="BA76" s="298"/>
      <c r="BB76" s="299"/>
      <c r="BC76" s="60">
        <f t="shared" si="97"/>
        <v>0</v>
      </c>
      <c r="BE76" s="60">
        <f t="shared" si="81"/>
        <v>0</v>
      </c>
      <c r="BF76" s="297"/>
      <c r="BG76" s="298"/>
      <c r="BH76" s="299"/>
      <c r="BI76" s="60">
        <f t="shared" si="98"/>
        <v>0</v>
      </c>
      <c r="BK76" s="60">
        <f t="shared" si="82"/>
        <v>0</v>
      </c>
      <c r="BL76" s="297"/>
      <c r="BM76" s="298"/>
      <c r="BN76" s="299"/>
      <c r="BO76" s="60">
        <f t="shared" si="99"/>
        <v>0</v>
      </c>
      <c r="BQ76" s="60">
        <f t="shared" si="83"/>
        <v>0</v>
      </c>
      <c r="BR76" s="297"/>
      <c r="BS76" s="298"/>
      <c r="BT76" s="299"/>
      <c r="BU76" s="60">
        <f t="shared" si="100"/>
        <v>0</v>
      </c>
      <c r="BW76" s="60">
        <f t="shared" si="84"/>
        <v>0</v>
      </c>
      <c r="BX76" s="297"/>
      <c r="BY76" s="298"/>
      <c r="BZ76" s="299"/>
      <c r="CA76" s="60">
        <f t="shared" si="101"/>
        <v>0</v>
      </c>
      <c r="CC76" s="60">
        <f t="shared" si="85"/>
        <v>0</v>
      </c>
      <c r="CD76" s="297"/>
      <c r="CE76" s="298"/>
      <c r="CF76" s="299"/>
      <c r="CG76" s="60">
        <f t="shared" si="102"/>
        <v>0</v>
      </c>
    </row>
    <row r="77" spans="2:86" ht="14.25" x14ac:dyDescent="0.2">
      <c r="B77" s="52" t="s">
        <v>93</v>
      </c>
      <c r="C77" s="189">
        <f>C17</f>
        <v>0</v>
      </c>
      <c r="D77" s="189">
        <f>SUM(D69:D76)</f>
        <v>0</v>
      </c>
      <c r="E77" s="189">
        <f t="shared" ref="E77:F77" si="103">SUM(E69:E76)</f>
        <v>0</v>
      </c>
      <c r="F77" s="189">
        <f t="shared" si="103"/>
        <v>0</v>
      </c>
      <c r="G77" s="189">
        <f>C77-D77-E77-F77</f>
        <v>0</v>
      </c>
      <c r="I77" s="60">
        <f t="shared" si="73"/>
        <v>0</v>
      </c>
      <c r="J77" s="60">
        <f>SUM(J69:J76)</f>
        <v>0</v>
      </c>
      <c r="K77" s="60">
        <f t="shared" ref="K77:L77" si="104">SUM(K69:K76)</f>
        <v>0</v>
      </c>
      <c r="L77" s="60">
        <f t="shared" si="104"/>
        <v>0</v>
      </c>
      <c r="M77" s="60">
        <f t="shared" si="90"/>
        <v>0</v>
      </c>
      <c r="O77" s="60">
        <f t="shared" si="74"/>
        <v>0</v>
      </c>
      <c r="P77" s="60">
        <f>SUM(P69:P76)</f>
        <v>0</v>
      </c>
      <c r="Q77" s="60">
        <f t="shared" ref="Q77" si="105">SUM(Q69:Q76)</f>
        <v>0</v>
      </c>
      <c r="R77" s="60">
        <f t="shared" ref="R77" si="106">SUM(R69:R76)</f>
        <v>0</v>
      </c>
      <c r="S77" s="60">
        <f t="shared" si="91"/>
        <v>0</v>
      </c>
      <c r="U77" s="60">
        <f t="shared" si="75"/>
        <v>0</v>
      </c>
      <c r="V77" s="60">
        <f>SUM(V69:V76)</f>
        <v>0</v>
      </c>
      <c r="W77" s="60">
        <f t="shared" ref="W77" si="107">SUM(W69:W76)</f>
        <v>0</v>
      </c>
      <c r="X77" s="60">
        <f t="shared" ref="X77" si="108">SUM(X69:X76)</f>
        <v>0</v>
      </c>
      <c r="Y77" s="60">
        <f t="shared" si="92"/>
        <v>0</v>
      </c>
      <c r="AA77" s="60">
        <f t="shared" si="76"/>
        <v>0</v>
      </c>
      <c r="AB77" s="60">
        <f>SUM(AB69:AB76)</f>
        <v>0</v>
      </c>
      <c r="AC77" s="60">
        <f t="shared" ref="AC77" si="109">SUM(AC69:AC76)</f>
        <v>0</v>
      </c>
      <c r="AD77" s="60">
        <f t="shared" ref="AD77" si="110">SUM(AD69:AD76)</f>
        <v>0</v>
      </c>
      <c r="AE77" s="60">
        <f t="shared" si="93"/>
        <v>0</v>
      </c>
      <c r="AG77" s="60">
        <f t="shared" si="77"/>
        <v>0</v>
      </c>
      <c r="AH77" s="60">
        <f>SUM(AH69:AH76)</f>
        <v>0</v>
      </c>
      <c r="AI77" s="60">
        <f t="shared" ref="AI77" si="111">SUM(AI69:AI76)</f>
        <v>0</v>
      </c>
      <c r="AJ77" s="60">
        <f t="shared" ref="AJ77" si="112">SUM(AJ69:AJ76)</f>
        <v>0</v>
      </c>
      <c r="AK77" s="60">
        <f t="shared" si="94"/>
        <v>0</v>
      </c>
      <c r="AM77" s="60">
        <f t="shared" si="78"/>
        <v>0</v>
      </c>
      <c r="AN77" s="60">
        <f>SUM(AN69:AN76)</f>
        <v>0</v>
      </c>
      <c r="AO77" s="60">
        <f t="shared" ref="AO77" si="113">SUM(AO69:AO76)</f>
        <v>0</v>
      </c>
      <c r="AP77" s="60">
        <f t="shared" ref="AP77" si="114">SUM(AP69:AP76)</f>
        <v>0</v>
      </c>
      <c r="AQ77" s="60">
        <f t="shared" si="95"/>
        <v>0</v>
      </c>
      <c r="AS77" s="60">
        <f t="shared" si="79"/>
        <v>0</v>
      </c>
      <c r="AT77" s="60">
        <f>SUM(AT69:AT76)</f>
        <v>0</v>
      </c>
      <c r="AU77" s="60">
        <f t="shared" ref="AU77" si="115">SUM(AU69:AU76)</f>
        <v>0</v>
      </c>
      <c r="AV77" s="60">
        <f t="shared" ref="AV77" si="116">SUM(AV69:AV76)</f>
        <v>0</v>
      </c>
      <c r="AW77" s="60">
        <f t="shared" si="96"/>
        <v>0</v>
      </c>
      <c r="AY77" s="60">
        <f t="shared" si="80"/>
        <v>0</v>
      </c>
      <c r="AZ77" s="60">
        <f>SUM(AZ69:AZ76)</f>
        <v>0</v>
      </c>
      <c r="BA77" s="60">
        <f t="shared" ref="BA77" si="117">SUM(BA69:BA76)</f>
        <v>0</v>
      </c>
      <c r="BB77" s="60">
        <f t="shared" ref="BB77" si="118">SUM(BB69:BB76)</f>
        <v>0</v>
      </c>
      <c r="BC77" s="60">
        <f t="shared" si="97"/>
        <v>0</v>
      </c>
      <c r="BE77" s="60">
        <f t="shared" si="81"/>
        <v>0</v>
      </c>
      <c r="BF77" s="60">
        <f>SUM(BF69:BF76)</f>
        <v>0</v>
      </c>
      <c r="BG77" s="60">
        <f t="shared" ref="BG77" si="119">SUM(BG69:BG76)</f>
        <v>0</v>
      </c>
      <c r="BH77" s="60">
        <f t="shared" ref="BH77" si="120">SUM(BH69:BH76)</f>
        <v>0</v>
      </c>
      <c r="BI77" s="60">
        <f t="shared" si="98"/>
        <v>0</v>
      </c>
      <c r="BK77" s="60">
        <f t="shared" si="82"/>
        <v>0</v>
      </c>
      <c r="BL77" s="60">
        <f>SUM(BL69:BL76)</f>
        <v>0</v>
      </c>
      <c r="BM77" s="60">
        <f t="shared" ref="BM77" si="121">SUM(BM69:BM76)</f>
        <v>0</v>
      </c>
      <c r="BN77" s="60">
        <f t="shared" ref="BN77" si="122">SUM(BN69:BN76)</f>
        <v>0</v>
      </c>
      <c r="BO77" s="60">
        <f t="shared" si="99"/>
        <v>0</v>
      </c>
      <c r="BQ77" s="60">
        <f t="shared" si="83"/>
        <v>0</v>
      </c>
      <c r="BR77" s="60">
        <f>SUM(BR69:BR76)</f>
        <v>0</v>
      </c>
      <c r="BS77" s="60">
        <f t="shared" ref="BS77" si="123">SUM(BS69:BS76)</f>
        <v>0</v>
      </c>
      <c r="BT77" s="60">
        <f t="shared" ref="BT77" si="124">SUM(BT69:BT76)</f>
        <v>0</v>
      </c>
      <c r="BU77" s="60">
        <f t="shared" si="100"/>
        <v>0</v>
      </c>
      <c r="BW77" s="60">
        <f t="shared" si="84"/>
        <v>0</v>
      </c>
      <c r="BX77" s="60">
        <f>SUM(BX69:BX76)</f>
        <v>0</v>
      </c>
      <c r="BY77" s="60">
        <f t="shared" ref="BY77" si="125">SUM(BY69:BY76)</f>
        <v>0</v>
      </c>
      <c r="BZ77" s="60">
        <f t="shared" ref="BZ77" si="126">SUM(BZ69:BZ76)</f>
        <v>0</v>
      </c>
      <c r="CA77" s="60">
        <f t="shared" si="101"/>
        <v>0</v>
      </c>
      <c r="CC77" s="60">
        <f t="shared" si="85"/>
        <v>0</v>
      </c>
      <c r="CD77" s="60">
        <f>SUM(CD69:CD76)</f>
        <v>0</v>
      </c>
      <c r="CE77" s="60">
        <f t="shared" ref="CE77" si="127">SUM(CE69:CE76)</f>
        <v>0</v>
      </c>
      <c r="CF77" s="60">
        <f t="shared" ref="CF77" si="128">SUM(CF69:CF76)</f>
        <v>0</v>
      </c>
      <c r="CG77" s="60">
        <f t="shared" si="102"/>
        <v>0</v>
      </c>
    </row>
    <row r="78" spans="2:86" ht="14.25" x14ac:dyDescent="0.2">
      <c r="B78" s="52"/>
      <c r="C78" s="54"/>
      <c r="D78" s="54"/>
      <c r="E78" s="54"/>
      <c r="F78" s="51"/>
      <c r="G78" s="51"/>
    </row>
    <row r="79" spans="2:86" ht="14.25" x14ac:dyDescent="0.2">
      <c r="B79" s="51"/>
      <c r="C79" s="51"/>
      <c r="D79" s="51"/>
      <c r="E79" s="51"/>
      <c r="F79" s="51"/>
      <c r="G79" s="51"/>
    </row>
    <row r="80" spans="2:86" ht="14.25" x14ac:dyDescent="0.2">
      <c r="B80" s="51"/>
      <c r="C80" s="51"/>
      <c r="D80" s="51"/>
      <c r="E80" s="51"/>
      <c r="F80" s="51"/>
      <c r="G80" s="51"/>
    </row>
    <row r="81" spans="2:86" ht="14.25" x14ac:dyDescent="0.2">
      <c r="B81" s="51"/>
      <c r="C81" s="51"/>
      <c r="D81" s="51"/>
      <c r="E81" s="51"/>
      <c r="F81" s="51"/>
      <c r="G81" s="51"/>
    </row>
    <row r="82" spans="2:86" ht="14.25" x14ac:dyDescent="0.2">
      <c r="B82" s="51"/>
      <c r="C82" s="51"/>
      <c r="D82" s="51"/>
      <c r="E82" s="51"/>
      <c r="F82" s="51"/>
      <c r="G82" s="51"/>
    </row>
    <row r="83" spans="2:86" ht="61.9" customHeight="1" x14ac:dyDescent="0.2">
      <c r="B83" s="51"/>
      <c r="C83" s="51"/>
      <c r="D83" s="51"/>
      <c r="E83" s="51"/>
      <c r="F83" s="51"/>
      <c r="G83" s="51"/>
    </row>
    <row r="84" spans="2:86" ht="20.45" customHeight="1" x14ac:dyDescent="0.2">
      <c r="B84" s="51"/>
      <c r="C84" s="51"/>
      <c r="D84" s="51"/>
      <c r="E84" s="51"/>
      <c r="F84" s="51"/>
      <c r="G84" s="51"/>
    </row>
    <row r="85" spans="2:86" ht="40.9" customHeight="1" x14ac:dyDescent="0.2">
      <c r="B85" s="51"/>
      <c r="C85" s="51"/>
      <c r="D85" s="51"/>
      <c r="E85" s="51"/>
      <c r="F85" s="51"/>
      <c r="G85" s="51"/>
    </row>
    <row r="86" spans="2:86" ht="20.25" customHeight="1" x14ac:dyDescent="0.2">
      <c r="B86" s="51"/>
      <c r="C86" s="51"/>
      <c r="D86" s="51"/>
      <c r="E86" s="51"/>
      <c r="F86" s="51"/>
      <c r="G86" s="51"/>
    </row>
    <row r="87" spans="2:86" ht="51.75" customHeight="1" x14ac:dyDescent="0.2">
      <c r="B87" s="52"/>
      <c r="C87" s="54"/>
      <c r="D87" s="54"/>
      <c r="E87" s="54"/>
      <c r="F87" s="51"/>
      <c r="G87" s="51"/>
      <c r="I87" s="60"/>
      <c r="J87" s="60"/>
      <c r="K87" s="60"/>
      <c r="O87" s="60"/>
      <c r="P87" s="60"/>
      <c r="Q87" s="60"/>
      <c r="U87" s="60"/>
      <c r="V87" s="60"/>
      <c r="W87" s="60"/>
      <c r="AA87" s="60"/>
      <c r="AB87" s="60"/>
      <c r="AC87" s="60"/>
      <c r="AG87" s="60"/>
      <c r="AH87" s="60"/>
      <c r="AI87" s="60"/>
      <c r="AM87" s="60"/>
      <c r="AN87" s="60"/>
      <c r="AO87" s="60"/>
      <c r="AS87" s="60"/>
      <c r="AT87" s="60"/>
      <c r="AU87" s="60"/>
      <c r="AY87" s="60"/>
      <c r="AZ87" s="60"/>
      <c r="BA87" s="60"/>
      <c r="BE87" s="60"/>
      <c r="BF87" s="60"/>
      <c r="BG87" s="60"/>
      <c r="BK87" s="60"/>
      <c r="BL87" s="60"/>
      <c r="BM87" s="60"/>
      <c r="BQ87" s="60"/>
      <c r="BR87" s="60"/>
      <c r="BS87" s="60"/>
      <c r="BW87" s="60"/>
      <c r="BX87" s="60"/>
      <c r="BY87" s="60"/>
      <c r="CC87" s="60"/>
      <c r="CD87" s="60"/>
      <c r="CE87" s="60"/>
    </row>
    <row r="88" spans="2:86" ht="2.25" customHeight="1" x14ac:dyDescent="0.2">
      <c r="B88" s="51"/>
      <c r="C88" s="51"/>
      <c r="D88" s="51"/>
      <c r="E88" s="51"/>
      <c r="F88" s="51"/>
      <c r="G88" s="51"/>
    </row>
    <row r="89" spans="2:86" ht="3.75" customHeight="1" x14ac:dyDescent="0.2">
      <c r="B89" s="51"/>
      <c r="C89" s="51"/>
      <c r="D89" s="51"/>
      <c r="E89" s="51"/>
      <c r="F89" s="51"/>
      <c r="G89" s="51"/>
    </row>
    <row r="90" spans="2:86" ht="2.25" hidden="1" customHeight="1" x14ac:dyDescent="0.2">
      <c r="B90" s="51"/>
      <c r="C90" s="51"/>
      <c r="D90" s="51"/>
      <c r="E90" s="51"/>
      <c r="F90" s="51"/>
      <c r="G90" s="51"/>
    </row>
    <row r="91" spans="2:86" ht="1.5" hidden="1" customHeight="1" x14ac:dyDescent="0.2">
      <c r="B91" s="51"/>
      <c r="C91" s="51"/>
      <c r="D91" s="51"/>
      <c r="E91" s="51"/>
      <c r="F91" s="51"/>
      <c r="G91" s="51"/>
    </row>
    <row r="92" spans="2:86" ht="15" x14ac:dyDescent="0.25">
      <c r="B92" s="62"/>
      <c r="C92" s="62"/>
      <c r="D92" s="62"/>
      <c r="E92" s="63" t="s">
        <v>190</v>
      </c>
      <c r="F92" s="62"/>
      <c r="G92" s="62"/>
      <c r="I92" s="127"/>
      <c r="J92" s="128" t="s">
        <v>190</v>
      </c>
      <c r="K92" s="127"/>
      <c r="O92" s="127"/>
      <c r="P92" s="128" t="s">
        <v>190</v>
      </c>
      <c r="Q92" s="127"/>
      <c r="U92" s="127"/>
      <c r="V92" s="128" t="s">
        <v>190</v>
      </c>
      <c r="W92" s="127"/>
      <c r="AA92" s="127"/>
      <c r="AB92" s="128" t="s">
        <v>190</v>
      </c>
      <c r="AC92" s="127"/>
      <c r="AG92" s="127"/>
      <c r="AH92" s="128" t="s">
        <v>190</v>
      </c>
      <c r="AI92" s="127"/>
      <c r="AM92" s="127"/>
      <c r="AN92" s="128" t="s">
        <v>190</v>
      </c>
      <c r="AO92" s="127"/>
      <c r="AS92" s="127"/>
      <c r="AT92" s="128" t="s">
        <v>190</v>
      </c>
      <c r="AU92" s="127"/>
      <c r="AY92" s="127"/>
      <c r="AZ92" s="128" t="s">
        <v>190</v>
      </c>
      <c r="BA92" s="127"/>
      <c r="BE92" s="127"/>
      <c r="BF92" s="128" t="s">
        <v>190</v>
      </c>
      <c r="BG92" s="127"/>
      <c r="BK92" s="127"/>
      <c r="BL92" s="128" t="s">
        <v>190</v>
      </c>
      <c r="BM92" s="127"/>
      <c r="BQ92" s="127"/>
      <c r="BR92" s="128" t="s">
        <v>190</v>
      </c>
      <c r="BS92" s="127"/>
      <c r="BW92" s="127"/>
      <c r="BX92" s="128" t="s">
        <v>190</v>
      </c>
      <c r="BY92" s="127"/>
      <c r="CC92" s="127"/>
      <c r="CD92" s="128" t="s">
        <v>190</v>
      </c>
      <c r="CE92" s="127"/>
    </row>
    <row r="93" spans="2:86" s="48" customFormat="1" ht="87" thickBot="1" x14ac:dyDescent="0.3">
      <c r="B93" s="58" t="s">
        <v>203</v>
      </c>
      <c r="C93" s="50" t="s">
        <v>191</v>
      </c>
      <c r="D93" s="50" t="s">
        <v>181</v>
      </c>
      <c r="E93" s="50" t="s">
        <v>186</v>
      </c>
      <c r="F93" s="50"/>
      <c r="G93" s="50"/>
      <c r="H93" s="57"/>
      <c r="I93" s="48" t="s">
        <v>191</v>
      </c>
      <c r="J93" s="48" t="s">
        <v>181</v>
      </c>
      <c r="K93" s="48" t="s">
        <v>186</v>
      </c>
      <c r="N93" s="57"/>
      <c r="O93" s="48" t="s">
        <v>191</v>
      </c>
      <c r="P93" s="48" t="s">
        <v>181</v>
      </c>
      <c r="Q93" s="48" t="s">
        <v>186</v>
      </c>
      <c r="T93" s="57"/>
      <c r="U93" s="48" t="s">
        <v>191</v>
      </c>
      <c r="V93" s="48" t="s">
        <v>181</v>
      </c>
      <c r="W93" s="48" t="s">
        <v>186</v>
      </c>
      <c r="Z93" s="57"/>
      <c r="AA93" s="48" t="s">
        <v>191</v>
      </c>
      <c r="AB93" s="48" t="s">
        <v>181</v>
      </c>
      <c r="AC93" s="48" t="s">
        <v>186</v>
      </c>
      <c r="AF93" s="57"/>
      <c r="AG93" s="48" t="s">
        <v>191</v>
      </c>
      <c r="AH93" s="48" t="s">
        <v>181</v>
      </c>
      <c r="AI93" s="48" t="s">
        <v>186</v>
      </c>
      <c r="AL93" s="57"/>
      <c r="AM93" s="48" t="s">
        <v>191</v>
      </c>
      <c r="AN93" s="48" t="s">
        <v>181</v>
      </c>
      <c r="AO93" s="48" t="s">
        <v>186</v>
      </c>
      <c r="AR93" s="57"/>
      <c r="AS93" s="48" t="s">
        <v>191</v>
      </c>
      <c r="AT93" s="48" t="s">
        <v>181</v>
      </c>
      <c r="AU93" s="48" t="s">
        <v>186</v>
      </c>
      <c r="AX93" s="57"/>
      <c r="AY93" s="48" t="s">
        <v>191</v>
      </c>
      <c r="AZ93" s="48" t="s">
        <v>181</v>
      </c>
      <c r="BA93" s="48" t="s">
        <v>186</v>
      </c>
      <c r="BD93" s="57"/>
      <c r="BE93" s="48" t="s">
        <v>191</v>
      </c>
      <c r="BF93" s="48" t="s">
        <v>181</v>
      </c>
      <c r="BG93" s="48" t="s">
        <v>186</v>
      </c>
      <c r="BJ93" s="57"/>
      <c r="BK93" s="48" t="s">
        <v>191</v>
      </c>
      <c r="BL93" s="48" t="s">
        <v>181</v>
      </c>
      <c r="BM93" s="48" t="s">
        <v>186</v>
      </c>
      <c r="BP93" s="57"/>
      <c r="BQ93" s="48" t="s">
        <v>191</v>
      </c>
      <c r="BR93" s="48" t="s">
        <v>181</v>
      </c>
      <c r="BS93" s="48" t="s">
        <v>186</v>
      </c>
      <c r="BV93" s="57"/>
      <c r="BW93" s="48" t="s">
        <v>191</v>
      </c>
      <c r="BX93" s="48" t="s">
        <v>181</v>
      </c>
      <c r="BY93" s="48" t="s">
        <v>186</v>
      </c>
      <c r="CB93" s="57"/>
      <c r="CC93" s="48" t="s">
        <v>191</v>
      </c>
      <c r="CD93" s="48" t="s">
        <v>181</v>
      </c>
      <c r="CE93" s="48" t="s">
        <v>186</v>
      </c>
      <c r="CH93" s="57"/>
    </row>
    <row r="94" spans="2:86" ht="15" x14ac:dyDescent="0.25">
      <c r="B94" s="53" t="str">
        <f t="shared" ref="B94:B101" si="129">B9</f>
        <v>Directors (See Note 1)</v>
      </c>
      <c r="C94" s="189">
        <f>SUM(D94:E94)</f>
        <v>0</v>
      </c>
      <c r="D94" s="189">
        <f t="shared" ref="D94:E101" si="130">SUM(J94,P94,V94,AB94,AH94,AN94,AT94,AZ94,BF94,BL94,BR94,BX94,CD94)</f>
        <v>0</v>
      </c>
      <c r="E94" s="189">
        <f t="shared" si="130"/>
        <v>0</v>
      </c>
      <c r="F94" s="51"/>
      <c r="G94" s="51"/>
      <c r="I94" s="60">
        <f>SUM(J94:K94)</f>
        <v>0</v>
      </c>
      <c r="J94" s="190"/>
      <c r="K94" s="199"/>
      <c r="O94" s="60">
        <f>SUM(P94:Q94)</f>
        <v>0</v>
      </c>
      <c r="P94" s="190"/>
      <c r="Q94" s="199"/>
      <c r="U94" s="60">
        <f>SUM(V94:W94)</f>
        <v>0</v>
      </c>
      <c r="V94" s="190"/>
      <c r="W94" s="199"/>
      <c r="AA94" s="60">
        <f>SUM(AB94:AC94)</f>
        <v>0</v>
      </c>
      <c r="AB94" s="190"/>
      <c r="AC94" s="199"/>
      <c r="AG94" s="60">
        <f>SUM(AH94:AI94)</f>
        <v>0</v>
      </c>
      <c r="AH94" s="190"/>
      <c r="AI94" s="199"/>
      <c r="AM94" s="60">
        <f>SUM(AN94:AO94)</f>
        <v>0</v>
      </c>
      <c r="AN94" s="190"/>
      <c r="AO94" s="199"/>
      <c r="AS94" s="60">
        <f>SUM(AT94:AU94)</f>
        <v>0</v>
      </c>
      <c r="AT94" s="190"/>
      <c r="AU94" s="199"/>
      <c r="AY94" s="60">
        <f>SUM(AZ94:BA94)</f>
        <v>0</v>
      </c>
      <c r="AZ94" s="190"/>
      <c r="BA94" s="199"/>
      <c r="BE94" s="60">
        <f>SUM(BF94:BG94)</f>
        <v>0</v>
      </c>
      <c r="BF94" s="190"/>
      <c r="BG94" s="199"/>
      <c r="BK94" s="60">
        <f>SUM(BL94:BM94)</f>
        <v>0</v>
      </c>
      <c r="BL94" s="190"/>
      <c r="BM94" s="199"/>
      <c r="BQ94" s="60">
        <f>SUM(BR94:BS94)</f>
        <v>0</v>
      </c>
      <c r="BR94" s="190"/>
      <c r="BS94" s="199"/>
      <c r="BW94" s="60">
        <f>SUM(BX94:BY94)</f>
        <v>0</v>
      </c>
      <c r="BX94" s="190"/>
      <c r="BY94" s="199"/>
      <c r="CC94" s="60">
        <f>SUM(CD94:CE94)</f>
        <v>0</v>
      </c>
      <c r="CD94" s="190"/>
      <c r="CE94" s="199"/>
    </row>
    <row r="95" spans="2:86" ht="15" x14ac:dyDescent="0.25">
      <c r="B95" s="53" t="str">
        <f t="shared" si="129"/>
        <v>Faculty (See Note 2)</v>
      </c>
      <c r="C95" s="189">
        <f t="shared" ref="C95:C102" si="131">SUM(D95:E95)</f>
        <v>0</v>
      </c>
      <c r="D95" s="189">
        <f t="shared" si="130"/>
        <v>0</v>
      </c>
      <c r="E95" s="189">
        <f t="shared" si="130"/>
        <v>0</v>
      </c>
      <c r="F95" s="51"/>
      <c r="G95" s="51"/>
      <c r="I95" s="60">
        <f t="shared" ref="I95:I102" si="132">SUM(J95:K95)</f>
        <v>0</v>
      </c>
      <c r="J95" s="195"/>
      <c r="K95" s="200"/>
      <c r="O95" s="60">
        <f t="shared" ref="O95:O102" si="133">SUM(P95:Q95)</f>
        <v>0</v>
      </c>
      <c r="P95" s="195"/>
      <c r="Q95" s="200"/>
      <c r="U95" s="60">
        <f t="shared" ref="U95:U102" si="134">SUM(V95:W95)</f>
        <v>0</v>
      </c>
      <c r="V95" s="195"/>
      <c r="W95" s="200"/>
      <c r="AA95" s="60">
        <f t="shared" ref="AA95:AA102" si="135">SUM(AB95:AC95)</f>
        <v>0</v>
      </c>
      <c r="AB95" s="195"/>
      <c r="AC95" s="200"/>
      <c r="AG95" s="60">
        <f t="shared" ref="AG95:AG102" si="136">SUM(AH95:AI95)</f>
        <v>0</v>
      </c>
      <c r="AH95" s="195"/>
      <c r="AI95" s="200"/>
      <c r="AM95" s="60">
        <f t="shared" ref="AM95:AM102" si="137">SUM(AN95:AO95)</f>
        <v>0</v>
      </c>
      <c r="AN95" s="195"/>
      <c r="AO95" s="200"/>
      <c r="AS95" s="60">
        <f t="shared" ref="AS95:AS102" si="138">SUM(AT95:AU95)</f>
        <v>0</v>
      </c>
      <c r="AT95" s="195"/>
      <c r="AU95" s="200"/>
      <c r="AY95" s="60">
        <f t="shared" ref="AY95:AY102" si="139">SUM(AZ95:BA95)</f>
        <v>0</v>
      </c>
      <c r="AZ95" s="195"/>
      <c r="BA95" s="200"/>
      <c r="BE95" s="60">
        <f t="shared" ref="BE95:BE102" si="140">SUM(BF95:BG95)</f>
        <v>0</v>
      </c>
      <c r="BF95" s="195"/>
      <c r="BG95" s="200"/>
      <c r="BK95" s="60">
        <f t="shared" ref="BK95:BK102" si="141">SUM(BL95:BM95)</f>
        <v>0</v>
      </c>
      <c r="BL95" s="195"/>
      <c r="BM95" s="200"/>
      <c r="BQ95" s="60">
        <f t="shared" ref="BQ95:BQ102" si="142">SUM(BR95:BS95)</f>
        <v>0</v>
      </c>
      <c r="BR95" s="195"/>
      <c r="BS95" s="200"/>
      <c r="BW95" s="60">
        <f t="shared" ref="BW95:BW102" si="143">SUM(BX95:BY95)</f>
        <v>0</v>
      </c>
      <c r="BX95" s="195"/>
      <c r="BY95" s="200"/>
      <c r="CC95" s="60">
        <f t="shared" ref="CC95:CC102" si="144">SUM(CD95:CE95)</f>
        <v>0</v>
      </c>
      <c r="CD95" s="195"/>
      <c r="CE95" s="200"/>
    </row>
    <row r="96" spans="2:86" ht="15" x14ac:dyDescent="0.25">
      <c r="B96" s="53" t="str">
        <f t="shared" si="129"/>
        <v>Professional administrative</v>
      </c>
      <c r="C96" s="189">
        <f t="shared" si="131"/>
        <v>0</v>
      </c>
      <c r="D96" s="189">
        <f t="shared" si="130"/>
        <v>0</v>
      </c>
      <c r="E96" s="189">
        <f t="shared" si="130"/>
        <v>0</v>
      </c>
      <c r="F96" s="51"/>
      <c r="G96" s="51"/>
      <c r="I96" s="60">
        <f t="shared" si="132"/>
        <v>0</v>
      </c>
      <c r="J96" s="195"/>
      <c r="K96" s="200"/>
      <c r="O96" s="60">
        <f t="shared" si="133"/>
        <v>0</v>
      </c>
      <c r="P96" s="195"/>
      <c r="Q96" s="200"/>
      <c r="U96" s="60">
        <f t="shared" si="134"/>
        <v>0</v>
      </c>
      <c r="V96" s="195"/>
      <c r="W96" s="200"/>
      <c r="AA96" s="60">
        <f t="shared" si="135"/>
        <v>0</v>
      </c>
      <c r="AB96" s="195"/>
      <c r="AC96" s="200"/>
      <c r="AG96" s="60">
        <f t="shared" si="136"/>
        <v>0</v>
      </c>
      <c r="AH96" s="195"/>
      <c r="AI96" s="200"/>
      <c r="AM96" s="60">
        <f t="shared" si="137"/>
        <v>0</v>
      </c>
      <c r="AN96" s="195"/>
      <c r="AO96" s="200"/>
      <c r="AS96" s="60">
        <f t="shared" si="138"/>
        <v>0</v>
      </c>
      <c r="AT96" s="195"/>
      <c r="AU96" s="200"/>
      <c r="AY96" s="60">
        <f t="shared" si="139"/>
        <v>0</v>
      </c>
      <c r="AZ96" s="195"/>
      <c r="BA96" s="200"/>
      <c r="BE96" s="60">
        <f t="shared" si="140"/>
        <v>0</v>
      </c>
      <c r="BF96" s="195"/>
      <c r="BG96" s="200"/>
      <c r="BK96" s="60">
        <f t="shared" si="141"/>
        <v>0</v>
      </c>
      <c r="BL96" s="195"/>
      <c r="BM96" s="200"/>
      <c r="BQ96" s="60">
        <f t="shared" si="142"/>
        <v>0</v>
      </c>
      <c r="BR96" s="195"/>
      <c r="BS96" s="200"/>
      <c r="BW96" s="60">
        <f t="shared" si="143"/>
        <v>0</v>
      </c>
      <c r="BX96" s="195"/>
      <c r="BY96" s="200"/>
      <c r="CC96" s="60">
        <f t="shared" si="144"/>
        <v>0</v>
      </c>
      <c r="CD96" s="195"/>
      <c r="CE96" s="200"/>
    </row>
    <row r="97" spans="2:86" ht="15" x14ac:dyDescent="0.25">
      <c r="B97" s="53" t="str">
        <f t="shared" si="129"/>
        <v>Research staff</v>
      </c>
      <c r="C97" s="189">
        <f t="shared" si="131"/>
        <v>0</v>
      </c>
      <c r="D97" s="189">
        <f t="shared" si="130"/>
        <v>0</v>
      </c>
      <c r="E97" s="189">
        <f t="shared" si="130"/>
        <v>0</v>
      </c>
      <c r="F97" s="51"/>
      <c r="G97" s="51"/>
      <c r="I97" s="60">
        <f t="shared" si="132"/>
        <v>0</v>
      </c>
      <c r="J97" s="195"/>
      <c r="K97" s="200"/>
      <c r="O97" s="60">
        <f t="shared" si="133"/>
        <v>0</v>
      </c>
      <c r="P97" s="195"/>
      <c r="Q97" s="200"/>
      <c r="U97" s="60">
        <f t="shared" si="134"/>
        <v>0</v>
      </c>
      <c r="V97" s="195"/>
      <c r="W97" s="200"/>
      <c r="AA97" s="60">
        <f t="shared" si="135"/>
        <v>0</v>
      </c>
      <c r="AB97" s="195"/>
      <c r="AC97" s="200"/>
      <c r="AG97" s="60">
        <f t="shared" si="136"/>
        <v>0</v>
      </c>
      <c r="AH97" s="195"/>
      <c r="AI97" s="200"/>
      <c r="AM97" s="60">
        <f t="shared" si="137"/>
        <v>0</v>
      </c>
      <c r="AN97" s="195"/>
      <c r="AO97" s="200"/>
      <c r="AS97" s="60">
        <f t="shared" si="138"/>
        <v>0</v>
      </c>
      <c r="AT97" s="195"/>
      <c r="AU97" s="200"/>
      <c r="AY97" s="60">
        <f t="shared" si="139"/>
        <v>0</v>
      </c>
      <c r="AZ97" s="195"/>
      <c r="BA97" s="200"/>
      <c r="BE97" s="60">
        <f t="shared" si="140"/>
        <v>0</v>
      </c>
      <c r="BF97" s="195"/>
      <c r="BG97" s="200"/>
      <c r="BK97" s="60">
        <f t="shared" si="141"/>
        <v>0</v>
      </c>
      <c r="BL97" s="195"/>
      <c r="BM97" s="200"/>
      <c r="BQ97" s="60">
        <f t="shared" si="142"/>
        <v>0</v>
      </c>
      <c r="BR97" s="195"/>
      <c r="BS97" s="200"/>
      <c r="BW97" s="60">
        <f t="shared" si="143"/>
        <v>0</v>
      </c>
      <c r="BX97" s="195"/>
      <c r="BY97" s="200"/>
      <c r="CC97" s="60">
        <f t="shared" si="144"/>
        <v>0</v>
      </c>
      <c r="CD97" s="195"/>
      <c r="CE97" s="200"/>
    </row>
    <row r="98" spans="2:86" ht="15" x14ac:dyDescent="0.25">
      <c r="B98" s="53" t="str">
        <f t="shared" si="129"/>
        <v>Postdocs</v>
      </c>
      <c r="C98" s="189">
        <f t="shared" si="131"/>
        <v>0</v>
      </c>
      <c r="D98" s="189">
        <f t="shared" si="130"/>
        <v>0</v>
      </c>
      <c r="E98" s="189">
        <f t="shared" si="130"/>
        <v>0</v>
      </c>
      <c r="F98" s="51"/>
      <c r="G98" s="51"/>
      <c r="I98" s="60">
        <f t="shared" si="132"/>
        <v>0</v>
      </c>
      <c r="J98" s="195"/>
      <c r="K98" s="200"/>
      <c r="O98" s="60">
        <f t="shared" si="133"/>
        <v>0</v>
      </c>
      <c r="P98" s="195"/>
      <c r="Q98" s="200"/>
      <c r="U98" s="60">
        <f t="shared" si="134"/>
        <v>0</v>
      </c>
      <c r="V98" s="195"/>
      <c r="W98" s="200"/>
      <c r="AA98" s="60">
        <f t="shared" si="135"/>
        <v>0</v>
      </c>
      <c r="AB98" s="195"/>
      <c r="AC98" s="200"/>
      <c r="AG98" s="60">
        <f t="shared" si="136"/>
        <v>0</v>
      </c>
      <c r="AH98" s="195"/>
      <c r="AI98" s="200"/>
      <c r="AM98" s="60">
        <f t="shared" si="137"/>
        <v>0</v>
      </c>
      <c r="AN98" s="195"/>
      <c r="AO98" s="200"/>
      <c r="AS98" s="60">
        <f t="shared" si="138"/>
        <v>0</v>
      </c>
      <c r="AT98" s="195"/>
      <c r="AU98" s="200"/>
      <c r="AY98" s="60">
        <f t="shared" si="139"/>
        <v>0</v>
      </c>
      <c r="AZ98" s="195"/>
      <c r="BA98" s="200"/>
      <c r="BE98" s="60">
        <f t="shared" si="140"/>
        <v>0</v>
      </c>
      <c r="BF98" s="195"/>
      <c r="BG98" s="200"/>
      <c r="BK98" s="60">
        <f t="shared" si="141"/>
        <v>0</v>
      </c>
      <c r="BL98" s="195"/>
      <c r="BM98" s="200"/>
      <c r="BQ98" s="60">
        <f t="shared" si="142"/>
        <v>0</v>
      </c>
      <c r="BR98" s="195"/>
      <c r="BS98" s="200"/>
      <c r="BW98" s="60">
        <f t="shared" si="143"/>
        <v>0</v>
      </c>
      <c r="BX98" s="195"/>
      <c r="BY98" s="200"/>
      <c r="CC98" s="60">
        <f t="shared" si="144"/>
        <v>0</v>
      </c>
      <c r="CD98" s="195"/>
      <c r="CE98" s="200"/>
    </row>
    <row r="99" spans="2:86" ht="15" x14ac:dyDescent="0.25">
      <c r="B99" s="53" t="str">
        <f t="shared" si="129"/>
        <v>Doctoral students</v>
      </c>
      <c r="C99" s="189">
        <f t="shared" si="131"/>
        <v>0</v>
      </c>
      <c r="D99" s="189">
        <f t="shared" si="130"/>
        <v>0</v>
      </c>
      <c r="E99" s="189">
        <f t="shared" si="130"/>
        <v>0</v>
      </c>
      <c r="F99" s="51"/>
      <c r="G99" s="51"/>
      <c r="I99" s="60">
        <f t="shared" si="132"/>
        <v>0</v>
      </c>
      <c r="J99" s="195"/>
      <c r="K99" s="200"/>
      <c r="O99" s="60">
        <f t="shared" si="133"/>
        <v>0</v>
      </c>
      <c r="P99" s="195"/>
      <c r="Q99" s="200"/>
      <c r="U99" s="60">
        <f t="shared" si="134"/>
        <v>0</v>
      </c>
      <c r="V99" s="195"/>
      <c r="W99" s="200"/>
      <c r="AA99" s="60">
        <f t="shared" si="135"/>
        <v>0</v>
      </c>
      <c r="AB99" s="195"/>
      <c r="AC99" s="200"/>
      <c r="AG99" s="60">
        <f t="shared" si="136"/>
        <v>0</v>
      </c>
      <c r="AH99" s="195"/>
      <c r="AI99" s="200"/>
      <c r="AM99" s="60">
        <f t="shared" si="137"/>
        <v>0</v>
      </c>
      <c r="AN99" s="195"/>
      <c r="AO99" s="200"/>
      <c r="AS99" s="60">
        <f t="shared" si="138"/>
        <v>0</v>
      </c>
      <c r="AT99" s="195"/>
      <c r="AU99" s="200"/>
      <c r="AY99" s="60">
        <f t="shared" si="139"/>
        <v>0</v>
      </c>
      <c r="AZ99" s="195"/>
      <c r="BA99" s="200"/>
      <c r="BE99" s="60">
        <f t="shared" si="140"/>
        <v>0</v>
      </c>
      <c r="BF99" s="195"/>
      <c r="BG99" s="200"/>
      <c r="BK99" s="60">
        <f t="shared" si="141"/>
        <v>0</v>
      </c>
      <c r="BL99" s="195"/>
      <c r="BM99" s="200"/>
      <c r="BQ99" s="60">
        <f t="shared" si="142"/>
        <v>0</v>
      </c>
      <c r="BR99" s="195"/>
      <c r="BS99" s="200"/>
      <c r="BW99" s="60">
        <f t="shared" si="143"/>
        <v>0</v>
      </c>
      <c r="BX99" s="195"/>
      <c r="BY99" s="200"/>
      <c r="CC99" s="60">
        <f t="shared" si="144"/>
        <v>0</v>
      </c>
      <c r="CD99" s="195"/>
      <c r="CE99" s="200"/>
    </row>
    <row r="100" spans="2:86" ht="15" x14ac:dyDescent="0.25">
      <c r="B100" s="53" t="str">
        <f t="shared" si="129"/>
        <v>Masters students</v>
      </c>
      <c r="C100" s="189">
        <f t="shared" si="131"/>
        <v>0</v>
      </c>
      <c r="D100" s="189">
        <f t="shared" si="130"/>
        <v>0</v>
      </c>
      <c r="E100" s="189">
        <f t="shared" si="130"/>
        <v>0</v>
      </c>
      <c r="F100" s="51"/>
      <c r="G100" s="51"/>
      <c r="I100" s="60">
        <f t="shared" si="132"/>
        <v>0</v>
      </c>
      <c r="J100" s="195"/>
      <c r="K100" s="200"/>
      <c r="O100" s="60">
        <f t="shared" si="133"/>
        <v>0</v>
      </c>
      <c r="P100" s="195"/>
      <c r="Q100" s="200"/>
      <c r="U100" s="60">
        <f t="shared" si="134"/>
        <v>0</v>
      </c>
      <c r="V100" s="195"/>
      <c r="W100" s="200"/>
      <c r="AA100" s="60">
        <f t="shared" si="135"/>
        <v>0</v>
      </c>
      <c r="AB100" s="195"/>
      <c r="AC100" s="200"/>
      <c r="AG100" s="60">
        <f t="shared" si="136"/>
        <v>0</v>
      </c>
      <c r="AH100" s="195"/>
      <c r="AI100" s="200"/>
      <c r="AM100" s="60">
        <f t="shared" si="137"/>
        <v>0</v>
      </c>
      <c r="AN100" s="195"/>
      <c r="AO100" s="200"/>
      <c r="AS100" s="60">
        <f t="shared" si="138"/>
        <v>0</v>
      </c>
      <c r="AT100" s="195"/>
      <c r="AU100" s="200"/>
      <c r="AY100" s="60">
        <f t="shared" si="139"/>
        <v>0</v>
      </c>
      <c r="AZ100" s="195"/>
      <c r="BA100" s="200"/>
      <c r="BE100" s="60">
        <f t="shared" si="140"/>
        <v>0</v>
      </c>
      <c r="BF100" s="195"/>
      <c r="BG100" s="200"/>
      <c r="BK100" s="60">
        <f t="shared" si="141"/>
        <v>0</v>
      </c>
      <c r="BL100" s="195"/>
      <c r="BM100" s="200"/>
      <c r="BQ100" s="60">
        <f t="shared" si="142"/>
        <v>0</v>
      </c>
      <c r="BR100" s="195"/>
      <c r="BS100" s="200"/>
      <c r="BW100" s="60">
        <f t="shared" si="143"/>
        <v>0</v>
      </c>
      <c r="BX100" s="195"/>
      <c r="BY100" s="200"/>
      <c r="CC100" s="60">
        <f t="shared" si="144"/>
        <v>0</v>
      </c>
      <c r="CD100" s="195"/>
      <c r="CE100" s="200"/>
    </row>
    <row r="101" spans="2:86" ht="15.75" thickBot="1" x14ac:dyDescent="0.3">
      <c r="B101" s="53" t="str">
        <f t="shared" si="129"/>
        <v>Undergraduate students</v>
      </c>
      <c r="C101" s="189">
        <f t="shared" si="131"/>
        <v>0</v>
      </c>
      <c r="D101" s="189">
        <f t="shared" si="130"/>
        <v>0</v>
      </c>
      <c r="E101" s="189">
        <f t="shared" si="130"/>
        <v>0</v>
      </c>
      <c r="F101" s="51"/>
      <c r="G101" s="51"/>
      <c r="I101" s="60">
        <f t="shared" si="132"/>
        <v>0</v>
      </c>
      <c r="J101" s="196"/>
      <c r="K101" s="201"/>
      <c r="O101" s="60">
        <f t="shared" si="133"/>
        <v>0</v>
      </c>
      <c r="P101" s="196"/>
      <c r="Q101" s="201"/>
      <c r="U101" s="60">
        <f t="shared" si="134"/>
        <v>0</v>
      </c>
      <c r="V101" s="196"/>
      <c r="W101" s="201"/>
      <c r="AA101" s="60">
        <f t="shared" si="135"/>
        <v>0</v>
      </c>
      <c r="AB101" s="196"/>
      <c r="AC101" s="201"/>
      <c r="AG101" s="60">
        <f t="shared" si="136"/>
        <v>0</v>
      </c>
      <c r="AH101" s="196"/>
      <c r="AI101" s="201"/>
      <c r="AM101" s="60">
        <f t="shared" si="137"/>
        <v>0</v>
      </c>
      <c r="AN101" s="196"/>
      <c r="AO101" s="201"/>
      <c r="AS101" s="60">
        <f t="shared" si="138"/>
        <v>0</v>
      </c>
      <c r="AT101" s="196"/>
      <c r="AU101" s="201"/>
      <c r="AY101" s="60">
        <f t="shared" si="139"/>
        <v>0</v>
      </c>
      <c r="AZ101" s="196"/>
      <c r="BA101" s="201"/>
      <c r="BE101" s="60">
        <f t="shared" si="140"/>
        <v>0</v>
      </c>
      <c r="BF101" s="196"/>
      <c r="BG101" s="201"/>
      <c r="BK101" s="60">
        <f t="shared" si="141"/>
        <v>0</v>
      </c>
      <c r="BL101" s="196"/>
      <c r="BM101" s="201"/>
      <c r="BQ101" s="60">
        <f t="shared" si="142"/>
        <v>0</v>
      </c>
      <c r="BR101" s="196"/>
      <c r="BS101" s="201"/>
      <c r="BW101" s="60">
        <f t="shared" si="143"/>
        <v>0</v>
      </c>
      <c r="BX101" s="196"/>
      <c r="BY101" s="201"/>
      <c r="CC101" s="60">
        <f t="shared" si="144"/>
        <v>0</v>
      </c>
      <c r="CD101" s="196"/>
      <c r="CE101" s="201"/>
    </row>
    <row r="102" spans="2:86" ht="14.25" x14ac:dyDescent="0.2">
      <c r="B102" s="52" t="s">
        <v>93</v>
      </c>
      <c r="C102" s="189">
        <f t="shared" si="131"/>
        <v>0</v>
      </c>
      <c r="D102" s="189">
        <f>SUM(D94:D101)</f>
        <v>0</v>
      </c>
      <c r="E102" s="189">
        <f>SUM(E94:E101)</f>
        <v>0</v>
      </c>
      <c r="F102" s="51"/>
      <c r="G102" s="51"/>
      <c r="I102" s="60">
        <f t="shared" si="132"/>
        <v>0</v>
      </c>
      <c r="J102" s="60">
        <f>SUM(J94:J101)</f>
        <v>0</v>
      </c>
      <c r="K102" s="60">
        <f>SUM(K94:K101)</f>
        <v>0</v>
      </c>
      <c r="O102" s="60">
        <f t="shared" si="133"/>
        <v>0</v>
      </c>
      <c r="P102" s="60">
        <f>SUM(P94:P101)</f>
        <v>0</v>
      </c>
      <c r="Q102" s="60">
        <f>SUM(Q94:Q101)</f>
        <v>0</v>
      </c>
      <c r="U102" s="60">
        <f t="shared" si="134"/>
        <v>0</v>
      </c>
      <c r="V102" s="60">
        <f>SUM(V94:V101)</f>
        <v>0</v>
      </c>
      <c r="W102" s="60">
        <f>SUM(W94:W101)</f>
        <v>0</v>
      </c>
      <c r="AA102" s="60">
        <f t="shared" si="135"/>
        <v>0</v>
      </c>
      <c r="AB102" s="60">
        <f>SUM(AB94:AB101)</f>
        <v>0</v>
      </c>
      <c r="AC102" s="60">
        <f>SUM(AC94:AC101)</f>
        <v>0</v>
      </c>
      <c r="AG102" s="60">
        <f t="shared" si="136"/>
        <v>0</v>
      </c>
      <c r="AH102" s="60">
        <f>SUM(AH94:AH101)</f>
        <v>0</v>
      </c>
      <c r="AI102" s="60">
        <f>SUM(AI94:AI101)</f>
        <v>0</v>
      </c>
      <c r="AM102" s="60">
        <f t="shared" si="137"/>
        <v>0</v>
      </c>
      <c r="AN102" s="60">
        <f>SUM(AN94:AN101)</f>
        <v>0</v>
      </c>
      <c r="AO102" s="60">
        <f>SUM(AO94:AO101)</f>
        <v>0</v>
      </c>
      <c r="AS102" s="60">
        <f t="shared" si="138"/>
        <v>0</v>
      </c>
      <c r="AT102" s="60">
        <f>SUM(AT94:AT101)</f>
        <v>0</v>
      </c>
      <c r="AU102" s="60">
        <f>SUM(AU94:AU101)</f>
        <v>0</v>
      </c>
      <c r="AY102" s="60">
        <f t="shared" si="139"/>
        <v>0</v>
      </c>
      <c r="AZ102" s="60">
        <f>SUM(AZ94:AZ101)</f>
        <v>0</v>
      </c>
      <c r="BA102" s="60">
        <f>SUM(BA94:BA101)</f>
        <v>0</v>
      </c>
      <c r="BE102" s="60">
        <f t="shared" si="140"/>
        <v>0</v>
      </c>
      <c r="BF102" s="60">
        <f>SUM(BF94:BF101)</f>
        <v>0</v>
      </c>
      <c r="BG102" s="60">
        <f>SUM(BG94:BG101)</f>
        <v>0</v>
      </c>
      <c r="BK102" s="60">
        <f t="shared" si="141"/>
        <v>0</v>
      </c>
      <c r="BL102" s="60">
        <f>SUM(BL94:BL101)</f>
        <v>0</v>
      </c>
      <c r="BM102" s="60">
        <f>SUM(BM94:BM101)</f>
        <v>0</v>
      </c>
      <c r="BQ102" s="60">
        <f t="shared" si="142"/>
        <v>0</v>
      </c>
      <c r="BR102" s="60">
        <f>SUM(BR94:BR101)</f>
        <v>0</v>
      </c>
      <c r="BS102" s="60">
        <f>SUM(BS94:BS101)</f>
        <v>0</v>
      </c>
      <c r="BW102" s="60">
        <f t="shared" si="143"/>
        <v>0</v>
      </c>
      <c r="BX102" s="60">
        <f>SUM(BX94:BX101)</f>
        <v>0</v>
      </c>
      <c r="BY102" s="60">
        <f>SUM(BY94:BY101)</f>
        <v>0</v>
      </c>
      <c r="CC102" s="60">
        <f t="shared" si="144"/>
        <v>0</v>
      </c>
      <c r="CD102" s="60">
        <f>SUM(CD94:CD101)</f>
        <v>0</v>
      </c>
      <c r="CE102" s="60">
        <f>SUM(CE94:CE101)</f>
        <v>0</v>
      </c>
    </row>
    <row r="105" spans="2:86" s="48" customFormat="1" x14ac:dyDescent="0.2">
      <c r="H105" s="57"/>
      <c r="N105" s="57"/>
      <c r="T105" s="57"/>
      <c r="Z105" s="57"/>
      <c r="AF105" s="57"/>
      <c r="AL105" s="57"/>
      <c r="AR105" s="57"/>
      <c r="AX105" s="57"/>
      <c r="BD105" s="57"/>
      <c r="BJ105" s="57"/>
      <c r="BP105" s="57"/>
      <c r="BV105" s="57"/>
      <c r="CB105" s="57"/>
      <c r="CH105" s="57"/>
    </row>
    <row r="106" spans="2:86" ht="14.25" x14ac:dyDescent="0.2">
      <c r="B106" s="46"/>
    </row>
    <row r="107" spans="2:86" ht="14.25" x14ac:dyDescent="0.2">
      <c r="B107" s="46"/>
    </row>
    <row r="108" spans="2:86" ht="14.25" x14ac:dyDescent="0.2">
      <c r="B108" s="46"/>
    </row>
    <row r="109" spans="2:86" ht="14.25" x14ac:dyDescent="0.2">
      <c r="B109" s="46"/>
    </row>
    <row r="110" spans="2:86" ht="14.25" x14ac:dyDescent="0.2">
      <c r="B110" s="46"/>
    </row>
    <row r="111" spans="2:86" ht="14.25" x14ac:dyDescent="0.2">
      <c r="B111" s="46"/>
    </row>
    <row r="112" spans="2:86" ht="14.25" x14ac:dyDescent="0.2">
      <c r="B112" s="46"/>
    </row>
    <row r="113" spans="2:2" ht="14.25" x14ac:dyDescent="0.2">
      <c r="B113" s="46"/>
    </row>
    <row r="114" spans="2:2" ht="14.25" x14ac:dyDescent="0.2">
      <c r="B114" s="46"/>
    </row>
    <row r="115" spans="2:2" ht="14.25" x14ac:dyDescent="0.2">
      <c r="B115" s="46"/>
    </row>
    <row r="116" spans="2:2" ht="14.25" x14ac:dyDescent="0.2">
      <c r="B116" s="47"/>
    </row>
  </sheetData>
  <sheetProtection sheet="1" objects="1" scenarios="1" selectLockedCells="1"/>
  <mergeCells count="57">
    <mergeCell ref="C1:G1"/>
    <mergeCell ref="C2:G2"/>
    <mergeCell ref="C4:G4"/>
    <mergeCell ref="C5:G5"/>
    <mergeCell ref="J28:K28"/>
    <mergeCell ref="P28:Q28"/>
    <mergeCell ref="J5:L5"/>
    <mergeCell ref="J6:L6"/>
    <mergeCell ref="J7:L7"/>
    <mergeCell ref="P5:R5"/>
    <mergeCell ref="P6:R6"/>
    <mergeCell ref="P7:R7"/>
    <mergeCell ref="V28:W28"/>
    <mergeCell ref="AB28:AC28"/>
    <mergeCell ref="V5:X5"/>
    <mergeCell ref="V6:X6"/>
    <mergeCell ref="V7:X7"/>
    <mergeCell ref="AB5:AD5"/>
    <mergeCell ref="AB6:AD6"/>
    <mergeCell ref="AB7:AD7"/>
    <mergeCell ref="AT28:AU28"/>
    <mergeCell ref="AH5:AJ5"/>
    <mergeCell ref="AH6:AJ6"/>
    <mergeCell ref="AH7:AJ7"/>
    <mergeCell ref="AN5:AP5"/>
    <mergeCell ref="AN6:AP6"/>
    <mergeCell ref="AN7:AP7"/>
    <mergeCell ref="AT5:AV5"/>
    <mergeCell ref="AT6:AV6"/>
    <mergeCell ref="AT7:AV7"/>
    <mergeCell ref="BX28:BY28"/>
    <mergeCell ref="CD28:CE28"/>
    <mergeCell ref="B1:B5"/>
    <mergeCell ref="AZ28:BA28"/>
    <mergeCell ref="BF28:BG28"/>
    <mergeCell ref="BL28:BM28"/>
    <mergeCell ref="BR28:BS28"/>
    <mergeCell ref="AZ5:BB5"/>
    <mergeCell ref="AZ6:BB6"/>
    <mergeCell ref="AZ7:BB7"/>
    <mergeCell ref="AH28:AI28"/>
    <mergeCell ref="AN28:AO28"/>
    <mergeCell ref="BF5:BH5"/>
    <mergeCell ref="BF6:BH6"/>
    <mergeCell ref="BF7:BH7"/>
    <mergeCell ref="BL5:BN5"/>
    <mergeCell ref="BL6:BN6"/>
    <mergeCell ref="BL7:BN7"/>
    <mergeCell ref="CD5:CF5"/>
    <mergeCell ref="CD6:CF6"/>
    <mergeCell ref="CD7:CF7"/>
    <mergeCell ref="BR5:BT5"/>
    <mergeCell ref="BR6:BT6"/>
    <mergeCell ref="BR7:BT7"/>
    <mergeCell ref="BX5:BZ5"/>
    <mergeCell ref="BX6:BZ6"/>
    <mergeCell ref="BX7:BZ7"/>
  </mergeCells>
  <phoneticPr fontId="2"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K17"/>
  <sheetViews>
    <sheetView showGridLines="0" workbookViewId="0">
      <pane xSplit="1" topLeftCell="B1" activePane="topRight" state="frozen"/>
      <selection pane="topRight" activeCell="M9" sqref="M9"/>
    </sheetView>
  </sheetViews>
  <sheetFormatPr defaultRowHeight="12.75" x14ac:dyDescent="0.2"/>
  <cols>
    <col min="1" max="1" width="42" customWidth="1"/>
    <col min="2" max="2" width="11.5703125" customWidth="1"/>
    <col min="3" max="10" width="9.42578125" customWidth="1"/>
    <col min="11" max="11" width="1.42578125" style="55" customWidth="1"/>
    <col min="12" max="12" width="11.85546875" customWidth="1"/>
    <col min="13" max="13" width="9" customWidth="1"/>
    <col min="14" max="14" width="8.5703125" customWidth="1"/>
    <col min="15" max="15" width="8.7109375" customWidth="1"/>
    <col min="16" max="16" width="8.5703125" customWidth="1"/>
    <col min="17" max="17" width="7.7109375" customWidth="1"/>
    <col min="18" max="18" width="8.42578125" customWidth="1"/>
    <col min="21" max="21" width="1.7109375" style="55" customWidth="1"/>
    <col min="22" max="22" width="14.7109375" customWidth="1"/>
    <col min="23" max="23" width="10.42578125" customWidth="1"/>
    <col min="24" max="24" width="10.7109375" customWidth="1"/>
    <col min="25" max="25" width="10.42578125" customWidth="1"/>
    <col min="26" max="26" width="11.7109375" customWidth="1"/>
    <col min="27" max="27" width="9.7109375" customWidth="1"/>
    <col min="28" max="28" width="11.28515625" customWidth="1"/>
    <col min="29" max="29" width="10.28515625" customWidth="1"/>
    <col min="30" max="30" width="11.28515625" customWidth="1"/>
    <col min="31" max="31" width="1.5703125" style="55" customWidth="1"/>
    <col min="32" max="32" width="14.7109375" customWidth="1"/>
    <col min="33" max="33" width="10.42578125" customWidth="1"/>
    <col min="34" max="34" width="10.7109375" customWidth="1"/>
    <col min="35" max="35" width="10.42578125" customWidth="1"/>
    <col min="36" max="36" width="11.7109375" customWidth="1"/>
    <col min="37" max="37" width="9.7109375" customWidth="1"/>
    <col min="38" max="38" width="11.28515625" customWidth="1"/>
    <col min="39" max="39" width="10.28515625" customWidth="1"/>
    <col min="40" max="40" width="11.28515625" customWidth="1"/>
    <col min="41" max="41" width="1.5703125" style="55" customWidth="1"/>
    <col min="42" max="42" width="14.7109375" customWidth="1"/>
    <col min="43" max="43" width="10.42578125" customWidth="1"/>
    <col min="44" max="44" width="10.7109375" customWidth="1"/>
    <col min="45" max="45" width="10.42578125" customWidth="1"/>
    <col min="46" max="46" width="11.7109375" customWidth="1"/>
    <col min="47" max="47" width="9.7109375" customWidth="1"/>
    <col min="48" max="48" width="11.28515625" customWidth="1"/>
    <col min="49" max="49" width="10.28515625" customWidth="1"/>
    <col min="50" max="50" width="11.28515625" customWidth="1"/>
    <col min="51" max="51" width="1.5703125" style="55" customWidth="1"/>
    <col min="52" max="52" width="14.7109375" customWidth="1"/>
    <col min="53" max="53" width="10.42578125" customWidth="1"/>
    <col min="54" max="54" width="10.7109375" customWidth="1"/>
    <col min="55" max="55" width="10.42578125" customWidth="1"/>
    <col min="56" max="56" width="11.7109375" customWidth="1"/>
    <col min="57" max="57" width="9.7109375" customWidth="1"/>
    <col min="58" max="58" width="11.28515625" customWidth="1"/>
    <col min="59" max="59" width="10.28515625" customWidth="1"/>
    <col min="60" max="60" width="11.28515625" customWidth="1"/>
    <col min="61" max="61" width="1.5703125" style="55" customWidth="1"/>
    <col min="62" max="62" width="14.7109375" customWidth="1"/>
    <col min="63" max="63" width="10.42578125" customWidth="1"/>
    <col min="64" max="64" width="10.7109375" customWidth="1"/>
    <col min="65" max="65" width="10.42578125" customWidth="1"/>
    <col min="66" max="66" width="11.7109375" customWidth="1"/>
    <col min="67" max="67" width="9.7109375" customWidth="1"/>
    <col min="68" max="68" width="11.28515625" customWidth="1"/>
    <col min="69" max="69" width="10.28515625" customWidth="1"/>
    <col min="70" max="70" width="11.28515625" customWidth="1"/>
    <col min="71" max="71" width="1.5703125" style="55" customWidth="1"/>
    <col min="72" max="72" width="14.7109375" customWidth="1"/>
    <col min="73" max="73" width="10.42578125" customWidth="1"/>
    <col min="74" max="74" width="10.7109375" customWidth="1"/>
    <col min="75" max="75" width="10.42578125" customWidth="1"/>
    <col min="76" max="76" width="11.7109375" customWidth="1"/>
    <col min="77" max="77" width="9.7109375" customWidth="1"/>
    <col min="78" max="78" width="11.28515625" customWidth="1"/>
    <col min="79" max="79" width="10.28515625" customWidth="1"/>
    <col min="80" max="80" width="11.28515625" customWidth="1"/>
    <col min="81" max="81" width="1.5703125" style="55" customWidth="1"/>
    <col min="82" max="82" width="14.7109375" customWidth="1"/>
    <col min="83" max="83" width="10.42578125" customWidth="1"/>
    <col min="84" max="84" width="10.7109375" customWidth="1"/>
    <col min="85" max="85" width="10.42578125" customWidth="1"/>
    <col min="86" max="86" width="11.7109375" customWidth="1"/>
    <col min="87" max="87" width="9.7109375" customWidth="1"/>
    <col min="88" max="88" width="11.28515625" customWidth="1"/>
    <col min="89" max="89" width="10.28515625" customWidth="1"/>
    <col min="90" max="90" width="11.28515625" customWidth="1"/>
    <col min="91" max="91" width="1.5703125" style="55" customWidth="1"/>
    <col min="92" max="92" width="14.7109375" customWidth="1"/>
    <col min="93" max="93" width="10.42578125" customWidth="1"/>
    <col min="94" max="94" width="10.7109375" customWidth="1"/>
    <col min="95" max="95" width="10.42578125" customWidth="1"/>
    <col min="96" max="96" width="11.7109375" customWidth="1"/>
    <col min="97" max="97" width="9.7109375" customWidth="1"/>
    <col min="98" max="98" width="11.28515625" customWidth="1"/>
    <col min="99" max="99" width="10.28515625" customWidth="1"/>
    <col min="100" max="100" width="11.28515625" customWidth="1"/>
    <col min="101" max="101" width="1.5703125" style="55" customWidth="1"/>
    <col min="102" max="102" width="14.7109375" customWidth="1"/>
    <col min="103" max="103" width="10.42578125" customWidth="1"/>
    <col min="104" max="104" width="10.7109375" customWidth="1"/>
    <col min="105" max="105" width="10.42578125" customWidth="1"/>
    <col min="106" max="106" width="11.7109375" customWidth="1"/>
    <col min="107" max="107" width="9.7109375" customWidth="1"/>
    <col min="108" max="108" width="11.28515625" customWidth="1"/>
    <col min="109" max="109" width="10.28515625" customWidth="1"/>
    <col min="110" max="110" width="11.28515625" customWidth="1"/>
    <col min="111" max="111" width="1.5703125" style="55" customWidth="1"/>
    <col min="112" max="112" width="14.7109375" customWidth="1"/>
    <col min="113" max="113" width="10.42578125" customWidth="1"/>
    <col min="114" max="114" width="10.7109375" customWidth="1"/>
    <col min="115" max="115" width="10.42578125" customWidth="1"/>
    <col min="116" max="116" width="11.7109375" customWidth="1"/>
    <col min="117" max="117" width="9.7109375" customWidth="1"/>
    <col min="118" max="118" width="11.28515625" customWidth="1"/>
    <col min="119" max="119" width="10.28515625" customWidth="1"/>
    <col min="120" max="120" width="11.28515625" customWidth="1"/>
    <col min="121" max="121" width="1.5703125" style="55" customWidth="1"/>
    <col min="122" max="122" width="14.7109375" customWidth="1"/>
    <col min="123" max="123" width="10.42578125" customWidth="1"/>
    <col min="124" max="124" width="10.7109375" customWidth="1"/>
    <col min="125" max="125" width="10.42578125" customWidth="1"/>
    <col min="126" max="126" width="11.7109375" customWidth="1"/>
    <col min="127" max="127" width="9.7109375" customWidth="1"/>
    <col min="128" max="128" width="11.28515625" customWidth="1"/>
    <col min="129" max="129" width="10.28515625" customWidth="1"/>
    <col min="130" max="130" width="11.28515625" customWidth="1"/>
    <col min="131" max="131" width="1.5703125" style="55" customWidth="1"/>
    <col min="132" max="132" width="14.7109375" customWidth="1"/>
    <col min="133" max="133" width="10.42578125" customWidth="1"/>
    <col min="134" max="134" width="10.7109375" customWidth="1"/>
    <col min="135" max="135" width="10.42578125" customWidth="1"/>
    <col min="136" max="136" width="11.7109375" customWidth="1"/>
    <col min="137" max="137" width="9.7109375" customWidth="1"/>
    <col min="138" max="138" width="11.28515625" customWidth="1"/>
    <col min="139" max="139" width="10.28515625" customWidth="1"/>
    <col min="140" max="140" width="11.28515625" customWidth="1"/>
    <col min="141" max="141" width="1.5703125" style="55" customWidth="1"/>
  </cols>
  <sheetData>
    <row r="1" spans="1:140" ht="20.25" customHeight="1" x14ac:dyDescent="0.3">
      <c r="A1" s="374" t="s">
        <v>596</v>
      </c>
      <c r="B1" s="329" t="s">
        <v>9</v>
      </c>
      <c r="C1" s="319"/>
      <c r="D1" s="319"/>
      <c r="E1" s="319"/>
      <c r="F1" s="319"/>
      <c r="G1" s="319"/>
      <c r="H1" s="319"/>
      <c r="I1" s="319"/>
      <c r="J1" s="319"/>
    </row>
    <row r="2" spans="1:140" ht="20.25" x14ac:dyDescent="0.3">
      <c r="A2" s="375"/>
      <c r="B2" s="329" t="str">
        <f>'1. Director'!C3</f>
        <v>FY2015-2016</v>
      </c>
      <c r="C2" s="319"/>
      <c r="D2" s="319"/>
      <c r="E2" s="319"/>
      <c r="F2" s="319"/>
      <c r="G2" s="319"/>
      <c r="H2" s="319"/>
      <c r="I2" s="319"/>
      <c r="J2" s="319"/>
    </row>
    <row r="3" spans="1:140" ht="20.25" x14ac:dyDescent="0.3">
      <c r="A3" s="375"/>
      <c r="C3" s="8"/>
      <c r="D3" s="8"/>
      <c r="E3" s="68"/>
      <c r="F3" s="68"/>
      <c r="G3" s="68"/>
    </row>
    <row r="4" spans="1:140" ht="18" x14ac:dyDescent="0.25">
      <c r="A4" s="375"/>
      <c r="B4" s="328" t="s">
        <v>286</v>
      </c>
      <c r="C4" s="319"/>
      <c r="D4" s="319"/>
      <c r="E4" s="319"/>
      <c r="F4" s="319"/>
      <c r="G4" s="319"/>
      <c r="H4" s="319"/>
      <c r="I4" s="319"/>
      <c r="J4" s="319"/>
    </row>
    <row r="5" spans="1:140" ht="170.25" customHeight="1" x14ac:dyDescent="0.2">
      <c r="A5" s="375"/>
      <c r="B5" s="381"/>
      <c r="C5" s="375"/>
      <c r="D5" s="375"/>
      <c r="E5" s="375"/>
      <c r="F5" s="375"/>
      <c r="G5" s="375"/>
      <c r="H5" s="375"/>
      <c r="I5" s="375"/>
      <c r="J5" s="375"/>
      <c r="O5" s="379" t="s">
        <v>202</v>
      </c>
      <c r="P5" s="380"/>
      <c r="Q5" s="380"/>
      <c r="Z5" s="33" t="s">
        <v>213</v>
      </c>
      <c r="AJ5" s="32" t="s">
        <v>214</v>
      </c>
      <c r="AT5" s="33" t="s">
        <v>224</v>
      </c>
      <c r="BD5" s="32" t="s">
        <v>223</v>
      </c>
      <c r="BN5" s="33" t="s">
        <v>222</v>
      </c>
      <c r="BX5" s="32" t="s">
        <v>221</v>
      </c>
      <c r="CH5" s="33" t="s">
        <v>220</v>
      </c>
      <c r="CR5" s="32" t="s">
        <v>219</v>
      </c>
      <c r="DB5" s="33" t="s">
        <v>218</v>
      </c>
      <c r="DL5" s="32" t="s">
        <v>217</v>
      </c>
      <c r="DV5" s="33" t="s">
        <v>216</v>
      </c>
      <c r="EF5" s="32" t="s">
        <v>215</v>
      </c>
    </row>
    <row r="6" spans="1:140" ht="18" x14ac:dyDescent="0.25">
      <c r="B6" s="9"/>
      <c r="C6" s="9"/>
      <c r="D6" s="9"/>
      <c r="N6" s="89"/>
      <c r="O6" s="89"/>
      <c r="P6" s="76">
        <f>'1. Director'!C10</f>
        <v>0</v>
      </c>
      <c r="Q6" s="90"/>
      <c r="R6" s="90"/>
      <c r="X6" s="72"/>
      <c r="Y6" s="72"/>
      <c r="Z6" s="73">
        <f>'2. Univ'!B10</f>
        <v>0</v>
      </c>
      <c r="AA6" s="72"/>
      <c r="AB6" s="72"/>
      <c r="AH6" s="72"/>
      <c r="AI6" s="72"/>
      <c r="AJ6" s="73">
        <f>'2. Univ'!B11</f>
        <v>0</v>
      </c>
      <c r="AK6" s="72"/>
      <c r="AL6" s="72"/>
      <c r="AR6" s="72"/>
      <c r="AS6" s="72"/>
      <c r="AT6" s="73">
        <f>'2. Univ'!B12</f>
        <v>0</v>
      </c>
      <c r="AU6" s="72"/>
      <c r="AV6" s="72"/>
      <c r="BB6" s="72"/>
      <c r="BC6" s="72"/>
      <c r="BD6" s="73">
        <f>'2. Univ'!B13</f>
        <v>0</v>
      </c>
      <c r="BE6" s="72"/>
      <c r="BF6" s="72"/>
      <c r="BL6" s="72"/>
      <c r="BM6" s="72"/>
      <c r="BN6" s="73">
        <f>'2. Univ'!B14</f>
        <v>0</v>
      </c>
      <c r="BO6" s="72"/>
      <c r="BP6" s="72"/>
      <c r="BV6" s="72"/>
      <c r="BW6" s="72"/>
      <c r="BX6" s="73">
        <f>'2. Univ'!B15</f>
        <v>0</v>
      </c>
      <c r="BY6" s="72"/>
      <c r="BZ6" s="72"/>
      <c r="CF6" s="72"/>
      <c r="CG6" s="72"/>
      <c r="CH6" s="73">
        <f>'2. Univ'!B16</f>
        <v>0</v>
      </c>
      <c r="CI6" s="72"/>
      <c r="CJ6" s="72"/>
      <c r="CP6" s="72"/>
      <c r="CQ6" s="72"/>
      <c r="CR6" s="73">
        <f>'2. Univ'!B17</f>
        <v>0</v>
      </c>
      <c r="CS6" s="72"/>
      <c r="CT6" s="72"/>
      <c r="CZ6" s="72"/>
      <c r="DA6" s="72"/>
      <c r="DB6" s="73">
        <f>'2. Univ'!B18</f>
        <v>0</v>
      </c>
      <c r="DC6" s="72"/>
      <c r="DD6" s="72"/>
      <c r="DJ6" s="72"/>
      <c r="DK6" s="72"/>
      <c r="DL6" s="73">
        <f>'2. Univ'!B19</f>
        <v>0</v>
      </c>
      <c r="DM6" s="72"/>
      <c r="DN6" s="72"/>
      <c r="DT6" s="72"/>
      <c r="DU6" s="72"/>
      <c r="DV6" s="73">
        <f>'2. Univ'!B20</f>
        <v>0</v>
      </c>
      <c r="DW6" s="72"/>
      <c r="DX6" s="72"/>
      <c r="ED6" s="72"/>
      <c r="EE6" s="72"/>
      <c r="EF6" s="73">
        <f>'2. Univ'!B21</f>
        <v>0</v>
      </c>
      <c r="EG6" s="72"/>
      <c r="EH6" s="72"/>
    </row>
    <row r="7" spans="1:140" x14ac:dyDescent="0.2">
      <c r="A7" s="65"/>
      <c r="B7" s="65"/>
      <c r="C7" s="65"/>
      <c r="D7" s="67" t="s">
        <v>201</v>
      </c>
      <c r="E7" s="65"/>
      <c r="F7" s="65"/>
      <c r="G7" s="65"/>
      <c r="H7" s="65"/>
      <c r="I7" s="65"/>
      <c r="J7" s="65"/>
      <c r="N7" s="1" t="s">
        <v>201</v>
      </c>
      <c r="X7" s="1" t="s">
        <v>201</v>
      </c>
      <c r="AH7" s="1" t="s">
        <v>201</v>
      </c>
      <c r="AR7" s="1" t="s">
        <v>201</v>
      </c>
      <c r="BB7" s="1" t="s">
        <v>201</v>
      </c>
      <c r="BL7" s="1" t="s">
        <v>201</v>
      </c>
      <c r="BV7" s="1" t="s">
        <v>201</v>
      </c>
      <c r="CF7" s="1" t="s">
        <v>201</v>
      </c>
      <c r="CP7" s="1" t="s">
        <v>201</v>
      </c>
      <c r="CZ7" s="1" t="s">
        <v>201</v>
      </c>
      <c r="DJ7" s="1" t="s">
        <v>201</v>
      </c>
      <c r="DT7" s="1" t="s">
        <v>201</v>
      </c>
      <c r="ED7" s="1" t="s">
        <v>201</v>
      </c>
    </row>
    <row r="8" spans="1:140" ht="65.25" thickBot="1" x14ac:dyDescent="0.3">
      <c r="A8" s="58" t="s">
        <v>203</v>
      </c>
      <c r="B8" s="48" t="s">
        <v>192</v>
      </c>
      <c r="C8" s="48" t="s">
        <v>193</v>
      </c>
      <c r="D8" s="48" t="s">
        <v>194</v>
      </c>
      <c r="E8" s="48" t="s">
        <v>195</v>
      </c>
      <c r="F8" s="48" t="s">
        <v>196</v>
      </c>
      <c r="G8" s="48" t="s">
        <v>197</v>
      </c>
      <c r="H8" s="48" t="s">
        <v>198</v>
      </c>
      <c r="I8" s="48" t="s">
        <v>199</v>
      </c>
      <c r="J8" s="48" t="s">
        <v>200</v>
      </c>
      <c r="L8" s="48" t="s">
        <v>192</v>
      </c>
      <c r="M8" s="48" t="s">
        <v>193</v>
      </c>
      <c r="N8" s="48" t="s">
        <v>194</v>
      </c>
      <c r="O8" s="48" t="s">
        <v>195</v>
      </c>
      <c r="P8" s="48" t="s">
        <v>196</v>
      </c>
      <c r="Q8" s="48" t="s">
        <v>197</v>
      </c>
      <c r="R8" s="48" t="s">
        <v>198</v>
      </c>
      <c r="S8" s="48" t="s">
        <v>199</v>
      </c>
      <c r="T8" s="48" t="s">
        <v>200</v>
      </c>
      <c r="V8" s="48" t="s">
        <v>192</v>
      </c>
      <c r="W8" s="48" t="s">
        <v>193</v>
      </c>
      <c r="X8" s="48" t="s">
        <v>194</v>
      </c>
      <c r="Y8" s="48" t="s">
        <v>195</v>
      </c>
      <c r="Z8" s="48" t="s">
        <v>196</v>
      </c>
      <c r="AA8" s="48" t="s">
        <v>197</v>
      </c>
      <c r="AB8" s="48" t="s">
        <v>198</v>
      </c>
      <c r="AC8" s="48" t="s">
        <v>199</v>
      </c>
      <c r="AD8" s="48" t="s">
        <v>200</v>
      </c>
      <c r="AF8" s="48" t="s">
        <v>192</v>
      </c>
      <c r="AG8" s="48" t="s">
        <v>193</v>
      </c>
      <c r="AH8" s="48" t="s">
        <v>194</v>
      </c>
      <c r="AI8" s="48" t="s">
        <v>195</v>
      </c>
      <c r="AJ8" s="48" t="s">
        <v>196</v>
      </c>
      <c r="AK8" s="48" t="s">
        <v>197</v>
      </c>
      <c r="AL8" s="48" t="s">
        <v>198</v>
      </c>
      <c r="AM8" s="48" t="s">
        <v>199</v>
      </c>
      <c r="AN8" s="48" t="s">
        <v>200</v>
      </c>
      <c r="AP8" s="48" t="s">
        <v>192</v>
      </c>
      <c r="AQ8" s="48" t="s">
        <v>193</v>
      </c>
      <c r="AR8" s="48" t="s">
        <v>194</v>
      </c>
      <c r="AS8" s="48" t="s">
        <v>195</v>
      </c>
      <c r="AT8" s="48" t="s">
        <v>196</v>
      </c>
      <c r="AU8" s="48" t="s">
        <v>197</v>
      </c>
      <c r="AV8" s="48" t="s">
        <v>198</v>
      </c>
      <c r="AW8" s="48" t="s">
        <v>199</v>
      </c>
      <c r="AX8" s="48" t="s">
        <v>200</v>
      </c>
      <c r="AZ8" s="48" t="s">
        <v>192</v>
      </c>
      <c r="BA8" s="48" t="s">
        <v>193</v>
      </c>
      <c r="BB8" s="48" t="s">
        <v>194</v>
      </c>
      <c r="BC8" s="48" t="s">
        <v>195</v>
      </c>
      <c r="BD8" s="48" t="s">
        <v>196</v>
      </c>
      <c r="BE8" s="48" t="s">
        <v>197</v>
      </c>
      <c r="BF8" s="48" t="s">
        <v>198</v>
      </c>
      <c r="BG8" s="48" t="s">
        <v>199</v>
      </c>
      <c r="BH8" s="48" t="s">
        <v>200</v>
      </c>
      <c r="BJ8" s="48" t="s">
        <v>192</v>
      </c>
      <c r="BK8" s="48" t="s">
        <v>193</v>
      </c>
      <c r="BL8" s="48" t="s">
        <v>194</v>
      </c>
      <c r="BM8" s="48" t="s">
        <v>195</v>
      </c>
      <c r="BN8" s="48" t="s">
        <v>196</v>
      </c>
      <c r="BO8" s="48" t="s">
        <v>197</v>
      </c>
      <c r="BP8" s="48" t="s">
        <v>198</v>
      </c>
      <c r="BQ8" s="48" t="s">
        <v>199</v>
      </c>
      <c r="BR8" s="48" t="s">
        <v>200</v>
      </c>
      <c r="BT8" s="48" t="s">
        <v>192</v>
      </c>
      <c r="BU8" s="48" t="s">
        <v>193</v>
      </c>
      <c r="BV8" s="48" t="s">
        <v>194</v>
      </c>
      <c r="BW8" s="48" t="s">
        <v>195</v>
      </c>
      <c r="BX8" s="48" t="s">
        <v>196</v>
      </c>
      <c r="BY8" s="48" t="s">
        <v>197</v>
      </c>
      <c r="BZ8" s="48" t="s">
        <v>198</v>
      </c>
      <c r="CA8" s="48" t="s">
        <v>199</v>
      </c>
      <c r="CB8" s="48" t="s">
        <v>200</v>
      </c>
      <c r="CD8" s="48" t="s">
        <v>192</v>
      </c>
      <c r="CE8" s="48" t="s">
        <v>193</v>
      </c>
      <c r="CF8" s="48" t="s">
        <v>194</v>
      </c>
      <c r="CG8" s="48" t="s">
        <v>195</v>
      </c>
      <c r="CH8" s="48" t="s">
        <v>196</v>
      </c>
      <c r="CI8" s="48" t="s">
        <v>197</v>
      </c>
      <c r="CJ8" s="48" t="s">
        <v>198</v>
      </c>
      <c r="CK8" s="48" t="s">
        <v>199</v>
      </c>
      <c r="CL8" s="48" t="s">
        <v>200</v>
      </c>
      <c r="CN8" s="48" t="s">
        <v>192</v>
      </c>
      <c r="CO8" s="48" t="s">
        <v>193</v>
      </c>
      <c r="CP8" s="48" t="s">
        <v>194</v>
      </c>
      <c r="CQ8" s="48" t="s">
        <v>195</v>
      </c>
      <c r="CR8" s="48" t="s">
        <v>196</v>
      </c>
      <c r="CS8" s="48" t="s">
        <v>197</v>
      </c>
      <c r="CT8" s="48" t="s">
        <v>198</v>
      </c>
      <c r="CU8" s="48" t="s">
        <v>199</v>
      </c>
      <c r="CV8" s="48" t="s">
        <v>200</v>
      </c>
      <c r="CX8" s="48" t="s">
        <v>192</v>
      </c>
      <c r="CY8" s="48" t="s">
        <v>193</v>
      </c>
      <c r="CZ8" s="48" t="s">
        <v>194</v>
      </c>
      <c r="DA8" s="48" t="s">
        <v>195</v>
      </c>
      <c r="DB8" s="48" t="s">
        <v>196</v>
      </c>
      <c r="DC8" s="48" t="s">
        <v>197</v>
      </c>
      <c r="DD8" s="48" t="s">
        <v>198</v>
      </c>
      <c r="DE8" s="48" t="s">
        <v>199</v>
      </c>
      <c r="DF8" s="48" t="s">
        <v>200</v>
      </c>
      <c r="DH8" s="48" t="s">
        <v>192</v>
      </c>
      <c r="DI8" s="48" t="s">
        <v>193</v>
      </c>
      <c r="DJ8" s="48" t="s">
        <v>194</v>
      </c>
      <c r="DK8" s="48" t="s">
        <v>195</v>
      </c>
      <c r="DL8" s="48" t="s">
        <v>196</v>
      </c>
      <c r="DM8" s="48" t="s">
        <v>197</v>
      </c>
      <c r="DN8" s="48" t="s">
        <v>198</v>
      </c>
      <c r="DO8" s="48" t="s">
        <v>199</v>
      </c>
      <c r="DP8" s="48" t="s">
        <v>200</v>
      </c>
      <c r="DR8" s="48" t="s">
        <v>192</v>
      </c>
      <c r="DS8" s="48" t="s">
        <v>193</v>
      </c>
      <c r="DT8" s="48" t="s">
        <v>194</v>
      </c>
      <c r="DU8" s="48" t="s">
        <v>195</v>
      </c>
      <c r="DV8" s="48" t="s">
        <v>196</v>
      </c>
      <c r="DW8" s="48" t="s">
        <v>197</v>
      </c>
      <c r="DX8" s="48" t="s">
        <v>198</v>
      </c>
      <c r="DY8" s="48" t="s">
        <v>199</v>
      </c>
      <c r="DZ8" s="48" t="s">
        <v>200</v>
      </c>
      <c r="EB8" s="48" t="s">
        <v>192</v>
      </c>
      <c r="EC8" s="48" t="s">
        <v>193</v>
      </c>
      <c r="ED8" s="48" t="s">
        <v>194</v>
      </c>
      <c r="EE8" s="48" t="s">
        <v>195</v>
      </c>
      <c r="EF8" s="48" t="s">
        <v>196</v>
      </c>
      <c r="EG8" s="48" t="s">
        <v>197</v>
      </c>
      <c r="EH8" s="48" t="s">
        <v>198</v>
      </c>
      <c r="EI8" s="48" t="s">
        <v>199</v>
      </c>
      <c r="EJ8" s="48" t="s">
        <v>200</v>
      </c>
    </row>
    <row r="9" spans="1:140" ht="15" x14ac:dyDescent="0.25">
      <c r="A9" s="53" t="str">
        <f>'6. Personnel1'!B9</f>
        <v>Directors (See Note 1)</v>
      </c>
      <c r="B9" s="59">
        <f>'6. Personnel1'!D9</f>
        <v>0</v>
      </c>
      <c r="C9" s="59">
        <f>SUM(M9,W9,AG9,AQ9,BA9,BK9,BU9,CE9,CO9,CY9,DI9,DS9,EC9)</f>
        <v>0</v>
      </c>
      <c r="D9" s="59">
        <f>SUM(N9,X9,AH9,AR9,BB9,BL9,BV9,CF9,CP9,CZ9,DJ9,DT9,ED9)</f>
        <v>0</v>
      </c>
      <c r="E9" s="59">
        <f>SUM(O9,Y9,AI9,AS9,BC9,BM9,BW9,CG9,CQ9,DA9,DK9,DU9,EE9)</f>
        <v>0</v>
      </c>
      <c r="F9" s="59">
        <f t="shared" ref="F9:I17" si="0">SUM(P9,Z9,AJ9,AT9,BD9,BN9,BX9,CH9,CR9,DB9,DL9,DV9,EF9)</f>
        <v>0</v>
      </c>
      <c r="G9" s="59">
        <f t="shared" si="0"/>
        <v>0</v>
      </c>
      <c r="H9" s="59">
        <f t="shared" si="0"/>
        <v>0</v>
      </c>
      <c r="I9" s="59">
        <f t="shared" si="0"/>
        <v>0</v>
      </c>
      <c r="J9" s="59">
        <f>B9-C9-D9-E9-F9-G9-H9-I9</f>
        <v>0</v>
      </c>
      <c r="L9" s="61">
        <f>'6. Personnel1'!J9</f>
        <v>0</v>
      </c>
      <c r="M9" s="190"/>
      <c r="N9" s="191"/>
      <c r="O9" s="191"/>
      <c r="P9" s="191"/>
      <c r="Q9" s="191"/>
      <c r="R9" s="191"/>
      <c r="S9" s="199"/>
      <c r="T9" s="60">
        <f>L9-M9-N9-O9-P9-Q9-R9-S9</f>
        <v>0</v>
      </c>
      <c r="V9" s="61">
        <f>'6. Personnel1'!P9</f>
        <v>0</v>
      </c>
      <c r="W9" s="190"/>
      <c r="X9" s="191"/>
      <c r="Y9" s="191"/>
      <c r="Z9" s="191"/>
      <c r="AA9" s="191"/>
      <c r="AB9" s="191"/>
      <c r="AC9" s="199"/>
      <c r="AD9" s="60">
        <f>V9-W9-X9-Y9-Z9-AA9-AB9-AC9</f>
        <v>0</v>
      </c>
      <c r="AF9" s="61">
        <f>'6. Personnel1'!V9</f>
        <v>0</v>
      </c>
      <c r="AG9" s="190"/>
      <c r="AH9" s="191"/>
      <c r="AI9" s="191"/>
      <c r="AJ9" s="191"/>
      <c r="AK9" s="191"/>
      <c r="AL9" s="191"/>
      <c r="AM9" s="199"/>
      <c r="AN9" s="60">
        <f>AF9-AG9-AH9-AI9-AJ9-AK9-AL9-AM9</f>
        <v>0</v>
      </c>
      <c r="AP9" s="61">
        <f>'6. Personnel1'!AB9</f>
        <v>0</v>
      </c>
      <c r="AQ9" s="190"/>
      <c r="AR9" s="191"/>
      <c r="AS9" s="191"/>
      <c r="AT9" s="191"/>
      <c r="AU9" s="191"/>
      <c r="AV9" s="191"/>
      <c r="AW9" s="199"/>
      <c r="AX9" s="60">
        <f>AP9-AQ9-AR9-AS9-AT9-AU9-AV9-AW9</f>
        <v>0</v>
      </c>
      <c r="AZ9" s="61">
        <f>'6. Personnel1'!AH9</f>
        <v>0</v>
      </c>
      <c r="BA9" s="190"/>
      <c r="BB9" s="191"/>
      <c r="BC9" s="191"/>
      <c r="BD9" s="191"/>
      <c r="BE9" s="191"/>
      <c r="BF9" s="191"/>
      <c r="BG9" s="199"/>
      <c r="BH9" s="60">
        <f>AZ9-BA9-BB9-BC9-BD9-BE9-BF9-BG9</f>
        <v>0</v>
      </c>
      <c r="BJ9" s="61">
        <f>'6. Personnel1'!AN9</f>
        <v>0</v>
      </c>
      <c r="BK9" s="190"/>
      <c r="BL9" s="191"/>
      <c r="BM9" s="191"/>
      <c r="BN9" s="191"/>
      <c r="BO9" s="191"/>
      <c r="BP9" s="191"/>
      <c r="BQ9" s="199"/>
      <c r="BR9" s="60">
        <f>BJ9-BK9-BL9-BM9-BN9-BO9-BP9-BQ9</f>
        <v>0</v>
      </c>
      <c r="BT9" s="61">
        <f>'6. Personnel1'!AT9</f>
        <v>0</v>
      </c>
      <c r="BU9" s="190"/>
      <c r="BV9" s="191"/>
      <c r="BW9" s="191"/>
      <c r="BX9" s="191"/>
      <c r="BY9" s="191"/>
      <c r="BZ9" s="191"/>
      <c r="CA9" s="199"/>
      <c r="CB9" s="60">
        <f>BT9-BU9-BV9-BW9-BX9-BY9-BZ9-CA9</f>
        <v>0</v>
      </c>
      <c r="CD9" s="61">
        <f>'6. Personnel1'!AZ9</f>
        <v>0</v>
      </c>
      <c r="CE9" s="190"/>
      <c r="CF9" s="191"/>
      <c r="CG9" s="191"/>
      <c r="CH9" s="191"/>
      <c r="CI9" s="191"/>
      <c r="CJ9" s="191"/>
      <c r="CK9" s="199"/>
      <c r="CL9" s="60">
        <f>CD9-CE9-CF9-CG9-CH9-CI9-CJ9-CK9</f>
        <v>0</v>
      </c>
      <c r="CN9" s="61">
        <f>'6. Personnel1'!BF9</f>
        <v>0</v>
      </c>
      <c r="CO9" s="190"/>
      <c r="CP9" s="191"/>
      <c r="CQ9" s="191"/>
      <c r="CR9" s="191"/>
      <c r="CS9" s="191"/>
      <c r="CT9" s="191"/>
      <c r="CU9" s="199"/>
      <c r="CV9" s="60">
        <f>CN9-CO9-CP9-CQ9-CR9-CS9-CT9-CU9</f>
        <v>0</v>
      </c>
      <c r="CX9" s="61">
        <f>'6. Personnel1'!BL9</f>
        <v>0</v>
      </c>
      <c r="CY9" s="190"/>
      <c r="CZ9" s="191"/>
      <c r="DA9" s="191"/>
      <c r="DB9" s="191"/>
      <c r="DC9" s="191"/>
      <c r="DD9" s="191"/>
      <c r="DE9" s="199"/>
      <c r="DF9" s="60">
        <f>CX9-CY9-CZ9-DA9-DB9-DC9-DD9-DE9</f>
        <v>0</v>
      </c>
      <c r="DH9" s="61">
        <f>'6. Personnel1'!BR9</f>
        <v>0</v>
      </c>
      <c r="DI9" s="190"/>
      <c r="DJ9" s="191"/>
      <c r="DK9" s="191"/>
      <c r="DL9" s="191"/>
      <c r="DM9" s="191"/>
      <c r="DN9" s="191"/>
      <c r="DO9" s="199"/>
      <c r="DP9" s="60">
        <f>DH9-DI9-DJ9-DK9-DL9-DM9-DN9-DO9</f>
        <v>0</v>
      </c>
      <c r="DR9" s="61">
        <f>'6. Personnel1'!BX9</f>
        <v>0</v>
      </c>
      <c r="DS9" s="190"/>
      <c r="DT9" s="191"/>
      <c r="DU9" s="191"/>
      <c r="DV9" s="191"/>
      <c r="DW9" s="191"/>
      <c r="DX9" s="191"/>
      <c r="DY9" s="199"/>
      <c r="DZ9" s="60">
        <f>DR9-DS9-DT9-DU9-DV9-DW9-DX9-DY9</f>
        <v>0</v>
      </c>
      <c r="EB9" s="61">
        <f>'6. Personnel1'!CD9</f>
        <v>0</v>
      </c>
      <c r="EC9" s="190"/>
      <c r="ED9" s="191"/>
      <c r="EE9" s="191"/>
      <c r="EF9" s="191"/>
      <c r="EG9" s="191"/>
      <c r="EH9" s="191"/>
      <c r="EI9" s="199"/>
      <c r="EJ9" s="60">
        <f>EB9-EC9-ED9-EE9-EF9-EG9-EH9-EI9</f>
        <v>0</v>
      </c>
    </row>
    <row r="10" spans="1:140" ht="15" x14ac:dyDescent="0.25">
      <c r="A10" s="53" t="str">
        <f>'6. Personnel1'!B10</f>
        <v>Faculty (See Note 2)</v>
      </c>
      <c r="B10" s="59">
        <f>'6. Personnel1'!D10</f>
        <v>0</v>
      </c>
      <c r="C10" s="59">
        <f t="shared" ref="C10:C17" si="1">SUM(M10,W10,AG10,AQ10,BA10,BK10,BU10,CE10,CO10,CY10,DI10,DS10,EC10)</f>
        <v>0</v>
      </c>
      <c r="D10" s="59">
        <f t="shared" ref="D10:D17" si="2">SUM(N10,X10,AH10,AR10,BB10,BL10,BV10,CF10,CP10,CZ10,DJ10,DT10,ED10)</f>
        <v>0</v>
      </c>
      <c r="E10" s="59">
        <f t="shared" ref="E10:E17" si="3">SUM(O10,Y10,AI10,AS10,BC10,BM10,BW10,CG10,CQ10,DA10,DK10,DU10,EE10)</f>
        <v>0</v>
      </c>
      <c r="F10" s="59">
        <f t="shared" si="0"/>
        <v>0</v>
      </c>
      <c r="G10" s="59">
        <f t="shared" si="0"/>
        <v>0</v>
      </c>
      <c r="H10" s="59">
        <f t="shared" si="0"/>
        <v>0</v>
      </c>
      <c r="I10" s="59">
        <f t="shared" si="0"/>
        <v>0</v>
      </c>
      <c r="J10" s="59">
        <f t="shared" ref="J10:J17" si="4">B10-C10-D10-E10-F10-G10-H10-I10</f>
        <v>0</v>
      </c>
      <c r="L10" s="61">
        <f>'6. Personnel1'!J10</f>
        <v>0</v>
      </c>
      <c r="M10" s="195"/>
      <c r="N10" s="187"/>
      <c r="O10" s="187"/>
      <c r="P10" s="187"/>
      <c r="Q10" s="187"/>
      <c r="R10" s="187"/>
      <c r="S10" s="200"/>
      <c r="T10" s="60">
        <f t="shared" ref="T10:T17" si="5">L10-M10-N10-O10-P10-Q10-R10-S10</f>
        <v>0</v>
      </c>
      <c r="V10" s="61">
        <f>'6. Personnel1'!P10</f>
        <v>0</v>
      </c>
      <c r="W10" s="195"/>
      <c r="X10" s="187"/>
      <c r="Y10" s="187"/>
      <c r="Z10" s="187"/>
      <c r="AA10" s="187"/>
      <c r="AB10" s="187"/>
      <c r="AC10" s="200"/>
      <c r="AD10" s="60">
        <f t="shared" ref="AD10:AD17" si="6">V10-W10-X10-Y10-Z10-AA10-AB10-AC10</f>
        <v>0</v>
      </c>
      <c r="AF10" s="61">
        <f>'6. Personnel1'!V10</f>
        <v>0</v>
      </c>
      <c r="AG10" s="195"/>
      <c r="AH10" s="187"/>
      <c r="AI10" s="187"/>
      <c r="AJ10" s="187"/>
      <c r="AK10" s="187"/>
      <c r="AL10" s="187"/>
      <c r="AM10" s="200"/>
      <c r="AN10" s="60">
        <f t="shared" ref="AN10:AN17" si="7">AF10-AG10-AH10-AI10-AJ10-AK10-AL10-AM10</f>
        <v>0</v>
      </c>
      <c r="AP10" s="61">
        <f>'6. Personnel1'!AB10</f>
        <v>0</v>
      </c>
      <c r="AQ10" s="195"/>
      <c r="AR10" s="187"/>
      <c r="AS10" s="187"/>
      <c r="AT10" s="187"/>
      <c r="AU10" s="187"/>
      <c r="AV10" s="187"/>
      <c r="AW10" s="200"/>
      <c r="AX10" s="60">
        <f t="shared" ref="AX10:AX17" si="8">AP10-AQ10-AR10-AS10-AT10-AU10-AV10-AW10</f>
        <v>0</v>
      </c>
      <c r="AZ10" s="61">
        <f>'6. Personnel1'!AH10</f>
        <v>0</v>
      </c>
      <c r="BA10" s="195"/>
      <c r="BB10" s="187"/>
      <c r="BC10" s="187"/>
      <c r="BD10" s="187"/>
      <c r="BE10" s="187"/>
      <c r="BF10" s="187"/>
      <c r="BG10" s="200"/>
      <c r="BH10" s="60">
        <f t="shared" ref="BH10:BH17" si="9">AZ10-BA10-BB10-BC10-BD10-BE10-BF10-BG10</f>
        <v>0</v>
      </c>
      <c r="BJ10" s="61">
        <f>'6. Personnel1'!AN10</f>
        <v>0</v>
      </c>
      <c r="BK10" s="195"/>
      <c r="BL10" s="187"/>
      <c r="BM10" s="187"/>
      <c r="BN10" s="187"/>
      <c r="BO10" s="187"/>
      <c r="BP10" s="187"/>
      <c r="BQ10" s="200"/>
      <c r="BR10" s="60">
        <f t="shared" ref="BR10:BR17" si="10">BJ10-BK10-BL10-BM10-BN10-BO10-BP10-BQ10</f>
        <v>0</v>
      </c>
      <c r="BT10" s="61">
        <f>'6. Personnel1'!AT10</f>
        <v>0</v>
      </c>
      <c r="BU10" s="195"/>
      <c r="BV10" s="187"/>
      <c r="BW10" s="187"/>
      <c r="BX10" s="187"/>
      <c r="BY10" s="187"/>
      <c r="BZ10" s="187"/>
      <c r="CA10" s="200"/>
      <c r="CB10" s="60">
        <f t="shared" ref="CB10:CB17" si="11">BT10-BU10-BV10-BW10-BX10-BY10-BZ10-CA10</f>
        <v>0</v>
      </c>
      <c r="CD10" s="61">
        <f>'6. Personnel1'!AZ10</f>
        <v>0</v>
      </c>
      <c r="CE10" s="195"/>
      <c r="CF10" s="187"/>
      <c r="CG10" s="187"/>
      <c r="CH10" s="187"/>
      <c r="CI10" s="187"/>
      <c r="CJ10" s="187"/>
      <c r="CK10" s="200"/>
      <c r="CL10" s="60">
        <f t="shared" ref="CL10:CL17" si="12">CD10-CE10-CF10-CG10-CH10-CI10-CJ10-CK10</f>
        <v>0</v>
      </c>
      <c r="CN10" s="61">
        <f>'6. Personnel1'!BF10</f>
        <v>0</v>
      </c>
      <c r="CO10" s="195"/>
      <c r="CP10" s="187"/>
      <c r="CQ10" s="187"/>
      <c r="CR10" s="187"/>
      <c r="CS10" s="187"/>
      <c r="CT10" s="187"/>
      <c r="CU10" s="200"/>
      <c r="CV10" s="60">
        <f t="shared" ref="CV10:CV17" si="13">CN10-CO10-CP10-CQ10-CR10-CS10-CT10-CU10</f>
        <v>0</v>
      </c>
      <c r="CX10" s="61">
        <f>'6. Personnel1'!BL10</f>
        <v>0</v>
      </c>
      <c r="CY10" s="195"/>
      <c r="CZ10" s="187"/>
      <c r="DA10" s="187"/>
      <c r="DB10" s="187"/>
      <c r="DC10" s="187"/>
      <c r="DD10" s="187"/>
      <c r="DE10" s="200"/>
      <c r="DF10" s="60">
        <f t="shared" ref="DF10:DF17" si="14">CX10-CY10-CZ10-DA10-DB10-DC10-DD10-DE10</f>
        <v>0</v>
      </c>
      <c r="DH10" s="61">
        <f>'6. Personnel1'!BR10</f>
        <v>0</v>
      </c>
      <c r="DI10" s="195"/>
      <c r="DJ10" s="187"/>
      <c r="DK10" s="187"/>
      <c r="DL10" s="187"/>
      <c r="DM10" s="187"/>
      <c r="DN10" s="187"/>
      <c r="DO10" s="200"/>
      <c r="DP10" s="60">
        <f t="shared" ref="DP10:DP17" si="15">DH10-DI10-DJ10-DK10-DL10-DM10-DN10-DO10</f>
        <v>0</v>
      </c>
      <c r="DR10" s="61">
        <f>'6. Personnel1'!BX10</f>
        <v>0</v>
      </c>
      <c r="DS10" s="195"/>
      <c r="DT10" s="187"/>
      <c r="DU10" s="187"/>
      <c r="DV10" s="187"/>
      <c r="DW10" s="187"/>
      <c r="DX10" s="187"/>
      <c r="DY10" s="200"/>
      <c r="DZ10" s="60">
        <f t="shared" ref="DZ10:DZ17" si="16">DR10-DS10-DT10-DU10-DV10-DW10-DX10-DY10</f>
        <v>0</v>
      </c>
      <c r="EB10" s="61">
        <f>'6. Personnel1'!CD10</f>
        <v>0</v>
      </c>
      <c r="EC10" s="195"/>
      <c r="ED10" s="187"/>
      <c r="EE10" s="187"/>
      <c r="EF10" s="187"/>
      <c r="EG10" s="187"/>
      <c r="EH10" s="187"/>
      <c r="EI10" s="200"/>
      <c r="EJ10" s="60">
        <f t="shared" ref="EJ10:EJ16" si="17">EB10-EC10-ED10-EE10-EF10-EG10-EH10-EI10</f>
        <v>0</v>
      </c>
    </row>
    <row r="11" spans="1:140" ht="15" x14ac:dyDescent="0.25">
      <c r="A11" s="53" t="str">
        <f>'6. Personnel1'!B11</f>
        <v>Professional administrative</v>
      </c>
      <c r="B11" s="59">
        <f>'6. Personnel1'!D11</f>
        <v>0</v>
      </c>
      <c r="C11" s="59">
        <f t="shared" si="1"/>
        <v>0</v>
      </c>
      <c r="D11" s="59">
        <f t="shared" si="2"/>
        <v>0</v>
      </c>
      <c r="E11" s="59">
        <f t="shared" si="3"/>
        <v>0</v>
      </c>
      <c r="F11" s="59">
        <f t="shared" si="0"/>
        <v>0</v>
      </c>
      <c r="G11" s="59">
        <f t="shared" si="0"/>
        <v>0</v>
      </c>
      <c r="H11" s="59">
        <f t="shared" si="0"/>
        <v>0</v>
      </c>
      <c r="I11" s="59">
        <f t="shared" si="0"/>
        <v>0</v>
      </c>
      <c r="J11" s="59">
        <f t="shared" si="4"/>
        <v>0</v>
      </c>
      <c r="L11" s="61">
        <f>'6. Personnel1'!J11</f>
        <v>0</v>
      </c>
      <c r="M11" s="195"/>
      <c r="N11" s="187"/>
      <c r="O11" s="187"/>
      <c r="P11" s="187"/>
      <c r="Q11" s="187"/>
      <c r="R11" s="187"/>
      <c r="S11" s="200"/>
      <c r="T11" s="60">
        <f t="shared" si="5"/>
        <v>0</v>
      </c>
      <c r="V11" s="61">
        <f>'6. Personnel1'!P11</f>
        <v>0</v>
      </c>
      <c r="W11" s="195"/>
      <c r="X11" s="187"/>
      <c r="Y11" s="187"/>
      <c r="Z11" s="187"/>
      <c r="AA11" s="187"/>
      <c r="AB11" s="187"/>
      <c r="AC11" s="200"/>
      <c r="AD11" s="60">
        <f t="shared" si="6"/>
        <v>0</v>
      </c>
      <c r="AF11" s="61">
        <f>'6. Personnel1'!V11</f>
        <v>0</v>
      </c>
      <c r="AG11" s="195"/>
      <c r="AH11" s="187"/>
      <c r="AI11" s="187"/>
      <c r="AJ11" s="187"/>
      <c r="AK11" s="187"/>
      <c r="AL11" s="187"/>
      <c r="AM11" s="200"/>
      <c r="AN11" s="60">
        <f t="shared" si="7"/>
        <v>0</v>
      </c>
      <c r="AP11" s="61">
        <f>'6. Personnel1'!AB11</f>
        <v>0</v>
      </c>
      <c r="AQ11" s="195"/>
      <c r="AR11" s="187"/>
      <c r="AS11" s="187"/>
      <c r="AT11" s="187"/>
      <c r="AU11" s="187"/>
      <c r="AV11" s="187"/>
      <c r="AW11" s="200"/>
      <c r="AX11" s="60">
        <f t="shared" si="8"/>
        <v>0</v>
      </c>
      <c r="AZ11" s="61">
        <f>'6. Personnel1'!AH11</f>
        <v>0</v>
      </c>
      <c r="BA11" s="195"/>
      <c r="BB11" s="187"/>
      <c r="BC11" s="187"/>
      <c r="BD11" s="187"/>
      <c r="BE11" s="187"/>
      <c r="BF11" s="187"/>
      <c r="BG11" s="200"/>
      <c r="BH11" s="60">
        <f t="shared" si="9"/>
        <v>0</v>
      </c>
      <c r="BJ11" s="61">
        <f>'6. Personnel1'!AN11</f>
        <v>0</v>
      </c>
      <c r="BK11" s="195"/>
      <c r="BL11" s="187"/>
      <c r="BM11" s="187"/>
      <c r="BN11" s="187"/>
      <c r="BO11" s="187"/>
      <c r="BP11" s="187"/>
      <c r="BQ11" s="200"/>
      <c r="BR11" s="60">
        <f t="shared" si="10"/>
        <v>0</v>
      </c>
      <c r="BT11" s="61">
        <f>'6. Personnel1'!AT11</f>
        <v>0</v>
      </c>
      <c r="BU11" s="195"/>
      <c r="BV11" s="187"/>
      <c r="BW11" s="187"/>
      <c r="BX11" s="187"/>
      <c r="BY11" s="187"/>
      <c r="BZ11" s="187"/>
      <c r="CA11" s="200"/>
      <c r="CB11" s="60">
        <f t="shared" si="11"/>
        <v>0</v>
      </c>
      <c r="CD11" s="61">
        <f>'6. Personnel1'!AZ11</f>
        <v>0</v>
      </c>
      <c r="CE11" s="195"/>
      <c r="CF11" s="187"/>
      <c r="CG11" s="187"/>
      <c r="CH11" s="187"/>
      <c r="CI11" s="187"/>
      <c r="CJ11" s="187"/>
      <c r="CK11" s="200"/>
      <c r="CL11" s="60">
        <f t="shared" si="12"/>
        <v>0</v>
      </c>
      <c r="CN11" s="61">
        <f>'6. Personnel1'!BF11</f>
        <v>0</v>
      </c>
      <c r="CO11" s="195"/>
      <c r="CP11" s="187"/>
      <c r="CQ11" s="187"/>
      <c r="CR11" s="187"/>
      <c r="CS11" s="187"/>
      <c r="CT11" s="187"/>
      <c r="CU11" s="200"/>
      <c r="CV11" s="60">
        <f t="shared" si="13"/>
        <v>0</v>
      </c>
      <c r="CX11" s="61">
        <f>'6. Personnel1'!BL11</f>
        <v>0</v>
      </c>
      <c r="CY11" s="195"/>
      <c r="CZ11" s="187"/>
      <c r="DA11" s="187"/>
      <c r="DB11" s="187"/>
      <c r="DC11" s="187"/>
      <c r="DD11" s="187"/>
      <c r="DE11" s="200"/>
      <c r="DF11" s="60">
        <f t="shared" si="14"/>
        <v>0</v>
      </c>
      <c r="DH11" s="61">
        <f>'6. Personnel1'!BR11</f>
        <v>0</v>
      </c>
      <c r="DI11" s="195"/>
      <c r="DJ11" s="187"/>
      <c r="DK11" s="187"/>
      <c r="DL11" s="187"/>
      <c r="DM11" s="187"/>
      <c r="DN11" s="187"/>
      <c r="DO11" s="200"/>
      <c r="DP11" s="60">
        <f t="shared" si="15"/>
        <v>0</v>
      </c>
      <c r="DR11" s="61">
        <f>'6. Personnel1'!BX11</f>
        <v>0</v>
      </c>
      <c r="DS11" s="195"/>
      <c r="DT11" s="187"/>
      <c r="DU11" s="187"/>
      <c r="DV11" s="187"/>
      <c r="DW11" s="187"/>
      <c r="DX11" s="187"/>
      <c r="DY11" s="200"/>
      <c r="DZ11" s="60">
        <f t="shared" si="16"/>
        <v>0</v>
      </c>
      <c r="EB11" s="61">
        <f>'6. Personnel1'!CD11</f>
        <v>0</v>
      </c>
      <c r="EC11" s="195"/>
      <c r="ED11" s="187"/>
      <c r="EE11" s="187"/>
      <c r="EF11" s="187"/>
      <c r="EG11" s="187"/>
      <c r="EH11" s="187"/>
      <c r="EI11" s="200"/>
      <c r="EJ11" s="60">
        <f t="shared" si="17"/>
        <v>0</v>
      </c>
    </row>
    <row r="12" spans="1:140" ht="15" x14ac:dyDescent="0.25">
      <c r="A12" s="53" t="str">
        <f>'6. Personnel1'!B12</f>
        <v>Research staff</v>
      </c>
      <c r="B12" s="59">
        <f>'6. Personnel1'!D12</f>
        <v>0</v>
      </c>
      <c r="C12" s="59">
        <f t="shared" si="1"/>
        <v>0</v>
      </c>
      <c r="D12" s="59">
        <f t="shared" si="2"/>
        <v>0</v>
      </c>
      <c r="E12" s="59">
        <f t="shared" si="3"/>
        <v>0</v>
      </c>
      <c r="F12" s="59">
        <f t="shared" si="0"/>
        <v>0</v>
      </c>
      <c r="G12" s="59">
        <f t="shared" si="0"/>
        <v>0</v>
      </c>
      <c r="H12" s="59">
        <f t="shared" si="0"/>
        <v>0</v>
      </c>
      <c r="I12" s="59">
        <f t="shared" si="0"/>
        <v>0</v>
      </c>
      <c r="J12" s="59">
        <f t="shared" si="4"/>
        <v>0</v>
      </c>
      <c r="L12" s="61">
        <f>'6. Personnel1'!J12</f>
        <v>0</v>
      </c>
      <c r="M12" s="195"/>
      <c r="N12" s="187"/>
      <c r="O12" s="187"/>
      <c r="P12" s="187"/>
      <c r="Q12" s="187"/>
      <c r="R12" s="187"/>
      <c r="S12" s="200"/>
      <c r="T12" s="60">
        <f t="shared" si="5"/>
        <v>0</v>
      </c>
      <c r="V12" s="61">
        <f>'6. Personnel1'!P12</f>
        <v>0</v>
      </c>
      <c r="W12" s="195"/>
      <c r="X12" s="187"/>
      <c r="Y12" s="187"/>
      <c r="Z12" s="187"/>
      <c r="AA12" s="187"/>
      <c r="AB12" s="187"/>
      <c r="AC12" s="200"/>
      <c r="AD12" s="60">
        <f t="shared" si="6"/>
        <v>0</v>
      </c>
      <c r="AF12" s="61">
        <f>'6. Personnel1'!V12</f>
        <v>0</v>
      </c>
      <c r="AG12" s="195"/>
      <c r="AH12" s="187"/>
      <c r="AI12" s="187"/>
      <c r="AJ12" s="187"/>
      <c r="AK12" s="187"/>
      <c r="AL12" s="187"/>
      <c r="AM12" s="200"/>
      <c r="AN12" s="60">
        <f t="shared" si="7"/>
        <v>0</v>
      </c>
      <c r="AP12" s="61">
        <f>'6. Personnel1'!AB12</f>
        <v>0</v>
      </c>
      <c r="AQ12" s="195"/>
      <c r="AR12" s="187"/>
      <c r="AS12" s="187"/>
      <c r="AT12" s="187"/>
      <c r="AU12" s="187"/>
      <c r="AV12" s="187"/>
      <c r="AW12" s="200"/>
      <c r="AX12" s="60">
        <f t="shared" si="8"/>
        <v>0</v>
      </c>
      <c r="AZ12" s="61">
        <f>'6. Personnel1'!AH12</f>
        <v>0</v>
      </c>
      <c r="BA12" s="195"/>
      <c r="BB12" s="187"/>
      <c r="BC12" s="187"/>
      <c r="BD12" s="187"/>
      <c r="BE12" s="187"/>
      <c r="BF12" s="187"/>
      <c r="BG12" s="200"/>
      <c r="BH12" s="60">
        <f t="shared" si="9"/>
        <v>0</v>
      </c>
      <c r="BJ12" s="61">
        <f>'6. Personnel1'!AN12</f>
        <v>0</v>
      </c>
      <c r="BK12" s="195"/>
      <c r="BL12" s="187"/>
      <c r="BM12" s="187"/>
      <c r="BN12" s="187"/>
      <c r="BO12" s="187"/>
      <c r="BP12" s="187"/>
      <c r="BQ12" s="200"/>
      <c r="BR12" s="60">
        <f t="shared" si="10"/>
        <v>0</v>
      </c>
      <c r="BT12" s="61">
        <f>'6. Personnel1'!AT12</f>
        <v>0</v>
      </c>
      <c r="BU12" s="195"/>
      <c r="BV12" s="187"/>
      <c r="BW12" s="187"/>
      <c r="BX12" s="187"/>
      <c r="BY12" s="187"/>
      <c r="BZ12" s="187"/>
      <c r="CA12" s="200"/>
      <c r="CB12" s="60">
        <f t="shared" si="11"/>
        <v>0</v>
      </c>
      <c r="CD12" s="61">
        <f>'6. Personnel1'!AZ12</f>
        <v>0</v>
      </c>
      <c r="CE12" s="195"/>
      <c r="CF12" s="187"/>
      <c r="CG12" s="187"/>
      <c r="CH12" s="187"/>
      <c r="CI12" s="187"/>
      <c r="CJ12" s="187"/>
      <c r="CK12" s="200"/>
      <c r="CL12" s="60">
        <f t="shared" si="12"/>
        <v>0</v>
      </c>
      <c r="CN12" s="61">
        <f>'6. Personnel1'!BF12</f>
        <v>0</v>
      </c>
      <c r="CO12" s="195"/>
      <c r="CP12" s="187"/>
      <c r="CQ12" s="187"/>
      <c r="CR12" s="187"/>
      <c r="CS12" s="187"/>
      <c r="CT12" s="187"/>
      <c r="CU12" s="200"/>
      <c r="CV12" s="60">
        <f t="shared" si="13"/>
        <v>0</v>
      </c>
      <c r="CX12" s="61">
        <f>'6. Personnel1'!BL12</f>
        <v>0</v>
      </c>
      <c r="CY12" s="195"/>
      <c r="CZ12" s="187"/>
      <c r="DA12" s="187"/>
      <c r="DB12" s="187"/>
      <c r="DC12" s="187"/>
      <c r="DD12" s="187"/>
      <c r="DE12" s="200"/>
      <c r="DF12" s="60">
        <f t="shared" si="14"/>
        <v>0</v>
      </c>
      <c r="DH12" s="61">
        <f>'6. Personnel1'!BR12</f>
        <v>0</v>
      </c>
      <c r="DI12" s="195"/>
      <c r="DJ12" s="187"/>
      <c r="DK12" s="187"/>
      <c r="DL12" s="187"/>
      <c r="DM12" s="187"/>
      <c r="DN12" s="187"/>
      <c r="DO12" s="200"/>
      <c r="DP12" s="60">
        <f t="shared" si="15"/>
        <v>0</v>
      </c>
      <c r="DR12" s="61">
        <f>'6. Personnel1'!BX12</f>
        <v>0</v>
      </c>
      <c r="DS12" s="195"/>
      <c r="DT12" s="187"/>
      <c r="DU12" s="187"/>
      <c r="DV12" s="187"/>
      <c r="DW12" s="187"/>
      <c r="DX12" s="187"/>
      <c r="DY12" s="200"/>
      <c r="DZ12" s="60">
        <f t="shared" si="16"/>
        <v>0</v>
      </c>
      <c r="EB12" s="61">
        <f>'6. Personnel1'!CD12</f>
        <v>0</v>
      </c>
      <c r="EC12" s="195"/>
      <c r="ED12" s="187"/>
      <c r="EE12" s="187"/>
      <c r="EF12" s="187"/>
      <c r="EG12" s="187"/>
      <c r="EH12" s="187"/>
      <c r="EI12" s="200"/>
      <c r="EJ12" s="60">
        <f t="shared" si="17"/>
        <v>0</v>
      </c>
    </row>
    <row r="13" spans="1:140" ht="15" x14ac:dyDescent="0.25">
      <c r="A13" s="53" t="str">
        <f>'6. Personnel1'!B13</f>
        <v>Postdocs</v>
      </c>
      <c r="B13" s="59">
        <f>'6. Personnel1'!D13</f>
        <v>0</v>
      </c>
      <c r="C13" s="59">
        <f t="shared" si="1"/>
        <v>0</v>
      </c>
      <c r="D13" s="59">
        <f t="shared" si="2"/>
        <v>0</v>
      </c>
      <c r="E13" s="59">
        <f t="shared" si="3"/>
        <v>0</v>
      </c>
      <c r="F13" s="59">
        <f t="shared" si="0"/>
        <v>0</v>
      </c>
      <c r="G13" s="59">
        <f t="shared" si="0"/>
        <v>0</v>
      </c>
      <c r="H13" s="59">
        <f t="shared" si="0"/>
        <v>0</v>
      </c>
      <c r="I13" s="59">
        <f t="shared" si="0"/>
        <v>0</v>
      </c>
      <c r="J13" s="59">
        <f t="shared" si="4"/>
        <v>0</v>
      </c>
      <c r="L13" s="61">
        <f>'6. Personnel1'!J13</f>
        <v>0</v>
      </c>
      <c r="M13" s="195"/>
      <c r="N13" s="187"/>
      <c r="O13" s="187"/>
      <c r="P13" s="187"/>
      <c r="Q13" s="187"/>
      <c r="R13" s="187"/>
      <c r="S13" s="200"/>
      <c r="T13" s="60">
        <f t="shared" si="5"/>
        <v>0</v>
      </c>
      <c r="V13" s="61">
        <f>'6. Personnel1'!P13</f>
        <v>0</v>
      </c>
      <c r="W13" s="195"/>
      <c r="X13" s="187"/>
      <c r="Y13" s="187"/>
      <c r="Z13" s="187"/>
      <c r="AA13" s="187"/>
      <c r="AB13" s="187"/>
      <c r="AC13" s="200"/>
      <c r="AD13" s="60">
        <f t="shared" si="6"/>
        <v>0</v>
      </c>
      <c r="AF13" s="61">
        <f>'6. Personnel1'!V13</f>
        <v>0</v>
      </c>
      <c r="AG13" s="195"/>
      <c r="AH13" s="187"/>
      <c r="AI13" s="187"/>
      <c r="AJ13" s="187"/>
      <c r="AK13" s="187"/>
      <c r="AL13" s="187"/>
      <c r="AM13" s="200"/>
      <c r="AN13" s="60">
        <f t="shared" si="7"/>
        <v>0</v>
      </c>
      <c r="AP13" s="61">
        <f>'6. Personnel1'!AB13</f>
        <v>0</v>
      </c>
      <c r="AQ13" s="195"/>
      <c r="AR13" s="187"/>
      <c r="AS13" s="187"/>
      <c r="AT13" s="187"/>
      <c r="AU13" s="187"/>
      <c r="AV13" s="187"/>
      <c r="AW13" s="200"/>
      <c r="AX13" s="60">
        <f t="shared" si="8"/>
        <v>0</v>
      </c>
      <c r="AZ13" s="61">
        <f>'6. Personnel1'!AH13</f>
        <v>0</v>
      </c>
      <c r="BA13" s="195"/>
      <c r="BB13" s="187"/>
      <c r="BC13" s="187"/>
      <c r="BD13" s="187"/>
      <c r="BE13" s="187"/>
      <c r="BF13" s="187"/>
      <c r="BG13" s="200"/>
      <c r="BH13" s="60">
        <f t="shared" si="9"/>
        <v>0</v>
      </c>
      <c r="BJ13" s="61">
        <f>'6. Personnel1'!AN13</f>
        <v>0</v>
      </c>
      <c r="BK13" s="195"/>
      <c r="BL13" s="187"/>
      <c r="BM13" s="187"/>
      <c r="BN13" s="187"/>
      <c r="BO13" s="187"/>
      <c r="BP13" s="187"/>
      <c r="BQ13" s="200"/>
      <c r="BR13" s="60">
        <f t="shared" si="10"/>
        <v>0</v>
      </c>
      <c r="BT13" s="61">
        <f>'6. Personnel1'!AT13</f>
        <v>0</v>
      </c>
      <c r="BU13" s="195"/>
      <c r="BV13" s="187"/>
      <c r="BW13" s="187"/>
      <c r="BX13" s="187"/>
      <c r="BY13" s="187"/>
      <c r="BZ13" s="187"/>
      <c r="CA13" s="200"/>
      <c r="CB13" s="60">
        <f t="shared" si="11"/>
        <v>0</v>
      </c>
      <c r="CD13" s="61">
        <f>'6. Personnel1'!AZ13</f>
        <v>0</v>
      </c>
      <c r="CE13" s="195"/>
      <c r="CF13" s="187"/>
      <c r="CG13" s="187"/>
      <c r="CH13" s="187"/>
      <c r="CI13" s="187"/>
      <c r="CJ13" s="187"/>
      <c r="CK13" s="200"/>
      <c r="CL13" s="60">
        <f t="shared" si="12"/>
        <v>0</v>
      </c>
      <c r="CN13" s="61">
        <f>'6. Personnel1'!BF13</f>
        <v>0</v>
      </c>
      <c r="CO13" s="195"/>
      <c r="CP13" s="187"/>
      <c r="CQ13" s="187"/>
      <c r="CR13" s="187"/>
      <c r="CS13" s="187"/>
      <c r="CT13" s="187"/>
      <c r="CU13" s="200"/>
      <c r="CV13" s="60">
        <f t="shared" si="13"/>
        <v>0</v>
      </c>
      <c r="CX13" s="61">
        <f>'6. Personnel1'!BL13</f>
        <v>0</v>
      </c>
      <c r="CY13" s="195"/>
      <c r="CZ13" s="187"/>
      <c r="DA13" s="187"/>
      <c r="DB13" s="187"/>
      <c r="DC13" s="187"/>
      <c r="DD13" s="187"/>
      <c r="DE13" s="200"/>
      <c r="DF13" s="60">
        <f t="shared" si="14"/>
        <v>0</v>
      </c>
      <c r="DH13" s="61">
        <f>'6. Personnel1'!BR13</f>
        <v>0</v>
      </c>
      <c r="DI13" s="195"/>
      <c r="DJ13" s="187"/>
      <c r="DK13" s="187"/>
      <c r="DL13" s="187"/>
      <c r="DM13" s="187"/>
      <c r="DN13" s="187"/>
      <c r="DO13" s="200"/>
      <c r="DP13" s="60">
        <f t="shared" si="15"/>
        <v>0</v>
      </c>
      <c r="DR13" s="61">
        <f>'6. Personnel1'!BX13</f>
        <v>0</v>
      </c>
      <c r="DS13" s="195"/>
      <c r="DT13" s="187"/>
      <c r="DU13" s="187"/>
      <c r="DV13" s="187"/>
      <c r="DW13" s="187"/>
      <c r="DX13" s="187"/>
      <c r="DY13" s="200"/>
      <c r="DZ13" s="60">
        <f t="shared" si="16"/>
        <v>0</v>
      </c>
      <c r="EB13" s="61">
        <f>'6. Personnel1'!CD13</f>
        <v>0</v>
      </c>
      <c r="EC13" s="195"/>
      <c r="ED13" s="187"/>
      <c r="EE13" s="187"/>
      <c r="EF13" s="187"/>
      <c r="EG13" s="187"/>
      <c r="EH13" s="187"/>
      <c r="EI13" s="200"/>
      <c r="EJ13" s="60">
        <f t="shared" si="17"/>
        <v>0</v>
      </c>
    </row>
    <row r="14" spans="1:140" ht="15" x14ac:dyDescent="0.25">
      <c r="A14" s="53" t="str">
        <f>'6. Personnel1'!B14</f>
        <v>Doctoral students</v>
      </c>
      <c r="B14" s="59">
        <f>'6. Personnel1'!D14</f>
        <v>0</v>
      </c>
      <c r="C14" s="59">
        <f t="shared" si="1"/>
        <v>0</v>
      </c>
      <c r="D14" s="59">
        <f t="shared" si="2"/>
        <v>0</v>
      </c>
      <c r="E14" s="59">
        <f t="shared" si="3"/>
        <v>0</v>
      </c>
      <c r="F14" s="59">
        <f t="shared" si="0"/>
        <v>0</v>
      </c>
      <c r="G14" s="59">
        <f t="shared" si="0"/>
        <v>0</v>
      </c>
      <c r="H14" s="59">
        <f t="shared" si="0"/>
        <v>0</v>
      </c>
      <c r="I14" s="59">
        <f t="shared" si="0"/>
        <v>0</v>
      </c>
      <c r="J14" s="59">
        <f t="shared" si="4"/>
        <v>0</v>
      </c>
      <c r="L14" s="61">
        <f>'6. Personnel1'!J14</f>
        <v>0</v>
      </c>
      <c r="M14" s="195"/>
      <c r="N14" s="187"/>
      <c r="O14" s="187"/>
      <c r="P14" s="187"/>
      <c r="Q14" s="187"/>
      <c r="R14" s="187"/>
      <c r="S14" s="200"/>
      <c r="T14" s="60">
        <f t="shared" si="5"/>
        <v>0</v>
      </c>
      <c r="V14" s="61">
        <f>'6. Personnel1'!P14</f>
        <v>0</v>
      </c>
      <c r="W14" s="195"/>
      <c r="X14" s="187"/>
      <c r="Y14" s="187"/>
      <c r="Z14" s="187"/>
      <c r="AA14" s="187"/>
      <c r="AB14" s="187"/>
      <c r="AC14" s="200"/>
      <c r="AD14" s="60">
        <f t="shared" si="6"/>
        <v>0</v>
      </c>
      <c r="AF14" s="61">
        <f>'6. Personnel1'!V14</f>
        <v>0</v>
      </c>
      <c r="AG14" s="195"/>
      <c r="AH14" s="187"/>
      <c r="AI14" s="187"/>
      <c r="AJ14" s="187"/>
      <c r="AK14" s="187"/>
      <c r="AL14" s="187"/>
      <c r="AM14" s="200"/>
      <c r="AN14" s="60">
        <f t="shared" si="7"/>
        <v>0</v>
      </c>
      <c r="AP14" s="61">
        <f>'6. Personnel1'!AB14</f>
        <v>0</v>
      </c>
      <c r="AQ14" s="195"/>
      <c r="AR14" s="187"/>
      <c r="AS14" s="187"/>
      <c r="AT14" s="187"/>
      <c r="AU14" s="187"/>
      <c r="AV14" s="187"/>
      <c r="AW14" s="200"/>
      <c r="AX14" s="60">
        <f t="shared" si="8"/>
        <v>0</v>
      </c>
      <c r="AZ14" s="61">
        <f>'6. Personnel1'!AH14</f>
        <v>0</v>
      </c>
      <c r="BA14" s="195"/>
      <c r="BB14" s="187"/>
      <c r="BC14" s="187"/>
      <c r="BD14" s="187"/>
      <c r="BE14" s="187"/>
      <c r="BF14" s="187"/>
      <c r="BG14" s="200"/>
      <c r="BH14" s="60">
        <f t="shared" si="9"/>
        <v>0</v>
      </c>
      <c r="BJ14" s="61">
        <f>'6. Personnel1'!AN14</f>
        <v>0</v>
      </c>
      <c r="BK14" s="195"/>
      <c r="BL14" s="187"/>
      <c r="BM14" s="187"/>
      <c r="BN14" s="187"/>
      <c r="BO14" s="187"/>
      <c r="BP14" s="187"/>
      <c r="BQ14" s="200"/>
      <c r="BR14" s="60">
        <f t="shared" si="10"/>
        <v>0</v>
      </c>
      <c r="BT14" s="61">
        <f>'6. Personnel1'!AT14</f>
        <v>0</v>
      </c>
      <c r="BU14" s="195"/>
      <c r="BV14" s="187"/>
      <c r="BW14" s="187"/>
      <c r="BX14" s="187"/>
      <c r="BY14" s="187"/>
      <c r="BZ14" s="187"/>
      <c r="CA14" s="200"/>
      <c r="CB14" s="60">
        <f t="shared" si="11"/>
        <v>0</v>
      </c>
      <c r="CD14" s="61">
        <f>'6. Personnel1'!AZ14</f>
        <v>0</v>
      </c>
      <c r="CE14" s="195"/>
      <c r="CF14" s="187"/>
      <c r="CG14" s="187"/>
      <c r="CH14" s="187"/>
      <c r="CI14" s="187"/>
      <c r="CJ14" s="187"/>
      <c r="CK14" s="200"/>
      <c r="CL14" s="60">
        <f t="shared" si="12"/>
        <v>0</v>
      </c>
      <c r="CN14" s="61">
        <f>'6. Personnel1'!BF14</f>
        <v>0</v>
      </c>
      <c r="CO14" s="195"/>
      <c r="CP14" s="187"/>
      <c r="CQ14" s="187"/>
      <c r="CR14" s="187"/>
      <c r="CS14" s="187"/>
      <c r="CT14" s="187"/>
      <c r="CU14" s="200"/>
      <c r="CV14" s="60">
        <f t="shared" si="13"/>
        <v>0</v>
      </c>
      <c r="CX14" s="61">
        <f>'6. Personnel1'!BL14</f>
        <v>0</v>
      </c>
      <c r="CY14" s="195"/>
      <c r="CZ14" s="187"/>
      <c r="DA14" s="187"/>
      <c r="DB14" s="187"/>
      <c r="DC14" s="187"/>
      <c r="DD14" s="187"/>
      <c r="DE14" s="200"/>
      <c r="DF14" s="60">
        <f t="shared" si="14"/>
        <v>0</v>
      </c>
      <c r="DH14" s="61">
        <f>'6. Personnel1'!BR14</f>
        <v>0</v>
      </c>
      <c r="DI14" s="195"/>
      <c r="DJ14" s="187"/>
      <c r="DK14" s="187"/>
      <c r="DL14" s="187"/>
      <c r="DM14" s="187"/>
      <c r="DN14" s="187"/>
      <c r="DO14" s="200"/>
      <c r="DP14" s="60">
        <f t="shared" si="15"/>
        <v>0</v>
      </c>
      <c r="DR14" s="61">
        <f>'6. Personnel1'!BX14</f>
        <v>0</v>
      </c>
      <c r="DS14" s="195"/>
      <c r="DT14" s="187"/>
      <c r="DU14" s="187"/>
      <c r="DV14" s="187"/>
      <c r="DW14" s="187"/>
      <c r="DX14" s="187"/>
      <c r="DY14" s="200"/>
      <c r="DZ14" s="60">
        <f t="shared" si="16"/>
        <v>0</v>
      </c>
      <c r="EB14" s="61">
        <f>'6. Personnel1'!CD14</f>
        <v>0</v>
      </c>
      <c r="EC14" s="195"/>
      <c r="ED14" s="187"/>
      <c r="EE14" s="187"/>
      <c r="EF14" s="187"/>
      <c r="EG14" s="187"/>
      <c r="EH14" s="187"/>
      <c r="EI14" s="200"/>
      <c r="EJ14" s="60">
        <f t="shared" si="17"/>
        <v>0</v>
      </c>
    </row>
    <row r="15" spans="1:140" ht="15" x14ac:dyDescent="0.25">
      <c r="A15" s="53" t="str">
        <f>'6. Personnel1'!B15</f>
        <v>Masters students</v>
      </c>
      <c r="B15" s="59">
        <f>'6. Personnel1'!D15</f>
        <v>0</v>
      </c>
      <c r="C15" s="59">
        <f t="shared" si="1"/>
        <v>0</v>
      </c>
      <c r="D15" s="59">
        <f t="shared" si="2"/>
        <v>0</v>
      </c>
      <c r="E15" s="59">
        <f t="shared" si="3"/>
        <v>0</v>
      </c>
      <c r="F15" s="59">
        <f t="shared" si="0"/>
        <v>0</v>
      </c>
      <c r="G15" s="59">
        <f t="shared" si="0"/>
        <v>0</v>
      </c>
      <c r="H15" s="59">
        <f t="shared" si="0"/>
        <v>0</v>
      </c>
      <c r="I15" s="59">
        <f t="shared" si="0"/>
        <v>0</v>
      </c>
      <c r="J15" s="59">
        <f t="shared" si="4"/>
        <v>0</v>
      </c>
      <c r="L15" s="61">
        <f>'6. Personnel1'!J15</f>
        <v>0</v>
      </c>
      <c r="M15" s="195"/>
      <c r="N15" s="187"/>
      <c r="O15" s="187"/>
      <c r="P15" s="187"/>
      <c r="Q15" s="187"/>
      <c r="R15" s="187"/>
      <c r="S15" s="200"/>
      <c r="T15" s="60">
        <f t="shared" si="5"/>
        <v>0</v>
      </c>
      <c r="V15" s="61">
        <f>'6. Personnel1'!P15</f>
        <v>0</v>
      </c>
      <c r="W15" s="195"/>
      <c r="X15" s="187"/>
      <c r="Y15" s="187"/>
      <c r="Z15" s="187"/>
      <c r="AA15" s="187"/>
      <c r="AB15" s="187"/>
      <c r="AC15" s="200"/>
      <c r="AD15" s="60">
        <f t="shared" si="6"/>
        <v>0</v>
      </c>
      <c r="AF15" s="61">
        <f>'6. Personnel1'!V15</f>
        <v>0</v>
      </c>
      <c r="AG15" s="195"/>
      <c r="AH15" s="187"/>
      <c r="AI15" s="187"/>
      <c r="AJ15" s="187"/>
      <c r="AK15" s="187"/>
      <c r="AL15" s="187"/>
      <c r="AM15" s="200"/>
      <c r="AN15" s="60">
        <f t="shared" si="7"/>
        <v>0</v>
      </c>
      <c r="AP15" s="61">
        <f>'6. Personnel1'!AB15</f>
        <v>0</v>
      </c>
      <c r="AQ15" s="195"/>
      <c r="AR15" s="187"/>
      <c r="AS15" s="187"/>
      <c r="AT15" s="187"/>
      <c r="AU15" s="187"/>
      <c r="AV15" s="187"/>
      <c r="AW15" s="200"/>
      <c r="AX15" s="60">
        <f t="shared" si="8"/>
        <v>0</v>
      </c>
      <c r="AZ15" s="61">
        <f>'6. Personnel1'!AH15</f>
        <v>0</v>
      </c>
      <c r="BA15" s="195"/>
      <c r="BB15" s="187"/>
      <c r="BC15" s="187"/>
      <c r="BD15" s="187"/>
      <c r="BE15" s="187"/>
      <c r="BF15" s="187"/>
      <c r="BG15" s="200"/>
      <c r="BH15" s="60">
        <f t="shared" si="9"/>
        <v>0</v>
      </c>
      <c r="BJ15" s="61">
        <f>'6. Personnel1'!AN15</f>
        <v>0</v>
      </c>
      <c r="BK15" s="195"/>
      <c r="BL15" s="187"/>
      <c r="BM15" s="187"/>
      <c r="BN15" s="187"/>
      <c r="BO15" s="187"/>
      <c r="BP15" s="187"/>
      <c r="BQ15" s="200"/>
      <c r="BR15" s="60">
        <f t="shared" si="10"/>
        <v>0</v>
      </c>
      <c r="BT15" s="61">
        <f>'6. Personnel1'!AT15</f>
        <v>0</v>
      </c>
      <c r="BU15" s="195"/>
      <c r="BV15" s="187"/>
      <c r="BW15" s="187"/>
      <c r="BX15" s="187"/>
      <c r="BY15" s="187"/>
      <c r="BZ15" s="187"/>
      <c r="CA15" s="200"/>
      <c r="CB15" s="60">
        <f t="shared" si="11"/>
        <v>0</v>
      </c>
      <c r="CD15" s="61">
        <f>'6. Personnel1'!AZ15</f>
        <v>0</v>
      </c>
      <c r="CE15" s="195"/>
      <c r="CF15" s="187"/>
      <c r="CG15" s="187"/>
      <c r="CH15" s="187"/>
      <c r="CI15" s="187"/>
      <c r="CJ15" s="187"/>
      <c r="CK15" s="200"/>
      <c r="CL15" s="60">
        <f t="shared" si="12"/>
        <v>0</v>
      </c>
      <c r="CN15" s="61">
        <f>'6. Personnel1'!BF15</f>
        <v>0</v>
      </c>
      <c r="CO15" s="195"/>
      <c r="CP15" s="187"/>
      <c r="CQ15" s="187"/>
      <c r="CR15" s="187"/>
      <c r="CS15" s="187"/>
      <c r="CT15" s="187"/>
      <c r="CU15" s="200"/>
      <c r="CV15" s="60">
        <f t="shared" si="13"/>
        <v>0</v>
      </c>
      <c r="CX15" s="61">
        <f>'6. Personnel1'!BL15</f>
        <v>0</v>
      </c>
      <c r="CY15" s="195"/>
      <c r="CZ15" s="187"/>
      <c r="DA15" s="187"/>
      <c r="DB15" s="187"/>
      <c r="DC15" s="187"/>
      <c r="DD15" s="187"/>
      <c r="DE15" s="200"/>
      <c r="DF15" s="60">
        <f t="shared" si="14"/>
        <v>0</v>
      </c>
      <c r="DH15" s="61">
        <f>'6. Personnel1'!BR15</f>
        <v>0</v>
      </c>
      <c r="DI15" s="195"/>
      <c r="DJ15" s="187"/>
      <c r="DK15" s="187"/>
      <c r="DL15" s="187"/>
      <c r="DM15" s="187"/>
      <c r="DN15" s="187"/>
      <c r="DO15" s="200"/>
      <c r="DP15" s="60">
        <f t="shared" si="15"/>
        <v>0</v>
      </c>
      <c r="DR15" s="61">
        <f>'6. Personnel1'!BX15</f>
        <v>0</v>
      </c>
      <c r="DS15" s="195"/>
      <c r="DT15" s="187"/>
      <c r="DU15" s="187"/>
      <c r="DV15" s="187"/>
      <c r="DW15" s="187"/>
      <c r="DX15" s="187"/>
      <c r="DY15" s="200"/>
      <c r="DZ15" s="60">
        <f t="shared" si="16"/>
        <v>0</v>
      </c>
      <c r="EB15" s="61">
        <f>'6. Personnel1'!CD15</f>
        <v>0</v>
      </c>
      <c r="EC15" s="195"/>
      <c r="ED15" s="187"/>
      <c r="EE15" s="187"/>
      <c r="EF15" s="187"/>
      <c r="EG15" s="187"/>
      <c r="EH15" s="187"/>
      <c r="EI15" s="200"/>
      <c r="EJ15" s="60">
        <f t="shared" si="17"/>
        <v>0</v>
      </c>
    </row>
    <row r="16" spans="1:140" ht="15.75" thickBot="1" x14ac:dyDescent="0.3">
      <c r="A16" s="53" t="str">
        <f>'6. Personnel1'!B16</f>
        <v>Undergraduate students</v>
      </c>
      <c r="B16" s="59">
        <f>'6. Personnel1'!D16</f>
        <v>0</v>
      </c>
      <c r="C16" s="59">
        <f t="shared" si="1"/>
        <v>0</v>
      </c>
      <c r="D16" s="59">
        <f t="shared" si="2"/>
        <v>0</v>
      </c>
      <c r="E16" s="59">
        <f t="shared" si="3"/>
        <v>0</v>
      </c>
      <c r="F16" s="59">
        <f t="shared" si="0"/>
        <v>0</v>
      </c>
      <c r="G16" s="59">
        <f t="shared" si="0"/>
        <v>0</v>
      </c>
      <c r="H16" s="59">
        <f t="shared" si="0"/>
        <v>0</v>
      </c>
      <c r="I16" s="59">
        <f t="shared" si="0"/>
        <v>0</v>
      </c>
      <c r="J16" s="59">
        <f t="shared" si="4"/>
        <v>0</v>
      </c>
      <c r="L16" s="61">
        <f>'6. Personnel1'!J16</f>
        <v>0</v>
      </c>
      <c r="M16" s="196"/>
      <c r="N16" s="197"/>
      <c r="O16" s="197"/>
      <c r="P16" s="197"/>
      <c r="Q16" s="197"/>
      <c r="R16" s="197"/>
      <c r="S16" s="201"/>
      <c r="T16" s="60">
        <f t="shared" si="5"/>
        <v>0</v>
      </c>
      <c r="V16" s="61">
        <f>'6. Personnel1'!P16</f>
        <v>0</v>
      </c>
      <c r="W16" s="196"/>
      <c r="X16" s="197"/>
      <c r="Y16" s="197"/>
      <c r="Z16" s="197"/>
      <c r="AA16" s="197"/>
      <c r="AB16" s="197"/>
      <c r="AC16" s="201"/>
      <c r="AD16" s="60">
        <f t="shared" si="6"/>
        <v>0</v>
      </c>
      <c r="AF16" s="61">
        <f>'6. Personnel1'!V16</f>
        <v>0</v>
      </c>
      <c r="AG16" s="196"/>
      <c r="AH16" s="197"/>
      <c r="AI16" s="197"/>
      <c r="AJ16" s="197"/>
      <c r="AK16" s="197"/>
      <c r="AL16" s="197"/>
      <c r="AM16" s="201"/>
      <c r="AN16" s="60">
        <f t="shared" si="7"/>
        <v>0</v>
      </c>
      <c r="AP16" s="61">
        <f>'6. Personnel1'!AB16</f>
        <v>0</v>
      </c>
      <c r="AQ16" s="196"/>
      <c r="AR16" s="197"/>
      <c r="AS16" s="197"/>
      <c r="AT16" s="197"/>
      <c r="AU16" s="197"/>
      <c r="AV16" s="197"/>
      <c r="AW16" s="201"/>
      <c r="AX16" s="60">
        <f t="shared" si="8"/>
        <v>0</v>
      </c>
      <c r="AZ16" s="61">
        <f>'6. Personnel1'!AH16</f>
        <v>0</v>
      </c>
      <c r="BA16" s="196"/>
      <c r="BB16" s="197"/>
      <c r="BC16" s="197"/>
      <c r="BD16" s="197"/>
      <c r="BE16" s="197"/>
      <c r="BF16" s="197"/>
      <c r="BG16" s="201"/>
      <c r="BH16" s="60">
        <f t="shared" si="9"/>
        <v>0</v>
      </c>
      <c r="BJ16" s="61">
        <f>'6. Personnel1'!AN16</f>
        <v>0</v>
      </c>
      <c r="BK16" s="196"/>
      <c r="BL16" s="197"/>
      <c r="BM16" s="197"/>
      <c r="BN16" s="197"/>
      <c r="BO16" s="197"/>
      <c r="BP16" s="197"/>
      <c r="BQ16" s="201"/>
      <c r="BR16" s="60">
        <f t="shared" si="10"/>
        <v>0</v>
      </c>
      <c r="BT16" s="61">
        <f>'6. Personnel1'!AT16</f>
        <v>0</v>
      </c>
      <c r="BU16" s="196"/>
      <c r="BV16" s="197"/>
      <c r="BW16" s="197"/>
      <c r="BX16" s="197"/>
      <c r="BY16" s="197"/>
      <c r="BZ16" s="197"/>
      <c r="CA16" s="201"/>
      <c r="CB16" s="60">
        <f t="shared" si="11"/>
        <v>0</v>
      </c>
      <c r="CD16" s="61">
        <f>'6. Personnel1'!AZ16</f>
        <v>0</v>
      </c>
      <c r="CE16" s="196"/>
      <c r="CF16" s="197"/>
      <c r="CG16" s="197"/>
      <c r="CH16" s="197"/>
      <c r="CI16" s="197"/>
      <c r="CJ16" s="197"/>
      <c r="CK16" s="201"/>
      <c r="CL16" s="60">
        <f t="shared" si="12"/>
        <v>0</v>
      </c>
      <c r="CN16" s="61">
        <f>'6. Personnel1'!BF16</f>
        <v>0</v>
      </c>
      <c r="CO16" s="196"/>
      <c r="CP16" s="197"/>
      <c r="CQ16" s="197"/>
      <c r="CR16" s="197"/>
      <c r="CS16" s="197"/>
      <c r="CT16" s="197"/>
      <c r="CU16" s="201"/>
      <c r="CV16" s="60">
        <f t="shared" si="13"/>
        <v>0</v>
      </c>
      <c r="CX16" s="61">
        <f>'6. Personnel1'!BL16</f>
        <v>0</v>
      </c>
      <c r="CY16" s="196"/>
      <c r="CZ16" s="197"/>
      <c r="DA16" s="197"/>
      <c r="DB16" s="197"/>
      <c r="DC16" s="197"/>
      <c r="DD16" s="197"/>
      <c r="DE16" s="201"/>
      <c r="DF16" s="60">
        <f t="shared" si="14"/>
        <v>0</v>
      </c>
      <c r="DH16" s="61">
        <f>'6. Personnel1'!BR16</f>
        <v>0</v>
      </c>
      <c r="DI16" s="196"/>
      <c r="DJ16" s="197"/>
      <c r="DK16" s="197"/>
      <c r="DL16" s="197"/>
      <c r="DM16" s="197"/>
      <c r="DN16" s="197"/>
      <c r="DO16" s="201"/>
      <c r="DP16" s="60">
        <f t="shared" si="15"/>
        <v>0</v>
      </c>
      <c r="DR16" s="61">
        <f>'6. Personnel1'!BX16</f>
        <v>0</v>
      </c>
      <c r="DS16" s="196"/>
      <c r="DT16" s="197"/>
      <c r="DU16" s="197"/>
      <c r="DV16" s="197"/>
      <c r="DW16" s="197"/>
      <c r="DX16" s="197"/>
      <c r="DY16" s="201"/>
      <c r="DZ16" s="60">
        <f t="shared" si="16"/>
        <v>0</v>
      </c>
      <c r="EB16" s="61">
        <f>'6. Personnel1'!CD16</f>
        <v>0</v>
      </c>
      <c r="EC16" s="196"/>
      <c r="ED16" s="197"/>
      <c r="EE16" s="197"/>
      <c r="EF16" s="197"/>
      <c r="EG16" s="197"/>
      <c r="EH16" s="197"/>
      <c r="EI16" s="201"/>
      <c r="EJ16" s="60">
        <f t="shared" si="17"/>
        <v>0</v>
      </c>
    </row>
    <row r="17" spans="1:141" ht="14.25" x14ac:dyDescent="0.2">
      <c r="A17" s="43" t="s">
        <v>93</v>
      </c>
      <c r="B17" s="59">
        <f>'6. Personnel1'!D17</f>
        <v>0</v>
      </c>
      <c r="C17" s="59">
        <f t="shared" si="1"/>
        <v>0</v>
      </c>
      <c r="D17" s="59">
        <f t="shared" si="2"/>
        <v>0</v>
      </c>
      <c r="E17" s="59">
        <f t="shared" si="3"/>
        <v>0</v>
      </c>
      <c r="F17" s="59">
        <f t="shared" si="0"/>
        <v>0</v>
      </c>
      <c r="G17" s="59">
        <f t="shared" si="0"/>
        <v>0</v>
      </c>
      <c r="H17" s="59">
        <f t="shared" si="0"/>
        <v>0</v>
      </c>
      <c r="I17" s="59">
        <f t="shared" si="0"/>
        <v>0</v>
      </c>
      <c r="J17" s="59">
        <f t="shared" si="4"/>
        <v>0</v>
      </c>
      <c r="L17" s="60">
        <f t="shared" ref="L17:S17" si="18">SUM(L9:L16)</f>
        <v>0</v>
      </c>
      <c r="M17" s="60">
        <f t="shared" si="18"/>
        <v>0</v>
      </c>
      <c r="N17" s="60">
        <f t="shared" si="18"/>
        <v>0</v>
      </c>
      <c r="O17" s="60">
        <f t="shared" si="18"/>
        <v>0</v>
      </c>
      <c r="P17" s="60">
        <f t="shared" si="18"/>
        <v>0</v>
      </c>
      <c r="Q17" s="60">
        <f t="shared" si="18"/>
        <v>0</v>
      </c>
      <c r="R17" s="60">
        <f t="shared" si="18"/>
        <v>0</v>
      </c>
      <c r="S17" s="60">
        <f t="shared" si="18"/>
        <v>0</v>
      </c>
      <c r="T17" s="60">
        <f t="shared" si="5"/>
        <v>0</v>
      </c>
      <c r="V17" s="60">
        <f t="shared" ref="V17:AC17" si="19">SUM(V9:V16)</f>
        <v>0</v>
      </c>
      <c r="W17" s="60">
        <f t="shared" si="19"/>
        <v>0</v>
      </c>
      <c r="X17" s="60">
        <f t="shared" si="19"/>
        <v>0</v>
      </c>
      <c r="Y17" s="60">
        <f t="shared" si="19"/>
        <v>0</v>
      </c>
      <c r="Z17" s="60">
        <f t="shared" si="19"/>
        <v>0</v>
      </c>
      <c r="AA17" s="60">
        <f t="shared" si="19"/>
        <v>0</v>
      </c>
      <c r="AB17" s="60">
        <f t="shared" si="19"/>
        <v>0</v>
      </c>
      <c r="AC17" s="60">
        <f t="shared" si="19"/>
        <v>0</v>
      </c>
      <c r="AD17" s="60">
        <f t="shared" si="6"/>
        <v>0</v>
      </c>
      <c r="AF17" s="60">
        <f t="shared" ref="AF17:AM17" si="20">SUM(AF9:AF16)</f>
        <v>0</v>
      </c>
      <c r="AG17" s="60">
        <f t="shared" si="20"/>
        <v>0</v>
      </c>
      <c r="AH17" s="60">
        <f t="shared" si="20"/>
        <v>0</v>
      </c>
      <c r="AI17" s="60">
        <f t="shared" si="20"/>
        <v>0</v>
      </c>
      <c r="AJ17" s="60">
        <f t="shared" si="20"/>
        <v>0</v>
      </c>
      <c r="AK17" s="60">
        <f t="shared" si="20"/>
        <v>0</v>
      </c>
      <c r="AL17" s="60">
        <f t="shared" si="20"/>
        <v>0</v>
      </c>
      <c r="AM17" s="60">
        <f t="shared" si="20"/>
        <v>0</v>
      </c>
      <c r="AN17" s="60">
        <f t="shared" si="7"/>
        <v>0</v>
      </c>
      <c r="AP17" s="60">
        <f t="shared" ref="AP17:AW17" si="21">SUM(AP9:AP16)</f>
        <v>0</v>
      </c>
      <c r="AQ17" s="60">
        <f t="shared" si="21"/>
        <v>0</v>
      </c>
      <c r="AR17" s="60">
        <f t="shared" si="21"/>
        <v>0</v>
      </c>
      <c r="AS17" s="60">
        <f t="shared" si="21"/>
        <v>0</v>
      </c>
      <c r="AT17" s="60">
        <f t="shared" si="21"/>
        <v>0</v>
      </c>
      <c r="AU17" s="60">
        <f t="shared" si="21"/>
        <v>0</v>
      </c>
      <c r="AV17" s="60">
        <f t="shared" si="21"/>
        <v>0</v>
      </c>
      <c r="AW17" s="60">
        <f t="shared" si="21"/>
        <v>0</v>
      </c>
      <c r="AX17" s="60">
        <f t="shared" si="8"/>
        <v>0</v>
      </c>
      <c r="AZ17" s="60">
        <f t="shared" ref="AZ17:BG17" si="22">SUM(AZ9:AZ16)</f>
        <v>0</v>
      </c>
      <c r="BA17" s="60">
        <f t="shared" si="22"/>
        <v>0</v>
      </c>
      <c r="BB17" s="60">
        <f t="shared" si="22"/>
        <v>0</v>
      </c>
      <c r="BC17" s="60">
        <f t="shared" si="22"/>
        <v>0</v>
      </c>
      <c r="BD17" s="60">
        <f t="shared" si="22"/>
        <v>0</v>
      </c>
      <c r="BE17" s="60">
        <f t="shared" si="22"/>
        <v>0</v>
      </c>
      <c r="BF17" s="60">
        <f t="shared" si="22"/>
        <v>0</v>
      </c>
      <c r="BG17" s="60">
        <f t="shared" si="22"/>
        <v>0</v>
      </c>
      <c r="BH17" s="60">
        <f t="shared" si="9"/>
        <v>0</v>
      </c>
      <c r="BJ17" s="60">
        <f t="shared" ref="BJ17:BQ17" si="23">SUM(BJ9:BJ16)</f>
        <v>0</v>
      </c>
      <c r="BK17" s="60">
        <f t="shared" si="23"/>
        <v>0</v>
      </c>
      <c r="BL17" s="60">
        <f t="shared" si="23"/>
        <v>0</v>
      </c>
      <c r="BM17" s="60">
        <f t="shared" si="23"/>
        <v>0</v>
      </c>
      <c r="BN17" s="60">
        <f t="shared" si="23"/>
        <v>0</v>
      </c>
      <c r="BO17" s="60">
        <f t="shared" si="23"/>
        <v>0</v>
      </c>
      <c r="BP17" s="60">
        <f t="shared" si="23"/>
        <v>0</v>
      </c>
      <c r="BQ17" s="60">
        <f t="shared" si="23"/>
        <v>0</v>
      </c>
      <c r="BR17" s="60">
        <f t="shared" si="10"/>
        <v>0</v>
      </c>
      <c r="BT17" s="60">
        <f t="shared" ref="BT17:CA17" si="24">SUM(BT9:BT16)</f>
        <v>0</v>
      </c>
      <c r="BU17" s="60">
        <f t="shared" si="24"/>
        <v>0</v>
      </c>
      <c r="BV17" s="60">
        <f t="shared" si="24"/>
        <v>0</v>
      </c>
      <c r="BW17" s="60">
        <f t="shared" si="24"/>
        <v>0</v>
      </c>
      <c r="BX17" s="60">
        <f t="shared" si="24"/>
        <v>0</v>
      </c>
      <c r="BY17" s="60">
        <f t="shared" si="24"/>
        <v>0</v>
      </c>
      <c r="BZ17" s="60">
        <f t="shared" si="24"/>
        <v>0</v>
      </c>
      <c r="CA17" s="60">
        <f t="shared" si="24"/>
        <v>0</v>
      </c>
      <c r="CB17" s="60">
        <f t="shared" si="11"/>
        <v>0</v>
      </c>
      <c r="CD17" s="60">
        <f t="shared" ref="CD17:CK17" si="25">SUM(CD9:CD16)</f>
        <v>0</v>
      </c>
      <c r="CE17" s="60">
        <f t="shared" si="25"/>
        <v>0</v>
      </c>
      <c r="CF17" s="60">
        <f t="shared" si="25"/>
        <v>0</v>
      </c>
      <c r="CG17" s="60">
        <f t="shared" si="25"/>
        <v>0</v>
      </c>
      <c r="CH17" s="60">
        <f t="shared" si="25"/>
        <v>0</v>
      </c>
      <c r="CI17" s="60">
        <f t="shared" si="25"/>
        <v>0</v>
      </c>
      <c r="CJ17" s="60">
        <f t="shared" si="25"/>
        <v>0</v>
      </c>
      <c r="CK17" s="60">
        <f t="shared" si="25"/>
        <v>0</v>
      </c>
      <c r="CL17" s="60">
        <f t="shared" si="12"/>
        <v>0</v>
      </c>
      <c r="CN17" s="60">
        <f t="shared" ref="CN17:CU17" si="26">SUM(CN9:CN16)</f>
        <v>0</v>
      </c>
      <c r="CO17" s="60">
        <f t="shared" si="26"/>
        <v>0</v>
      </c>
      <c r="CP17" s="60">
        <f t="shared" si="26"/>
        <v>0</v>
      </c>
      <c r="CQ17" s="60">
        <f t="shared" si="26"/>
        <v>0</v>
      </c>
      <c r="CR17" s="60">
        <f t="shared" si="26"/>
        <v>0</v>
      </c>
      <c r="CS17" s="60">
        <f t="shared" si="26"/>
        <v>0</v>
      </c>
      <c r="CT17" s="60">
        <f t="shared" si="26"/>
        <v>0</v>
      </c>
      <c r="CU17" s="60">
        <f t="shared" si="26"/>
        <v>0</v>
      </c>
      <c r="CV17" s="60">
        <f t="shared" si="13"/>
        <v>0</v>
      </c>
      <c r="CX17" s="60">
        <f t="shared" ref="CX17:DE17" si="27">SUM(CX9:CX16)</f>
        <v>0</v>
      </c>
      <c r="CY17" s="60">
        <f t="shared" si="27"/>
        <v>0</v>
      </c>
      <c r="CZ17" s="60">
        <f t="shared" si="27"/>
        <v>0</v>
      </c>
      <c r="DA17" s="60">
        <f t="shared" si="27"/>
        <v>0</v>
      </c>
      <c r="DB17" s="60">
        <f t="shared" si="27"/>
        <v>0</v>
      </c>
      <c r="DC17" s="60">
        <f t="shared" si="27"/>
        <v>0</v>
      </c>
      <c r="DD17" s="60">
        <f t="shared" si="27"/>
        <v>0</v>
      </c>
      <c r="DE17" s="60">
        <f t="shared" si="27"/>
        <v>0</v>
      </c>
      <c r="DF17" s="60">
        <f t="shared" si="14"/>
        <v>0</v>
      </c>
      <c r="DH17" s="60">
        <f t="shared" ref="DH17:DO17" si="28">SUM(DH9:DH16)</f>
        <v>0</v>
      </c>
      <c r="DI17" s="60">
        <f t="shared" si="28"/>
        <v>0</v>
      </c>
      <c r="DJ17" s="60">
        <f t="shared" si="28"/>
        <v>0</v>
      </c>
      <c r="DK17" s="60">
        <f t="shared" si="28"/>
        <v>0</v>
      </c>
      <c r="DL17" s="60">
        <f t="shared" si="28"/>
        <v>0</v>
      </c>
      <c r="DM17" s="60">
        <f t="shared" si="28"/>
        <v>0</v>
      </c>
      <c r="DN17" s="60">
        <f t="shared" si="28"/>
        <v>0</v>
      </c>
      <c r="DO17" s="60">
        <f t="shared" si="28"/>
        <v>0</v>
      </c>
      <c r="DP17" s="60">
        <f t="shared" si="15"/>
        <v>0</v>
      </c>
      <c r="DR17" s="60">
        <f t="shared" ref="DR17:DY17" si="29">SUM(DR9:DR16)</f>
        <v>0</v>
      </c>
      <c r="DS17" s="60">
        <f t="shared" si="29"/>
        <v>0</v>
      </c>
      <c r="DT17" s="60">
        <f t="shared" si="29"/>
        <v>0</v>
      </c>
      <c r="DU17" s="60">
        <f t="shared" si="29"/>
        <v>0</v>
      </c>
      <c r="DV17" s="60">
        <f t="shared" si="29"/>
        <v>0</v>
      </c>
      <c r="DW17" s="60">
        <f t="shared" si="29"/>
        <v>0</v>
      </c>
      <c r="DX17" s="60">
        <f t="shared" si="29"/>
        <v>0</v>
      </c>
      <c r="DY17" s="60">
        <f t="shared" si="29"/>
        <v>0</v>
      </c>
      <c r="DZ17" s="60">
        <f t="shared" si="16"/>
        <v>0</v>
      </c>
      <c r="EB17" s="60">
        <f t="shared" ref="EB17:EI17" si="30">SUM(EB9:EB16)</f>
        <v>0</v>
      </c>
      <c r="EC17" s="60">
        <f t="shared" si="30"/>
        <v>0</v>
      </c>
      <c r="ED17" s="60">
        <f t="shared" si="30"/>
        <v>0</v>
      </c>
      <c r="EE17" s="60">
        <f t="shared" si="30"/>
        <v>0</v>
      </c>
      <c r="EF17" s="60">
        <f t="shared" si="30"/>
        <v>0</v>
      </c>
      <c r="EG17" s="60">
        <f t="shared" si="30"/>
        <v>0</v>
      </c>
      <c r="EH17" s="60">
        <f t="shared" si="30"/>
        <v>0</v>
      </c>
      <c r="EI17" s="60">
        <f t="shared" si="30"/>
        <v>0</v>
      </c>
      <c r="EJ17" s="60">
        <f>EB17-EC17-ED17-EE17-EF17-EG17-EH17-EI17</f>
        <v>0</v>
      </c>
      <c r="EK17" s="205"/>
    </row>
  </sheetData>
  <sheetProtection sheet="1" objects="1" scenarios="1" selectLockedCells="1"/>
  <mergeCells count="6">
    <mergeCell ref="O5:Q5"/>
    <mergeCell ref="B5:J5"/>
    <mergeCell ref="A1:A5"/>
    <mergeCell ref="B1:J1"/>
    <mergeCell ref="B2:J2"/>
    <mergeCell ref="B4:J4"/>
  </mergeCells>
  <phoneticPr fontId="2"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AGGR</vt:lpstr>
      <vt:lpstr>Instructions</vt:lpstr>
      <vt:lpstr>1. Director</vt:lpstr>
      <vt:lpstr>2. Univ</vt:lpstr>
      <vt:lpstr>3. Members</vt:lpstr>
      <vt:lpstr>4. Income</vt:lpstr>
      <vt:lpstr>5. Outcomes</vt:lpstr>
      <vt:lpstr>6. Personnel1</vt:lpstr>
      <vt:lpstr>7. Personnel2</vt:lpstr>
      <vt:lpstr>Existing</vt:lpstr>
      <vt:lpstr>Large_Industry____500_employees</vt:lpstr>
    </vt:vector>
  </TitlesOfParts>
  <Company>NC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dcrivers</dc:creator>
  <cp:lastModifiedBy>Plimpton, Suzanne H.</cp:lastModifiedBy>
  <cp:lastPrinted>2012-08-20T18:15:41Z</cp:lastPrinted>
  <dcterms:created xsi:type="dcterms:W3CDTF">2007-06-28T19:09:12Z</dcterms:created>
  <dcterms:modified xsi:type="dcterms:W3CDTF">2017-02-07T17:37:17Z</dcterms:modified>
</cp:coreProperties>
</file>