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matthews\Desktop\A&amp;E 2017OMB\Final versions\Part B\"/>
    </mc:Choice>
  </mc:AlternateContent>
  <bookViews>
    <workbookView xWindow="0" yWindow="0" windowWidth="28800" windowHeight="12300" tabRatio="689"/>
  </bookViews>
  <sheets>
    <sheet name=" Allocations Report" sheetId="1" r:id="rId1"/>
    <sheet name="Legislative Requirements" sheetId="2" r:id="rId2"/>
    <sheet name="Suppl Instructions" sheetId="4" r:id="rId3"/>
    <sheet name="Suppl Allocations Report" sheetId="5" r:id="rId4"/>
    <sheet name="Suppl Core Medical Calculations" sheetId="6" r:id="rId5"/>
    <sheet name="Sheet1" sheetId="3" state="hidden" r:id="rId6"/>
  </sheets>
  <definedNames>
    <definedName name="_xlnm.Print_Area" localSheetId="0">' Allocations Report'!$A$1:$I$77</definedName>
    <definedName name="_xlnm.Print_Area" localSheetId="1">'Legislative Requirements'!$A$1:$F$40</definedName>
  </definedNames>
  <calcPr calcId="162913"/>
</workbook>
</file>

<file path=xl/calcChain.xml><?xml version="1.0" encoding="utf-8"?>
<calcChain xmlns="http://schemas.openxmlformats.org/spreadsheetml/2006/main">
  <c r="B3" i="6" l="1"/>
  <c r="B29" i="5"/>
  <c r="D29" i="5"/>
  <c r="B12" i="6" s="1"/>
  <c r="B11" i="6" l="1"/>
  <c r="B10" i="6"/>
  <c r="D43" i="5" l="1"/>
  <c r="B17" i="6" s="1"/>
  <c r="B43" i="5"/>
  <c r="B12" i="5"/>
  <c r="B9" i="6" s="1"/>
  <c r="D59" i="5" l="1"/>
  <c r="B59" i="5"/>
  <c r="B18" i="5" s="1"/>
  <c r="B13" i="6"/>
  <c r="D34" i="2"/>
  <c r="E35" i="5" l="1"/>
  <c r="B20" i="5"/>
  <c r="E41" i="5"/>
  <c r="E36" i="5"/>
  <c r="E38" i="5"/>
  <c r="E32" i="5"/>
  <c r="E43" i="5"/>
  <c r="C58" i="5"/>
  <c r="C56" i="5"/>
  <c r="C54" i="5"/>
  <c r="C52" i="5"/>
  <c r="C50" i="5"/>
  <c r="C48" i="5"/>
  <c r="C46" i="5"/>
  <c r="C44" i="5"/>
  <c r="C57" i="5"/>
  <c r="C55" i="5"/>
  <c r="C53" i="5"/>
  <c r="C51" i="5"/>
  <c r="C49" i="5"/>
  <c r="C47" i="5"/>
  <c r="C45" i="5"/>
  <c r="E58" i="5"/>
  <c r="E56" i="5"/>
  <c r="E54" i="5"/>
  <c r="E52" i="5"/>
  <c r="E50" i="5"/>
  <c r="E48" i="5"/>
  <c r="E46" i="5"/>
  <c r="E44" i="5"/>
  <c r="E57" i="5"/>
  <c r="E55" i="5"/>
  <c r="E53" i="5"/>
  <c r="E51" i="5"/>
  <c r="E49" i="5"/>
  <c r="E47" i="5"/>
  <c r="E45" i="5"/>
  <c r="E29" i="5"/>
  <c r="E40" i="5"/>
  <c r="E37" i="5"/>
  <c r="E42" i="5"/>
  <c r="E39" i="5"/>
  <c r="C41" i="5"/>
  <c r="C39" i="5"/>
  <c r="C37" i="5"/>
  <c r="C35" i="5"/>
  <c r="C32" i="5"/>
  <c r="C34" i="5"/>
  <c r="C31" i="5"/>
  <c r="C42" i="5"/>
  <c r="C40" i="5"/>
  <c r="C38" i="5"/>
  <c r="C36" i="5"/>
  <c r="C33" i="5"/>
  <c r="C29" i="5"/>
  <c r="C43" i="5"/>
  <c r="B16" i="6"/>
  <c r="B18" i="6" s="1"/>
  <c r="B20" i="6" s="1"/>
  <c r="C9" i="6" s="1"/>
  <c r="D39" i="2"/>
  <c r="E59" i="5" l="1"/>
  <c r="B24" i="5"/>
  <c r="C18" i="5" s="1"/>
  <c r="C59" i="5"/>
  <c r="C17" i="6"/>
  <c r="C11" i="6"/>
  <c r="C12" i="6"/>
  <c r="C10" i="6"/>
  <c r="C13" i="6"/>
  <c r="C16" i="6"/>
  <c r="C18" i="6"/>
  <c r="F33" i="1"/>
  <c r="D33" i="1"/>
  <c r="C22" i="5" l="1"/>
  <c r="C13" i="5"/>
  <c r="C17" i="5"/>
  <c r="C15" i="5"/>
  <c r="C21" i="5"/>
  <c r="C20" i="5"/>
  <c r="C23" i="5"/>
  <c r="C16" i="5"/>
  <c r="C12" i="5"/>
  <c r="C14" i="5"/>
  <c r="C19" i="5"/>
  <c r="C20" i="6"/>
  <c r="F47" i="1"/>
  <c r="F63" i="1" s="1"/>
  <c r="C24" i="5" l="1"/>
  <c r="I9" i="1"/>
  <c r="B33" i="1" l="1"/>
  <c r="H33" i="1" s="1"/>
  <c r="H35" i="1"/>
  <c r="H38" i="1"/>
  <c r="H37" i="1"/>
  <c r="H21" i="1"/>
  <c r="H20" i="1"/>
  <c r="H23" i="1"/>
  <c r="H25" i="1"/>
  <c r="B9" i="2" l="1"/>
  <c r="H56" i="1"/>
  <c r="H39" i="1"/>
  <c r="H41" i="1"/>
  <c r="H36" i="1" l="1"/>
  <c r="E39" i="2" l="1"/>
  <c r="B17" i="2"/>
  <c r="B72" i="1"/>
  <c r="C71" i="1" s="1"/>
  <c r="B16" i="2"/>
  <c r="D47" i="1"/>
  <c r="B15" i="2" s="1"/>
  <c r="B47" i="1"/>
  <c r="I11" i="1"/>
  <c r="E24" i="2" s="1"/>
  <c r="B16" i="1"/>
  <c r="D16" i="1"/>
  <c r="D28" i="1" s="1"/>
  <c r="F16" i="1"/>
  <c r="B8" i="2"/>
  <c r="B7" i="2"/>
  <c r="E25" i="2"/>
  <c r="H26" i="1"/>
  <c r="H27" i="1"/>
  <c r="D29" i="2" s="1"/>
  <c r="B10" i="2"/>
  <c r="I7" i="1"/>
  <c r="H19" i="1"/>
  <c r="H18" i="1"/>
  <c r="H17" i="1"/>
  <c r="H62" i="1"/>
  <c r="H61" i="1"/>
  <c r="H60" i="1"/>
  <c r="H59" i="1"/>
  <c r="H58" i="1"/>
  <c r="H57" i="1"/>
  <c r="H55" i="1"/>
  <c r="H54" i="1"/>
  <c r="H53" i="1"/>
  <c r="H52" i="1"/>
  <c r="H51" i="1"/>
  <c r="H50" i="1"/>
  <c r="H49" i="1"/>
  <c r="H48" i="1"/>
  <c r="H46" i="1"/>
  <c r="H45" i="1"/>
  <c r="H44" i="1"/>
  <c r="H43" i="1"/>
  <c r="H42" i="1"/>
  <c r="H40" i="1"/>
  <c r="D30" i="2" l="1"/>
  <c r="D28" i="2"/>
  <c r="H16" i="1"/>
  <c r="E28" i="2"/>
  <c r="H47" i="1"/>
  <c r="G33" i="1"/>
  <c r="C70" i="1"/>
  <c r="E27" i="1"/>
  <c r="E25" i="1"/>
  <c r="E19" i="1"/>
  <c r="E18" i="1"/>
  <c r="E26" i="1"/>
  <c r="E17" i="1"/>
  <c r="E16" i="1"/>
  <c r="E30" i="2"/>
  <c r="C67" i="1"/>
  <c r="C69" i="1"/>
  <c r="C68" i="1"/>
  <c r="D63" i="1"/>
  <c r="B24" i="1" s="1"/>
  <c r="E29" i="2"/>
  <c r="E28" i="1" l="1"/>
  <c r="B6" i="2"/>
  <c r="B11" i="2" s="1"/>
  <c r="F22" i="1"/>
  <c r="F28" i="1" s="1"/>
  <c r="G23" i="1" s="1"/>
  <c r="G56" i="1"/>
  <c r="H24" i="1"/>
  <c r="E56" i="1"/>
  <c r="G49" i="1"/>
  <c r="G35" i="1"/>
  <c r="G39" i="1"/>
  <c r="G41" i="1"/>
  <c r="E41" i="1"/>
  <c r="E39" i="1"/>
  <c r="E36" i="1"/>
  <c r="G58" i="1"/>
  <c r="G60" i="1"/>
  <c r="G47" i="1"/>
  <c r="G62" i="1"/>
  <c r="G44" i="1"/>
  <c r="G55" i="1"/>
  <c r="G40" i="1"/>
  <c r="G61" i="1"/>
  <c r="G36" i="1"/>
  <c r="G48" i="1"/>
  <c r="G59" i="1"/>
  <c r="G45" i="1"/>
  <c r="G43" i="1"/>
  <c r="G54" i="1"/>
  <c r="G51" i="1"/>
  <c r="G53" i="1"/>
  <c r="G42" i="1"/>
  <c r="G46" i="1"/>
  <c r="G57" i="1"/>
  <c r="G52" i="1"/>
  <c r="G50" i="1"/>
  <c r="C72" i="1"/>
  <c r="E47" i="1"/>
  <c r="E50" i="1"/>
  <c r="E52" i="1"/>
  <c r="E40" i="1"/>
  <c r="E57" i="1"/>
  <c r="E54" i="1"/>
  <c r="E45" i="1"/>
  <c r="E49" i="1"/>
  <c r="E44" i="1"/>
  <c r="E42" i="1"/>
  <c r="E53" i="1"/>
  <c r="E58" i="1"/>
  <c r="E43" i="1"/>
  <c r="E62" i="1"/>
  <c r="E60" i="1"/>
  <c r="E59" i="1"/>
  <c r="E55" i="1"/>
  <c r="E61" i="1"/>
  <c r="E51" i="1"/>
  <c r="E37" i="1"/>
  <c r="E48" i="1"/>
  <c r="E46" i="1"/>
  <c r="E33" i="1"/>
  <c r="G63" i="1" l="1"/>
  <c r="G22" i="1"/>
  <c r="G26" i="1"/>
  <c r="G20" i="1"/>
  <c r="G19" i="1"/>
  <c r="G18" i="1"/>
  <c r="G27" i="1"/>
  <c r="G21" i="1"/>
  <c r="G17" i="1"/>
  <c r="G25" i="1"/>
  <c r="G16" i="1"/>
  <c r="G24" i="1"/>
  <c r="E63" i="1"/>
  <c r="G28" i="1" l="1"/>
  <c r="H63" i="1" l="1"/>
  <c r="B63" i="1"/>
  <c r="B22" i="1" s="1"/>
  <c r="C48" i="1" l="1"/>
  <c r="C33" i="1"/>
  <c r="C59" i="1"/>
  <c r="C45" i="1"/>
  <c r="C54" i="1"/>
  <c r="C47" i="1"/>
  <c r="C49" i="1"/>
  <c r="C39" i="1"/>
  <c r="C36" i="1"/>
  <c r="I41" i="1"/>
  <c r="I58" i="1"/>
  <c r="I55" i="1"/>
  <c r="I61" i="1"/>
  <c r="I53" i="1"/>
  <c r="I40" i="1"/>
  <c r="I39" i="1"/>
  <c r="I54" i="1"/>
  <c r="I35" i="1"/>
  <c r="I59" i="1"/>
  <c r="I48" i="1"/>
  <c r="I62" i="1"/>
  <c r="I52" i="1"/>
  <c r="I51" i="1"/>
  <c r="I45" i="1"/>
  <c r="I38" i="1"/>
  <c r="I43" i="1"/>
  <c r="I47" i="1"/>
  <c r="I44" i="1"/>
  <c r="I36" i="1"/>
  <c r="I50" i="1"/>
  <c r="I46" i="1"/>
  <c r="I37" i="1"/>
  <c r="I42" i="1"/>
  <c r="I60" i="1"/>
  <c r="I57" i="1"/>
  <c r="I49" i="1"/>
  <c r="I56" i="1"/>
  <c r="C38" i="1"/>
  <c r="C53" i="1"/>
  <c r="C37" i="1"/>
  <c r="C46" i="1"/>
  <c r="C35" i="1"/>
  <c r="C55" i="1"/>
  <c r="C57" i="1"/>
  <c r="C62" i="1"/>
  <c r="C60" i="1"/>
  <c r="C44" i="1"/>
  <c r="C58" i="1"/>
  <c r="C41" i="1"/>
  <c r="C56" i="1"/>
  <c r="C42" i="1"/>
  <c r="I33" i="1"/>
  <c r="C61" i="1"/>
  <c r="C51" i="1"/>
  <c r="C43" i="1"/>
  <c r="C40" i="1"/>
  <c r="C50" i="1"/>
  <c r="C52" i="1"/>
  <c r="C63" i="1" l="1"/>
  <c r="B28" i="1"/>
  <c r="I63" i="1"/>
  <c r="H22" i="1"/>
  <c r="E34" i="2"/>
  <c r="B14" i="2"/>
  <c r="B18" i="2" s="1"/>
  <c r="C21" i="1" l="1"/>
  <c r="C27" i="1"/>
  <c r="C19" i="1"/>
  <c r="C18" i="1"/>
  <c r="C16" i="1"/>
  <c r="C24" i="1"/>
  <c r="B29" i="1"/>
  <c r="C17" i="1"/>
  <c r="C23" i="1"/>
  <c r="C20" i="1"/>
  <c r="C26" i="1"/>
  <c r="C25" i="1"/>
  <c r="C22" i="1"/>
  <c r="H28" i="1"/>
  <c r="B20" i="2"/>
  <c r="C18" i="2" s="1"/>
  <c r="C28" i="1" l="1"/>
  <c r="I16" i="1"/>
  <c r="I24" i="1"/>
  <c r="I20" i="1"/>
  <c r="I18" i="1"/>
  <c r="I19" i="1"/>
  <c r="I21" i="1"/>
  <c r="I25" i="1"/>
  <c r="I17" i="1"/>
  <c r="I27" i="1"/>
  <c r="I23" i="1"/>
  <c r="I26" i="1"/>
  <c r="I22" i="1"/>
  <c r="C9" i="2"/>
  <c r="C6" i="2"/>
  <c r="C17" i="2"/>
  <c r="C10" i="2"/>
  <c r="C8" i="2"/>
  <c r="C11" i="2"/>
  <c r="C7" i="2"/>
  <c r="C15" i="2"/>
  <c r="C16" i="2"/>
  <c r="C14" i="2"/>
  <c r="I28" i="1" l="1"/>
</calcChain>
</file>

<file path=xl/sharedStrings.xml><?xml version="1.0" encoding="utf-8"?>
<sst xmlns="http://schemas.openxmlformats.org/spreadsheetml/2006/main" count="240" uniqueCount="183">
  <si>
    <t>Amount</t>
  </si>
  <si>
    <t>Percentage</t>
  </si>
  <si>
    <t>a. ADAP Services</t>
  </si>
  <si>
    <t>b. Health Insurance to Provide Medications</t>
  </si>
  <si>
    <t>c. ADAP Access/Adherence/Monitoring Services</t>
  </si>
  <si>
    <t xml:space="preserve">9. Column Totals </t>
  </si>
  <si>
    <t>j. Mental Health Services</t>
  </si>
  <si>
    <t>j. Outreach Services</t>
  </si>
  <si>
    <t>k. Psychosocial Support Services</t>
  </si>
  <si>
    <t>m. Rehabilitation Services</t>
  </si>
  <si>
    <t>n. Respite Care</t>
  </si>
  <si>
    <t>1. Part B AIDS Drug Assistance Program Subtotal</t>
  </si>
  <si>
    <t xml:space="preserve">2. Part B Health Insurance Premium &amp; Cost Sharing Assistance </t>
  </si>
  <si>
    <t>Total Support Services Allocations</t>
  </si>
  <si>
    <t>Support Services Allocations</t>
  </si>
  <si>
    <t>Percent</t>
  </si>
  <si>
    <t>Total Core Medical Services Allocations</t>
  </si>
  <si>
    <t>Section A: Identifying Information</t>
  </si>
  <si>
    <t>3. Part B Home and Community-based Health Services</t>
  </si>
  <si>
    <t>Section D: Breakdown for Consortia, State Direct  Services and Emerging Communities</t>
  </si>
  <si>
    <t>FOR OFFICE USE ONLY:</t>
  </si>
  <si>
    <t>1. Part B Base Award</t>
  </si>
  <si>
    <t>2. Support Services Sub-total</t>
  </si>
  <si>
    <t>Section C: Part B Allocations by Program Component</t>
  </si>
  <si>
    <t xml:space="preserve">4. Total </t>
  </si>
  <si>
    <t>2. Direct Services</t>
  </si>
  <si>
    <t>4. Total</t>
  </si>
  <si>
    <t>Percentage
(Amount / Total Service Allocations)</t>
  </si>
  <si>
    <t>1. Core Medical Services Sub-total</t>
  </si>
  <si>
    <t>3. Emerging Communities Award (EC)</t>
  </si>
  <si>
    <t>Section B:  Reporting Year Award Information</t>
  </si>
  <si>
    <t xml:space="preserve"> 2. ADAP + ADAP Supplemental Award</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</si>
  <si>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12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</si>
  <si>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2. Part B ADAP Earmark Award</t>
  </si>
  <si>
    <t>3. Part B ADAP Supplemental Award</t>
  </si>
  <si>
    <t>5. Part B Emerging Communities Award</t>
  </si>
  <si>
    <t>7. Part B MAI Award</t>
  </si>
  <si>
    <t>8. Total Part B X07 Award</t>
  </si>
  <si>
    <t>Instructions are located in EHB:  https://grants.hrsa.gov/webexternal/Login.asp</t>
  </si>
  <si>
    <t>LEGISLATIVE REQUIREMENTS CHECKLIST</t>
  </si>
  <si>
    <t>(Capped Amount)</t>
  </si>
  <si>
    <t>(CQM Allocations)</t>
  </si>
  <si>
    <t>(Planning &amp; Evaluation)</t>
  </si>
  <si>
    <t>CORE MEDICAL SERVICES</t>
  </si>
  <si>
    <t>CLINICAL QUALITY MANAGEMENT</t>
  </si>
  <si>
    <t>MAI Award</t>
  </si>
  <si>
    <t>Section E: MAI Allocations by Program Component</t>
  </si>
  <si>
    <t>1.  Education to increase minority participation in ADAP</t>
  </si>
  <si>
    <t>2.  Outreach to increase minority participation in ADAP</t>
  </si>
  <si>
    <t>1. Base Award</t>
  </si>
  <si>
    <t xml:space="preserve">6. Total MAI Allocations </t>
  </si>
  <si>
    <t>ADAP (H16)</t>
  </si>
  <si>
    <t>Home-and Community-based Health Services (H21)</t>
  </si>
  <si>
    <t>Health Insurance Premium &amp; Cost Sharing Assistance (H20)</t>
  </si>
  <si>
    <t>State-Direct Services: Core Medical Services (D33)</t>
  </si>
  <si>
    <t>Emerging Communities: Core Medical Services (F33)</t>
  </si>
  <si>
    <t>State-Direct Services: Support Services (D47)</t>
  </si>
  <si>
    <t>Emerging Communities: Support Services (F47)</t>
  </si>
  <si>
    <t>Total Service Allocations</t>
  </si>
  <si>
    <t xml:space="preserve">CONSORTIA ADMINISTRATION </t>
  </si>
  <si>
    <t xml:space="preserve">EC ADMINISTRATION </t>
  </si>
  <si>
    <t>(Consortia Administration)</t>
  </si>
  <si>
    <t>(EC Administration)</t>
  </si>
  <si>
    <t>4. Total ADAP Award (ADAP Base + Supplemental)</t>
  </si>
  <si>
    <t>6. Total Part B X07 Funds</t>
  </si>
  <si>
    <t>Consortia Services (B22) + Consortia Administration (B23)</t>
  </si>
  <si>
    <t xml:space="preserve">INSTRUCTIONS:  Recipients and Project Officers should use the following table to help determine whether or not the various Part B legislative spending requirements have been met.  For more information on each of these requirements, please refer to the Ryan White HIV/AIDS Treatment Extension Act of 2009.  </t>
  </si>
  <si>
    <t>(Recipient Administration)</t>
  </si>
  <si>
    <t>(Planning &amp; Evaluation + Recipient Administration)</t>
  </si>
  <si>
    <r>
      <t>7. Part B Recipient Planning &amp; Evaluation Activities</t>
    </r>
    <r>
      <rPr>
        <b/>
        <vertAlign val="superscript"/>
        <sz val="9"/>
        <rFont val="Calibri"/>
        <family val="2"/>
        <scheme val="minor"/>
      </rPr>
      <t>4</t>
    </r>
  </si>
  <si>
    <r>
      <t>8. Recipient Administration</t>
    </r>
    <r>
      <rPr>
        <b/>
        <vertAlign val="superscript"/>
        <sz val="9"/>
        <rFont val="Calibri"/>
        <family val="2"/>
        <scheme val="minor"/>
      </rPr>
      <t xml:space="preserve"> 4</t>
    </r>
  </si>
  <si>
    <t xml:space="preserve">m. Substance Abuse Outpatient Care </t>
  </si>
  <si>
    <t xml:space="preserve">o. Substance Abuse Services - residential </t>
  </si>
  <si>
    <t>3.  Total Services Allocations</t>
  </si>
  <si>
    <r>
      <t xml:space="preserve">4.  Recipient Planning &amp; Evaluation Activities </t>
    </r>
    <r>
      <rPr>
        <vertAlign val="superscript"/>
        <sz val="9"/>
        <rFont val="Calibri"/>
        <family val="2"/>
        <scheme val="minor"/>
      </rPr>
      <t>4</t>
    </r>
  </si>
  <si>
    <r>
      <t xml:space="preserve">5.  Recipient Administration </t>
    </r>
    <r>
      <rPr>
        <vertAlign val="superscript"/>
        <sz val="9"/>
        <rFont val="Calibri"/>
        <family val="2"/>
        <scheme val="minor"/>
      </rPr>
      <t>4</t>
    </r>
  </si>
  <si>
    <t>MAI Allocations for Education + Outreach Services (B67 + B68)</t>
  </si>
  <si>
    <t>Footnotes:
(1) The total services amounts will automatically be calculated based on the details you provide in Section D, column 1 or 2 or 3.
(2) Consortia/Emerging Communities Administration, Planning and Evaluation costs may not exceed 10% of their respective total funds.
(3) Clinical Quality Management may not exceed 5% of the Part B X07 award, or 3 million, whichever amount is smaller.
(4) Planning &amp; Evaluation or Recipient Administration may not exceed 10% of the Part B X07 award.  Additionally, the combined costs for these two categories may not exceed 15% of the Part B X07 award.
(5) This amount must equal the recipient's total Part B X07 Award.
(7) All services in this column are considered Support Services.</t>
  </si>
  <si>
    <t>Consortia administration allocations must be 10% or less than the total Consortia funds.  
To the right in red, is the percentage of consortia administration allocations divided by the consortia allocations (B23 /  B22).  Please check to make sure this percentage does not exceed 10%.</t>
  </si>
  <si>
    <t>EC administration allocations must be 10% or less than the total EC funds.  
To the right in red, is the percentage of EC administration allocations divided by the EC award (F27 / I8).  Please check to make sure this percentage does not exceed 10%.</t>
  </si>
  <si>
    <t>FY 2017 RWHAP Part B (X07) and MAI Allocations Report</t>
  </si>
  <si>
    <t xml:space="preserve">Total Clinical Quality Management allocations must be 5% of the total X07 award or $3 million (whichever is smaller.)  
To the right in red, is the maximum (Capped Amount) that may be allocated to Clinical Quality Management (the lessor of I11 * .05 or $3 million) as well as the amount of Current Fiscal Year dollars allocated (CQM Allocations) on Clinical Quality Management (H25+B69).  Please check to make sure the Allocations do not exceed the Capped Amount. </t>
  </si>
  <si>
    <t xml:space="preserve">PLANNING AND EVALUATION / RECIPIENT ADMINISTRATION </t>
  </si>
  <si>
    <t>Total Part B X07 Planning and Evaluation allocations and total Recipient Administration allocations must each be 10% or less than the total X07 award.  Planning and Evaluation and Recipient Administration do not necessarily need to be 10% of each funding stream as long as the combined total of each is 10% or less of the total X07 award.  In addition, Planning and Evaluation and Recipient Administration allocations combined must not exceed 15% of the total  X07 award.
To the right in red, is the percentage of Planning and Evaluation allocations divided by the Total X07 award (H26 + B70) / I11 and Recipient Administration allocations divided by the Total X07 award (H27 + B71) / I11.  Please check to make sure these percentage are not greater than 10%.  Also shown is the percentage of the combined Planning and Evaluation and Recipient Administration allocations divided by the Total X07 Award (H26 + H27 + B70 + B71) / I11.  Please check to make sure this percentage is not greater than 15%.</t>
  </si>
  <si>
    <r>
      <t>4a. Part B HIV Care Consortia/EC services</t>
    </r>
    <r>
      <rPr>
        <sz val="9"/>
        <color indexed="48"/>
        <rFont val="Calibri"/>
        <family val="2"/>
        <scheme val="minor"/>
      </rPr>
      <t xml:space="preserve">  </t>
    </r>
    <r>
      <rPr>
        <sz val="8"/>
        <color indexed="53"/>
        <rFont val="Calibri"/>
        <family val="2"/>
        <scheme val="minor"/>
      </rPr>
      <t>(Provide detail in Section D, Column 1 or 3)</t>
    </r>
    <r>
      <rPr>
        <vertAlign val="superscript"/>
        <sz val="8"/>
        <color indexed="53"/>
        <rFont val="Calibri"/>
        <family val="2"/>
        <scheme val="minor"/>
      </rPr>
      <t>1</t>
    </r>
    <r>
      <rPr>
        <vertAlign val="superscript"/>
        <sz val="8"/>
        <rFont val="Calibri"/>
        <family val="2"/>
        <scheme val="minor"/>
      </rPr>
      <t xml:space="preserve"> </t>
    </r>
  </si>
  <si>
    <r>
      <t>4b. Part B HIV Care Consortia Administration</t>
    </r>
    <r>
      <rPr>
        <b/>
        <vertAlign val="superscript"/>
        <sz val="9"/>
        <rFont val="Calibri"/>
        <family val="2"/>
        <scheme val="minor"/>
      </rPr>
      <t>2</t>
    </r>
    <r>
      <rPr>
        <b/>
        <sz val="9"/>
        <rFont val="Calibri"/>
        <family val="2"/>
        <scheme val="minor"/>
      </rPr>
      <t xml:space="preserve">   </t>
    </r>
  </si>
  <si>
    <r>
      <t>5. Part B State Direct Services</t>
    </r>
    <r>
      <rPr>
        <b/>
        <sz val="9"/>
        <color indexed="53"/>
        <rFont val="Calibri"/>
        <family val="2"/>
        <scheme val="minor"/>
      </rPr>
      <t xml:space="preserve"> </t>
    </r>
    <r>
      <rPr>
        <sz val="9"/>
        <color indexed="53"/>
        <rFont val="Calibri"/>
        <family val="2"/>
        <scheme val="minor"/>
      </rPr>
      <t xml:space="preserve"> </t>
    </r>
    <r>
      <rPr>
        <sz val="8"/>
        <color indexed="53"/>
        <rFont val="Calibri"/>
        <family val="2"/>
        <scheme val="minor"/>
      </rPr>
      <t>(Provide detail in Section D, Column 2)</t>
    </r>
    <r>
      <rPr>
        <vertAlign val="superscript"/>
        <sz val="8"/>
        <color indexed="53"/>
        <rFont val="Calibri"/>
        <family val="2"/>
        <scheme val="minor"/>
      </rPr>
      <t>1</t>
    </r>
  </si>
  <si>
    <r>
      <t>6. Part B Clinical Quality Management</t>
    </r>
    <r>
      <rPr>
        <b/>
        <vertAlign val="superscript"/>
        <sz val="9"/>
        <rFont val="Calibri"/>
        <family val="2"/>
        <scheme val="minor"/>
      </rPr>
      <t xml:space="preserve">3 </t>
    </r>
    <r>
      <rPr>
        <b/>
        <sz val="8"/>
        <rFont val="Arial Narrow"/>
        <family val="2"/>
      </rPr>
      <t/>
    </r>
  </si>
  <si>
    <r>
      <t>10.Total Part B X07 Allocations</t>
    </r>
    <r>
      <rPr>
        <b/>
        <vertAlign val="superscript"/>
        <sz val="9"/>
        <rFont val="Calibri"/>
        <family val="2"/>
        <scheme val="minor"/>
      </rPr>
      <t>5</t>
    </r>
  </si>
  <si>
    <r>
      <t>1. Consortia</t>
    </r>
    <r>
      <rPr>
        <b/>
        <i/>
        <vertAlign val="superscript"/>
        <sz val="9"/>
        <color indexed="8"/>
        <rFont val="Calibri"/>
        <family val="2"/>
        <scheme val="minor"/>
      </rPr>
      <t>7</t>
    </r>
  </si>
  <si>
    <r>
      <t>3. Emerging Communities</t>
    </r>
    <r>
      <rPr>
        <b/>
        <i/>
        <vertAlign val="superscript"/>
        <sz val="9"/>
        <color indexed="8"/>
        <rFont val="Calibri"/>
        <family val="2"/>
        <scheme val="minor"/>
      </rPr>
      <t xml:space="preserve"> </t>
    </r>
  </si>
  <si>
    <r>
      <t>3.  Clinical Quality Management</t>
    </r>
    <r>
      <rPr>
        <vertAlign val="superscript"/>
        <sz val="9"/>
        <rFont val="Calibri"/>
        <family val="2"/>
        <scheme val="minor"/>
      </rPr>
      <t xml:space="preserve"> 3</t>
    </r>
  </si>
  <si>
    <t>o Recipient received waiver for 75% core medical services requirement.</t>
  </si>
  <si>
    <t>~ Enter Name of Recipient Here ~</t>
  </si>
  <si>
    <t>~ Enter Preparer's Name Here ~</t>
  </si>
  <si>
    <t>~ Enter Preparer's Phone Number Here ~</t>
  </si>
  <si>
    <t>~ Enter Preparer's Email Address Here ~</t>
  </si>
  <si>
    <t>l. Referral for Health Care and Support Services</t>
  </si>
  <si>
    <t>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</si>
  <si>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</si>
  <si>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</si>
  <si>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</si>
  <si>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</si>
  <si>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</si>
  <si>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</si>
  <si>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</si>
  <si>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</si>
  <si>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a. AIDS Drug Assistance Program (ADAP) Treatments</t>
  </si>
  <si>
    <t>b. AIDS Pharmaceutical Assistance (LPAP)</t>
  </si>
  <si>
    <t xml:space="preserve">c. Early Intervention Services </t>
  </si>
  <si>
    <t xml:space="preserve">d. Health Insurance Premium &amp; Cost Sharing Assistance </t>
  </si>
  <si>
    <t>e. Home and Community-based Health Services</t>
  </si>
  <si>
    <t xml:space="preserve">f. Home Health Care </t>
  </si>
  <si>
    <t xml:space="preserve">g. Hospice </t>
  </si>
  <si>
    <t>h. Medical Case Management (including Treatment Adherence Services)</t>
  </si>
  <si>
    <t>i. Medical Nutrition Therapy</t>
  </si>
  <si>
    <t>k. Oral Health Care</t>
  </si>
  <si>
    <t>l. Outpatient /Ambulatory Health Services</t>
  </si>
  <si>
    <t xml:space="preserve">INSTRUCTIONS FOR FY 2017 RWHAP PART B SUPPLEMENTAL PROGRAM AWARD ALLOCATIONS REPORT </t>
  </si>
  <si>
    <t xml:space="preserve">Please print this sheet to review the instructions. </t>
  </si>
  <si>
    <t>Allocations Report</t>
  </si>
  <si>
    <t xml:space="preserve">Do not enter information into the gray cells, as they contain formulas and will automatically populate. </t>
  </si>
  <si>
    <r>
      <rPr>
        <b/>
        <sz val="12"/>
        <rFont val="Arial"/>
        <family val="2"/>
      </rPr>
      <t>Recipient Name:</t>
    </r>
    <r>
      <rPr>
        <sz val="12"/>
        <rFont val="Arial"/>
        <family val="2"/>
      </rPr>
      <t xml:space="preserve"> Enter the name of the recipient using the name from the Notice of Award (NoA). </t>
    </r>
  </si>
  <si>
    <r>
      <rPr>
        <b/>
        <sz val="12"/>
        <rFont val="Arial"/>
        <family val="2"/>
      </rPr>
      <t>Preparer Name:</t>
    </r>
    <r>
      <rPr>
        <sz val="12"/>
        <rFont val="Arial"/>
        <family val="2"/>
      </rPr>
      <t xml:space="preserve"> Enter the name of the preparer. </t>
    </r>
  </si>
  <si>
    <r>
      <rPr>
        <b/>
        <sz val="12"/>
        <rFont val="Arial"/>
        <family val="2"/>
      </rPr>
      <t>Preparer Phone Number:</t>
    </r>
    <r>
      <rPr>
        <sz val="12"/>
        <rFont val="Arial"/>
        <family val="2"/>
      </rPr>
      <t xml:space="preserve"> Enter the phone number (including area code) of the preparer. </t>
    </r>
  </si>
  <si>
    <r>
      <rPr>
        <b/>
        <sz val="12"/>
        <rFont val="Arial"/>
        <family val="2"/>
      </rPr>
      <t>FY 2017 RWHAP Part B Supplemental Program Award:</t>
    </r>
    <r>
      <rPr>
        <sz val="12"/>
        <rFont val="Arial"/>
        <family val="2"/>
      </rPr>
      <t xml:space="preserve"> Enter the FY 2017 RWHAP Part B Supplemental Program Award amount from the NoA.</t>
    </r>
  </si>
  <si>
    <t>Section A: Planned Funding by Program Component</t>
  </si>
  <si>
    <t>Enter the amounts allocated from the RWHAP Part B Supplemental Award using the components listed in rows numbered 1 - 8. 
RWHAP Part B HIV Care Consortia (# 4a) &amp; RWHAP Part B State Direct Services (# 5) are automatically populated from Section B: Breakdown of Funding.</t>
  </si>
  <si>
    <t xml:space="preserve">Section B: Breakdown of Funding </t>
  </si>
  <si>
    <t xml:space="preserve">Enter the amount breakdown for funding for Core Medical Services and Support Services.  </t>
  </si>
  <si>
    <t>Notes</t>
  </si>
  <si>
    <r>
      <rPr>
        <sz val="12"/>
        <rFont val="Arial"/>
        <family val="2"/>
      </rPr>
      <t xml:space="preserve">1. All services delivered for or through Consortia (including Core Medical Services) are deemed to be Support Services.  
</t>
    </r>
    <r>
      <rPr>
        <b/>
        <sz val="12"/>
        <rFont val="Arial"/>
        <family val="2"/>
      </rPr>
      <t/>
    </r>
  </si>
  <si>
    <t xml:space="preserve">2. AIDS Drug Assistance Program (ADAP) Treatments funding is accounted for in Section A. </t>
  </si>
  <si>
    <t xml:space="preserve">3. AIDS Pharmaceutical Assistance (local or LPAP) is not allowed as a Direct Service.  Only Consortia funds may be used to provide LPAP services. </t>
  </si>
  <si>
    <t xml:space="preserve">4. Health Insurance and Home/Community Based Health are not allowed as a Direct Service.  If these services are not funded by Consortia, they are accounted for in Planned Funding by Program Component (Section A). </t>
  </si>
  <si>
    <t>Core Medical Calculation</t>
  </si>
  <si>
    <r>
      <rPr>
        <b/>
        <sz val="12"/>
        <rFont val="Arial"/>
        <family val="2"/>
      </rPr>
      <t>Recipient Name:</t>
    </r>
    <r>
      <rPr>
        <sz val="12"/>
        <rFont val="Arial"/>
        <family val="2"/>
      </rPr>
      <t xml:space="preserve"> Enter the name of the recipient using the name from the NoA. </t>
    </r>
  </si>
  <si>
    <r>
      <t xml:space="preserve">Reminder: </t>
    </r>
    <r>
      <rPr>
        <sz val="12"/>
        <rFont val="Arial"/>
        <family val="2"/>
      </rPr>
      <t xml:space="preserve">The 75/25 Core Medical Services Requirement applies to the RWHAP Part B Supplemental Program Award.  </t>
    </r>
  </si>
  <si>
    <t xml:space="preserve"> FY 2017 RWHAP Part B Supplemental Program Award Allocations Report</t>
  </si>
  <si>
    <t>Recipient Name</t>
  </si>
  <si>
    <t xml:space="preserve"> Preparer Name</t>
  </si>
  <si>
    <t>Preparer Phone Number</t>
  </si>
  <si>
    <t xml:space="preserve"> FY 2017 RWHAP Part B Supplemental Program Award</t>
  </si>
  <si>
    <t>Total FY 2017 RWHAP Part B Supplemental Program Award</t>
  </si>
  <si>
    <t>1. RWHAP Part B Supplemental AIDS Drug Assistance Program Subtotal</t>
  </si>
  <si>
    <t xml:space="preserve">2. RWHAP Part B Supplemental Health Insurance Premium &amp; Cost Sharing Assistance </t>
  </si>
  <si>
    <t>3. RWHAP Part B Supplemental Home and Community-based Health Services</t>
  </si>
  <si>
    <r>
      <t>4a. RWHAP Part B Supplemental HIV Care Consortia (Provide detail in Section B)</t>
    </r>
    <r>
      <rPr>
        <b/>
        <vertAlign val="superscript"/>
        <sz val="12"/>
        <rFont val="Arial"/>
        <family val="2"/>
      </rPr>
      <t xml:space="preserve"> </t>
    </r>
  </si>
  <si>
    <t xml:space="preserve">4b. RWHAP Part B Supplemental HIV Care Consortia/EC Administration </t>
  </si>
  <si>
    <r>
      <t>5. RWHAP Part B Supplemental State Direct Services</t>
    </r>
    <r>
      <rPr>
        <b/>
        <sz val="12"/>
        <color indexed="53"/>
        <rFont val="Arial"/>
        <family val="2"/>
      </rPr>
      <t xml:space="preserve"> </t>
    </r>
    <r>
      <rPr>
        <b/>
        <sz val="12"/>
        <rFont val="Arial"/>
        <family val="2"/>
      </rPr>
      <t xml:space="preserve"> (Provide detail in Section B)</t>
    </r>
  </si>
  <si>
    <r>
      <t>6. RWHAP Part B Supplemental Clinical Quality Management</t>
    </r>
    <r>
      <rPr>
        <b/>
        <vertAlign val="superscript"/>
        <sz val="12"/>
        <rFont val="Arial"/>
        <family val="2"/>
      </rPr>
      <t xml:space="preserve"> 1</t>
    </r>
  </si>
  <si>
    <r>
      <t>7. RWHAP Part B Supplemental Recipient Planning &amp; Evaluation Activities</t>
    </r>
    <r>
      <rPr>
        <b/>
        <vertAlign val="superscript"/>
        <sz val="12"/>
        <rFont val="Arial"/>
        <family val="2"/>
      </rPr>
      <t>2</t>
    </r>
  </si>
  <si>
    <r>
      <t>8. Recipient Administration</t>
    </r>
    <r>
      <rPr>
        <b/>
        <vertAlign val="superscript"/>
        <sz val="12"/>
        <rFont val="Arial"/>
        <family val="2"/>
      </rPr>
      <t>2</t>
    </r>
  </si>
  <si>
    <t>9. Total RWHAP Part B Supplemental Program Funding Amounts</t>
  </si>
  <si>
    <t>Section B: Breakdown for Consortia, State Direct Services, and Emerging Communities Final Funding</t>
  </si>
  <si>
    <r>
      <t>Consortia</t>
    </r>
    <r>
      <rPr>
        <b/>
        <vertAlign val="superscript"/>
        <sz val="12"/>
        <rFont val="Arial"/>
        <family val="2"/>
      </rPr>
      <t>3</t>
    </r>
  </si>
  <si>
    <t>Direct Services</t>
  </si>
  <si>
    <t xml:space="preserve">10. Core Medical Services Sub-total </t>
  </si>
  <si>
    <t>m. Substance Abuse Outpatient Care</t>
  </si>
  <si>
    <t>11. Support Services Sub-total</t>
  </si>
  <si>
    <t>g. Medical Transportation Services</t>
  </si>
  <si>
    <t xml:space="preserve">o. Substance Abuse Residential Services </t>
  </si>
  <si>
    <t>12.  Total Funding Amounts</t>
  </si>
  <si>
    <t>(1) May not exceed 5% of the FY 2017 RWHAP Part B Supplemental Program award, or $3 million, whichever amount is smaller.</t>
  </si>
  <si>
    <t>(2) May not use more than 10% of the FY 2017 RWHAP Part B Supplemental Program award for either Planning and Evaluation or Recipient Administration;  additionally, the combined costs for these two categories may not exceed 15% of the FY 2016 RWHAP Part B Supplemental award.</t>
  </si>
  <si>
    <t>(3) All services in this column are considered Support Services.</t>
  </si>
  <si>
    <t xml:space="preserve">Automatic Calculation of FY 2017 RWHAP Part B Supplemental Program Award Allocations 
Core Medical &amp; Support Services </t>
  </si>
  <si>
    <t xml:space="preserve"> Core Medical Services Allocations </t>
  </si>
  <si>
    <t>Total FY 2017 RWHAP Part B Supplemental Program Award 
Core Medical &amp; Support Services Allocations Amount</t>
  </si>
  <si>
    <t xml:space="preserve">  a. ADAP Services</t>
  </si>
  <si>
    <t xml:space="preserve">  b. Health Insurance to Provide Medications</t>
  </si>
  <si>
    <t xml:space="preserve">  c. ADAP Access/Adherence/Monitoring Services</t>
  </si>
  <si>
    <t>ADAP (B12)</t>
  </si>
  <si>
    <t>Health Insurance Premium &amp; Cost Sharing Assistance (B16)</t>
  </si>
  <si>
    <t>Home-and Community-based Health Services (B17)</t>
  </si>
  <si>
    <t>State-Direct Services: Core Medical Services (D29)</t>
  </si>
  <si>
    <t>Recipient Name:</t>
  </si>
  <si>
    <t xml:space="preserve">This table is provided for grantees to automatically calculate their total Core Medical Service allocations/percentages across all FY 2017 RWHAP Part B Supplemental Program Award service dollars.  </t>
  </si>
  <si>
    <t xml:space="preserve">   State-Direct Services: Support Services  (D43)</t>
  </si>
  <si>
    <r>
      <t xml:space="preserve">   Consortia Services</t>
    </r>
    <r>
      <rPr>
        <sz val="12"/>
        <color indexed="57"/>
        <rFont val="Arial"/>
        <family val="2"/>
      </rPr>
      <t xml:space="preserve"> </t>
    </r>
    <r>
      <rPr>
        <sz val="12"/>
        <rFont val="Arial"/>
        <family val="2"/>
      </rPr>
      <t xml:space="preserve"> (B18)</t>
    </r>
    <r>
      <rPr>
        <sz val="12"/>
        <color indexed="57"/>
        <rFont val="Arial"/>
        <family val="2"/>
      </rPr>
      <t xml:space="preserve"> </t>
    </r>
    <r>
      <rPr>
        <sz val="12"/>
        <color theme="1"/>
        <rFont val="Arial"/>
        <family val="2"/>
      </rPr>
      <t>+ Consortia Administration</t>
    </r>
    <r>
      <rPr>
        <sz val="12"/>
        <color indexed="49"/>
        <rFont val="Arial"/>
        <family val="2"/>
      </rPr>
      <t xml:space="preserve"> </t>
    </r>
    <r>
      <rPr>
        <sz val="12"/>
        <rFont val="Arial"/>
        <family val="2"/>
      </rPr>
      <t>(B19)</t>
    </r>
  </si>
  <si>
    <t>The figures below reflect the amounts entered in the Suppl Allocations Report (yellow tab).</t>
  </si>
  <si>
    <r>
      <t xml:space="preserve">Recipients shall provide an Supplemental Allocations Report (blue tab) for the FY 2017 Ryan White HIV/AIDS Program (RWHAP) Part B Supplemental Program Award using the following template format provided.  </t>
    </r>
    <r>
      <rPr>
        <b/>
        <sz val="12"/>
        <rFont val="Arial"/>
        <family val="2"/>
      </rPr>
      <t/>
    </r>
  </si>
  <si>
    <t xml:space="preserve">This calculation sheet (yellow tab) provides an overview of the funding for FY 2017 RWHAP Part B Supplemental Program Award Allocations Core Medical &amp; Support Services. Amounts for this tab will auto-populated from the Allocations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</si>
</sst>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
    <numFmt numFmtId="165" formatCode="0.0%"/>
    <numFmt numFmtId="166" formatCode="[&lt;=9999999]###\-####;\(###\)\ ###\-####"/>
    <numFmt numFmtId="167" formatCode="&quot;$&quot;#,##0;[Red]&quot;$&quot;#,##0"/>
  </numFmts>
  <fonts count="63" x14ac:knownFonts="1">
    <font>
      <sz val="10"/>
      <name val="Arial"/>
    </font>
    <font>
      <sz val="10"/>
      <name val="Arial"/>
      <family val="2"/>
    </font>
    <font>
      <b/>
      <sz val="9"/>
      <name val="Arial Narrow"/>
      <family val="2"/>
    </font>
    <font>
      <b/>
      <i/>
      <sz val="10"/>
      <name val="Arial"/>
      <family val="2"/>
    </font>
    <font>
      <sz val="9"/>
      <name val="Arial Narrow"/>
      <family val="2"/>
    </font>
    <font>
      <b/>
      <sz val="8"/>
      <name val="Arial Narrow"/>
      <family val="2"/>
    </font>
    <font>
      <b/>
      <sz val="10"/>
      <name val="Arial"/>
      <family val="2"/>
    </font>
    <font>
      <u/>
      <sz val="10"/>
      <color indexed="12"/>
      <name val="Arial"/>
      <family val="2"/>
    </font>
    <font>
      <sz val="9"/>
      <color indexed="8"/>
      <name val="Times New Roman"/>
      <family val="1"/>
    </font>
    <font>
      <sz val="8"/>
      <name val="Arial"/>
      <family val="2"/>
    </font>
    <font>
      <b/>
      <sz val="12"/>
      <name val="Calibri"/>
      <family val="2"/>
    </font>
    <font>
      <sz val="10"/>
      <name val="Calibri"/>
      <family val="2"/>
      <scheme val="minor"/>
    </font>
    <font>
      <b/>
      <sz val="14"/>
      <color rgb="FFFF0000"/>
      <name val="Calibri"/>
      <family val="2"/>
      <scheme val="minor"/>
    </font>
    <font>
      <b/>
      <sz val="12"/>
      <name val="Calibri"/>
      <family val="2"/>
      <scheme val="minor"/>
    </font>
    <font>
      <b/>
      <sz val="10"/>
      <name val="Calibri"/>
      <family val="2"/>
      <scheme val="minor"/>
    </font>
    <font>
      <b/>
      <sz val="9"/>
      <name val="Calibri"/>
      <family val="2"/>
      <scheme val="minor"/>
    </font>
    <font>
      <sz val="9"/>
      <name val="Calibri"/>
      <family val="2"/>
      <scheme val="minor"/>
    </font>
    <font>
      <b/>
      <i/>
      <sz val="9"/>
      <color indexed="8"/>
      <name val="Calibri"/>
      <family val="2"/>
      <scheme val="minor"/>
    </font>
    <font>
      <b/>
      <sz val="9"/>
      <color indexed="8"/>
      <name val="Calibri"/>
      <family val="2"/>
      <scheme val="minor"/>
    </font>
    <font>
      <sz val="9"/>
      <color indexed="8"/>
      <name val="Calibri"/>
      <family val="2"/>
      <scheme val="minor"/>
    </font>
    <font>
      <b/>
      <i/>
      <sz val="10"/>
      <color indexed="8"/>
      <name val="Calibri"/>
      <family val="2"/>
      <scheme val="minor"/>
    </font>
    <font>
      <i/>
      <sz val="10"/>
      <name val="Calibri"/>
      <family val="2"/>
      <scheme val="minor"/>
    </font>
    <font>
      <sz val="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sz val="14"/>
      <name val="Calibri"/>
      <family val="2"/>
      <scheme val="minor"/>
    </font>
    <font>
      <i/>
      <sz val="10"/>
      <color indexed="8"/>
      <name val="Calibri"/>
      <family val="2"/>
      <scheme val="minor"/>
    </font>
    <font>
      <sz val="10"/>
      <color indexed="63"/>
      <name val="Calibri"/>
      <family val="2"/>
      <scheme val="minor"/>
    </font>
    <font>
      <i/>
      <sz val="9"/>
      <color indexed="8"/>
      <name val="Calibri"/>
      <family val="2"/>
      <scheme val="minor"/>
    </font>
    <font>
      <b/>
      <sz val="20"/>
      <color rgb="FFFF0000"/>
      <name val="Calibri"/>
      <family val="2"/>
      <scheme val="minor"/>
    </font>
    <font>
      <b/>
      <sz val="10"/>
      <color indexed="10"/>
      <name val="Calibri"/>
      <family val="2"/>
      <scheme val="minor"/>
    </font>
    <font>
      <b/>
      <vertAlign val="superscript"/>
      <sz val="9"/>
      <name val="Calibri"/>
      <family val="2"/>
      <scheme val="minor"/>
    </font>
    <font>
      <vertAlign val="superscript"/>
      <sz val="9"/>
      <name val="Calibri"/>
      <family val="2"/>
      <scheme val="minor"/>
    </font>
    <font>
      <sz val="10"/>
      <name val="Arial"/>
      <family val="2"/>
    </font>
    <font>
      <u/>
      <sz val="12"/>
      <color indexed="12"/>
      <name val="Calibri"/>
      <family val="2"/>
      <scheme val="minor"/>
    </font>
    <font>
      <u/>
      <sz val="10"/>
      <color indexed="12"/>
      <name val="Calibri"/>
      <family val="2"/>
      <scheme val="minor"/>
    </font>
    <font>
      <b/>
      <i/>
      <sz val="10"/>
      <name val="Calibri"/>
      <family val="2"/>
      <scheme val="minor"/>
    </font>
    <font>
      <sz val="9"/>
      <color indexed="48"/>
      <name val="Calibri"/>
      <family val="2"/>
      <scheme val="minor"/>
    </font>
    <font>
      <sz val="8"/>
      <color indexed="53"/>
      <name val="Calibri"/>
      <family val="2"/>
      <scheme val="minor"/>
    </font>
    <font>
      <vertAlign val="superscript"/>
      <sz val="8"/>
      <color indexed="53"/>
      <name val="Calibri"/>
      <family val="2"/>
      <scheme val="minor"/>
    </font>
    <font>
      <vertAlign val="superscript"/>
      <sz val="8"/>
      <name val="Calibri"/>
      <family val="2"/>
      <scheme val="minor"/>
    </font>
    <font>
      <b/>
      <sz val="9"/>
      <color indexed="53"/>
      <name val="Calibri"/>
      <family val="2"/>
      <scheme val="minor"/>
    </font>
    <font>
      <sz val="9"/>
      <color indexed="53"/>
      <name val="Calibri"/>
      <family val="2"/>
      <scheme val="minor"/>
    </font>
    <font>
      <b/>
      <i/>
      <vertAlign val="superscript"/>
      <sz val="9"/>
      <color indexed="8"/>
      <name val="Calibri"/>
      <family val="2"/>
      <scheme val="minor"/>
    </font>
    <font>
      <b/>
      <sz val="8"/>
      <color indexed="23"/>
      <name val="Calibri"/>
      <family val="2"/>
      <scheme val="minor"/>
    </font>
    <font>
      <sz val="8"/>
      <color indexed="23"/>
      <name val="Calibri"/>
      <family val="2"/>
      <scheme val="minor"/>
    </font>
    <font>
      <sz val="8"/>
      <color indexed="8"/>
      <name val="Calibri"/>
      <family val="2"/>
      <scheme val="minor"/>
    </font>
    <font>
      <b/>
      <sz val="12"/>
      <name val="Arial"/>
      <family val="2"/>
    </font>
    <font>
      <b/>
      <u/>
      <sz val="12"/>
      <name val="Arial"/>
      <family val="2"/>
    </font>
    <font>
      <sz val="12"/>
      <name val="Arial"/>
      <family val="2"/>
    </font>
    <font>
      <sz val="11"/>
      <name val="Arial"/>
      <family val="2"/>
    </font>
    <font>
      <b/>
      <sz val="10"/>
      <color rgb="FFFF0000"/>
      <name val="Arial"/>
      <family val="2"/>
    </font>
    <font>
      <b/>
      <sz val="12"/>
      <color indexed="8"/>
      <name val="Arial"/>
      <family val="2"/>
    </font>
    <font>
      <b/>
      <vertAlign val="superscript"/>
      <sz val="12"/>
      <name val="Arial"/>
      <family val="2"/>
    </font>
    <font>
      <b/>
      <sz val="12"/>
      <color indexed="53"/>
      <name val="Arial"/>
      <family val="2"/>
    </font>
    <font>
      <sz val="12"/>
      <color indexed="8"/>
      <name val="Arial"/>
      <family val="2"/>
    </font>
    <font>
      <i/>
      <sz val="12"/>
      <name val="Arial"/>
      <family val="2"/>
    </font>
    <font>
      <b/>
      <i/>
      <sz val="12"/>
      <name val="Arial"/>
      <family val="2"/>
    </font>
    <font>
      <sz val="12"/>
      <color indexed="57"/>
      <name val="Arial"/>
      <family val="2"/>
    </font>
    <font>
      <sz val="12"/>
      <color theme="1"/>
      <name val="Arial"/>
      <family val="2"/>
    </font>
    <font>
      <sz val="12"/>
      <color indexed="49"/>
      <name val="Arial"/>
      <family val="2"/>
    </font>
  </fonts>
  <fills count="24">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
      <patternFill patternType="solid">
        <fgColor rgb="FFFFFF99"/>
        <bgColor indexed="64"/>
      </patternFill>
    </fill>
  </fills>
  <borders count="142">
    <border>
      <left/>
      <right/>
      <top/>
      <bottom/>
      <diagonal/>
    </border>
    <border>
      <left/>
      <right/>
      <top/>
      <bottom style="double">
        <color indexed="64"/>
      </bottom>
      <diagonal/>
    </border>
    <border>
      <left style="thick">
        <color indexed="64"/>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8"/>
      </top>
      <bottom style="medium">
        <color indexed="8"/>
      </bottom>
      <diagonal/>
    </border>
    <border>
      <left style="thin">
        <color indexed="64"/>
      </left>
      <right style="thin">
        <color indexed="64"/>
      </right>
      <top style="medium">
        <color indexed="8"/>
      </top>
      <bottom/>
      <diagonal/>
    </border>
    <border>
      <left style="thick">
        <color indexed="64"/>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medium">
        <color indexed="64"/>
      </top>
      <bottom style="medium">
        <color indexed="8"/>
      </bottom>
      <diagonal/>
    </border>
    <border>
      <left style="thin">
        <color indexed="64"/>
      </left>
      <right style="thin">
        <color indexed="64"/>
      </right>
      <top style="medium">
        <color indexed="8"/>
      </top>
      <bottom style="thick">
        <color indexed="64"/>
      </bottom>
      <diagonal/>
    </border>
    <border>
      <left style="thin">
        <color indexed="8"/>
      </left>
      <right style="thick">
        <color indexed="8"/>
      </right>
      <top style="medium">
        <color indexed="8"/>
      </top>
      <bottom style="thick">
        <color indexed="64"/>
      </bottom>
      <diagonal/>
    </border>
    <border>
      <left style="thick">
        <color indexed="64"/>
      </left>
      <right style="thin">
        <color indexed="8"/>
      </right>
      <top style="medium">
        <color indexed="8"/>
      </top>
      <bottom style="thick">
        <color indexed="64"/>
      </bottom>
      <diagonal/>
    </border>
    <border>
      <left/>
      <right style="medium">
        <color indexed="9"/>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ck">
        <color indexed="8"/>
      </right>
      <top style="thin">
        <color indexed="64"/>
      </top>
      <bottom style="medium">
        <color indexed="64"/>
      </bottom>
      <diagonal/>
    </border>
    <border>
      <left style="thick">
        <color indexed="8"/>
      </left>
      <right style="thin">
        <color indexed="8"/>
      </right>
      <top style="medium">
        <color indexed="64"/>
      </top>
      <bottom style="thin">
        <color indexed="8"/>
      </bottom>
      <diagonal/>
    </border>
    <border>
      <left/>
      <right style="thin">
        <color indexed="8"/>
      </right>
      <top/>
      <bottom style="thin">
        <color indexed="64"/>
      </bottom>
      <diagonal/>
    </border>
    <border>
      <left style="thin">
        <color indexed="8"/>
      </left>
      <right style="thin">
        <color indexed="8"/>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ck">
        <color indexed="8"/>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8"/>
      </right>
      <top style="thin">
        <color indexed="64"/>
      </top>
      <bottom style="thin">
        <color indexed="64"/>
      </bottom>
      <diagonal/>
    </border>
    <border>
      <left/>
      <right style="thin">
        <color indexed="64"/>
      </right>
      <top style="thin">
        <color indexed="64"/>
      </top>
      <bottom/>
      <diagonal/>
    </border>
    <border>
      <left/>
      <right style="thick">
        <color indexed="8"/>
      </right>
      <top style="thin">
        <color indexed="64"/>
      </top>
      <bottom/>
      <diagonal/>
    </border>
    <border>
      <left style="thin">
        <color indexed="64"/>
      </left>
      <right style="thick">
        <color indexed="8"/>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8"/>
      </right>
      <top/>
      <bottom/>
      <diagonal/>
    </border>
    <border>
      <left style="thin">
        <color indexed="8"/>
      </left>
      <right style="thin">
        <color indexed="8"/>
      </right>
      <top style="medium">
        <color indexed="8"/>
      </top>
      <bottom style="thin">
        <color indexed="8"/>
      </bottom>
      <diagonal/>
    </border>
    <border>
      <left style="thin">
        <color indexed="8"/>
      </left>
      <right style="thick">
        <color indexed="8"/>
      </right>
      <top/>
      <bottom style="thin">
        <color indexed="8"/>
      </bottom>
      <diagonal/>
    </border>
    <border>
      <left style="thick">
        <color indexed="8"/>
      </left>
      <right style="thin">
        <color indexed="64"/>
      </right>
      <top/>
      <bottom style="thin">
        <color indexed="64"/>
      </bottom>
      <diagonal/>
    </border>
    <border>
      <left style="thick">
        <color indexed="8"/>
      </left>
      <right style="thin">
        <color indexed="64"/>
      </right>
      <top style="thin">
        <color indexed="64"/>
      </top>
      <bottom style="thin">
        <color indexed="64"/>
      </bottom>
      <diagonal/>
    </border>
    <border>
      <left style="thick">
        <color indexed="8"/>
      </left>
      <right style="thin">
        <color indexed="64"/>
      </right>
      <top style="thin">
        <color indexed="64"/>
      </top>
      <bottom/>
      <diagonal/>
    </border>
    <border>
      <left style="thick">
        <color indexed="8"/>
      </left>
      <right style="thin">
        <color indexed="8"/>
      </right>
      <top style="medium">
        <color indexed="8"/>
      </top>
      <bottom style="thick">
        <color indexed="8"/>
      </bottom>
      <diagonal/>
    </border>
    <border>
      <left style="thin">
        <color indexed="8"/>
      </left>
      <right style="thin">
        <color indexed="8"/>
      </right>
      <top style="medium">
        <color indexed="8"/>
      </top>
      <bottom style="thick">
        <color indexed="8"/>
      </bottom>
      <diagonal/>
    </border>
    <border>
      <left style="thin">
        <color indexed="8"/>
      </left>
      <right style="thick">
        <color indexed="8"/>
      </right>
      <top style="medium">
        <color indexed="8"/>
      </top>
      <bottom style="thick">
        <color indexed="8"/>
      </bottom>
      <diagonal/>
    </border>
    <border>
      <left style="thick">
        <color indexed="8"/>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style="thin">
        <color indexed="64"/>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style="thin">
        <color indexed="64"/>
      </left>
      <right/>
      <top style="thick">
        <color indexed="8"/>
      </top>
      <bottom style="thin">
        <color indexed="64"/>
      </bottom>
      <diagonal/>
    </border>
    <border>
      <left/>
      <right style="thin">
        <color indexed="64"/>
      </right>
      <top style="thick">
        <color indexed="8"/>
      </top>
      <bottom style="thin">
        <color indexed="64"/>
      </bottom>
      <diagonal/>
    </border>
    <border>
      <left/>
      <right/>
      <top style="thick">
        <color indexed="8"/>
      </top>
      <bottom/>
      <diagonal/>
    </border>
    <border>
      <left/>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indexed="8"/>
      </left>
      <right style="thin">
        <color indexed="64"/>
      </right>
      <top style="thick">
        <color indexed="8"/>
      </top>
      <bottom/>
      <diagonal/>
    </border>
    <border>
      <left style="thick">
        <color indexed="8"/>
      </left>
      <right style="thin">
        <color indexed="64"/>
      </right>
      <top/>
      <bottom style="medium">
        <color indexed="64"/>
      </bottom>
      <diagonal/>
    </border>
    <border>
      <left/>
      <right style="thick">
        <color indexed="8"/>
      </right>
      <top style="thick">
        <color indexed="8"/>
      </top>
      <bottom style="thin">
        <color indexed="64"/>
      </bottom>
      <diagonal/>
    </border>
    <border>
      <left/>
      <right/>
      <top style="medium">
        <color indexed="64"/>
      </top>
      <bottom style="thin">
        <color indexed="22"/>
      </bottom>
      <diagonal/>
    </border>
    <border>
      <left/>
      <right style="thick">
        <color indexed="64"/>
      </right>
      <top style="thick">
        <color indexed="64"/>
      </top>
      <bottom/>
      <diagonal/>
    </border>
    <border>
      <left/>
      <right style="thick">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8"/>
      </left>
      <right style="thin">
        <color indexed="8"/>
      </right>
      <top style="medium">
        <color indexed="8"/>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8"/>
      </bottom>
      <diagonal/>
    </border>
    <border>
      <left style="thin">
        <color indexed="64"/>
      </left>
      <right style="medium">
        <color indexed="64"/>
      </right>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35" fillId="0" borderId="0" applyFont="0" applyFill="0" applyBorder="0" applyAlignment="0" applyProtection="0"/>
  </cellStyleXfs>
  <cellXfs count="444">
    <xf numFmtId="0" fontId="0" fillId="0" borderId="0" xfId="0"/>
    <xf numFmtId="0" fontId="1" fillId="0" borderId="0" xfId="0" applyFont="1" applyAlignment="1" applyProtection="1"/>
    <xf numFmtId="0" fontId="3" fillId="0" borderId="0" xfId="0" applyFont="1" applyAlignment="1" applyProtection="1">
      <alignment horizontal="center"/>
    </xf>
    <xf numFmtId="0" fontId="6" fillId="0" borderId="0" xfId="0" applyFont="1" applyAlignment="1" applyProtection="1"/>
    <xf numFmtId="0" fontId="1" fillId="0" borderId="0" xfId="0" applyFont="1" applyFill="1" applyAlignment="1" applyProtection="1"/>
    <xf numFmtId="0" fontId="1" fillId="2" borderId="0" xfId="0" applyFont="1" applyFill="1" applyAlignment="1" applyProtection="1"/>
    <xf numFmtId="0" fontId="1" fillId="0" borderId="0" xfId="0" applyFont="1" applyFill="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applyAlignment="1" applyProtection="1"/>
    <xf numFmtId="0" fontId="0" fillId="0" borderId="0" xfId="0" applyFill="1" applyAlignment="1" applyProtection="1">
      <alignment horizontal="left"/>
    </xf>
    <xf numFmtId="10" fontId="1" fillId="0" borderId="0" xfId="0" applyNumberFormat="1" applyFont="1" applyAlignment="1" applyProtection="1"/>
    <xf numFmtId="164" fontId="2" fillId="0" borderId="0" xfId="0" applyNumberFormat="1" applyFont="1" applyFill="1" applyBorder="1" applyAlignment="1" applyProtection="1">
      <alignment horizontal="right"/>
    </xf>
    <xf numFmtId="10" fontId="2" fillId="0" borderId="0" xfId="0" applyNumberFormat="1" applyFont="1" applyFill="1" applyBorder="1" applyAlignment="1" applyProtection="1">
      <alignment horizontal="right"/>
    </xf>
    <xf numFmtId="10"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8"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0" fontId="1" fillId="0" borderId="0" xfId="0" applyFont="1" applyFill="1" applyBorder="1" applyAlignment="1" applyProtection="1"/>
    <xf numFmtId="10" fontId="1" fillId="0" borderId="0" xfId="0" applyNumberFormat="1" applyFont="1" applyFill="1" applyBorder="1" applyAlignment="1" applyProtection="1"/>
    <xf numFmtId="0" fontId="3" fillId="0" borderId="0" xfId="0" applyFont="1" applyAlignment="1" applyProtection="1">
      <alignment vertical="center" wrapText="1"/>
    </xf>
    <xf numFmtId="0" fontId="11" fillId="0" borderId="0" xfId="0" applyFont="1"/>
    <xf numFmtId="164" fontId="12" fillId="8" borderId="0" xfId="0" applyNumberFormat="1" applyFont="1" applyFill="1" applyBorder="1" applyAlignment="1">
      <alignment horizontal="right" vertical="center"/>
    </xf>
    <xf numFmtId="164" fontId="13" fillId="8" borderId="0" xfId="0" applyNumberFormat="1" applyFont="1" applyFill="1" applyBorder="1" applyAlignment="1">
      <alignment horizontal="center" vertical="center"/>
    </xf>
    <xf numFmtId="164" fontId="12" fillId="8" borderId="1" xfId="0" applyNumberFormat="1" applyFont="1" applyFill="1" applyBorder="1" applyAlignment="1">
      <alignment horizontal="right" vertical="center"/>
    </xf>
    <xf numFmtId="165" fontId="13" fillId="8" borderId="1"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xf>
    <xf numFmtId="165" fontId="12" fillId="8" borderId="0" xfId="0" applyNumberFormat="1" applyFont="1" applyFill="1" applyBorder="1" applyAlignment="1">
      <alignment horizontal="right" vertical="center"/>
    </xf>
    <xf numFmtId="165" fontId="12" fillId="8" borderId="1" xfId="0" applyNumberFormat="1" applyFont="1" applyFill="1" applyBorder="1" applyAlignment="1">
      <alignment horizontal="right" vertical="center"/>
    </xf>
    <xf numFmtId="165" fontId="13" fillId="8" borderId="1" xfId="0" applyNumberFormat="1" applyFont="1" applyFill="1" applyBorder="1" applyAlignment="1">
      <alignment horizontal="center" vertical="center" wrapText="1"/>
    </xf>
    <xf numFmtId="165" fontId="13" fillId="8" borderId="0" xfId="0" applyNumberFormat="1" applyFont="1" applyFill="1" applyBorder="1" applyAlignment="1">
      <alignment horizontal="center" vertical="center"/>
    </xf>
    <xf numFmtId="49" fontId="1" fillId="0" borderId="0" xfId="0" applyNumberFormat="1" applyFont="1" applyFill="1" applyAlignment="1" applyProtection="1">
      <alignment horizontal="left"/>
    </xf>
    <xf numFmtId="0" fontId="15" fillId="3" borderId="2" xfId="0" applyFont="1" applyFill="1" applyBorder="1" applyAlignment="1" applyProtection="1">
      <alignment horizontal="left" vertical="center"/>
    </xf>
    <xf numFmtId="164" fontId="15" fillId="3" borderId="3" xfId="0" applyNumberFormat="1" applyFont="1" applyFill="1" applyBorder="1" applyAlignment="1" applyProtection="1">
      <alignment horizontal="right"/>
    </xf>
    <xf numFmtId="10" fontId="15" fillId="3" borderId="3" xfId="0" applyNumberFormat="1" applyFont="1" applyFill="1" applyBorder="1" applyAlignment="1" applyProtection="1">
      <alignment horizontal="right"/>
    </xf>
    <xf numFmtId="10" fontId="15" fillId="3" borderId="4" xfId="0" applyNumberFormat="1" applyFont="1" applyFill="1" applyBorder="1" applyAlignment="1" applyProtection="1">
      <alignment horizontal="right"/>
    </xf>
    <xf numFmtId="0" fontId="16" fillId="0" borderId="5" xfId="0" applyFont="1" applyFill="1" applyBorder="1" applyAlignment="1" applyProtection="1">
      <alignment horizontal="left" vertical="center" indent="1"/>
    </xf>
    <xf numFmtId="164" fontId="16" fillId="0" borderId="6" xfId="0" applyNumberFormat="1" applyFont="1" applyBorder="1" applyAlignment="1" applyProtection="1">
      <alignment horizontal="right"/>
      <protection locked="0"/>
    </xf>
    <xf numFmtId="0" fontId="16" fillId="0" borderId="8" xfId="0" applyFont="1" applyFill="1" applyBorder="1" applyAlignment="1" applyProtection="1">
      <alignment horizontal="left" vertical="center" indent="1"/>
    </xf>
    <xf numFmtId="164" fontId="16" fillId="0" borderId="9" xfId="0" applyNumberFormat="1" applyFont="1" applyFill="1" applyBorder="1" applyAlignment="1" applyProtection="1">
      <alignment horizontal="right"/>
      <protection locked="0"/>
    </xf>
    <xf numFmtId="0" fontId="15" fillId="4" borderId="11" xfId="0" applyFont="1" applyFill="1" applyBorder="1" applyAlignment="1" applyProtection="1">
      <alignment horizontal="left" vertical="center"/>
    </xf>
    <xf numFmtId="164" fontId="15" fillId="4" borderId="12" xfId="0" applyNumberFormat="1" applyFont="1" applyFill="1" applyBorder="1" applyAlignment="1" applyProtection="1">
      <alignment horizontal="right"/>
      <protection locked="0"/>
    </xf>
    <xf numFmtId="164" fontId="15" fillId="5" borderId="12" xfId="0" applyNumberFormat="1" applyFont="1" applyFill="1" applyBorder="1" applyAlignment="1" applyProtection="1">
      <alignment horizontal="right"/>
    </xf>
    <xf numFmtId="10" fontId="15" fillId="5" borderId="12" xfId="0" applyNumberFormat="1" applyFont="1" applyFill="1" applyBorder="1" applyAlignment="1" applyProtection="1">
      <alignment horizontal="right"/>
    </xf>
    <xf numFmtId="164" fontId="15" fillId="4" borderId="15" xfId="0" applyNumberFormat="1" applyFont="1" applyFill="1" applyBorder="1" applyAlignment="1" applyProtection="1">
      <alignment horizontal="right"/>
      <protection locked="0"/>
    </xf>
    <xf numFmtId="0" fontId="15" fillId="4" borderId="16" xfId="0" applyFont="1" applyFill="1" applyBorder="1" applyAlignment="1" applyProtection="1">
      <alignment horizontal="left" vertical="center"/>
    </xf>
    <xf numFmtId="164" fontId="15" fillId="6" borderId="17" xfId="0" applyNumberFormat="1" applyFont="1" applyFill="1" applyBorder="1" applyAlignment="1" applyProtection="1">
      <alignment horizontal="right"/>
    </xf>
    <xf numFmtId="10" fontId="15" fillId="5" borderId="19" xfId="0" applyNumberFormat="1" applyFont="1" applyFill="1" applyBorder="1" applyAlignment="1" applyProtection="1">
      <alignment horizontal="right"/>
    </xf>
    <xf numFmtId="164" fontId="15" fillId="5" borderId="17" xfId="0" applyNumberFormat="1" applyFont="1" applyFill="1" applyBorder="1" applyAlignment="1" applyProtection="1">
      <alignment horizontal="right"/>
    </xf>
    <xf numFmtId="10" fontId="15" fillId="5" borderId="18" xfId="0" applyNumberFormat="1" applyFont="1" applyFill="1" applyBorder="1" applyAlignment="1" applyProtection="1">
      <alignment horizontal="right"/>
    </xf>
    <xf numFmtId="164" fontId="15" fillId="4" borderId="20" xfId="0" applyNumberFormat="1" applyFont="1" applyFill="1" applyBorder="1" applyAlignment="1" applyProtection="1">
      <alignment horizontal="right"/>
      <protection locked="0"/>
    </xf>
    <xf numFmtId="0" fontId="15" fillId="3" borderId="11" xfId="0" applyFont="1" applyFill="1" applyBorder="1" applyAlignment="1" applyProtection="1">
      <alignment horizontal="left" vertical="center"/>
    </xf>
    <xf numFmtId="164" fontId="15" fillId="3" borderId="12" xfId="0" applyNumberFormat="1" applyFont="1" applyFill="1" applyBorder="1" applyAlignment="1" applyProtection="1">
      <alignment horizontal="right"/>
    </xf>
    <xf numFmtId="10" fontId="15" fillId="3" borderId="22" xfId="0" applyNumberFormat="1" applyFont="1" applyFill="1" applyBorder="1" applyAlignment="1" applyProtection="1">
      <alignment horizontal="right"/>
    </xf>
    <xf numFmtId="164" fontId="15" fillId="3" borderId="22" xfId="0" applyNumberFormat="1" applyFont="1" applyFill="1" applyBorder="1" applyAlignment="1" applyProtection="1">
      <alignment horizontal="right"/>
    </xf>
    <xf numFmtId="10" fontId="15" fillId="3" borderId="23" xfId="0" applyNumberFormat="1" applyFont="1" applyFill="1" applyBorder="1" applyAlignment="1" applyProtection="1">
      <alignment horizontal="right"/>
    </xf>
    <xf numFmtId="0" fontId="15" fillId="3" borderId="24" xfId="0" applyFont="1" applyFill="1" applyBorder="1" applyAlignment="1" applyProtection="1">
      <alignment horizontal="left" vertical="center"/>
    </xf>
    <xf numFmtId="164" fontId="15" fillId="3" borderId="23" xfId="0" applyNumberFormat="1" applyFont="1" applyFill="1" applyBorder="1" applyAlignment="1" applyProtection="1">
      <alignment horizontal="right"/>
    </xf>
    <xf numFmtId="10" fontId="16" fillId="4" borderId="0" xfId="0" applyNumberFormat="1" applyFont="1" applyFill="1" applyBorder="1" applyAlignment="1" applyProtection="1">
      <alignment horizontal="center"/>
    </xf>
    <xf numFmtId="10" fontId="16" fillId="4" borderId="25" xfId="0" applyNumberFormat="1" applyFont="1" applyFill="1" applyBorder="1" applyAlignment="1" applyProtection="1">
      <alignment horizontal="center"/>
    </xf>
    <xf numFmtId="0" fontId="15" fillId="4" borderId="0"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1" fillId="4" borderId="26" xfId="0" applyFont="1" applyFill="1" applyBorder="1" applyAlignment="1" applyProtection="1">
      <alignment horizontal="left"/>
      <protection locked="0"/>
    </xf>
    <xf numFmtId="166" fontId="11" fillId="4" borderId="26" xfId="0" applyNumberFormat="1" applyFont="1" applyFill="1" applyBorder="1" applyAlignment="1" applyProtection="1">
      <alignment horizontal="left"/>
      <protection locked="0"/>
    </xf>
    <xf numFmtId="167" fontId="11" fillId="0" borderId="28" xfId="0" applyNumberFormat="1" applyFont="1" applyFill="1" applyBorder="1" applyAlignment="1" applyProtection="1">
      <alignment horizontal="right"/>
      <protection locked="0"/>
    </xf>
    <xf numFmtId="167" fontId="14" fillId="0" borderId="28" xfId="0" applyNumberFormat="1" applyFont="1" applyFill="1" applyBorder="1" applyAlignment="1" applyProtection="1">
      <alignment horizontal="right"/>
      <protection locked="0"/>
    </xf>
    <xf numFmtId="167" fontId="14" fillId="3" borderId="28" xfId="0" applyNumberFormat="1" applyFont="1" applyFill="1" applyBorder="1" applyAlignment="1" applyProtection="1">
      <alignment horizontal="right"/>
    </xf>
    <xf numFmtId="167" fontId="14" fillId="3" borderId="29" xfId="0" applyNumberFormat="1" applyFont="1" applyFill="1" applyBorder="1" applyAlignment="1" applyProtection="1">
      <alignment horizontal="right"/>
    </xf>
    <xf numFmtId="10" fontId="17" fillId="9" borderId="31" xfId="0" applyNumberFormat="1" applyFont="1" applyFill="1" applyBorder="1" applyAlignment="1" applyProtection="1">
      <alignment horizontal="center"/>
    </xf>
    <xf numFmtId="10" fontId="17" fillId="9" borderId="32" xfId="0" applyNumberFormat="1" applyFont="1" applyFill="1" applyBorder="1" applyAlignment="1" applyProtection="1">
      <alignment horizontal="center"/>
    </xf>
    <xf numFmtId="164" fontId="17" fillId="6" borderId="30" xfId="0" applyNumberFormat="1" applyFont="1" applyFill="1" applyBorder="1" applyAlignment="1" applyProtection="1">
      <alignment horizontal="center"/>
    </xf>
    <xf numFmtId="10" fontId="17" fillId="6" borderId="33" xfId="0" applyNumberFormat="1" applyFont="1" applyFill="1" applyBorder="1" applyAlignment="1" applyProtection="1">
      <alignment horizontal="center"/>
    </xf>
    <xf numFmtId="164" fontId="17" fillId="6" borderId="34" xfId="0" applyNumberFormat="1" applyFont="1" applyFill="1" applyBorder="1" applyAlignment="1" applyProtection="1">
      <alignment horizontal="center"/>
    </xf>
    <xf numFmtId="10" fontId="17" fillId="6" borderId="34" xfId="0" applyNumberFormat="1" applyFont="1" applyFill="1" applyBorder="1" applyAlignment="1" applyProtection="1">
      <alignment horizontal="center"/>
    </xf>
    <xf numFmtId="164" fontId="17" fillId="6" borderId="35" xfId="0" applyNumberFormat="1" applyFont="1" applyFill="1" applyBorder="1" applyAlignment="1" applyProtection="1">
      <alignment horizontal="center"/>
    </xf>
    <xf numFmtId="10" fontId="17" fillId="6" borderId="36" xfId="0" applyNumberFormat="1" applyFont="1" applyFill="1" applyBorder="1" applyAlignment="1" applyProtection="1">
      <alignment horizontal="center"/>
    </xf>
    <xf numFmtId="0" fontId="15" fillId="3" borderId="37" xfId="0" applyFont="1" applyFill="1" applyBorder="1" applyAlignment="1" applyProtection="1"/>
    <xf numFmtId="164" fontId="15" fillId="3" borderId="38" xfId="0" applyNumberFormat="1" applyFont="1" applyFill="1" applyBorder="1" applyAlignment="1" applyProtection="1">
      <alignment horizontal="right"/>
    </xf>
    <xf numFmtId="10" fontId="15" fillId="3" borderId="39" xfId="0" applyNumberFormat="1" applyFont="1" applyFill="1" applyBorder="1" applyAlignment="1" applyProtection="1">
      <alignment horizontal="right"/>
    </xf>
    <xf numFmtId="164" fontId="15" fillId="3" borderId="39" xfId="0" applyNumberFormat="1" applyFont="1" applyFill="1" applyBorder="1" applyAlignment="1" applyProtection="1">
      <alignment horizontal="right"/>
    </xf>
    <xf numFmtId="164" fontId="18" fillId="3" borderId="39" xfId="0" applyNumberFormat="1" applyFont="1" applyFill="1" applyBorder="1" applyAlignment="1" applyProtection="1">
      <alignment horizontal="right"/>
    </xf>
    <xf numFmtId="10" fontId="15" fillId="3" borderId="40" xfId="0" applyNumberFormat="1" applyFont="1" applyFill="1" applyBorder="1" applyAlignment="1" applyProtection="1">
      <alignment horizontal="right"/>
    </xf>
    <xf numFmtId="164" fontId="15" fillId="3" borderId="41" xfId="0" applyNumberFormat="1" applyFont="1" applyFill="1" applyBorder="1" applyAlignment="1" applyProtection="1">
      <alignment horizontal="right"/>
    </xf>
    <xf numFmtId="10" fontId="15" fillId="3" borderId="42" xfId="0" applyNumberFormat="1" applyFont="1" applyFill="1" applyBorder="1" applyAlignment="1" applyProtection="1">
      <alignment horizontal="right"/>
    </xf>
    <xf numFmtId="164" fontId="16" fillId="0" borderId="43" xfId="0" applyNumberFormat="1" applyFont="1" applyBorder="1" applyAlignment="1" applyProtection="1">
      <alignment horizontal="right"/>
      <protection locked="0"/>
    </xf>
    <xf numFmtId="164" fontId="16" fillId="5" borderId="43" xfId="0" applyNumberFormat="1" applyFont="1" applyFill="1" applyBorder="1" applyAlignment="1" applyProtection="1">
      <alignment horizontal="right"/>
    </xf>
    <xf numFmtId="10" fontId="16" fillId="5" borderId="43" xfId="0" applyNumberFormat="1" applyFont="1" applyFill="1" applyBorder="1" applyAlignment="1" applyProtection="1">
      <alignment horizontal="right"/>
    </xf>
    <xf numFmtId="10" fontId="16" fillId="5" borderId="44" xfId="0" applyNumberFormat="1" applyFont="1" applyFill="1" applyBorder="1" applyAlignment="1" applyProtection="1">
      <alignment horizontal="right"/>
    </xf>
    <xf numFmtId="164" fontId="16" fillId="5" borderId="6" xfId="0" applyNumberFormat="1" applyFont="1" applyFill="1" applyBorder="1" applyAlignment="1" applyProtection="1">
      <alignment horizontal="right"/>
    </xf>
    <xf numFmtId="10" fontId="16" fillId="5" borderId="42" xfId="0" applyNumberFormat="1" applyFont="1" applyFill="1" applyBorder="1" applyAlignment="1" applyProtection="1">
      <alignment horizontal="right"/>
    </xf>
    <xf numFmtId="164" fontId="16" fillId="0" borderId="44" xfId="0" applyNumberFormat="1" applyFont="1" applyBorder="1" applyAlignment="1" applyProtection="1">
      <alignment horizontal="right"/>
      <protection locked="0"/>
    </xf>
    <xf numFmtId="164" fontId="16" fillId="5" borderId="44" xfId="0" applyNumberFormat="1" applyFont="1" applyFill="1" applyBorder="1" applyAlignment="1" applyProtection="1">
      <alignment horizontal="right"/>
    </xf>
    <xf numFmtId="164" fontId="16" fillId="0" borderId="44" xfId="0" applyNumberFormat="1" applyFont="1" applyFill="1" applyBorder="1" applyAlignment="1" applyProtection="1">
      <alignment horizontal="right"/>
      <protection locked="0"/>
    </xf>
    <xf numFmtId="164" fontId="16" fillId="0" borderId="46" xfId="0" applyNumberFormat="1" applyFont="1" applyFill="1" applyBorder="1" applyAlignment="1" applyProtection="1">
      <alignment horizontal="right"/>
      <protection locked="0"/>
    </xf>
    <xf numFmtId="164" fontId="16" fillId="0" borderId="49" xfId="0" applyNumberFormat="1" applyFont="1" applyFill="1" applyBorder="1" applyAlignment="1" applyProtection="1">
      <alignment horizontal="right"/>
      <protection locked="0"/>
    </xf>
    <xf numFmtId="164" fontId="16" fillId="0" borderId="30" xfId="0" applyNumberFormat="1" applyFont="1" applyFill="1" applyBorder="1" applyAlignment="1" applyProtection="1">
      <alignment horizontal="right"/>
      <protection locked="0"/>
    </xf>
    <xf numFmtId="164" fontId="15" fillId="3" borderId="52" xfId="0" applyNumberFormat="1" applyFont="1" applyFill="1" applyBorder="1" applyAlignment="1" applyProtection="1">
      <alignment horizontal="right"/>
    </xf>
    <xf numFmtId="10" fontId="15" fillId="3" borderId="52" xfId="0" applyNumberFormat="1" applyFont="1" applyFill="1" applyBorder="1" applyAlignment="1" applyProtection="1">
      <alignment horizontal="right"/>
    </xf>
    <xf numFmtId="10" fontId="15" fillId="3" borderId="53" xfId="0" applyNumberFormat="1" applyFont="1" applyFill="1" applyBorder="1" applyAlignment="1" applyProtection="1">
      <alignment horizontal="right"/>
    </xf>
    <xf numFmtId="0" fontId="19" fillId="0" borderId="54" xfId="0" applyFont="1" applyBorder="1" applyAlignment="1" applyProtection="1">
      <alignment horizontal="left" indent="1"/>
    </xf>
    <xf numFmtId="0" fontId="19" fillId="0" borderId="55" xfId="0" applyFont="1" applyBorder="1" applyAlignment="1" applyProtection="1">
      <alignment horizontal="left" indent="1"/>
    </xf>
    <xf numFmtId="0" fontId="19" fillId="0" borderId="56" xfId="0" applyFont="1" applyBorder="1" applyAlignment="1" applyProtection="1">
      <alignment horizontal="left" indent="1"/>
    </xf>
    <xf numFmtId="0" fontId="15" fillId="3" borderId="57" xfId="0" applyFont="1" applyFill="1" applyBorder="1" applyAlignment="1" applyProtection="1">
      <alignment horizontal="left" vertical="center"/>
    </xf>
    <xf numFmtId="164" fontId="15" fillId="3" borderId="58" xfId="0" applyNumberFormat="1" applyFont="1" applyFill="1" applyBorder="1" applyAlignment="1" applyProtection="1">
      <alignment horizontal="right"/>
    </xf>
    <xf numFmtId="10" fontId="15" fillId="3" borderId="58" xfId="0" applyNumberFormat="1" applyFont="1" applyFill="1" applyBorder="1" applyAlignment="1" applyProtection="1">
      <alignment horizontal="right"/>
    </xf>
    <xf numFmtId="10" fontId="15" fillId="3" borderId="59" xfId="0" applyNumberFormat="1" applyFont="1" applyFill="1" applyBorder="1" applyAlignment="1" applyProtection="1">
      <alignment horizontal="right"/>
    </xf>
    <xf numFmtId="0" fontId="19" fillId="0" borderId="60" xfId="0" applyFont="1" applyBorder="1" applyAlignment="1" applyProtection="1">
      <alignment horizontal="left" indent="1"/>
    </xf>
    <xf numFmtId="0" fontId="20" fillId="7" borderId="61" xfId="0" applyFont="1" applyFill="1" applyBorder="1" applyAlignment="1" applyProtection="1">
      <alignment wrapText="1"/>
    </xf>
    <xf numFmtId="164" fontId="15" fillId="0" borderId="3" xfId="0" applyNumberFormat="1" applyFont="1" applyFill="1" applyBorder="1" applyAlignment="1" applyProtection="1">
      <alignment horizontal="right"/>
      <protection locked="0"/>
    </xf>
    <xf numFmtId="164" fontId="15" fillId="0" borderId="6" xfId="0" applyNumberFormat="1" applyFont="1" applyFill="1" applyBorder="1" applyAlignment="1" applyProtection="1">
      <alignment horizontal="right"/>
      <protection locked="0"/>
    </xf>
    <xf numFmtId="164" fontId="15" fillId="0" borderId="63" xfId="0" applyNumberFormat="1" applyFont="1" applyFill="1" applyBorder="1" applyAlignment="1" applyProtection="1">
      <alignment horizontal="right"/>
      <protection locked="0"/>
    </xf>
    <xf numFmtId="0" fontId="18" fillId="3" borderId="65" xfId="0" applyFont="1" applyFill="1" applyBorder="1" applyAlignment="1" applyProtection="1">
      <alignment horizontal="left" vertical="center"/>
    </xf>
    <xf numFmtId="164" fontId="18" fillId="3" borderId="66" xfId="0" applyNumberFormat="1" applyFont="1" applyFill="1" applyBorder="1" applyAlignment="1" applyProtection="1">
      <alignment horizontal="right"/>
    </xf>
    <xf numFmtId="10" fontId="18" fillId="3" borderId="67" xfId="0" applyNumberFormat="1" applyFont="1" applyFill="1" applyBorder="1" applyAlignment="1" applyProtection="1">
      <alignment horizontal="right"/>
    </xf>
    <xf numFmtId="0" fontId="21" fillId="0" borderId="0" xfId="0" applyFont="1" applyFill="1" applyBorder="1" applyAlignment="1" applyProtection="1"/>
    <xf numFmtId="10" fontId="17" fillId="7" borderId="69" xfId="0" applyNumberFormat="1" applyFont="1" applyFill="1" applyBorder="1" applyAlignment="1" applyProtection="1">
      <alignment horizontal="center"/>
    </xf>
    <xf numFmtId="0" fontId="16" fillId="0" borderId="70" xfId="0" applyFont="1" applyFill="1" applyBorder="1" applyAlignment="1" applyProtection="1">
      <alignment horizontal="left" vertical="center"/>
    </xf>
    <xf numFmtId="0" fontId="16" fillId="0" borderId="71" xfId="0" applyFont="1" applyFill="1" applyBorder="1" applyAlignment="1" applyProtection="1">
      <alignment horizontal="left" vertical="center"/>
    </xf>
    <xf numFmtId="0" fontId="16" fillId="0" borderId="72" xfId="0" applyFont="1" applyFill="1" applyBorder="1" applyAlignment="1" applyProtection="1">
      <alignment horizontal="left" vertical="center"/>
    </xf>
    <xf numFmtId="164" fontId="23" fillId="0" borderId="6" xfId="0" applyNumberFormat="1" applyFont="1" applyFill="1" applyBorder="1" applyAlignment="1" applyProtection="1">
      <alignment horizontal="right"/>
    </xf>
    <xf numFmtId="164" fontId="24" fillId="3" borderId="6" xfId="0" applyNumberFormat="1" applyFont="1" applyFill="1" applyBorder="1" applyAlignment="1" applyProtection="1">
      <alignment horizontal="right"/>
    </xf>
    <xf numFmtId="0" fontId="23" fillId="0" borderId="6" xfId="0" applyFont="1" applyFill="1" applyBorder="1" applyAlignment="1" applyProtection="1">
      <alignment horizontal="left" vertical="center" indent="1"/>
    </xf>
    <xf numFmtId="165" fontId="25" fillId="0" borderId="6" xfId="0" applyNumberFormat="1" applyFont="1" applyFill="1" applyBorder="1" applyAlignment="1" applyProtection="1">
      <alignment horizontal="center"/>
    </xf>
    <xf numFmtId="0" fontId="24" fillId="3" borderId="6" xfId="0" applyFont="1" applyFill="1" applyBorder="1" applyAlignment="1" applyProtection="1">
      <alignment horizontal="left" vertical="center"/>
    </xf>
    <xf numFmtId="165" fontId="26" fillId="3" borderId="6" xfId="0" applyNumberFormat="1" applyFont="1" applyFill="1" applyBorder="1" applyAlignment="1" applyProtection="1">
      <alignment horizontal="center"/>
    </xf>
    <xf numFmtId="0" fontId="24" fillId="0" borderId="0" xfId="0" applyFont="1" applyFill="1" applyBorder="1" applyAlignment="1" applyProtection="1">
      <alignment horizontal="left" vertical="center"/>
    </xf>
    <xf numFmtId="164" fontId="24" fillId="0" borderId="0" xfId="0" applyNumberFormat="1" applyFont="1" applyFill="1" applyBorder="1" applyAlignment="1" applyProtection="1">
      <alignment horizontal="right"/>
    </xf>
    <xf numFmtId="165" fontId="23" fillId="0" borderId="0" xfId="0" applyNumberFormat="1" applyFont="1" applyFill="1" applyBorder="1" applyAlignment="1" applyProtection="1">
      <alignment horizontal="right"/>
    </xf>
    <xf numFmtId="164" fontId="24" fillId="10" borderId="6" xfId="0" applyNumberFormat="1" applyFont="1" applyFill="1" applyBorder="1" applyAlignment="1" applyProtection="1">
      <alignment horizontal="center" vertical="center" wrapText="1"/>
    </xf>
    <xf numFmtId="165" fontId="24" fillId="10" borderId="6" xfId="0" applyNumberFormat="1" applyFont="1" applyFill="1" applyBorder="1" applyAlignment="1" applyProtection="1">
      <alignment horizontal="center" vertical="center" wrapText="1"/>
    </xf>
    <xf numFmtId="0" fontId="24" fillId="10" borderId="6" xfId="0" applyFont="1" applyFill="1" applyBorder="1" applyAlignment="1" applyProtection="1">
      <alignment horizontal="left"/>
    </xf>
    <xf numFmtId="164" fontId="24" fillId="10" borderId="6" xfId="0" applyNumberFormat="1" applyFont="1" applyFill="1" applyBorder="1" applyAlignment="1" applyProtection="1">
      <alignment horizontal="center"/>
    </xf>
    <xf numFmtId="165" fontId="24" fillId="10" borderId="6" xfId="0" applyNumberFormat="1" applyFont="1" applyFill="1" applyBorder="1" applyAlignment="1" applyProtection="1">
      <alignment horizontal="center"/>
    </xf>
    <xf numFmtId="164" fontId="24" fillId="11" borderId="73" xfId="0" applyNumberFormat="1" applyFont="1" applyFill="1" applyBorder="1" applyAlignment="1" applyProtection="1">
      <alignment horizontal="right" vertical="center"/>
    </xf>
    <xf numFmtId="0" fontId="27" fillId="10" borderId="6" xfId="0" applyFont="1" applyFill="1" applyBorder="1" applyAlignment="1" applyProtection="1">
      <alignment horizontal="left" vertical="center" wrapText="1"/>
    </xf>
    <xf numFmtId="0" fontId="24" fillId="11" borderId="74" xfId="0" applyFont="1" applyFill="1" applyBorder="1" applyAlignment="1" applyProtection="1">
      <alignment horizontal="left" vertical="center"/>
    </xf>
    <xf numFmtId="0" fontId="1" fillId="0" borderId="0" xfId="0" applyFont="1" applyAlignment="1" applyProtection="1">
      <alignment wrapText="1"/>
    </xf>
    <xf numFmtId="164" fontId="15" fillId="4" borderId="75" xfId="0" applyNumberFormat="1" applyFont="1" applyFill="1" applyBorder="1" applyAlignment="1" applyProtection="1">
      <alignment horizontal="right"/>
      <protection locked="0"/>
    </xf>
    <xf numFmtId="164" fontId="15" fillId="6" borderId="76" xfId="0" applyNumberFormat="1" applyFont="1" applyFill="1" applyBorder="1" applyAlignment="1" applyProtection="1">
      <alignment horizontal="right"/>
    </xf>
    <xf numFmtId="164" fontId="15" fillId="4" borderId="77" xfId="0" applyNumberFormat="1" applyFont="1" applyFill="1" applyBorder="1" applyAlignment="1" applyProtection="1">
      <alignment horizontal="right"/>
      <protection locked="0"/>
    </xf>
    <xf numFmtId="164" fontId="15" fillId="4" borderId="78" xfId="0" applyNumberFormat="1" applyFont="1" applyFill="1" applyBorder="1" applyAlignment="1" applyProtection="1">
      <alignment horizontal="right"/>
      <protection locked="0"/>
    </xf>
    <xf numFmtId="164" fontId="15" fillId="0" borderId="108" xfId="0" applyNumberFormat="1" applyFont="1" applyFill="1" applyBorder="1" applyAlignment="1" applyProtection="1">
      <alignment horizontal="right"/>
      <protection locked="0"/>
    </xf>
    <xf numFmtId="164" fontId="15" fillId="13" borderId="17" xfId="0" applyNumberFormat="1" applyFont="1" applyFill="1" applyBorder="1" applyAlignment="1" applyProtection="1">
      <alignment horizontal="right"/>
    </xf>
    <xf numFmtId="10" fontId="16" fillId="14" borderId="6" xfId="0" applyNumberFormat="1" applyFont="1" applyFill="1" applyBorder="1" applyAlignment="1" applyProtection="1">
      <alignment horizontal="right"/>
    </xf>
    <xf numFmtId="10" fontId="16" fillId="14" borderId="9" xfId="0" applyNumberFormat="1" applyFont="1" applyFill="1" applyBorder="1" applyAlignment="1" applyProtection="1">
      <alignment horizontal="right"/>
    </xf>
    <xf numFmtId="10" fontId="15" fillId="14" borderId="12" xfId="0" applyNumberFormat="1" applyFont="1" applyFill="1" applyBorder="1" applyAlignment="1" applyProtection="1">
      <alignment horizontal="right"/>
    </xf>
    <xf numFmtId="10" fontId="15" fillId="14" borderId="18" xfId="0" applyNumberFormat="1" applyFont="1" applyFill="1" applyBorder="1" applyAlignment="1" applyProtection="1">
      <alignment horizontal="right"/>
    </xf>
    <xf numFmtId="10" fontId="15" fillId="14" borderId="19" xfId="0" applyNumberFormat="1" applyFont="1" applyFill="1" applyBorder="1" applyAlignment="1" applyProtection="1">
      <alignment horizontal="right"/>
    </xf>
    <xf numFmtId="164" fontId="16" fillId="14" borderId="6" xfId="0" applyNumberFormat="1" applyFont="1" applyFill="1" applyBorder="1" applyAlignment="1" applyProtection="1">
      <alignment horizontal="right"/>
    </xf>
    <xf numFmtId="10" fontId="16" fillId="14" borderId="7" xfId="0" applyNumberFormat="1" applyFont="1" applyFill="1" applyBorder="1" applyAlignment="1" applyProtection="1">
      <alignment horizontal="right"/>
    </xf>
    <xf numFmtId="164" fontId="16" fillId="14" borderId="9" xfId="0" applyNumberFormat="1" applyFont="1" applyFill="1" applyBorder="1" applyAlignment="1" applyProtection="1">
      <alignment horizontal="right"/>
    </xf>
    <xf numFmtId="10" fontId="16" fillId="14" borderId="10" xfId="0" applyNumberFormat="1" applyFont="1" applyFill="1" applyBorder="1" applyAlignment="1" applyProtection="1">
      <alignment horizontal="right"/>
    </xf>
    <xf numFmtId="164" fontId="15" fillId="14" borderId="13" xfId="0" applyNumberFormat="1" applyFont="1" applyFill="1" applyBorder="1" applyAlignment="1" applyProtection="1">
      <alignment horizontal="right"/>
    </xf>
    <xf numFmtId="10" fontId="15" fillId="14" borderId="14" xfId="0" applyNumberFormat="1" applyFont="1" applyFill="1" applyBorder="1" applyAlignment="1" applyProtection="1">
      <alignment horizontal="right"/>
    </xf>
    <xf numFmtId="164" fontId="15" fillId="14" borderId="21" xfId="0" applyNumberFormat="1" applyFont="1" applyFill="1" applyBorder="1" applyAlignment="1" applyProtection="1">
      <alignment horizontal="right"/>
    </xf>
    <xf numFmtId="10" fontId="16" fillId="14" borderId="43" xfId="0" applyNumberFormat="1" applyFont="1" applyFill="1" applyBorder="1" applyAlignment="1" applyProtection="1">
      <alignment horizontal="right"/>
    </xf>
    <xf numFmtId="10" fontId="16" fillId="14" borderId="44" xfId="0" applyNumberFormat="1" applyFont="1" applyFill="1" applyBorder="1" applyAlignment="1" applyProtection="1">
      <alignment horizontal="right"/>
    </xf>
    <xf numFmtId="10" fontId="16" fillId="14" borderId="46" xfId="0" applyNumberFormat="1" applyFont="1" applyFill="1" applyBorder="1" applyAlignment="1" applyProtection="1">
      <alignment horizontal="right"/>
    </xf>
    <xf numFmtId="10" fontId="16" fillId="14" borderId="50" xfId="0" applyNumberFormat="1" applyFont="1" applyFill="1" applyBorder="1" applyAlignment="1" applyProtection="1">
      <alignment horizontal="right"/>
    </xf>
    <xf numFmtId="10" fontId="16" fillId="14" borderId="30" xfId="0" applyNumberFormat="1" applyFont="1" applyFill="1" applyBorder="1" applyAlignment="1" applyProtection="1">
      <alignment horizontal="right"/>
    </xf>
    <xf numFmtId="10" fontId="16" fillId="14" borderId="42" xfId="0" applyNumberFormat="1" applyFont="1" applyFill="1" applyBorder="1" applyAlignment="1" applyProtection="1">
      <alignment horizontal="right"/>
    </xf>
    <xf numFmtId="10" fontId="16" fillId="14" borderId="45" xfId="0" applyNumberFormat="1" applyFont="1" applyFill="1" applyBorder="1" applyAlignment="1" applyProtection="1">
      <alignment horizontal="right"/>
    </xf>
    <xf numFmtId="10" fontId="16" fillId="14" borderId="47" xfId="0" applyNumberFormat="1" applyFont="1" applyFill="1" applyBorder="1" applyAlignment="1" applyProtection="1">
      <alignment horizontal="right"/>
    </xf>
    <xf numFmtId="10" fontId="16" fillId="14" borderId="48" xfId="0" applyNumberFormat="1" applyFont="1" applyFill="1" applyBorder="1" applyAlignment="1" applyProtection="1">
      <alignment horizontal="right"/>
    </xf>
    <xf numFmtId="164" fontId="16" fillId="14" borderId="50" xfId="0" applyNumberFormat="1" applyFont="1" applyFill="1" applyBorder="1" applyAlignment="1" applyProtection="1">
      <alignment horizontal="right"/>
    </xf>
    <xf numFmtId="10" fontId="16" fillId="14" borderId="51" xfId="0" applyNumberFormat="1" applyFont="1" applyFill="1" applyBorder="1" applyAlignment="1" applyProtection="1">
      <alignment horizontal="right"/>
    </xf>
    <xf numFmtId="164" fontId="16" fillId="14" borderId="30" xfId="0" applyNumberFormat="1" applyFont="1" applyFill="1" applyBorder="1" applyAlignment="1" applyProtection="1">
      <alignment horizontal="right"/>
    </xf>
    <xf numFmtId="10" fontId="16" fillId="14" borderId="36" xfId="0" applyNumberFormat="1" applyFont="1" applyFill="1" applyBorder="1" applyAlignment="1" applyProtection="1">
      <alignment horizontal="right"/>
    </xf>
    <xf numFmtId="10" fontId="15" fillId="14" borderId="62" xfId="0" applyNumberFormat="1" applyFont="1" applyFill="1" applyBorder="1" applyAlignment="1" applyProtection="1">
      <alignment horizontal="right"/>
    </xf>
    <xf numFmtId="10" fontId="15" fillId="14" borderId="28" xfId="0" applyNumberFormat="1" applyFont="1" applyFill="1" applyBorder="1" applyAlignment="1" applyProtection="1">
      <alignment horizontal="right"/>
    </xf>
    <xf numFmtId="10" fontId="15" fillId="14" borderId="64" xfId="0" applyNumberFormat="1" applyFont="1" applyFill="1" applyBorder="1" applyAlignment="1" applyProtection="1">
      <alignment horizontal="right"/>
    </xf>
    <xf numFmtId="0" fontId="11" fillId="0" borderId="0" xfId="0" applyFont="1" applyAlignment="1" applyProtection="1"/>
    <xf numFmtId="0" fontId="38" fillId="0" borderId="0" xfId="0" applyFont="1" applyAlignment="1" applyProtection="1">
      <alignment horizontal="center"/>
    </xf>
    <xf numFmtId="0" fontId="14" fillId="0" borderId="0" xfId="0" applyFont="1" applyAlignment="1" applyProtection="1"/>
    <xf numFmtId="164" fontId="11" fillId="0" borderId="6" xfId="0" applyNumberFormat="1" applyFont="1" applyBorder="1" applyAlignment="1" applyProtection="1"/>
    <xf numFmtId="164" fontId="11" fillId="0" borderId="44" xfId="0" applyNumberFormat="1" applyFont="1" applyBorder="1" applyAlignment="1" applyProtection="1"/>
    <xf numFmtId="0" fontId="11" fillId="0" borderId="0" xfId="0" applyFont="1" applyFill="1" applyAlignment="1" applyProtection="1"/>
    <xf numFmtId="0" fontId="11" fillId="2" borderId="0" xfId="0" applyFont="1" applyFill="1" applyAlignment="1" applyProtection="1"/>
    <xf numFmtId="0" fontId="18" fillId="0" borderId="0" xfId="0" applyFont="1" applyFill="1" applyBorder="1" applyAlignment="1" applyProtection="1">
      <alignment horizontal="left" vertical="center"/>
    </xf>
    <xf numFmtId="164" fontId="18" fillId="0" borderId="0" xfId="0" applyNumberFormat="1" applyFont="1" applyFill="1" applyBorder="1" applyAlignment="1" applyProtection="1">
      <alignment horizontal="right"/>
    </xf>
    <xf numFmtId="10" fontId="18" fillId="0" borderId="0" xfId="0" applyNumberFormat="1" applyFont="1" applyFill="1" applyBorder="1" applyAlignment="1" applyProtection="1">
      <alignment horizontal="right"/>
    </xf>
    <xf numFmtId="9" fontId="46" fillId="0" borderId="9" xfId="0" applyNumberFormat="1" applyFont="1" applyFill="1" applyBorder="1" applyAlignment="1" applyProtection="1">
      <alignment vertical="top"/>
    </xf>
    <xf numFmtId="0" fontId="47" fillId="0" borderId="41"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10" fontId="11" fillId="0" borderId="0" xfId="0" applyNumberFormat="1" applyFont="1" applyAlignment="1" applyProtection="1"/>
    <xf numFmtId="164" fontId="11" fillId="0" borderId="6" xfId="2" applyNumberFormat="1" applyFont="1" applyBorder="1" applyAlignment="1" applyProtection="1"/>
    <xf numFmtId="164" fontId="17" fillId="9" borderId="30" xfId="0" applyNumberFormat="1" applyFont="1" applyFill="1" applyBorder="1" applyAlignment="1" applyProtection="1">
      <alignment horizontal="center"/>
    </xf>
    <xf numFmtId="164" fontId="15" fillId="4" borderId="0" xfId="0" applyNumberFormat="1" applyFont="1" applyFill="1" applyBorder="1" applyAlignment="1" applyProtection="1">
      <alignment horizontal="center" vertical="center"/>
    </xf>
    <xf numFmtId="164" fontId="17" fillId="7" borderId="68" xfId="0" applyNumberFormat="1" applyFont="1" applyFill="1" applyBorder="1" applyAlignment="1" applyProtection="1">
      <alignment horizontal="center"/>
    </xf>
    <xf numFmtId="164" fontId="11" fillId="0" borderId="0" xfId="0" applyNumberFormat="1" applyFont="1" applyAlignment="1" applyProtection="1"/>
    <xf numFmtId="164" fontId="17" fillId="9" borderId="31" xfId="0" applyNumberFormat="1" applyFont="1" applyFill="1" applyBorder="1" applyAlignment="1" applyProtection="1">
      <alignment horizontal="center"/>
    </xf>
    <xf numFmtId="164" fontId="16" fillId="4" borderId="0" xfId="0" applyNumberFormat="1" applyFont="1" applyFill="1" applyBorder="1" applyAlignment="1" applyProtection="1">
      <alignment horizontal="center"/>
    </xf>
    <xf numFmtId="164" fontId="22" fillId="0" borderId="0" xfId="0" applyNumberFormat="1" applyFont="1" applyFill="1" applyBorder="1" applyAlignment="1" applyProtection="1">
      <alignment vertical="center" wrapText="1"/>
    </xf>
    <xf numFmtId="164" fontId="15" fillId="0" borderId="0" xfId="0" applyNumberFormat="1" applyFont="1" applyFill="1" applyBorder="1" applyAlignment="1" applyProtection="1">
      <alignment horizontal="center" vertical="center"/>
    </xf>
    <xf numFmtId="164" fontId="16" fillId="0" borderId="0" xfId="0" applyNumberFormat="1" applyFont="1" applyFill="1" applyBorder="1" applyAlignment="1" applyProtection="1">
      <alignment horizontal="left" vertical="center" wrapText="1"/>
    </xf>
    <xf numFmtId="0" fontId="11" fillId="4" borderId="27" xfId="0" applyFont="1" applyFill="1" applyBorder="1" applyAlignment="1" applyProtection="1">
      <alignment horizontal="left"/>
      <protection locked="0"/>
    </xf>
    <xf numFmtId="166" fontId="11" fillId="4" borderId="27" xfId="0" applyNumberFormat="1" applyFont="1" applyFill="1" applyBorder="1" applyAlignment="1" applyProtection="1">
      <alignment horizontal="left"/>
      <protection locked="0"/>
    </xf>
    <xf numFmtId="0" fontId="23" fillId="8" borderId="0" xfId="0" applyFont="1" applyFill="1" applyBorder="1" applyAlignment="1">
      <alignment vertical="center" wrapText="1"/>
    </xf>
    <xf numFmtId="0" fontId="23" fillId="8" borderId="1" xfId="0" applyFont="1" applyFill="1" applyBorder="1" applyAlignment="1">
      <alignment vertical="center" wrapText="1"/>
    </xf>
    <xf numFmtId="0" fontId="51" fillId="0" borderId="109" xfId="0" applyFont="1" applyBorder="1" applyAlignment="1">
      <alignment wrapText="1"/>
    </xf>
    <xf numFmtId="0" fontId="49" fillId="15" borderId="109" xfId="0" applyFont="1" applyFill="1" applyBorder="1" applyAlignment="1">
      <alignment wrapText="1"/>
    </xf>
    <xf numFmtId="0" fontId="51" fillId="0" borderId="110" xfId="0" applyFont="1" applyBorder="1" applyAlignment="1">
      <alignment horizontal="left" vertical="top" wrapText="1"/>
    </xf>
    <xf numFmtId="0" fontId="53" fillId="0" borderId="109" xfId="0" applyFont="1" applyBorder="1" applyAlignment="1">
      <alignment wrapText="1"/>
    </xf>
    <xf numFmtId="0" fontId="1" fillId="0" borderId="110" xfId="0" applyFont="1" applyBorder="1" applyAlignment="1">
      <alignment wrapText="1"/>
    </xf>
    <xf numFmtId="0" fontId="52" fillId="0" borderId="109" xfId="0" applyFont="1" applyBorder="1" applyAlignment="1">
      <alignment wrapText="1"/>
    </xf>
    <xf numFmtId="0" fontId="49" fillId="15" borderId="17" xfId="0" applyFont="1" applyFill="1" applyBorder="1" applyAlignment="1">
      <alignment horizontal="center" wrapText="1"/>
    </xf>
    <xf numFmtId="0" fontId="50" fillId="0" borderId="109" xfId="0" applyFont="1" applyFill="1" applyBorder="1" applyAlignment="1">
      <alignment horizontal="center" wrapText="1"/>
    </xf>
    <xf numFmtId="0" fontId="49" fillId="16" borderId="17" xfId="0" applyFont="1" applyFill="1" applyBorder="1" applyAlignment="1">
      <alignment horizontal="center" wrapText="1"/>
    </xf>
    <xf numFmtId="0" fontId="51" fillId="0" borderId="109" xfId="0" applyFont="1" applyBorder="1" applyAlignment="1">
      <alignment horizontal="left" wrapText="1"/>
    </xf>
    <xf numFmtId="0" fontId="51" fillId="0" borderId="110" xfId="0" applyFont="1" applyBorder="1" applyAlignment="1">
      <alignment horizontal="left" wrapText="1"/>
    </xf>
    <xf numFmtId="0" fontId="49" fillId="17" borderId="110" xfId="0" applyFont="1" applyFill="1" applyBorder="1" applyAlignment="1">
      <alignment horizontal="left" wrapText="1"/>
    </xf>
    <xf numFmtId="165" fontId="49" fillId="7" borderId="17" xfId="0" applyNumberFormat="1" applyFont="1" applyFill="1" applyBorder="1" applyAlignment="1" applyProtection="1">
      <alignment horizontal="left" wrapText="1"/>
    </xf>
    <xf numFmtId="165" fontId="51" fillId="0" borderId="109" xfId="0" applyNumberFormat="1" applyFont="1" applyFill="1" applyBorder="1" applyAlignment="1" applyProtection="1">
      <alignment horizontal="left" wrapText="1"/>
    </xf>
    <xf numFmtId="165" fontId="49" fillId="0" borderId="109" xfId="0" applyNumberFormat="1" applyFont="1" applyFill="1" applyBorder="1" applyAlignment="1" applyProtection="1">
      <alignment horizontal="left" wrapText="1"/>
    </xf>
    <xf numFmtId="0" fontId="49" fillId="0" borderId="109" xfId="0" applyFont="1" applyBorder="1" applyAlignment="1">
      <alignment wrapText="1"/>
    </xf>
    <xf numFmtId="0" fontId="49" fillId="18" borderId="17" xfId="0" applyFont="1" applyFill="1" applyBorder="1" applyAlignment="1">
      <alignment horizontal="center" wrapText="1"/>
    </xf>
    <xf numFmtId="0" fontId="51" fillId="0" borderId="120"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wrapText="1"/>
    </xf>
    <xf numFmtId="0" fontId="49" fillId="19" borderId="91" xfId="0" applyFont="1" applyFill="1" applyBorder="1" applyAlignment="1" applyProtection="1">
      <alignment horizontal="right" vertical="top" wrapText="1"/>
    </xf>
    <xf numFmtId="0" fontId="49" fillId="19" borderId="112" xfId="0" applyFont="1" applyFill="1" applyBorder="1" applyAlignment="1" applyProtection="1">
      <alignment horizontal="right" vertical="top" wrapText="1"/>
    </xf>
    <xf numFmtId="0" fontId="49" fillId="19" borderId="113" xfId="0" applyFont="1" applyFill="1" applyBorder="1" applyAlignment="1" applyProtection="1">
      <alignment horizontal="right" vertical="top" wrapText="1"/>
    </xf>
    <xf numFmtId="0" fontId="49" fillId="0" borderId="0" xfId="0" applyFont="1" applyAlignment="1" applyProtection="1">
      <alignment vertical="top" wrapText="1"/>
    </xf>
    <xf numFmtId="0" fontId="51" fillId="0" borderId="0" xfId="0" applyFont="1" applyAlignment="1" applyProtection="1">
      <alignment horizontal="right" vertical="top" wrapText="1"/>
    </xf>
    <xf numFmtId="10" fontId="51" fillId="0" borderId="0" xfId="0" applyNumberFormat="1" applyFont="1" applyAlignment="1" applyProtection="1">
      <alignment vertical="top" wrapText="1"/>
    </xf>
    <xf numFmtId="0" fontId="51" fillId="0" borderId="0" xfId="0" applyFont="1" applyAlignment="1" applyProtection="1">
      <alignment vertical="top" wrapText="1"/>
    </xf>
    <xf numFmtId="10" fontId="51" fillId="0" borderId="0" xfId="0" applyNumberFormat="1" applyFont="1" applyBorder="1" applyAlignment="1" applyProtection="1">
      <alignment vertical="top" wrapText="1"/>
    </xf>
    <xf numFmtId="164" fontId="49" fillId="20" borderId="73" xfId="0" applyNumberFormat="1" applyFont="1" applyFill="1" applyBorder="1" applyAlignment="1" applyProtection="1">
      <alignment horizontal="right" vertical="top" wrapText="1"/>
      <protection locked="0"/>
    </xf>
    <xf numFmtId="0" fontId="51" fillId="0" borderId="0" xfId="0" applyFont="1" applyFill="1" applyBorder="1" applyAlignment="1" applyProtection="1">
      <alignment vertical="top" wrapText="1"/>
    </xf>
    <xf numFmtId="0" fontId="49" fillId="0" borderId="0" xfId="0" applyFont="1" applyFill="1" applyBorder="1" applyAlignment="1" applyProtection="1">
      <alignment horizontal="right" vertical="top" wrapText="1"/>
    </xf>
    <xf numFmtId="0" fontId="49" fillId="0" borderId="95" xfId="0" applyFont="1" applyFill="1" applyBorder="1" applyAlignment="1" applyProtection="1">
      <alignment horizontal="center" vertical="top" wrapText="1"/>
    </xf>
    <xf numFmtId="0" fontId="49" fillId="0" borderId="0" xfId="0" applyFont="1" applyFill="1" applyBorder="1" applyAlignment="1" applyProtection="1">
      <alignment horizontal="center" vertical="top" wrapText="1"/>
    </xf>
    <xf numFmtId="10" fontId="51" fillId="0" borderId="0" xfId="0" applyNumberFormat="1" applyFont="1" applyFill="1" applyBorder="1" applyAlignment="1" applyProtection="1">
      <alignment vertical="top" wrapText="1"/>
    </xf>
    <xf numFmtId="10" fontId="54" fillId="0" borderId="0" xfId="0" applyNumberFormat="1" applyFont="1" applyFill="1" applyBorder="1" applyAlignment="1" applyProtection="1">
      <alignment horizontal="right" vertical="top" wrapText="1"/>
    </xf>
    <xf numFmtId="0" fontId="49" fillId="22" borderId="30" xfId="0" applyFont="1" applyFill="1" applyBorder="1" applyAlignment="1" applyProtection="1">
      <alignment horizontal="center" vertical="top" wrapText="1"/>
    </xf>
    <xf numFmtId="10" fontId="49" fillId="22" borderId="94" xfId="0" applyNumberFormat="1" applyFont="1" applyFill="1" applyBorder="1" applyAlignment="1" applyProtection="1">
      <alignment horizontal="center" vertical="top" wrapText="1"/>
    </xf>
    <xf numFmtId="10" fontId="49" fillId="0" borderId="0" xfId="0" applyNumberFormat="1" applyFont="1" applyFill="1" applyBorder="1" applyAlignment="1" applyProtection="1">
      <alignment horizontal="center" vertical="top" wrapText="1"/>
    </xf>
    <xf numFmtId="164" fontId="49" fillId="3" borderId="3" xfId="0" applyNumberFormat="1" applyFont="1" applyFill="1" applyBorder="1" applyAlignment="1" applyProtection="1">
      <alignment horizontal="right" vertical="top" wrapText="1"/>
    </xf>
    <xf numFmtId="164" fontId="49" fillId="0" borderId="0" xfId="0" applyNumberFormat="1" applyFont="1" applyFill="1" applyBorder="1" applyAlignment="1" applyProtection="1">
      <alignment horizontal="right" vertical="top" wrapText="1"/>
    </xf>
    <xf numFmtId="10" fontId="49" fillId="0" borderId="0" xfId="0" applyNumberFormat="1" applyFont="1" applyFill="1" applyBorder="1" applyAlignment="1" applyProtection="1">
      <alignment horizontal="right" vertical="top" wrapText="1"/>
    </xf>
    <xf numFmtId="164" fontId="51" fillId="20" borderId="6" xfId="0" applyNumberFormat="1" applyFont="1" applyFill="1" applyBorder="1" applyAlignment="1" applyProtection="1">
      <alignment horizontal="right" vertical="top" wrapText="1"/>
      <protection locked="0"/>
    </xf>
    <xf numFmtId="164" fontId="51" fillId="0" borderId="0" xfId="0" applyNumberFormat="1" applyFont="1" applyFill="1" applyBorder="1" applyAlignment="1" applyProtection="1">
      <alignment horizontal="right" vertical="top" wrapText="1"/>
      <protection locked="0"/>
    </xf>
    <xf numFmtId="10" fontId="51" fillId="0" borderId="0" xfId="0" applyNumberFormat="1" applyFont="1" applyFill="1" applyBorder="1" applyAlignment="1" applyProtection="1">
      <alignment horizontal="right" vertical="top" wrapText="1"/>
    </xf>
    <xf numFmtId="164" fontId="51" fillId="20" borderId="9" xfId="0" applyNumberFormat="1" applyFont="1" applyFill="1" applyBorder="1" applyAlignment="1" applyProtection="1">
      <alignment horizontal="right" vertical="top" wrapText="1"/>
      <protection locked="0"/>
    </xf>
    <xf numFmtId="164" fontId="54" fillId="20" borderId="6" xfId="0" applyNumberFormat="1" applyFont="1" applyFill="1" applyBorder="1" applyAlignment="1" applyProtection="1">
      <alignment horizontal="right" vertical="top" wrapText="1"/>
      <protection locked="0"/>
    </xf>
    <xf numFmtId="164" fontId="54" fillId="0" borderId="0" xfId="0" applyNumberFormat="1" applyFont="1" applyFill="1" applyBorder="1" applyAlignment="1" applyProtection="1">
      <alignment horizontal="right" vertical="top" wrapText="1"/>
    </xf>
    <xf numFmtId="164" fontId="49" fillId="20" borderId="6" xfId="0" applyNumberFormat="1" applyFont="1" applyFill="1" applyBorder="1" applyAlignment="1" applyProtection="1">
      <alignment horizontal="right" vertical="top" wrapText="1"/>
      <protection locked="0"/>
    </xf>
    <xf numFmtId="164" fontId="49" fillId="3" borderId="125" xfId="0" applyNumberFormat="1" applyFont="1" applyFill="1" applyBorder="1" applyAlignment="1" applyProtection="1">
      <alignment horizontal="right" vertical="top" wrapText="1"/>
    </xf>
    <xf numFmtId="164" fontId="49" fillId="20" borderId="125" xfId="0" applyNumberFormat="1" applyFont="1" applyFill="1" applyBorder="1" applyAlignment="1" applyProtection="1">
      <alignment horizontal="right" vertical="top" wrapText="1"/>
      <protection locked="0"/>
    </xf>
    <xf numFmtId="164" fontId="49" fillId="20" borderId="41" xfId="0" applyNumberFormat="1" applyFont="1" applyFill="1" applyBorder="1" applyAlignment="1" applyProtection="1">
      <alignment horizontal="right" vertical="top" wrapText="1"/>
      <protection locked="0"/>
    </xf>
    <xf numFmtId="164" fontId="49" fillId="0" borderId="0" xfId="0" applyNumberFormat="1" applyFont="1" applyFill="1" applyBorder="1" applyAlignment="1" applyProtection="1">
      <alignment horizontal="right" vertical="top" wrapText="1"/>
      <protection locked="0"/>
    </xf>
    <xf numFmtId="164" fontId="49" fillId="20" borderId="20" xfId="0" applyNumberFormat="1" applyFont="1" applyFill="1" applyBorder="1" applyAlignment="1" applyProtection="1">
      <alignment horizontal="right" vertical="top" wrapText="1"/>
      <protection locked="0"/>
    </xf>
    <xf numFmtId="0" fontId="49" fillId="0" borderId="65" xfId="0" applyFont="1" applyFill="1" applyBorder="1" applyAlignment="1" applyProtection="1">
      <alignment horizontal="left" vertical="top" wrapText="1"/>
    </xf>
    <xf numFmtId="164" fontId="49" fillId="3" borderId="66" xfId="0" applyNumberFormat="1" applyFont="1" applyFill="1" applyBorder="1" applyAlignment="1" applyProtection="1">
      <alignment horizontal="right" vertical="top" wrapText="1"/>
    </xf>
    <xf numFmtId="0" fontId="49" fillId="0" borderId="0" xfId="0" applyFont="1" applyFill="1" applyBorder="1" applyAlignment="1" applyProtection="1">
      <alignment horizontal="left" vertical="top" wrapText="1"/>
    </xf>
    <xf numFmtId="10" fontId="51" fillId="4" borderId="0" xfId="0" applyNumberFormat="1" applyFont="1" applyFill="1" applyBorder="1" applyAlignment="1" applyProtection="1">
      <alignment horizontal="center" vertical="top" wrapText="1"/>
    </xf>
    <xf numFmtId="0" fontId="49" fillId="4" borderId="0" xfId="0" applyFont="1" applyFill="1" applyBorder="1" applyAlignment="1" applyProtection="1">
      <alignment horizontal="center" vertical="top" wrapText="1"/>
    </xf>
    <xf numFmtId="164" fontId="49" fillId="7" borderId="30" xfId="0" applyNumberFormat="1" applyFont="1" applyFill="1" applyBorder="1" applyAlignment="1" applyProtection="1">
      <alignment horizontal="center" vertical="top" wrapText="1"/>
    </xf>
    <xf numFmtId="10" fontId="49" fillId="7" borderId="33" xfId="0" applyNumberFormat="1" applyFont="1" applyFill="1" applyBorder="1" applyAlignment="1" applyProtection="1">
      <alignment horizontal="center" vertical="top" wrapText="1"/>
    </xf>
    <xf numFmtId="10" fontId="49" fillId="7" borderId="94" xfId="0" applyNumberFormat="1" applyFont="1" applyFill="1" applyBorder="1" applyAlignment="1" applyProtection="1">
      <alignment horizontal="center" vertical="top" wrapText="1"/>
    </xf>
    <xf numFmtId="0" fontId="49" fillId="3" borderId="132" xfId="0" applyFont="1" applyFill="1" applyBorder="1" applyAlignment="1" applyProtection="1">
      <alignment vertical="top" wrapText="1"/>
    </xf>
    <xf numFmtId="164" fontId="49" fillId="3" borderId="38" xfId="0" applyNumberFormat="1" applyFont="1" applyFill="1" applyBorder="1" applyAlignment="1" applyProtection="1">
      <alignment horizontal="right" vertical="top" wrapText="1"/>
    </xf>
    <xf numFmtId="164" fontId="49" fillId="3" borderId="39" xfId="0" applyNumberFormat="1" applyFont="1" applyFill="1" applyBorder="1" applyAlignment="1" applyProtection="1">
      <alignment horizontal="right" vertical="top" wrapText="1"/>
    </xf>
    <xf numFmtId="164" fontId="49" fillId="3" borderId="52" xfId="0" applyNumberFormat="1" applyFont="1" applyFill="1" applyBorder="1" applyAlignment="1" applyProtection="1">
      <alignment horizontal="right" vertical="top" wrapText="1"/>
    </xf>
    <xf numFmtId="0" fontId="49" fillId="3" borderId="138" xfId="0" applyFont="1" applyFill="1" applyBorder="1" applyAlignment="1" applyProtection="1">
      <alignment horizontal="left" vertical="top" wrapText="1"/>
    </xf>
    <xf numFmtId="164" fontId="49" fillId="3" borderId="139" xfId="0" applyNumberFormat="1" applyFont="1" applyFill="1" applyBorder="1" applyAlignment="1" applyProtection="1">
      <alignment horizontal="right" vertical="top" wrapText="1"/>
    </xf>
    <xf numFmtId="0" fontId="51" fillId="0" borderId="0" xfId="0" applyFont="1" applyFill="1" applyAlignment="1" applyProtection="1">
      <alignment horizontal="left" vertical="top" wrapText="1"/>
    </xf>
    <xf numFmtId="0" fontId="49" fillId="21" borderId="61" xfId="0" applyFont="1" applyFill="1" applyBorder="1" applyAlignment="1" applyProtection="1">
      <alignment horizontal="right" vertical="top"/>
    </xf>
    <xf numFmtId="164" fontId="49" fillId="19" borderId="6" xfId="0" applyNumberFormat="1" applyFont="1" applyFill="1" applyBorder="1" applyAlignment="1" applyProtection="1">
      <alignment horizontal="center" vertical="center" wrapText="1"/>
    </xf>
    <xf numFmtId="165" fontId="49" fillId="19" borderId="6" xfId="0" applyNumberFormat="1" applyFont="1" applyFill="1" applyBorder="1" applyAlignment="1" applyProtection="1">
      <alignment horizontal="center" vertical="center" wrapText="1"/>
    </xf>
    <xf numFmtId="0" fontId="51" fillId="0" borderId="6" xfId="0" applyFont="1" applyFill="1" applyBorder="1" applyAlignment="1" applyProtection="1">
      <alignment horizontal="left" vertical="center" wrapText="1"/>
    </xf>
    <xf numFmtId="164" fontId="51" fillId="11" borderId="6" xfId="0" applyNumberFormat="1" applyFont="1" applyFill="1" applyBorder="1" applyAlignment="1" applyProtection="1">
      <alignment horizontal="right" vertical="center" wrapText="1"/>
    </xf>
    <xf numFmtId="0" fontId="49" fillId="3" borderId="6" xfId="0" applyFont="1" applyFill="1" applyBorder="1" applyAlignment="1" applyProtection="1">
      <alignment horizontal="left" vertical="center" wrapText="1"/>
    </xf>
    <xf numFmtId="164" fontId="49" fillId="3" borderId="6" xfId="0" applyNumberFormat="1" applyFont="1" applyFill="1" applyBorder="1" applyAlignment="1" applyProtection="1">
      <alignment horizontal="right" vertical="center" wrapText="1"/>
    </xf>
    <xf numFmtId="164" fontId="49" fillId="0" borderId="0" xfId="0" applyNumberFormat="1" applyFont="1" applyFill="1" applyBorder="1" applyAlignment="1" applyProtection="1">
      <alignment horizontal="right" vertical="center" wrapText="1"/>
    </xf>
    <xf numFmtId="165" fontId="51" fillId="0" borderId="0" xfId="0" applyNumberFormat="1" applyFont="1" applyFill="1" applyBorder="1" applyAlignment="1" applyProtection="1">
      <alignment horizontal="right" vertical="center" wrapText="1"/>
    </xf>
    <xf numFmtId="0" fontId="49" fillId="19" borderId="6" xfId="0" applyFont="1" applyFill="1" applyBorder="1" applyAlignment="1" applyProtection="1">
      <alignment horizontal="left" vertical="top" wrapText="1"/>
    </xf>
    <xf numFmtId="164" fontId="49" fillId="19" borderId="6" xfId="0" applyNumberFormat="1" applyFont="1" applyFill="1" applyBorder="1" applyAlignment="1" applyProtection="1">
      <alignment horizontal="left" vertical="center" wrapText="1"/>
    </xf>
    <xf numFmtId="0" fontId="57" fillId="0" borderId="71" xfId="0" applyFont="1" applyBorder="1" applyAlignment="1" applyProtection="1">
      <alignment horizontal="left" indent="1"/>
    </xf>
    <xf numFmtId="164" fontId="51" fillId="13" borderId="43" xfId="0" applyNumberFormat="1" applyFont="1" applyFill="1" applyBorder="1" applyAlignment="1" applyProtection="1">
      <alignment horizontal="right"/>
      <protection locked="0"/>
    </xf>
    <xf numFmtId="10" fontId="51" fillId="13" borderId="43" xfId="0" applyNumberFormat="1" applyFont="1" applyFill="1" applyBorder="1" applyAlignment="1" applyProtection="1">
      <alignment horizontal="right"/>
    </xf>
    <xf numFmtId="10" fontId="51" fillId="13" borderId="117" xfId="0" applyNumberFormat="1" applyFont="1" applyFill="1" applyBorder="1" applyAlignment="1" applyProtection="1">
      <alignment horizontal="right"/>
    </xf>
    <xf numFmtId="164" fontId="51" fillId="20" borderId="44" xfId="0" applyNumberFormat="1" applyFont="1" applyFill="1" applyBorder="1" applyAlignment="1" applyProtection="1">
      <alignment horizontal="right"/>
      <protection locked="0"/>
    </xf>
    <xf numFmtId="10" fontId="51" fillId="11" borderId="44" xfId="0" applyNumberFormat="1" applyFont="1" applyFill="1" applyBorder="1" applyAlignment="1" applyProtection="1">
      <alignment horizontal="right"/>
    </xf>
    <xf numFmtId="164" fontId="51" fillId="5" borderId="43" xfId="0" applyNumberFormat="1" applyFont="1" applyFill="1" applyBorder="1" applyAlignment="1" applyProtection="1">
      <alignment horizontal="right"/>
    </xf>
    <xf numFmtId="164" fontId="51" fillId="5" borderId="117" xfId="0" applyNumberFormat="1" applyFont="1" applyFill="1" applyBorder="1" applyAlignment="1" applyProtection="1">
      <alignment horizontal="right"/>
    </xf>
    <xf numFmtId="10" fontId="51" fillId="11" borderId="27" xfId="0" applyNumberFormat="1" applyFont="1" applyFill="1" applyBorder="1" applyAlignment="1" applyProtection="1">
      <alignment horizontal="right"/>
    </xf>
    <xf numFmtId="0" fontId="57" fillId="0" borderId="134" xfId="0" applyFont="1" applyBorder="1" applyAlignment="1" applyProtection="1">
      <alignment horizontal="left" indent="1"/>
    </xf>
    <xf numFmtId="164" fontId="51" fillId="20" borderId="46" xfId="0" applyNumberFormat="1" applyFont="1" applyFill="1" applyBorder="1" applyAlignment="1" applyProtection="1">
      <alignment horizontal="right"/>
      <protection locked="0"/>
    </xf>
    <xf numFmtId="10" fontId="51" fillId="11" borderId="46" xfId="0" applyNumberFormat="1" applyFont="1" applyFill="1" applyBorder="1" applyAlignment="1" applyProtection="1">
      <alignment horizontal="right"/>
    </xf>
    <xf numFmtId="10" fontId="51" fillId="11" borderId="135" xfId="0" applyNumberFormat="1" applyFont="1" applyFill="1" applyBorder="1" applyAlignment="1" applyProtection="1">
      <alignment horizontal="right"/>
    </xf>
    <xf numFmtId="10" fontId="51" fillId="11" borderId="6" xfId="0" applyNumberFormat="1" applyFont="1" applyFill="1" applyBorder="1" applyAlignment="1" applyProtection="1">
      <alignment horizontal="right"/>
    </xf>
    <xf numFmtId="10" fontId="51" fillId="11" borderId="28" xfId="0" applyNumberFormat="1" applyFont="1" applyFill="1" applyBorder="1" applyAlignment="1" applyProtection="1">
      <alignment horizontal="right"/>
    </xf>
    <xf numFmtId="0" fontId="57" fillId="0" borderId="127" xfId="0" applyFont="1" applyBorder="1" applyAlignment="1" applyProtection="1">
      <alignment horizontal="left" indent="1"/>
    </xf>
    <xf numFmtId="164" fontId="51" fillId="20" borderId="49" xfId="0" applyNumberFormat="1" applyFont="1" applyFill="1" applyBorder="1" applyAlignment="1" applyProtection="1">
      <alignment horizontal="right"/>
      <protection locked="0"/>
    </xf>
    <xf numFmtId="10" fontId="51" fillId="11" borderId="50" xfId="0" applyNumberFormat="1" applyFont="1" applyFill="1" applyBorder="1" applyAlignment="1" applyProtection="1">
      <alignment horizontal="right"/>
    </xf>
    <xf numFmtId="10" fontId="51" fillId="11" borderId="123" xfId="0" applyNumberFormat="1" applyFont="1" applyFill="1" applyBorder="1" applyAlignment="1" applyProtection="1">
      <alignment horizontal="right"/>
    </xf>
    <xf numFmtId="0" fontId="57" fillId="0" borderId="136" xfId="0" applyFont="1" applyBorder="1" applyAlignment="1" applyProtection="1">
      <alignment horizontal="left" indent="1"/>
    </xf>
    <xf numFmtId="164" fontId="51" fillId="20" borderId="30" xfId="0" applyNumberFormat="1" applyFont="1" applyFill="1" applyBorder="1" applyAlignment="1" applyProtection="1">
      <alignment horizontal="right"/>
      <protection locked="0"/>
    </xf>
    <xf numFmtId="10" fontId="51" fillId="11" borderId="30" xfId="0" applyNumberFormat="1" applyFont="1" applyFill="1" applyBorder="1" applyAlignment="1" applyProtection="1">
      <alignment horizontal="right"/>
    </xf>
    <xf numFmtId="10" fontId="51" fillId="11" borderId="29" xfId="0" applyNumberFormat="1" applyFont="1" applyFill="1" applyBorder="1" applyAlignment="1" applyProtection="1">
      <alignment horizontal="right"/>
    </xf>
    <xf numFmtId="164" fontId="51" fillId="20" borderId="43" xfId="0" applyNumberFormat="1" applyFont="1" applyFill="1" applyBorder="1" applyAlignment="1" applyProtection="1">
      <alignment horizontal="right"/>
      <protection locked="0"/>
    </xf>
    <xf numFmtId="10" fontId="51" fillId="11" borderId="43" xfId="0" applyNumberFormat="1" applyFont="1" applyFill="1" applyBorder="1" applyAlignment="1" applyProtection="1">
      <alignment horizontal="right"/>
    </xf>
    <xf numFmtId="10" fontId="51" fillId="11" borderId="117" xfId="0" applyNumberFormat="1" applyFont="1" applyFill="1" applyBorder="1" applyAlignment="1" applyProtection="1">
      <alignment horizontal="right"/>
    </xf>
    <xf numFmtId="10" fontId="49" fillId="3" borderId="39" xfId="0" applyNumberFormat="1" applyFont="1" applyFill="1" applyBorder="1" applyAlignment="1" applyProtection="1">
      <alignment horizontal="right" vertical="top" wrapText="1"/>
    </xf>
    <xf numFmtId="10" fontId="49" fillId="3" borderId="133" xfId="0" applyNumberFormat="1" applyFont="1" applyFill="1" applyBorder="1" applyAlignment="1" applyProtection="1">
      <alignment horizontal="right" vertical="top" wrapText="1"/>
    </xf>
    <xf numFmtId="10" fontId="49" fillId="3" borderId="139" xfId="0" applyNumberFormat="1" applyFont="1" applyFill="1" applyBorder="1" applyAlignment="1" applyProtection="1">
      <alignment horizontal="right" vertical="top" wrapText="1"/>
    </xf>
    <xf numFmtId="10" fontId="49" fillId="3" borderId="140" xfId="0" applyNumberFormat="1" applyFont="1" applyFill="1" applyBorder="1" applyAlignment="1" applyProtection="1">
      <alignment horizontal="right" vertical="top" wrapText="1"/>
    </xf>
    <xf numFmtId="10" fontId="49" fillId="3" borderId="52" xfId="0" applyNumberFormat="1" applyFont="1" applyFill="1" applyBorder="1" applyAlignment="1" applyProtection="1">
      <alignment horizontal="right" vertical="top" wrapText="1"/>
    </xf>
    <xf numFmtId="10" fontId="49" fillId="3" borderId="137" xfId="0" applyNumberFormat="1" applyFont="1" applyFill="1" applyBorder="1" applyAlignment="1" applyProtection="1">
      <alignment horizontal="right" vertical="top" wrapText="1"/>
    </xf>
    <xf numFmtId="10" fontId="49" fillId="3" borderId="62" xfId="0" applyNumberFormat="1" applyFont="1" applyFill="1" applyBorder="1" applyAlignment="1" applyProtection="1">
      <alignment horizontal="right" vertical="center" wrapText="1"/>
    </xf>
    <xf numFmtId="10" fontId="51" fillId="11" borderId="28" xfId="0" applyNumberFormat="1" applyFont="1" applyFill="1" applyBorder="1" applyAlignment="1" applyProtection="1">
      <alignment horizontal="right" vertical="center" wrapText="1"/>
    </xf>
    <xf numFmtId="10" fontId="51" fillId="11" borderId="122" xfId="0" applyNumberFormat="1" applyFont="1" applyFill="1" applyBorder="1" applyAlignment="1" applyProtection="1">
      <alignment horizontal="right" vertical="center" wrapText="1"/>
    </xf>
    <xf numFmtId="10" fontId="54" fillId="11" borderId="28" xfId="0" applyNumberFormat="1" applyFont="1" applyFill="1" applyBorder="1" applyAlignment="1" applyProtection="1">
      <alignment horizontal="right" vertical="center" wrapText="1"/>
    </xf>
    <xf numFmtId="10" fontId="49" fillId="11" borderId="123" xfId="0" applyNumberFormat="1" applyFont="1" applyFill="1" applyBorder="1" applyAlignment="1" applyProtection="1">
      <alignment horizontal="right" vertical="center" wrapText="1"/>
    </xf>
    <xf numFmtId="10" fontId="49" fillId="11" borderId="28" xfId="0" applyNumberFormat="1" applyFont="1" applyFill="1" applyBorder="1" applyAlignment="1" applyProtection="1">
      <alignment horizontal="right" vertical="center" wrapText="1"/>
    </xf>
    <xf numFmtId="10" fontId="49" fillId="11" borderId="126" xfId="0" applyNumberFormat="1" applyFont="1" applyFill="1" applyBorder="1" applyAlignment="1" applyProtection="1">
      <alignment horizontal="right" vertical="center" wrapText="1"/>
    </xf>
    <xf numFmtId="10" fontId="49" fillId="11" borderId="129" xfId="0" applyNumberFormat="1" applyFont="1" applyFill="1" applyBorder="1" applyAlignment="1" applyProtection="1">
      <alignment horizontal="right" vertical="center" wrapText="1"/>
    </xf>
    <xf numFmtId="10" fontId="49" fillId="3" borderId="67" xfId="0" applyNumberFormat="1" applyFont="1" applyFill="1" applyBorder="1" applyAlignment="1" applyProtection="1">
      <alignment horizontal="right" vertical="top" wrapText="1"/>
    </xf>
    <xf numFmtId="0" fontId="49" fillId="3" borderId="119" xfId="0" applyFont="1" applyFill="1" applyBorder="1" applyAlignment="1" applyProtection="1">
      <alignment horizontal="left" vertical="center"/>
    </xf>
    <xf numFmtId="0" fontId="54" fillId="0" borderId="71" xfId="0" applyFont="1" applyFill="1" applyBorder="1" applyAlignment="1" applyProtection="1">
      <alignment horizontal="left" vertical="top"/>
    </xf>
    <xf numFmtId="0" fontId="49" fillId="0" borderId="71" xfId="0" applyFont="1" applyFill="1" applyBorder="1" applyAlignment="1" applyProtection="1">
      <alignment horizontal="left" vertical="top"/>
    </xf>
    <xf numFmtId="0" fontId="49" fillId="4" borderId="124" xfId="0" applyFont="1" applyFill="1" applyBorder="1" applyAlignment="1" applyProtection="1">
      <alignment horizontal="left" vertical="top"/>
    </xf>
    <xf numFmtId="0" fontId="49" fillId="0" borderId="127" xfId="0" applyFont="1" applyFill="1" applyBorder="1" applyAlignment="1" applyProtection="1">
      <alignment horizontal="left" vertical="top"/>
    </xf>
    <xf numFmtId="0" fontId="49" fillId="0" borderId="128" xfId="0" applyFont="1" applyFill="1" applyBorder="1" applyAlignment="1" applyProtection="1">
      <alignment horizontal="left" vertical="top"/>
    </xf>
    <xf numFmtId="0" fontId="51" fillId="0" borderId="121" xfId="0" applyFont="1" applyFill="1" applyBorder="1" applyAlignment="1" applyProtection="1">
      <alignment horizontal="left" vertical="center" wrapText="1"/>
    </xf>
    <xf numFmtId="49" fontId="49" fillId="0" borderId="0" xfId="0" applyNumberFormat="1" applyFont="1" applyFill="1" applyAlignment="1" applyProtection="1">
      <alignment horizontal="left" vertical="center" wrapText="1"/>
    </xf>
    <xf numFmtId="49" fontId="51" fillId="0" borderId="40" xfId="0" applyNumberFormat="1" applyFont="1" applyFill="1" applyBorder="1" applyAlignment="1" applyProtection="1">
      <alignment horizontal="left" vertical="center"/>
    </xf>
    <xf numFmtId="0" fontId="59" fillId="19" borderId="6" xfId="0" applyFont="1" applyFill="1" applyBorder="1" applyAlignment="1" applyProtection="1">
      <alignment horizontal="left" vertical="center" wrapText="1"/>
    </xf>
    <xf numFmtId="164" fontId="49" fillId="11" borderId="141" xfId="0" applyNumberFormat="1" applyFont="1" applyFill="1" applyBorder="1" applyAlignment="1" applyProtection="1">
      <alignment horizontal="right" vertical="center" wrapText="1"/>
    </xf>
    <xf numFmtId="0" fontId="59" fillId="0" borderId="74" xfId="0" applyFont="1" applyFill="1" applyBorder="1" applyAlignment="1" applyProtection="1">
      <alignment horizontal="right" vertical="center" wrapText="1"/>
    </xf>
    <xf numFmtId="165" fontId="59" fillId="11" borderId="6" xfId="0" applyNumberFormat="1" applyFont="1" applyFill="1" applyBorder="1" applyAlignment="1" applyProtection="1">
      <alignment horizontal="center" wrapText="1"/>
    </xf>
    <xf numFmtId="165" fontId="58" fillId="11" borderId="6" xfId="0" applyNumberFormat="1" applyFont="1" applyFill="1" applyBorder="1" applyAlignment="1" applyProtection="1">
      <alignment horizontal="center" wrapText="1"/>
    </xf>
    <xf numFmtId="165" fontId="59" fillId="3" borderId="6" xfId="0" applyNumberFormat="1" applyFont="1" applyFill="1" applyBorder="1" applyAlignment="1" applyProtection="1">
      <alignment horizontal="center" wrapText="1"/>
    </xf>
    <xf numFmtId="0" fontId="49" fillId="23" borderId="6" xfId="0" applyFont="1" applyFill="1" applyBorder="1" applyAlignment="1" applyProtection="1">
      <alignment horizontal="left" vertical="center" wrapText="1"/>
    </xf>
    <xf numFmtId="0" fontId="51" fillId="0" borderId="6" xfId="0" applyFont="1" applyFill="1" applyBorder="1" applyAlignment="1" applyProtection="1">
      <alignment horizontal="left" vertical="center" indent="1"/>
    </xf>
    <xf numFmtId="0" fontId="48"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0" fillId="9" borderId="81" xfId="0" applyFont="1" applyFill="1" applyBorder="1" applyAlignment="1" applyProtection="1">
      <alignment horizontal="left" vertical="center"/>
    </xf>
    <xf numFmtId="0" fontId="28" fillId="9" borderId="82" xfId="0" applyFont="1" applyFill="1" applyBorder="1" applyAlignment="1" applyProtection="1">
      <alignment horizontal="left"/>
    </xf>
    <xf numFmtId="0" fontId="28" fillId="9" borderId="83" xfId="0" applyFont="1" applyFill="1" applyBorder="1" applyAlignment="1" applyProtection="1">
      <alignment horizontal="left"/>
    </xf>
    <xf numFmtId="10" fontId="17" fillId="9" borderId="84" xfId="0" applyNumberFormat="1" applyFont="1" applyFill="1" applyBorder="1" applyAlignment="1" applyProtection="1">
      <alignment horizontal="center" vertical="center" wrapText="1"/>
    </xf>
    <xf numFmtId="10" fontId="17" fillId="9" borderId="85" xfId="0" applyNumberFormat="1" applyFont="1" applyFill="1" applyBorder="1" applyAlignment="1" applyProtection="1">
      <alignment horizontal="center" vertical="center" wrapText="1"/>
    </xf>
    <xf numFmtId="10" fontId="17" fillId="9" borderId="86" xfId="0" applyNumberFormat="1" applyFont="1" applyFill="1" applyBorder="1" applyAlignment="1" applyProtection="1">
      <alignment horizontal="center" vertical="center" wrapText="1"/>
    </xf>
    <xf numFmtId="10" fontId="17" fillId="9" borderId="43" xfId="0" applyNumberFormat="1" applyFont="1" applyFill="1" applyBorder="1" applyAlignment="1" applyProtection="1">
      <alignment horizontal="center" vertical="center" wrapText="1"/>
    </xf>
    <xf numFmtId="164" fontId="17" fillId="6" borderId="87" xfId="0" applyNumberFormat="1" applyFont="1" applyFill="1" applyBorder="1" applyAlignment="1" applyProtection="1">
      <alignment horizontal="center" vertical="center"/>
    </xf>
    <xf numFmtId="164" fontId="17" fillId="6" borderId="88" xfId="0" applyNumberFormat="1"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165" fontId="20" fillId="6" borderId="97" xfId="0" applyNumberFormat="1" applyFont="1" applyFill="1" applyBorder="1" applyAlignment="1" applyProtection="1">
      <alignment horizontal="left" vertical="center" wrapText="1"/>
    </xf>
    <xf numFmtId="165" fontId="20" fillId="6" borderId="98" xfId="0" applyNumberFormat="1" applyFont="1" applyFill="1" applyBorder="1" applyAlignment="1" applyProtection="1">
      <alignment horizontal="left" vertical="center" wrapText="1"/>
    </xf>
    <xf numFmtId="49" fontId="11" fillId="0" borderId="95" xfId="0" applyNumberFormat="1" applyFont="1" applyFill="1" applyBorder="1" applyAlignment="1">
      <alignment horizontal="center"/>
    </xf>
    <xf numFmtId="0" fontId="11" fillId="0" borderId="96" xfId="0" applyFont="1" applyBorder="1"/>
    <xf numFmtId="166" fontId="14" fillId="3" borderId="71" xfId="0" applyNumberFormat="1" applyFont="1" applyFill="1" applyBorder="1" applyAlignment="1" applyProtection="1"/>
    <xf numFmtId="166" fontId="14" fillId="3" borderId="6" xfId="0" applyNumberFormat="1" applyFont="1" applyFill="1" applyBorder="1" applyAlignment="1" applyProtection="1"/>
    <xf numFmtId="0" fontId="11" fillId="0" borderId="95" xfId="0" applyFont="1" applyFill="1" applyBorder="1" applyAlignment="1">
      <alignment horizontal="center"/>
    </xf>
    <xf numFmtId="0" fontId="20" fillId="7" borderId="79" xfId="0" applyFont="1" applyFill="1" applyBorder="1" applyAlignment="1" applyProtection="1">
      <alignment horizontal="center"/>
    </xf>
    <xf numFmtId="0" fontId="20" fillId="7" borderId="80" xfId="0" applyFont="1" applyFill="1" applyBorder="1" applyAlignment="1" applyProtection="1">
      <alignment horizontal="center"/>
    </xf>
    <xf numFmtId="164" fontId="17" fillId="6" borderId="87" xfId="0" applyNumberFormat="1" applyFont="1" applyFill="1" applyBorder="1" applyAlignment="1" applyProtection="1">
      <alignment horizontal="center" vertical="center" wrapText="1"/>
    </xf>
    <xf numFmtId="10" fontId="17" fillId="6" borderId="87" xfId="0" applyNumberFormat="1" applyFont="1" applyFill="1" applyBorder="1" applyAlignment="1" applyProtection="1">
      <alignment horizontal="center" vertical="center" wrapText="1"/>
    </xf>
    <xf numFmtId="10" fontId="17" fillId="6" borderId="88" xfId="0" applyNumberFormat="1" applyFont="1" applyFill="1" applyBorder="1" applyAlignment="1" applyProtection="1">
      <alignment horizontal="center" vertical="center"/>
    </xf>
    <xf numFmtId="164" fontId="17" fillId="6" borderId="99" xfId="0" applyNumberFormat="1" applyFont="1" applyFill="1" applyBorder="1" applyAlignment="1" applyProtection="1">
      <alignment horizontal="center" vertical="center"/>
    </xf>
    <xf numFmtId="0" fontId="11" fillId="4" borderId="100" xfId="0" applyFont="1" applyFill="1" applyBorder="1" applyAlignment="1" applyProtection="1">
      <alignment horizontal="left"/>
    </xf>
    <xf numFmtId="10" fontId="14" fillId="3" borderId="93" xfId="0" applyNumberFormat="1" applyFont="1" applyFill="1" applyBorder="1" applyAlignment="1" applyProtection="1"/>
    <xf numFmtId="10" fontId="14" fillId="3" borderId="33" xfId="0" applyNumberFormat="1" applyFont="1" applyFill="1" applyBorder="1" applyAlignment="1" applyProtection="1"/>
    <xf numFmtId="10" fontId="14" fillId="3" borderId="31" xfId="0" applyNumberFormat="1" applyFont="1" applyFill="1" applyBorder="1" applyAlignment="1" applyProtection="1"/>
    <xf numFmtId="10" fontId="17" fillId="9" borderId="84" xfId="0" applyNumberFormat="1" applyFont="1" applyFill="1" applyBorder="1" applyAlignment="1" applyProtection="1">
      <alignment horizontal="center" vertical="center"/>
    </xf>
    <xf numFmtId="0" fontId="30" fillId="9" borderId="101" xfId="0" applyFont="1" applyFill="1" applyBorder="1" applyAlignment="1" applyProtection="1">
      <alignment horizontal="center" vertical="center"/>
    </xf>
    <xf numFmtId="0" fontId="30" fillId="9" borderId="86" xfId="0" applyFont="1" applyFill="1" applyBorder="1" applyAlignment="1" applyProtection="1">
      <alignment horizontal="center" vertical="center"/>
    </xf>
    <xf numFmtId="0" fontId="30" fillId="9" borderId="102" xfId="0" applyFont="1" applyFill="1" applyBorder="1" applyAlignment="1" applyProtection="1">
      <alignment horizontal="center" vertical="center"/>
    </xf>
    <xf numFmtId="49" fontId="14" fillId="0" borderId="0" xfId="0" applyNumberFormat="1" applyFont="1" applyFill="1" applyBorder="1" applyAlignment="1" applyProtection="1">
      <alignment horizontal="center"/>
    </xf>
    <xf numFmtId="0" fontId="11" fillId="0" borderId="90" xfId="0" applyFont="1" applyBorder="1" applyAlignment="1" applyProtection="1">
      <alignment horizontal="left"/>
    </xf>
    <xf numFmtId="0" fontId="13" fillId="0" borderId="0" xfId="0" applyFont="1" applyFill="1" applyAlignment="1" applyProtection="1">
      <alignment horizontal="center"/>
    </xf>
    <xf numFmtId="0" fontId="14" fillId="0" borderId="0" xfId="0" applyFont="1" applyAlignment="1" applyProtection="1">
      <alignment horizontal="center"/>
    </xf>
    <xf numFmtId="0" fontId="14" fillId="3" borderId="71" xfId="0" applyFont="1" applyFill="1" applyBorder="1" applyAlignment="1" applyProtection="1"/>
    <xf numFmtId="0" fontId="14" fillId="3" borderId="6" xfId="0" applyFont="1" applyFill="1" applyBorder="1" applyAlignment="1" applyProtection="1"/>
    <xf numFmtId="0" fontId="29" fillId="4" borderId="71" xfId="0" applyFont="1" applyFill="1" applyBorder="1" applyAlignment="1" applyProtection="1"/>
    <xf numFmtId="0" fontId="29" fillId="4" borderId="6" xfId="0" applyFont="1" applyFill="1" applyBorder="1" applyAlignment="1" applyProtection="1"/>
    <xf numFmtId="166" fontId="14" fillId="0" borderId="95" xfId="0" applyNumberFormat="1" applyFont="1" applyFill="1" applyBorder="1" applyAlignment="1" applyProtection="1">
      <alignment horizontal="center"/>
    </xf>
    <xf numFmtId="0" fontId="20" fillId="3" borderId="74" xfId="0" applyFont="1" applyFill="1" applyBorder="1" applyAlignment="1" applyProtection="1">
      <alignment horizontal="left"/>
    </xf>
    <xf numFmtId="0" fontId="20" fillId="3" borderId="103" xfId="0" applyFont="1" applyFill="1" applyBorder="1" applyAlignment="1" applyProtection="1">
      <alignment horizontal="left"/>
    </xf>
    <xf numFmtId="49" fontId="11" fillId="0" borderId="96" xfId="0" applyNumberFormat="1" applyFont="1" applyFill="1" applyBorder="1" applyAlignment="1">
      <alignment horizontal="center"/>
    </xf>
    <xf numFmtId="49" fontId="14" fillId="0" borderId="95" xfId="0" applyNumberFormat="1" applyFont="1" applyFill="1" applyBorder="1" applyAlignment="1" applyProtection="1">
      <alignment horizontal="center" wrapText="1"/>
    </xf>
    <xf numFmtId="10" fontId="20" fillId="9" borderId="104" xfId="0" applyNumberFormat="1" applyFont="1" applyFill="1" applyBorder="1" applyAlignment="1" applyProtection="1">
      <alignment horizontal="left"/>
    </xf>
    <xf numFmtId="10" fontId="20" fillId="9" borderId="105" xfId="0" applyNumberFormat="1" applyFont="1" applyFill="1" applyBorder="1" applyAlignment="1" applyProtection="1">
      <alignment horizontal="left"/>
    </xf>
    <xf numFmtId="10" fontId="20" fillId="9" borderId="106" xfId="0" applyNumberFormat="1" applyFont="1" applyFill="1" applyBorder="1" applyAlignment="1" applyProtection="1">
      <alignment horizontal="left"/>
    </xf>
    <xf numFmtId="0" fontId="36" fillId="0" borderId="0" xfId="1" applyFont="1" applyFill="1" applyBorder="1" applyAlignment="1" applyProtection="1">
      <alignment horizontal="left" vertical="top" wrapText="1"/>
    </xf>
    <xf numFmtId="0" fontId="37" fillId="0" borderId="0" xfId="1" applyFont="1" applyFill="1" applyBorder="1" applyAlignment="1" applyProtection="1">
      <alignment horizontal="left" vertical="top" wrapText="1"/>
    </xf>
    <xf numFmtId="0" fontId="37" fillId="0" borderId="96" xfId="1" applyFont="1" applyFill="1" applyBorder="1" applyAlignment="1" applyProtection="1">
      <alignment horizontal="left" vertical="top" wrapText="1"/>
    </xf>
    <xf numFmtId="49" fontId="11" fillId="0" borderId="71" xfId="0" applyNumberFormat="1" applyFont="1" applyFill="1" applyBorder="1" applyAlignment="1" applyProtection="1"/>
    <xf numFmtId="49" fontId="11" fillId="0" borderId="6" xfId="0" applyNumberFormat="1" applyFont="1" applyFill="1" applyBorder="1" applyAlignment="1" applyProtection="1"/>
    <xf numFmtId="0" fontId="11" fillId="4" borderId="91" xfId="0" applyFont="1" applyFill="1" applyBorder="1" applyAlignment="1" applyProtection="1">
      <alignment horizontal="left"/>
      <protection locked="0"/>
    </xf>
    <xf numFmtId="0" fontId="11" fillId="4" borderId="92" xfId="0" applyFont="1" applyFill="1" applyBorder="1" applyAlignment="1" applyProtection="1">
      <alignment horizontal="left"/>
      <protection locked="0"/>
    </xf>
    <xf numFmtId="166" fontId="11" fillId="0" borderId="71" xfId="0" applyNumberFormat="1" applyFont="1" applyFill="1" applyBorder="1" applyAlignment="1" applyProtection="1"/>
    <xf numFmtId="166" fontId="11" fillId="0" borderId="6" xfId="0" applyNumberFormat="1" applyFont="1" applyFill="1" applyBorder="1" applyAlignment="1" applyProtection="1"/>
    <xf numFmtId="0" fontId="11" fillId="4" borderId="93" xfId="0" applyFont="1" applyFill="1" applyBorder="1" applyAlignment="1" applyProtection="1">
      <alignment horizontal="left"/>
      <protection locked="0"/>
    </xf>
    <xf numFmtId="0" fontId="11" fillId="4" borderId="94" xfId="0" applyFont="1" applyFill="1" applyBorder="1" applyAlignment="1" applyProtection="1">
      <alignment horizontal="left"/>
      <protection locked="0"/>
    </xf>
    <xf numFmtId="0" fontId="23" fillId="8" borderId="0"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7" fillId="12" borderId="0" xfId="0" applyFont="1" applyFill="1" applyBorder="1" applyAlignment="1">
      <alignment horizontal="left" vertical="top"/>
    </xf>
    <xf numFmtId="0" fontId="31" fillId="0" borderId="0" xfId="0" applyFont="1" applyAlignment="1">
      <alignment horizontal="center"/>
    </xf>
    <xf numFmtId="0" fontId="32" fillId="0" borderId="0" xfId="0" applyFont="1" applyFill="1" applyAlignment="1">
      <alignment horizontal="center"/>
    </xf>
    <xf numFmtId="0" fontId="10" fillId="0" borderId="0" xfId="0" applyFont="1" applyFill="1" applyAlignment="1">
      <alignment horizontal="left" vertical="top" wrapText="1"/>
    </xf>
    <xf numFmtId="0" fontId="13" fillId="0" borderId="0" xfId="0" applyFont="1" applyFill="1" applyAlignment="1">
      <alignment horizontal="left" vertical="top" wrapText="1"/>
    </xf>
    <xf numFmtId="0" fontId="24" fillId="0" borderId="107" xfId="0" applyFont="1" applyFill="1" applyBorder="1" applyAlignment="1" applyProtection="1">
      <alignment horizontal="center" vertical="center"/>
    </xf>
    <xf numFmtId="0" fontId="23" fillId="8" borderId="0" xfId="0" applyFont="1" applyFill="1" applyBorder="1" applyAlignment="1">
      <alignment horizontal="left" vertical="center" wrapText="1"/>
    </xf>
    <xf numFmtId="0" fontId="24" fillId="8" borderId="0" xfId="0" applyFont="1" applyFill="1" applyBorder="1" applyAlignment="1">
      <alignment horizontal="left" vertical="center" wrapText="1"/>
    </xf>
    <xf numFmtId="0" fontId="24" fillId="8" borderId="1" xfId="0" applyFont="1" applyFill="1" applyBorder="1" applyAlignment="1">
      <alignment horizontal="left" vertical="center" wrapText="1"/>
    </xf>
    <xf numFmtId="166" fontId="51" fillId="20" borderId="74" xfId="0" applyNumberFormat="1" applyFont="1" applyFill="1" applyBorder="1" applyAlignment="1" applyProtection="1">
      <alignment horizontal="center" vertical="top" wrapText="1"/>
      <protection locked="0"/>
    </xf>
    <xf numFmtId="166" fontId="51" fillId="20" borderId="111" xfId="0" applyNumberFormat="1" applyFont="1" applyFill="1" applyBorder="1" applyAlignment="1" applyProtection="1">
      <alignment horizontal="center" vertical="top" wrapText="1"/>
      <protection locked="0"/>
    </xf>
    <xf numFmtId="166" fontId="51" fillId="20" borderId="103" xfId="0" applyNumberFormat="1" applyFont="1" applyFill="1" applyBorder="1" applyAlignment="1" applyProtection="1">
      <alignment horizontal="center" vertical="top" wrapText="1"/>
      <protection locked="0"/>
    </xf>
    <xf numFmtId="0" fontId="49" fillId="0" borderId="0" xfId="0" applyFont="1" applyFill="1" applyAlignment="1" applyProtection="1">
      <alignment horizontal="center" vertical="top" wrapText="1"/>
    </xf>
    <xf numFmtId="0" fontId="6" fillId="0" borderId="0" xfId="0" applyFont="1" applyAlignment="1" applyProtection="1">
      <alignment horizontal="center" vertical="top" wrapText="1"/>
    </xf>
    <xf numFmtId="0" fontId="51" fillId="20" borderId="74" xfId="0" applyNumberFormat="1" applyFont="1" applyFill="1" applyBorder="1" applyAlignment="1" applyProtection="1">
      <alignment horizontal="left" vertical="top" wrapText="1"/>
      <protection locked="0"/>
    </xf>
    <xf numFmtId="0" fontId="51" fillId="20" borderId="111" xfId="0" applyNumberFormat="1" applyFont="1" applyFill="1" applyBorder="1" applyAlignment="1" applyProtection="1">
      <alignment horizontal="left" vertical="top" wrapText="1"/>
      <protection locked="0"/>
    </xf>
    <xf numFmtId="0" fontId="51" fillId="20" borderId="103" xfId="0" applyNumberFormat="1" applyFont="1" applyFill="1" applyBorder="1" applyAlignment="1" applyProtection="1">
      <alignment horizontal="left" vertical="top" wrapText="1"/>
      <protection locked="0"/>
    </xf>
    <xf numFmtId="49" fontId="51" fillId="20" borderId="74" xfId="0" applyNumberFormat="1" applyFont="1" applyFill="1" applyBorder="1" applyAlignment="1" applyProtection="1">
      <alignment horizontal="center" vertical="top" wrapText="1"/>
      <protection locked="0"/>
    </xf>
    <xf numFmtId="49" fontId="51" fillId="20" borderId="111" xfId="0" applyNumberFormat="1" applyFont="1" applyFill="1" applyBorder="1" applyAlignment="1" applyProtection="1">
      <alignment horizontal="center" vertical="top" wrapText="1"/>
      <protection locked="0"/>
    </xf>
    <xf numFmtId="49" fontId="51" fillId="20" borderId="103" xfId="0" applyNumberFormat="1" applyFont="1" applyFill="1" applyBorder="1" applyAlignment="1" applyProtection="1">
      <alignment horizontal="center" vertical="top" wrapText="1"/>
      <protection locked="0"/>
    </xf>
    <xf numFmtId="0" fontId="49" fillId="0" borderId="71" xfId="0" applyFont="1" applyFill="1" applyBorder="1" applyAlignment="1" applyProtection="1">
      <alignment horizontal="left" vertical="top" wrapText="1"/>
    </xf>
    <xf numFmtId="0" fontId="49" fillId="0" borderId="6" xfId="0" applyFont="1" applyFill="1" applyBorder="1" applyAlignment="1" applyProtection="1">
      <alignment horizontal="left" vertical="top" wrapText="1"/>
    </xf>
    <xf numFmtId="0" fontId="49" fillId="0" borderId="28" xfId="0" applyFont="1" applyFill="1" applyBorder="1" applyAlignment="1" applyProtection="1">
      <alignment horizontal="left" vertical="top" wrapText="1"/>
    </xf>
    <xf numFmtId="0" fontId="49" fillId="0" borderId="136" xfId="0" applyFont="1" applyFill="1" applyBorder="1" applyAlignment="1" applyProtection="1">
      <alignment horizontal="left" vertical="top" wrapText="1"/>
    </xf>
    <xf numFmtId="0" fontId="49" fillId="0" borderId="30" xfId="0" applyFont="1" applyFill="1" applyBorder="1" applyAlignment="1" applyProtection="1">
      <alignment horizontal="left" vertical="top" wrapText="1"/>
    </xf>
    <xf numFmtId="0" fontId="49" fillId="0" borderId="29" xfId="0" applyFont="1" applyFill="1" applyBorder="1" applyAlignment="1" applyProtection="1">
      <alignment horizontal="left" vertical="top" wrapText="1"/>
    </xf>
    <xf numFmtId="0" fontId="49" fillId="22" borderId="114" xfId="0" applyFont="1" applyFill="1" applyBorder="1" applyAlignment="1" applyProtection="1">
      <alignment horizontal="left" vertical="center" wrapText="1"/>
    </xf>
    <xf numFmtId="0" fontId="51" fillId="22" borderId="116" xfId="0" applyFont="1" applyFill="1" applyBorder="1" applyAlignment="1" applyProtection="1">
      <alignment horizontal="left" vertical="center" wrapText="1"/>
    </xf>
    <xf numFmtId="0" fontId="51" fillId="22" borderId="118" xfId="0" applyFont="1" applyFill="1" applyBorder="1" applyAlignment="1" applyProtection="1">
      <alignment horizontal="left" vertical="center" wrapText="1"/>
    </xf>
    <xf numFmtId="10" fontId="49" fillId="22" borderId="115" xfId="0" applyNumberFormat="1" applyFont="1" applyFill="1" applyBorder="1" applyAlignment="1" applyProtection="1">
      <alignment horizontal="center" vertical="top" wrapText="1"/>
    </xf>
    <xf numFmtId="10" fontId="49" fillId="22" borderId="106" xfId="0" applyNumberFormat="1" applyFont="1" applyFill="1" applyBorder="1" applyAlignment="1" applyProtection="1">
      <alignment horizontal="center" vertical="top" wrapText="1"/>
    </xf>
    <xf numFmtId="10" fontId="49" fillId="22" borderId="86" xfId="0" applyNumberFormat="1" applyFont="1" applyFill="1" applyBorder="1" applyAlignment="1" applyProtection="1">
      <alignment horizontal="center" vertical="top" wrapText="1"/>
    </xf>
    <xf numFmtId="10" fontId="49" fillId="22" borderId="117" xfId="0" applyNumberFormat="1" applyFont="1" applyFill="1" applyBorder="1" applyAlignment="1" applyProtection="1">
      <alignment horizontal="center" vertical="top" wrapText="1"/>
    </xf>
    <xf numFmtId="165" fontId="49" fillId="7" borderId="114" xfId="0" applyNumberFormat="1" applyFont="1" applyFill="1" applyBorder="1" applyAlignment="1" applyProtection="1">
      <alignment horizontal="left" vertical="center"/>
    </xf>
    <xf numFmtId="165" fontId="49" fillId="7" borderId="118" xfId="0" applyNumberFormat="1" applyFont="1" applyFill="1" applyBorder="1" applyAlignment="1" applyProtection="1">
      <alignment horizontal="left" vertical="center"/>
    </xf>
    <xf numFmtId="164" fontId="49" fillId="7" borderId="130" xfId="0" applyNumberFormat="1" applyFont="1" applyFill="1" applyBorder="1" applyAlignment="1" applyProtection="1">
      <alignment horizontal="center" wrapText="1"/>
    </xf>
    <xf numFmtId="164" fontId="49" fillId="7" borderId="131" xfId="0" applyNumberFormat="1" applyFont="1" applyFill="1" applyBorder="1" applyAlignment="1" applyProtection="1">
      <alignment horizontal="center" wrapText="1"/>
    </xf>
    <xf numFmtId="164" fontId="49" fillId="7" borderId="130" xfId="0" applyNumberFormat="1" applyFont="1" applyFill="1" applyBorder="1" applyAlignment="1" applyProtection="1">
      <alignment horizontal="center" vertical="top" wrapText="1"/>
    </xf>
    <xf numFmtId="164" fontId="49" fillId="7" borderId="92" xfId="0" applyNumberFormat="1" applyFont="1" applyFill="1" applyBorder="1" applyAlignment="1" applyProtection="1">
      <alignment horizontal="center" vertical="top" wrapText="1"/>
    </xf>
    <xf numFmtId="0" fontId="49" fillId="0" borderId="107" xfId="0" applyFont="1" applyFill="1" applyBorder="1" applyAlignment="1" applyProtection="1">
      <alignment horizontal="center" vertical="center" wrapText="1"/>
    </xf>
    <xf numFmtId="0" fontId="49" fillId="0" borderId="0" xfId="0" applyFont="1" applyAlignment="1" applyProtection="1">
      <alignment horizontal="center" vertical="top" wrapText="1"/>
    </xf>
    <xf numFmtId="49" fontId="51" fillId="0" borderId="0" xfId="0" applyNumberFormat="1" applyFont="1" applyFill="1" applyAlignment="1" applyProtection="1">
      <alignment horizontal="center" vertical="center" wrapText="1"/>
    </xf>
    <xf numFmtId="0" fontId="49" fillId="0" borderId="0" xfId="0" applyNumberFormat="1" applyFont="1" applyFill="1" applyAlignment="1" applyProtection="1">
      <alignment horizontal="center" vertical="center" wrapText="1"/>
      <protection locked="0"/>
    </xf>
    <xf numFmtId="0" fontId="51" fillId="0" borderId="0" xfId="0" applyNumberFormat="1" applyFont="1" applyFill="1" applyAlignment="1" applyProtection="1">
      <alignment horizontal="left" vertical="center" wrapText="1"/>
    </xf>
    <xf numFmtId="49" fontId="51" fillId="0" borderId="40" xfId="0" applyNumberFormat="1" applyFont="1" applyFill="1" applyBorder="1" applyAlignment="1" applyProtection="1">
      <alignment horizontal="left"/>
    </xf>
    <xf numFmtId="0" fontId="51" fillId="0" borderId="0" xfId="0" applyFont="1" applyAlignment="1" applyProtection="1">
      <alignment horizontal="left" vertical="top" wrapText="1"/>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nts.hrsa.gov/webexternal/Login.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ER87"/>
  <sheetViews>
    <sheetView tabSelected="1" zoomScale="115" zoomScaleNormal="115" workbookViewId="0">
      <selection activeCell="F21" sqref="F21"/>
    </sheetView>
  </sheetViews>
  <sheetFormatPr defaultColWidth="9.140625" defaultRowHeight="12.75" x14ac:dyDescent="0.2"/>
  <cols>
    <col min="1" max="1" width="60.42578125" style="171" customWidth="1"/>
    <col min="2" max="2" width="10.7109375" style="189" customWidth="1"/>
    <col min="3" max="3" width="10.42578125" style="184" bestFit="1" customWidth="1"/>
    <col min="4" max="4" width="10.7109375" style="189" customWidth="1"/>
    <col min="5" max="5" width="10.42578125" style="184" bestFit="1" customWidth="1"/>
    <col min="6" max="6" width="11.5703125" style="189" customWidth="1"/>
    <col min="7" max="7" width="11.28515625" style="184" customWidth="1"/>
    <col min="8" max="8" width="11.7109375" style="189" customWidth="1"/>
    <col min="9" max="9" width="10.42578125" style="184" bestFit="1" customWidth="1"/>
    <col min="10" max="16384" width="9.140625" style="171"/>
  </cols>
  <sheetData>
    <row r="1" spans="1:9" ht="15.75" x14ac:dyDescent="0.25">
      <c r="A1" s="371" t="s">
        <v>80</v>
      </c>
      <c r="B1" s="371"/>
      <c r="C1" s="371"/>
      <c r="D1" s="371"/>
      <c r="E1" s="371"/>
      <c r="F1" s="371"/>
      <c r="G1" s="371"/>
      <c r="H1" s="371"/>
      <c r="I1" s="371"/>
    </row>
    <row r="2" spans="1:9" ht="10.5" customHeight="1" thickBot="1" x14ac:dyDescent="0.25">
      <c r="A2" s="372"/>
      <c r="B2" s="372"/>
      <c r="C2" s="372"/>
      <c r="D2" s="372"/>
      <c r="E2" s="372"/>
      <c r="F2" s="372"/>
      <c r="G2" s="372"/>
      <c r="H2" s="372"/>
      <c r="I2" s="372"/>
    </row>
    <row r="3" spans="1:9" ht="14.45" customHeight="1" x14ac:dyDescent="0.2">
      <c r="A3" s="385" t="s">
        <v>38</v>
      </c>
      <c r="B3" s="386"/>
      <c r="C3" s="386"/>
      <c r="D3" s="387"/>
      <c r="E3" s="382" t="s">
        <v>30</v>
      </c>
      <c r="F3" s="383"/>
      <c r="G3" s="383"/>
      <c r="H3" s="383"/>
      <c r="I3" s="384"/>
    </row>
    <row r="4" spans="1:9" ht="14.1" customHeight="1" x14ac:dyDescent="0.2">
      <c r="A4" s="386"/>
      <c r="B4" s="386"/>
      <c r="C4" s="386"/>
      <c r="D4" s="387"/>
      <c r="E4" s="388" t="s">
        <v>21</v>
      </c>
      <c r="F4" s="389"/>
      <c r="G4" s="389"/>
      <c r="H4" s="389"/>
      <c r="I4" s="64"/>
    </row>
    <row r="5" spans="1:9" ht="14.1" customHeight="1" thickBot="1" x14ac:dyDescent="0.25">
      <c r="A5" s="386"/>
      <c r="B5" s="386"/>
      <c r="C5" s="386"/>
      <c r="D5" s="387"/>
      <c r="E5" s="388" t="s">
        <v>33</v>
      </c>
      <c r="F5" s="389"/>
      <c r="G5" s="389"/>
      <c r="H5" s="389"/>
      <c r="I5" s="64"/>
    </row>
    <row r="6" spans="1:9" ht="14.1" customHeight="1" thickBot="1" x14ac:dyDescent="0.25">
      <c r="A6" s="378" t="s">
        <v>17</v>
      </c>
      <c r="B6" s="379"/>
      <c r="C6" s="354"/>
      <c r="D6" s="351"/>
      <c r="E6" s="392" t="s">
        <v>34</v>
      </c>
      <c r="F6" s="393"/>
      <c r="G6" s="393"/>
      <c r="H6" s="393"/>
      <c r="I6" s="65"/>
    </row>
    <row r="7" spans="1:9" ht="14.1" customHeight="1" x14ac:dyDescent="0.2">
      <c r="A7" s="390" t="s">
        <v>93</v>
      </c>
      <c r="B7" s="391"/>
      <c r="C7" s="350"/>
      <c r="D7" s="351"/>
      <c r="E7" s="352" t="s">
        <v>63</v>
      </c>
      <c r="F7" s="353"/>
      <c r="G7" s="353"/>
      <c r="H7" s="353"/>
      <c r="I7" s="66">
        <f>SUM(I5:I6)</f>
        <v>0</v>
      </c>
    </row>
    <row r="8" spans="1:9" ht="14.1" customHeight="1" x14ac:dyDescent="0.2">
      <c r="A8" s="62" t="s">
        <v>94</v>
      </c>
      <c r="B8" s="195"/>
      <c r="C8" s="350"/>
      <c r="D8" s="380"/>
      <c r="E8" s="375" t="s">
        <v>35</v>
      </c>
      <c r="F8" s="376"/>
      <c r="G8" s="376"/>
      <c r="H8" s="376"/>
      <c r="I8" s="64"/>
    </row>
    <row r="9" spans="1:9" ht="14.1" customHeight="1" x14ac:dyDescent="0.2">
      <c r="A9" s="63" t="s">
        <v>95</v>
      </c>
      <c r="B9" s="196"/>
      <c r="C9" s="381"/>
      <c r="D9" s="351"/>
      <c r="E9" s="373" t="s">
        <v>64</v>
      </c>
      <c r="F9" s="374"/>
      <c r="G9" s="374"/>
      <c r="H9" s="374"/>
      <c r="I9" s="66">
        <f>SUM(I4+I5+I6+I8)</f>
        <v>0</v>
      </c>
    </row>
    <row r="10" spans="1:9" ht="14.1" customHeight="1" thickBot="1" x14ac:dyDescent="0.25">
      <c r="A10" s="394" t="s">
        <v>96</v>
      </c>
      <c r="B10" s="395"/>
      <c r="C10" s="377"/>
      <c r="D10" s="351"/>
      <c r="E10" s="375" t="s">
        <v>36</v>
      </c>
      <c r="F10" s="376"/>
      <c r="G10" s="376"/>
      <c r="H10" s="376"/>
      <c r="I10" s="64"/>
    </row>
    <row r="11" spans="1:9" ht="14.45" customHeight="1" thickBot="1" x14ac:dyDescent="0.25">
      <c r="A11" s="361"/>
      <c r="B11" s="361"/>
      <c r="C11" s="369"/>
      <c r="D11" s="351"/>
      <c r="E11" s="362" t="s">
        <v>37</v>
      </c>
      <c r="F11" s="363"/>
      <c r="G11" s="363"/>
      <c r="H11" s="364"/>
      <c r="I11" s="67">
        <f>SUM(I9+I10)</f>
        <v>0</v>
      </c>
    </row>
    <row r="12" spans="1:9" ht="13.5" thickBot="1" x14ac:dyDescent="0.25">
      <c r="A12" s="370"/>
      <c r="B12" s="370"/>
      <c r="C12" s="370"/>
      <c r="D12" s="370"/>
      <c r="E12" s="370"/>
      <c r="F12" s="370"/>
      <c r="G12" s="370"/>
      <c r="H12" s="370"/>
      <c r="I12" s="370"/>
    </row>
    <row r="13" spans="1:9" ht="14.45" customHeight="1" thickTop="1" x14ac:dyDescent="0.2">
      <c r="A13" s="338" t="s">
        <v>23</v>
      </c>
      <c r="B13" s="341" t="s">
        <v>49</v>
      </c>
      <c r="C13" s="342"/>
      <c r="D13" s="341" t="s">
        <v>31</v>
      </c>
      <c r="E13" s="342"/>
      <c r="F13" s="341" t="s">
        <v>29</v>
      </c>
      <c r="G13" s="342"/>
      <c r="H13" s="365" t="s">
        <v>24</v>
      </c>
      <c r="I13" s="366"/>
    </row>
    <row r="14" spans="1:9" ht="16.5" customHeight="1" x14ac:dyDescent="0.2">
      <c r="A14" s="339"/>
      <c r="B14" s="343"/>
      <c r="C14" s="344"/>
      <c r="D14" s="343"/>
      <c r="E14" s="344"/>
      <c r="F14" s="343"/>
      <c r="G14" s="344"/>
      <c r="H14" s="367"/>
      <c r="I14" s="368"/>
    </row>
    <row r="15" spans="1:9" s="172" customFormat="1" ht="12" customHeight="1" thickBot="1" x14ac:dyDescent="0.25">
      <c r="A15" s="340"/>
      <c r="B15" s="186" t="s">
        <v>0</v>
      </c>
      <c r="C15" s="68" t="s">
        <v>1</v>
      </c>
      <c r="D15" s="190" t="s">
        <v>0</v>
      </c>
      <c r="E15" s="68" t="s">
        <v>1</v>
      </c>
      <c r="F15" s="190" t="s">
        <v>0</v>
      </c>
      <c r="G15" s="68" t="s">
        <v>1</v>
      </c>
      <c r="H15" s="190" t="s">
        <v>0</v>
      </c>
      <c r="I15" s="69" t="s">
        <v>1</v>
      </c>
    </row>
    <row r="16" spans="1:9" s="172" customFormat="1" ht="14.45" customHeight="1" x14ac:dyDescent="0.2">
      <c r="A16" s="32" t="s">
        <v>11</v>
      </c>
      <c r="B16" s="33">
        <f>SUM(B17+B18+B19)</f>
        <v>0</v>
      </c>
      <c r="C16" s="34" t="str">
        <f>IF(ISERROR(B16/B28),"- -",B16/B28)</f>
        <v>- -</v>
      </c>
      <c r="D16" s="33">
        <f>SUM(D17+D18+D19)</f>
        <v>0</v>
      </c>
      <c r="E16" s="34" t="str">
        <f>IF(ISERROR(D16/D28),"- -",D16/D28)</f>
        <v>- -</v>
      </c>
      <c r="F16" s="33">
        <f>SUM(F17+F18+F19)</f>
        <v>0</v>
      </c>
      <c r="G16" s="34" t="str">
        <f>IF(ISERROR(F16/F28),"- -",F16/F28)</f>
        <v>- -</v>
      </c>
      <c r="H16" s="33">
        <f>SUM(B16+D16+F16)</f>
        <v>0</v>
      </c>
      <c r="I16" s="35" t="str">
        <f>IF(ISERROR(H16/H28),"- -",H16/H28)</f>
        <v>- -</v>
      </c>
    </row>
    <row r="17" spans="1:9" s="172" customFormat="1" ht="14.45" customHeight="1" x14ac:dyDescent="0.2">
      <c r="A17" s="36" t="s">
        <v>2</v>
      </c>
      <c r="B17" s="37"/>
      <c r="C17" s="143" t="str">
        <f>IF(ISERROR(B17/B28),"- -",B17/B28)</f>
        <v>- -</v>
      </c>
      <c r="D17" s="37"/>
      <c r="E17" s="143" t="str">
        <f>IF(ISERROR(D17/D28),"- -",D17/D28)</f>
        <v>- -</v>
      </c>
      <c r="F17" s="37"/>
      <c r="G17" s="143" t="str">
        <f>IF(ISERROR(F17/F28),"- -",F17/F28)</f>
        <v>- -</v>
      </c>
      <c r="H17" s="148">
        <f t="shared" ref="H17:H27" si="0">SUM(B17+D17+F17)</f>
        <v>0</v>
      </c>
      <c r="I17" s="149" t="str">
        <f>IF(ISERROR(H17/H28),"- -",H17/H28)</f>
        <v>- -</v>
      </c>
    </row>
    <row r="18" spans="1:9" s="172" customFormat="1" ht="14.45" customHeight="1" x14ac:dyDescent="0.2">
      <c r="A18" s="36" t="s">
        <v>3</v>
      </c>
      <c r="B18" s="37"/>
      <c r="C18" s="143" t="str">
        <f>IF(ISERROR(B18/B28),"- -",B18/B28)</f>
        <v>- -</v>
      </c>
      <c r="D18" s="37"/>
      <c r="E18" s="143" t="str">
        <f>IF(ISERROR(D18/D28),"- -",D18/D28)</f>
        <v>- -</v>
      </c>
      <c r="F18" s="37"/>
      <c r="G18" s="143" t="str">
        <f>IF(ISERROR(F18/F28),"- -",F18/F28)</f>
        <v>- -</v>
      </c>
      <c r="H18" s="148">
        <f t="shared" si="0"/>
        <v>0</v>
      </c>
      <c r="I18" s="149" t="str">
        <f>IF(ISERROR(H18/H28),"- -",H18/H28)</f>
        <v>- -</v>
      </c>
    </row>
    <row r="19" spans="1:9" s="172" customFormat="1" ht="14.45" customHeight="1" thickBot="1" x14ac:dyDescent="0.25">
      <c r="A19" s="38" t="s">
        <v>4</v>
      </c>
      <c r="B19" s="39"/>
      <c r="C19" s="144" t="str">
        <f>IF(ISERROR(B19/B28),"- -",B19/B28)</f>
        <v>- -</v>
      </c>
      <c r="D19" s="39"/>
      <c r="E19" s="144" t="str">
        <f>IF(ISERROR(D19/D28),"- -",D19/D28)</f>
        <v>- -</v>
      </c>
      <c r="F19" s="39"/>
      <c r="G19" s="144" t="str">
        <f>IF(ISERROR(F19/F28),"- -",F19/F28)</f>
        <v>- -</v>
      </c>
      <c r="H19" s="150">
        <f t="shared" si="0"/>
        <v>0</v>
      </c>
      <c r="I19" s="151" t="str">
        <f>IF(ISERROR(H19/H28),"- -",H19/H28)</f>
        <v>- -</v>
      </c>
    </row>
    <row r="20" spans="1:9" s="172" customFormat="1" ht="14.45" customHeight="1" thickBot="1" x14ac:dyDescent="0.25">
      <c r="A20" s="40" t="s">
        <v>12</v>
      </c>
      <c r="B20" s="41"/>
      <c r="C20" s="145" t="str">
        <f>IF(ISERROR(B20/B28),"- -",B20/B28)</f>
        <v>- -</v>
      </c>
      <c r="D20" s="42"/>
      <c r="E20" s="43"/>
      <c r="F20" s="41"/>
      <c r="G20" s="145" t="str">
        <f>IF(ISERROR(F20/F28),"- -",F20/F28)</f>
        <v>- -</v>
      </c>
      <c r="H20" s="152">
        <f>SUM(B20+F20)</f>
        <v>0</v>
      </c>
      <c r="I20" s="153" t="str">
        <f>IF(ISERROR(H20/H28),"- -",H20/H28)</f>
        <v>- -</v>
      </c>
    </row>
    <row r="21" spans="1:9" s="172" customFormat="1" ht="14.45" customHeight="1" thickBot="1" x14ac:dyDescent="0.25">
      <c r="A21" s="45" t="s">
        <v>18</v>
      </c>
      <c r="B21" s="137"/>
      <c r="C21" s="146" t="str">
        <f>IF(ISERROR(B21/B28),"- -",B21/B28)</f>
        <v>- -</v>
      </c>
      <c r="D21" s="42"/>
      <c r="E21" s="43"/>
      <c r="F21" s="44"/>
      <c r="G21" s="145" t="str">
        <f>IF(ISERROR(F21/F28),"- -",F21/F28)</f>
        <v>- -</v>
      </c>
      <c r="H21" s="152">
        <f>SUM(B21+F21)</f>
        <v>0</v>
      </c>
      <c r="I21" s="153" t="str">
        <f>IF(ISERROR(H21/H28),"- -",H21/H28)</f>
        <v>- -</v>
      </c>
    </row>
    <row r="22" spans="1:9" s="172" customFormat="1" ht="14.45" customHeight="1" thickBot="1" x14ac:dyDescent="0.25">
      <c r="A22" s="45" t="s">
        <v>84</v>
      </c>
      <c r="B22" s="138">
        <f>B63</f>
        <v>0</v>
      </c>
      <c r="C22" s="146" t="str">
        <f>IF(ISERROR(B22/B28),"- -",B22/B28)</f>
        <v>- -</v>
      </c>
      <c r="D22" s="42"/>
      <c r="E22" s="47"/>
      <c r="F22" s="46">
        <f>F63</f>
        <v>0</v>
      </c>
      <c r="G22" s="146" t="str">
        <f>IF(ISERROR(F22/F28),"- -",F22/F28)</f>
        <v>- -</v>
      </c>
      <c r="H22" s="152">
        <f>SUM(B22+F22)</f>
        <v>0</v>
      </c>
      <c r="I22" s="153" t="str">
        <f>IF(ISERROR(H22/H28),"- -",H22/H28)</f>
        <v>- -</v>
      </c>
    </row>
    <row r="23" spans="1:9" s="172" customFormat="1" ht="14.45" customHeight="1" thickBot="1" x14ac:dyDescent="0.25">
      <c r="A23" s="45" t="s">
        <v>85</v>
      </c>
      <c r="B23" s="139"/>
      <c r="C23" s="146" t="str">
        <f>IF(ISERROR(B23/B28),"- -",B23/B28)</f>
        <v>- -</v>
      </c>
      <c r="D23" s="42"/>
      <c r="E23" s="47"/>
      <c r="F23" s="142"/>
      <c r="G23" s="146" t="str">
        <f>IF(ISERROR(F23/F28),"- -",F23/F28)</f>
        <v>- -</v>
      </c>
      <c r="H23" s="152">
        <f>SUM(B23)</f>
        <v>0</v>
      </c>
      <c r="I23" s="153" t="str">
        <f>IF(ISERROR(H23/H28),"- -",H23/H28)</f>
        <v>- -</v>
      </c>
    </row>
    <row r="24" spans="1:9" s="172" customFormat="1" ht="14.45" customHeight="1" thickBot="1" x14ac:dyDescent="0.25">
      <c r="A24" s="45" t="s">
        <v>86</v>
      </c>
      <c r="B24" s="138">
        <f>D63</f>
        <v>0</v>
      </c>
      <c r="C24" s="146" t="str">
        <f>IF(ISERROR(B24/B28),"- -",B24/B28)</f>
        <v>- -</v>
      </c>
      <c r="D24" s="42"/>
      <c r="E24" s="47"/>
      <c r="F24" s="48"/>
      <c r="G24" s="49" t="str">
        <f>IF(ISERROR(F24/F28),"- -",F24/F28)</f>
        <v>- -</v>
      </c>
      <c r="H24" s="152">
        <f>B24</f>
        <v>0</v>
      </c>
      <c r="I24" s="153" t="str">
        <f>IF(ISERROR(H24/H28),"- -",H24/H28)</f>
        <v>- -</v>
      </c>
    </row>
    <row r="25" spans="1:9" s="172" customFormat="1" ht="14.45" customHeight="1" thickBot="1" x14ac:dyDescent="0.25">
      <c r="A25" s="45" t="s">
        <v>87</v>
      </c>
      <c r="B25" s="140"/>
      <c r="C25" s="146" t="str">
        <f>IF(ISERROR(B25/B28),"- -",B25/B28)</f>
        <v>- -</v>
      </c>
      <c r="D25" s="41"/>
      <c r="E25" s="145" t="str">
        <f>IF(ISERROR(D25/D28),"- -",D25/D28)</f>
        <v>- -</v>
      </c>
      <c r="F25" s="50"/>
      <c r="G25" s="145" t="str">
        <f>IF(ISERROR(F25/F28),"- -",F25/F28)</f>
        <v>- -</v>
      </c>
      <c r="H25" s="152">
        <f>SUM(B25+D25+F25)</f>
        <v>0</v>
      </c>
      <c r="I25" s="153" t="str">
        <f>IF(ISERROR(H25/H28),"- -",H25/H28)</f>
        <v>- -</v>
      </c>
    </row>
    <row r="26" spans="1:9" s="172" customFormat="1" ht="14.45" customHeight="1" thickBot="1" x14ac:dyDescent="0.25">
      <c r="A26" s="40" t="s">
        <v>69</v>
      </c>
      <c r="B26" s="41"/>
      <c r="C26" s="145" t="str">
        <f>IF(ISERROR(B26/B28),"- -",B26/B28)</f>
        <v>- -</v>
      </c>
      <c r="D26" s="41"/>
      <c r="E26" s="145" t="str">
        <f>IF(ISERROR(D26/D28),"- -",D26/D28)</f>
        <v>- -</v>
      </c>
      <c r="F26" s="41"/>
      <c r="G26" s="145" t="str">
        <f>IF(ISERROR(F26/F28),"- -",F26/F28)</f>
        <v>- -</v>
      </c>
      <c r="H26" s="152">
        <f t="shared" si="0"/>
        <v>0</v>
      </c>
      <c r="I26" s="153" t="str">
        <f>IF(ISERROR(H26/H28),"- -",H26/H28)</f>
        <v>- -</v>
      </c>
    </row>
    <row r="27" spans="1:9" s="172" customFormat="1" ht="14.45" customHeight="1" thickBot="1" x14ac:dyDescent="0.25">
      <c r="A27" s="40" t="s">
        <v>70</v>
      </c>
      <c r="B27" s="41"/>
      <c r="C27" s="145" t="str">
        <f>IF(ISERROR(B27/B28),"- -",B27/B28)</f>
        <v>- -</v>
      </c>
      <c r="D27" s="41"/>
      <c r="E27" s="147" t="str">
        <f>IF(ISERROR(D27/D28),"- -",D27/D28)</f>
        <v>- -</v>
      </c>
      <c r="F27" s="141"/>
      <c r="G27" s="146" t="str">
        <f>IF(ISERROR(F27/F28),"- -",F27/F28)</f>
        <v>- -</v>
      </c>
      <c r="H27" s="154">
        <f t="shared" si="0"/>
        <v>0</v>
      </c>
      <c r="I27" s="153" t="str">
        <f>IF(ISERROR(H27/H28),"- -",H27/H28)</f>
        <v>- -</v>
      </c>
    </row>
    <row r="28" spans="1:9" s="173" customFormat="1" ht="14.45" customHeight="1" thickBot="1" x14ac:dyDescent="0.25">
      <c r="A28" s="51" t="s">
        <v>5</v>
      </c>
      <c r="B28" s="52">
        <f>SUM(B16, B20:B27)</f>
        <v>0</v>
      </c>
      <c r="C28" s="53">
        <f>IF(ISERROR(SUM(C16, C20:C27)),"- -",SUM(C16, C20:C27))</f>
        <v>0</v>
      </c>
      <c r="D28" s="54">
        <f>SUM(D16, D25:D27)</f>
        <v>0</v>
      </c>
      <c r="E28" s="53">
        <f>IF(ISERROR(SUM(E16, E25:E27)),"- -",SUM(E16, E25:E27))</f>
        <v>0</v>
      </c>
      <c r="F28" s="54">
        <f>SUM(F16, F20:F22, F25:F27)</f>
        <v>0</v>
      </c>
      <c r="G28" s="53">
        <f>IF(ISERROR(SUM(G16, G20:G23, G25:G27)),"- -",SUM(G16, G20:G23, G25:G27))</f>
        <v>0</v>
      </c>
      <c r="H28" s="54">
        <f>SUM(H16, H20:H27)</f>
        <v>0</v>
      </c>
      <c r="I28" s="55" t="str">
        <f>IF(ISERROR(SUM(I16+I20+I21+I22+I23+I24+I25+I26+I27)),"- -",SUM(I16+I20+I21+I22+I23+I24+I25+I26+I27))</f>
        <v>- -</v>
      </c>
    </row>
    <row r="29" spans="1:9" s="173" customFormat="1" ht="14.45" customHeight="1" thickBot="1" x14ac:dyDescent="0.25">
      <c r="A29" s="56" t="s">
        <v>88</v>
      </c>
      <c r="B29" s="57">
        <f>SUM(B28+D28+F28)</f>
        <v>0</v>
      </c>
      <c r="C29" s="58"/>
      <c r="D29" s="191"/>
      <c r="E29" s="58"/>
      <c r="F29" s="191"/>
      <c r="G29" s="58"/>
      <c r="H29" s="191"/>
      <c r="I29" s="59"/>
    </row>
    <row r="30" spans="1:9" s="173" customFormat="1" ht="12.75" customHeight="1" thickTop="1" thickBot="1" x14ac:dyDescent="0.25">
      <c r="A30" s="60"/>
      <c r="B30" s="187"/>
      <c r="C30" s="60"/>
      <c r="D30" s="187"/>
      <c r="E30" s="60"/>
      <c r="F30" s="187"/>
      <c r="G30" s="60"/>
      <c r="H30" s="187"/>
      <c r="I30" s="61"/>
    </row>
    <row r="31" spans="1:9" s="173" customFormat="1" ht="17.25" customHeight="1" thickTop="1" x14ac:dyDescent="0.2">
      <c r="A31" s="348" t="s">
        <v>19</v>
      </c>
      <c r="B31" s="357" t="s">
        <v>89</v>
      </c>
      <c r="C31" s="346"/>
      <c r="D31" s="345" t="s">
        <v>25</v>
      </c>
      <c r="E31" s="346"/>
      <c r="F31" s="358" t="s">
        <v>90</v>
      </c>
      <c r="G31" s="359"/>
      <c r="H31" s="345" t="s">
        <v>26</v>
      </c>
      <c r="I31" s="360"/>
    </row>
    <row r="32" spans="1:9" s="173" customFormat="1" ht="16.5" customHeight="1" thickBot="1" x14ac:dyDescent="0.25">
      <c r="A32" s="349"/>
      <c r="B32" s="70" t="s">
        <v>0</v>
      </c>
      <c r="C32" s="71" t="s">
        <v>1</v>
      </c>
      <c r="D32" s="72" t="s">
        <v>0</v>
      </c>
      <c r="E32" s="73" t="s">
        <v>1</v>
      </c>
      <c r="F32" s="72" t="s">
        <v>0</v>
      </c>
      <c r="G32" s="73" t="s">
        <v>1</v>
      </c>
      <c r="H32" s="74" t="s">
        <v>0</v>
      </c>
      <c r="I32" s="75" t="s">
        <v>1</v>
      </c>
    </row>
    <row r="33" spans="1:9" ht="14.45" customHeight="1" x14ac:dyDescent="0.2">
      <c r="A33" s="76" t="s">
        <v>28</v>
      </c>
      <c r="B33" s="77">
        <f>SUM(B35:B46)</f>
        <v>0</v>
      </c>
      <c r="C33" s="78" t="str">
        <f>IF(ISERROR(B33/B63),"- -",B33/B63)</f>
        <v>- -</v>
      </c>
      <c r="D33" s="79">
        <f>SUM(D36:D37, D39:D46)</f>
        <v>0</v>
      </c>
      <c r="E33" s="78" t="str">
        <f>IF(ISERROR(D33/D63),"- -",D33/D63)</f>
        <v>- -</v>
      </c>
      <c r="F33" s="80">
        <f>SUM(F35:F36, F39:F46)</f>
        <v>0</v>
      </c>
      <c r="G33" s="81" t="str">
        <f>IF(ISERROR(F33/F63),"- -",F33/F63)</f>
        <v>- -</v>
      </c>
      <c r="H33" s="82">
        <f>SUM(B33+D33+F33)</f>
        <v>0</v>
      </c>
      <c r="I33" s="83" t="str">
        <f>IF(ISERROR(H33/H63),"- -",H33/H63)</f>
        <v>- -</v>
      </c>
    </row>
    <row r="34" spans="1:9" ht="14.1" customHeight="1" x14ac:dyDescent="0.2">
      <c r="A34" s="100" t="s">
        <v>107</v>
      </c>
      <c r="B34" s="85"/>
      <c r="C34" s="86"/>
      <c r="D34" s="85"/>
      <c r="E34" s="87"/>
      <c r="F34" s="85"/>
      <c r="G34" s="86"/>
      <c r="H34" s="88"/>
      <c r="I34" s="89"/>
    </row>
    <row r="35" spans="1:9" ht="14.1" customHeight="1" x14ac:dyDescent="0.2">
      <c r="A35" s="100" t="s">
        <v>108</v>
      </c>
      <c r="B35" s="185"/>
      <c r="C35" s="156" t="str">
        <f>IF(ISERROR(B35/B63),"- -",B35/B63)</f>
        <v>- -</v>
      </c>
      <c r="D35" s="91"/>
      <c r="E35" s="87"/>
      <c r="F35" s="174"/>
      <c r="G35" s="156" t="str">
        <f>IF(ISERROR(F35/F63),"- -",F35/F63)</f>
        <v>- -</v>
      </c>
      <c r="H35" s="150">
        <f>SUM(B35+F35)</f>
        <v>0</v>
      </c>
      <c r="I35" s="161" t="str">
        <f>IF(ISERROR(H35/H63),"- -",H35/H63)</f>
        <v>- -</v>
      </c>
    </row>
    <row r="36" spans="1:9" ht="14.1" customHeight="1" x14ac:dyDescent="0.2">
      <c r="A36" s="100" t="s">
        <v>109</v>
      </c>
      <c r="B36" s="90"/>
      <c r="C36" s="156" t="str">
        <f>IF(ISERROR(B36/B63),"- -",B36/B63)</f>
        <v>- -</v>
      </c>
      <c r="D36" s="174"/>
      <c r="E36" s="156" t="str">
        <f>IF(ISERROR(D36/D63),"- -",D36/D63)</f>
        <v>- -</v>
      </c>
      <c r="F36" s="90"/>
      <c r="G36" s="156" t="str">
        <f>IF(ISERROR(F36/F63),"- -",F36/F63)</f>
        <v>- -</v>
      </c>
      <c r="H36" s="148">
        <f>SUM(B36+D36+F36)</f>
        <v>0</v>
      </c>
      <c r="I36" s="161" t="str">
        <f>IF(ISERROR(H36/H63),"- -",H36/H63)</f>
        <v>- -</v>
      </c>
    </row>
    <row r="37" spans="1:9" ht="14.1" customHeight="1" x14ac:dyDescent="0.2">
      <c r="A37" s="100" t="s">
        <v>110</v>
      </c>
      <c r="B37" s="90"/>
      <c r="C37" s="156" t="str">
        <f>IF(ISERROR(B37/B63),"- -",B37/B63)</f>
        <v>- -</v>
      </c>
      <c r="D37" s="90"/>
      <c r="E37" s="156" t="str">
        <f>IF(ISERROR(D37/D63),"- -",D37/D63)</f>
        <v>- -</v>
      </c>
      <c r="F37" s="91"/>
      <c r="G37" s="87"/>
      <c r="H37" s="150">
        <f>SUM(B37+D37)</f>
        <v>0</v>
      </c>
      <c r="I37" s="161" t="str">
        <f>IF(ISERROR(H37/H63),"- -",H37/H63)</f>
        <v>- -</v>
      </c>
    </row>
    <row r="38" spans="1:9" ht="14.1" customHeight="1" x14ac:dyDescent="0.2">
      <c r="A38" s="100" t="s">
        <v>111</v>
      </c>
      <c r="B38" s="90"/>
      <c r="C38" s="156" t="str">
        <f>IF(ISERROR(B38/B63),"- -",B38/B63)</f>
        <v>- -</v>
      </c>
      <c r="D38" s="91"/>
      <c r="E38" s="87"/>
      <c r="F38" s="91"/>
      <c r="G38" s="87"/>
      <c r="H38" s="150">
        <f>B38</f>
        <v>0</v>
      </c>
      <c r="I38" s="161" t="str">
        <f>IF(ISERROR(H38/H63),"- -",H38/H63)</f>
        <v>- -</v>
      </c>
    </row>
    <row r="39" spans="1:9" ht="14.1" customHeight="1" x14ac:dyDescent="0.2">
      <c r="A39" s="100" t="s">
        <v>112</v>
      </c>
      <c r="B39" s="90"/>
      <c r="C39" s="156" t="str">
        <f>IF(ISERROR(B39/B63),"- -",B39/B63)</f>
        <v>- -</v>
      </c>
      <c r="D39" s="90"/>
      <c r="E39" s="156" t="str">
        <f>IF(ISERROR(D39/D63),"- -",D39/D63)</f>
        <v>- -</v>
      </c>
      <c r="F39" s="174"/>
      <c r="G39" s="156" t="str">
        <f>IF(ISERROR(F39/F63),"- -",F39/F63)</f>
        <v>- -</v>
      </c>
      <c r="H39" s="148">
        <f>SUM(B39+D39+F39)</f>
        <v>0</v>
      </c>
      <c r="I39" s="161" t="str">
        <f>IF(ISERROR(H39/H63),"- -",H39/H63)</f>
        <v>- -</v>
      </c>
    </row>
    <row r="40" spans="1:9" ht="14.1" customHeight="1" x14ac:dyDescent="0.2">
      <c r="A40" s="100" t="s">
        <v>113</v>
      </c>
      <c r="B40" s="90"/>
      <c r="C40" s="156" t="str">
        <f>IF(ISERROR(B40/B63),"- -",B40/B63)</f>
        <v>- -</v>
      </c>
      <c r="D40" s="92"/>
      <c r="E40" s="156" t="str">
        <f>IF(ISERROR(D40/D63),"- -",D40/D63)</f>
        <v>- -</v>
      </c>
      <c r="F40" s="90"/>
      <c r="G40" s="156" t="str">
        <f>IF(ISERROR(F40/F63),"- -",F40/F63)</f>
        <v>- -</v>
      </c>
      <c r="H40" s="148">
        <f t="shared" ref="H40:H46" si="1">SUM(B40+D40+F40)</f>
        <v>0</v>
      </c>
      <c r="I40" s="161" t="str">
        <f>IF(ISERROR(H40/H63),"- -",H40/H63)</f>
        <v>- -</v>
      </c>
    </row>
    <row r="41" spans="1:9" ht="14.1" customHeight="1" x14ac:dyDescent="0.2">
      <c r="A41" s="101" t="s">
        <v>114</v>
      </c>
      <c r="B41" s="90"/>
      <c r="C41" s="156" t="str">
        <f>IF(ISERROR(B41/B63),"- -",B41/B63)</f>
        <v>- -</v>
      </c>
      <c r="D41" s="174"/>
      <c r="E41" s="156" t="str">
        <f>IF(ISERROR(D41/D63),"- -",D41/D63)</f>
        <v>- -</v>
      </c>
      <c r="F41" s="175"/>
      <c r="G41" s="156" t="str">
        <f>IF(ISERROR(F41/F63),"- -",F41/F63)</f>
        <v>- -</v>
      </c>
      <c r="H41" s="148">
        <f>SUM(B41+D41+F41)</f>
        <v>0</v>
      </c>
      <c r="I41" s="161" t="str">
        <f>IF(ISERROR(H41/H63),"- -",H41/H63)</f>
        <v>- -</v>
      </c>
    </row>
    <row r="42" spans="1:9" s="176" customFormat="1" ht="14.1" customHeight="1" x14ac:dyDescent="0.2">
      <c r="A42" s="100" t="s">
        <v>115</v>
      </c>
      <c r="B42" s="92"/>
      <c r="C42" s="156" t="str">
        <f>IF(ISERROR(B42/B63),"- -",B42/B63)</f>
        <v>- -</v>
      </c>
      <c r="D42" s="92"/>
      <c r="E42" s="156" t="str">
        <f>IF(ISERROR(D42/D63),"- -",D42/D63)</f>
        <v>- -</v>
      </c>
      <c r="F42" s="92"/>
      <c r="G42" s="156" t="str">
        <f>IF(ISERROR(F42/F63),"- -",F42/F63)</f>
        <v>- -</v>
      </c>
      <c r="H42" s="148">
        <f t="shared" si="1"/>
        <v>0</v>
      </c>
      <c r="I42" s="161" t="str">
        <f>IF(ISERROR(H42/H63),"- -",H42/H63)</f>
        <v>- -</v>
      </c>
    </row>
    <row r="43" spans="1:9" s="176" customFormat="1" ht="14.1" customHeight="1" x14ac:dyDescent="0.2">
      <c r="A43" s="100" t="s">
        <v>6</v>
      </c>
      <c r="B43" s="93"/>
      <c r="C43" s="157" t="str">
        <f>IF(ISERROR(B43/B63),"- -",B43/B63)</f>
        <v>- -</v>
      </c>
      <c r="D43" s="93"/>
      <c r="E43" s="157" t="str">
        <f>IF(ISERROR(D43/D63),"- -",D43/D63)</f>
        <v>- -</v>
      </c>
      <c r="F43" s="93"/>
      <c r="G43" s="157" t="str">
        <f>IF(ISERROR(F43/F63),"- -",F43/F63)</f>
        <v>- -</v>
      </c>
      <c r="H43" s="150">
        <f t="shared" si="1"/>
        <v>0</v>
      </c>
      <c r="I43" s="162" t="str">
        <f>IF(ISERROR(H43/H63),"- -",H43/H63)</f>
        <v>- -</v>
      </c>
    </row>
    <row r="44" spans="1:9" s="173" customFormat="1" ht="14.1" customHeight="1" x14ac:dyDescent="0.2">
      <c r="A44" s="100" t="s">
        <v>116</v>
      </c>
      <c r="B44" s="92"/>
      <c r="C44" s="143" t="str">
        <f>IF(ISERROR(B44/B63),"- -",B44/B63)</f>
        <v>- -</v>
      </c>
      <c r="D44" s="92"/>
      <c r="E44" s="143" t="str">
        <f>IF(ISERROR(D44/D63),"- -",D44/D63)</f>
        <v>- -</v>
      </c>
      <c r="F44" s="92"/>
      <c r="G44" s="143" t="str">
        <f>IF(ISERROR(F44/F63),"- -",F44/F63)</f>
        <v>- -</v>
      </c>
      <c r="H44" s="148">
        <f t="shared" si="1"/>
        <v>0</v>
      </c>
      <c r="I44" s="163" t="str">
        <f>IF(ISERROR(H44/H63),"- -",H44/H63)</f>
        <v>- -</v>
      </c>
    </row>
    <row r="45" spans="1:9" s="173" customFormat="1" ht="14.1" customHeight="1" x14ac:dyDescent="0.2">
      <c r="A45" s="99" t="s">
        <v>117</v>
      </c>
      <c r="B45" s="94"/>
      <c r="C45" s="158" t="str">
        <f>IF(ISERROR(B45/B63),"- -",B45/B63)</f>
        <v>- -</v>
      </c>
      <c r="D45" s="94"/>
      <c r="E45" s="158" t="str">
        <f>IF(ISERROR(D45/D63),"- -",D45/D63)</f>
        <v>- -</v>
      </c>
      <c r="F45" s="94"/>
      <c r="G45" s="158" t="str">
        <f>IF(ISERROR(F45/F63),"- -",F45/F63)</f>
        <v>- -</v>
      </c>
      <c r="H45" s="164">
        <f>SUM(B45+D45+F45)</f>
        <v>0</v>
      </c>
      <c r="I45" s="165" t="str">
        <f>IF(ISERROR(H45/H63),"- -",H45/H63)</f>
        <v>- -</v>
      </c>
    </row>
    <row r="46" spans="1:9" s="173" customFormat="1" ht="14.1" customHeight="1" thickBot="1" x14ac:dyDescent="0.25">
      <c r="A46" s="106" t="s">
        <v>71</v>
      </c>
      <c r="B46" s="95"/>
      <c r="C46" s="159" t="str">
        <f>IF(ISERROR(B46/B63),"- -",B46/B63)</f>
        <v>- -</v>
      </c>
      <c r="D46" s="95"/>
      <c r="E46" s="159" t="str">
        <f>IF(ISERROR(D46/D63),"- -",D46/D63)</f>
        <v>- -</v>
      </c>
      <c r="F46" s="95"/>
      <c r="G46" s="159" t="str">
        <f>IF(ISERROR(F46/F63),"- -",F46/F63)</f>
        <v>- -</v>
      </c>
      <c r="H46" s="166">
        <f t="shared" si="1"/>
        <v>0</v>
      </c>
      <c r="I46" s="167" t="str">
        <f>IF(ISERROR(H46/H63),"- -",H46/H63)</f>
        <v>- -</v>
      </c>
    </row>
    <row r="47" spans="1:9" ht="14.45" customHeight="1" x14ac:dyDescent="0.2">
      <c r="A47" s="76" t="s">
        <v>22</v>
      </c>
      <c r="B47" s="96">
        <f>SUM(B48:B62)</f>
        <v>0</v>
      </c>
      <c r="C47" s="97" t="str">
        <f>IF(ISERROR(B47/B63),"- -",B47/B63)</f>
        <v>- -</v>
      </c>
      <c r="D47" s="96">
        <f>SUM(D48:D62)</f>
        <v>0</v>
      </c>
      <c r="E47" s="97" t="str">
        <f>IF(ISERROR(D47/D63),"- -",D47/D63)</f>
        <v>- -</v>
      </c>
      <c r="F47" s="96">
        <f>SUM(F48:F62)</f>
        <v>0</v>
      </c>
      <c r="G47" s="97" t="str">
        <f>IF(ISERROR(F47/F63),"- -",F47/F63)</f>
        <v>- -</v>
      </c>
      <c r="H47" s="33">
        <f>SUM(B47+D47+F47)</f>
        <v>0</v>
      </c>
      <c r="I47" s="98" t="str">
        <f>IF(ISERROR(H47/H63),"- -",H47/H63)</f>
        <v>- -</v>
      </c>
    </row>
    <row r="48" spans="1:9" ht="14.1" customHeight="1" x14ac:dyDescent="0.2">
      <c r="A48" s="100" t="s">
        <v>98</v>
      </c>
      <c r="B48" s="84"/>
      <c r="C48" s="155" t="str">
        <f>IF(ISERROR(B48/B63),"- -",B48/B63)</f>
        <v>- -</v>
      </c>
      <c r="D48" s="84"/>
      <c r="E48" s="155" t="str">
        <f>IF(ISERROR(D48/D63),"- -",D48/D63)</f>
        <v>- -</v>
      </c>
      <c r="F48" s="84"/>
      <c r="G48" s="155" t="str">
        <f>IF(ISERROR(F48/F63),"- -",F48/F63)</f>
        <v>- -</v>
      </c>
      <c r="H48" s="148">
        <f t="shared" ref="H48:H61" si="2">SUM(B48+D48+F48)</f>
        <v>0</v>
      </c>
      <c r="I48" s="160" t="str">
        <f>IF(ISERROR(H48/H63),"- -",H48/H63)</f>
        <v>- -</v>
      </c>
    </row>
    <row r="49" spans="1:148" ht="14.1" customHeight="1" x14ac:dyDescent="0.2">
      <c r="A49" s="100" t="s">
        <v>99</v>
      </c>
      <c r="B49" s="90"/>
      <c r="C49" s="156" t="str">
        <f>IF(ISERROR(B49/B63),"- -",B49/B63)</f>
        <v>- -</v>
      </c>
      <c r="D49" s="90"/>
      <c r="E49" s="156" t="str">
        <f>IF(ISERROR(D49/D63),"- -",D49/D63)</f>
        <v>- -</v>
      </c>
      <c r="F49" s="90"/>
      <c r="G49" s="156" t="str">
        <f>IF(ISERROR(F49/F63),"- -",F49/F63)</f>
        <v>- -</v>
      </c>
      <c r="H49" s="148">
        <f t="shared" si="2"/>
        <v>0</v>
      </c>
      <c r="I49" s="161" t="str">
        <f>IF(ISERROR(H49/H63),"- -",H49/H63)</f>
        <v>- -</v>
      </c>
    </row>
    <row r="50" spans="1:148" ht="14.1" customHeight="1" x14ac:dyDescent="0.2">
      <c r="A50" s="100" t="s">
        <v>100</v>
      </c>
      <c r="B50" s="90"/>
      <c r="C50" s="156" t="str">
        <f>IF(ISERROR(B50/B63),"- -",B50/B63)</f>
        <v>- -</v>
      </c>
      <c r="D50" s="90"/>
      <c r="E50" s="156" t="str">
        <f>IF(ISERROR(D50/D63),"- -",D50/D63)</f>
        <v>- -</v>
      </c>
      <c r="F50" s="90"/>
      <c r="G50" s="156" t="str">
        <f>IF(ISERROR(F50/F63),"- -",F50/F63)</f>
        <v>- -</v>
      </c>
      <c r="H50" s="148">
        <f t="shared" si="2"/>
        <v>0</v>
      </c>
      <c r="I50" s="161" t="str">
        <f>IF(ISERROR(H50/H63),"- -",H50/H63)</f>
        <v>- -</v>
      </c>
    </row>
    <row r="51" spans="1:148" ht="14.1" customHeight="1" x14ac:dyDescent="0.2">
      <c r="A51" s="100" t="s">
        <v>101</v>
      </c>
      <c r="B51" s="90"/>
      <c r="C51" s="156" t="str">
        <f>IF(ISERROR(B51/B63),"- -",B51/B63)</f>
        <v>- -</v>
      </c>
      <c r="D51" s="90"/>
      <c r="E51" s="156" t="str">
        <f>IF(ISERROR(D51/D63),"- -",D51/D63)</f>
        <v>- -</v>
      </c>
      <c r="F51" s="90"/>
      <c r="G51" s="156" t="str">
        <f>IF(ISERROR(F51/F63),"- -",F51/F63)</f>
        <v>- -</v>
      </c>
      <c r="H51" s="148">
        <f t="shared" si="2"/>
        <v>0</v>
      </c>
      <c r="I51" s="161" t="str">
        <f>IF(ISERROR(H51/H63),"- -",H51/H63)</f>
        <v>- -</v>
      </c>
    </row>
    <row r="52" spans="1:148" ht="14.1" customHeight="1" x14ac:dyDescent="0.2">
      <c r="A52" s="100" t="s">
        <v>102</v>
      </c>
      <c r="B52" s="90"/>
      <c r="C52" s="156" t="str">
        <f>IF(ISERROR(B52/B63),"- -",B52/B63)</f>
        <v>- -</v>
      </c>
      <c r="D52" s="90"/>
      <c r="E52" s="156" t="str">
        <f>IF(ISERROR(D52/D63),"- -",D52/D63)</f>
        <v>- -</v>
      </c>
      <c r="F52" s="90"/>
      <c r="G52" s="156" t="str">
        <f>IF(ISERROR(F52/F63),"- -",F52/F63)</f>
        <v>- -</v>
      </c>
      <c r="H52" s="148">
        <f t="shared" si="2"/>
        <v>0</v>
      </c>
      <c r="I52" s="161" t="str">
        <f>IF(ISERROR(H52/H63),"- -",H52/H63)</f>
        <v>- -</v>
      </c>
    </row>
    <row r="53" spans="1:148" ht="14.1" customHeight="1" x14ac:dyDescent="0.2">
      <c r="A53" s="100" t="s">
        <v>103</v>
      </c>
      <c r="B53" s="90"/>
      <c r="C53" s="156" t="str">
        <f>IF(ISERROR(B53/B63),"- -",B53/B63)</f>
        <v>- -</v>
      </c>
      <c r="D53" s="90"/>
      <c r="E53" s="156" t="str">
        <f>IF(ISERROR(D53/D63),"- -",D53/D63)</f>
        <v>- -</v>
      </c>
      <c r="F53" s="90"/>
      <c r="G53" s="156" t="str">
        <f>IF(ISERROR(F53/F63),"- -",F53/F63)</f>
        <v>- -</v>
      </c>
      <c r="H53" s="148">
        <f t="shared" si="2"/>
        <v>0</v>
      </c>
      <c r="I53" s="161" t="str">
        <f>IF(ISERROR(H53/H63),"- -",H53/H63)</f>
        <v>- -</v>
      </c>
    </row>
    <row r="54" spans="1:148" ht="14.1" customHeight="1" x14ac:dyDescent="0.2">
      <c r="A54" s="100" t="s">
        <v>104</v>
      </c>
      <c r="B54" s="90"/>
      <c r="C54" s="156" t="str">
        <f>IF(ISERROR(B54/B63),"- -",B54/B63)</f>
        <v>- -</v>
      </c>
      <c r="D54" s="90"/>
      <c r="E54" s="156" t="str">
        <f>IF(ISERROR(D54/D63),"- -",D54/D63)</f>
        <v>- -</v>
      </c>
      <c r="F54" s="90"/>
      <c r="G54" s="156" t="str">
        <f>IF(ISERROR(F54/F63),"- -",F54/F63)</f>
        <v>- -</v>
      </c>
      <c r="H54" s="148">
        <f t="shared" si="2"/>
        <v>0</v>
      </c>
      <c r="I54" s="161" t="str">
        <f>IF(ISERROR(H54/H63),"- -",H54/H63)</f>
        <v>- -</v>
      </c>
    </row>
    <row r="55" spans="1:148" ht="14.1" customHeight="1" x14ac:dyDescent="0.2">
      <c r="A55" s="99" t="s">
        <v>105</v>
      </c>
      <c r="B55" s="90"/>
      <c r="C55" s="156" t="str">
        <f>IF(ISERROR(B55/B63),"- -",B55/B63)</f>
        <v>- -</v>
      </c>
      <c r="D55" s="90"/>
      <c r="E55" s="156" t="str">
        <f>IF(ISERROR(D55/D63),"- -",D55/D63)</f>
        <v>- -</v>
      </c>
      <c r="F55" s="90"/>
      <c r="G55" s="156" t="str">
        <f>IF(ISERROR(F55/F63),"- -",F55/F63)</f>
        <v>- -</v>
      </c>
      <c r="H55" s="148">
        <f t="shared" si="2"/>
        <v>0</v>
      </c>
      <c r="I55" s="161" t="str">
        <f>IF(ISERROR(H55/H63),"- -",H55/H63)</f>
        <v>- -</v>
      </c>
    </row>
    <row r="56" spans="1:148" ht="14.1" customHeight="1" x14ac:dyDescent="0.2">
      <c r="A56" s="100" t="s">
        <v>106</v>
      </c>
      <c r="B56" s="90"/>
      <c r="C56" s="156" t="str">
        <f>IF(ISERROR(B56/B63),"- -",B56/B63)</f>
        <v>- -</v>
      </c>
      <c r="D56" s="90"/>
      <c r="E56" s="156" t="str">
        <f>IF(ISERROR(D56/D63),"- -",D56/D63)</f>
        <v>- -</v>
      </c>
      <c r="F56" s="90"/>
      <c r="G56" s="156" t="str">
        <f>IF(ISERROR(F56/F63),"- -",F56/F63)</f>
        <v>- -</v>
      </c>
      <c r="H56" s="148">
        <f t="shared" si="2"/>
        <v>0</v>
      </c>
      <c r="I56" s="161" t="str">
        <f>IF(ISERROR(H56/H63),"- -",H56/H63)</f>
        <v>- -</v>
      </c>
    </row>
    <row r="57" spans="1:148" s="177" customFormat="1" ht="14.1" customHeight="1" x14ac:dyDescent="0.2">
      <c r="A57" s="100" t="s">
        <v>7</v>
      </c>
      <c r="B57" s="90"/>
      <c r="C57" s="156" t="str">
        <f>IF(ISERROR(B57/B63),"- -",B57/B63)</f>
        <v>- -</v>
      </c>
      <c r="D57" s="90"/>
      <c r="E57" s="156" t="str">
        <f>IF(ISERROR(D57/D63),"- -",D57/D63)</f>
        <v>- -</v>
      </c>
      <c r="F57" s="90"/>
      <c r="G57" s="156" t="str">
        <f>IF(ISERROR(F57/F63),"- -",F57/F63)</f>
        <v>- -</v>
      </c>
      <c r="H57" s="148">
        <f t="shared" si="2"/>
        <v>0</v>
      </c>
      <c r="I57" s="161" t="str">
        <f>IF(ISERROR(H57/H63),"- -",H57/H63)</f>
        <v>- -</v>
      </c>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c r="EN57" s="176"/>
      <c r="EO57" s="176"/>
      <c r="EP57" s="176"/>
      <c r="EQ57" s="176"/>
      <c r="ER57" s="176"/>
    </row>
    <row r="58" spans="1:148" s="177" customFormat="1" ht="14.1" customHeight="1" x14ac:dyDescent="0.2">
      <c r="A58" s="100" t="s">
        <v>8</v>
      </c>
      <c r="B58" s="90"/>
      <c r="C58" s="156" t="str">
        <f>IF(ISERROR(B58/B63),"- -",B58/B63)</f>
        <v>- -</v>
      </c>
      <c r="D58" s="90"/>
      <c r="E58" s="156" t="str">
        <f>IF(ISERROR(D58/D63),"- -",D58/D63)</f>
        <v>- -</v>
      </c>
      <c r="F58" s="90"/>
      <c r="G58" s="156" t="str">
        <f>IF(ISERROR(F58/F63),"- -",F58/F63)</f>
        <v>- -</v>
      </c>
      <c r="H58" s="148">
        <f t="shared" si="2"/>
        <v>0</v>
      </c>
      <c r="I58" s="161" t="str">
        <f>IF(ISERROR(H58/H63),"- -",H58/H63)</f>
        <v>- -</v>
      </c>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c r="DZ58" s="176"/>
      <c r="EA58" s="176"/>
      <c r="EB58" s="176"/>
      <c r="EC58" s="176"/>
      <c r="ED58" s="176"/>
      <c r="EE58" s="176"/>
      <c r="EF58" s="176"/>
      <c r="EG58" s="176"/>
      <c r="EH58" s="176"/>
      <c r="EI58" s="176"/>
      <c r="EJ58" s="176"/>
      <c r="EK58" s="176"/>
      <c r="EL58" s="176"/>
      <c r="EM58" s="176"/>
      <c r="EN58" s="176"/>
      <c r="EO58" s="176"/>
      <c r="EP58" s="176"/>
      <c r="EQ58" s="176"/>
      <c r="ER58" s="176"/>
    </row>
    <row r="59" spans="1:148" s="177" customFormat="1" ht="14.1" customHeight="1" x14ac:dyDescent="0.2">
      <c r="A59" s="100" t="s">
        <v>97</v>
      </c>
      <c r="B59" s="90"/>
      <c r="C59" s="156" t="str">
        <f>IF(ISERROR(B59/B63),"- -",B59/B63)</f>
        <v>- -</v>
      </c>
      <c r="D59" s="90"/>
      <c r="E59" s="156" t="str">
        <f>IF(ISERROR(D59/D63),"- -",D59/D63)</f>
        <v>- -</v>
      </c>
      <c r="F59" s="90"/>
      <c r="G59" s="156" t="str">
        <f>IF(ISERROR(F59/F63),"- -",F59/F63)</f>
        <v>- -</v>
      </c>
      <c r="H59" s="148">
        <f t="shared" si="2"/>
        <v>0</v>
      </c>
      <c r="I59" s="161" t="str">
        <f>IF(ISERROR(H59/H63),"- -",H59/H63)</f>
        <v>- -</v>
      </c>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row>
    <row r="60" spans="1:148" s="177" customFormat="1" ht="14.1" customHeight="1" x14ac:dyDescent="0.2">
      <c r="A60" s="100" t="s">
        <v>9</v>
      </c>
      <c r="B60" s="90"/>
      <c r="C60" s="156" t="str">
        <f>IF(ISERROR(B60/B63),"- -",B60/B63)</f>
        <v>- -</v>
      </c>
      <c r="D60" s="90"/>
      <c r="E60" s="156" t="str">
        <f>IF(ISERROR(D60/D63),"- -",D60/D63)</f>
        <v>- -</v>
      </c>
      <c r="F60" s="90"/>
      <c r="G60" s="156" t="str">
        <f>IF(ISERROR(F60/F63),"- -",F60/F63)</f>
        <v>- -</v>
      </c>
      <c r="H60" s="148">
        <f t="shared" si="2"/>
        <v>0</v>
      </c>
      <c r="I60" s="161" t="str">
        <f>IF(ISERROR(H60/H63),"- -",H60/H63)</f>
        <v>- -</v>
      </c>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c r="DO60" s="176"/>
      <c r="DP60" s="176"/>
      <c r="DQ60" s="176"/>
      <c r="DR60" s="176"/>
      <c r="DS60" s="176"/>
      <c r="DT60" s="176"/>
      <c r="DU60" s="176"/>
      <c r="DV60" s="176"/>
      <c r="DW60" s="176"/>
      <c r="DX60" s="176"/>
      <c r="DY60" s="176"/>
      <c r="DZ60" s="176"/>
      <c r="EA60" s="176"/>
      <c r="EB60" s="176"/>
      <c r="EC60" s="176"/>
      <c r="ED60" s="176"/>
      <c r="EE60" s="176"/>
      <c r="EF60" s="176"/>
      <c r="EG60" s="176"/>
      <c r="EH60" s="176"/>
      <c r="EI60" s="176"/>
      <c r="EJ60" s="176"/>
      <c r="EK60" s="176"/>
      <c r="EL60" s="176"/>
      <c r="EM60" s="176"/>
      <c r="EN60" s="176"/>
      <c r="EO60" s="176"/>
      <c r="EP60" s="176"/>
      <c r="EQ60" s="176"/>
      <c r="ER60" s="176"/>
    </row>
    <row r="61" spans="1:148" s="177" customFormat="1" ht="14.1" customHeight="1" x14ac:dyDescent="0.2">
      <c r="A61" s="100" t="s">
        <v>10</v>
      </c>
      <c r="B61" s="90"/>
      <c r="C61" s="156" t="str">
        <f>IF(ISERROR(B61/B63),"- -",B61/B63)</f>
        <v>- -</v>
      </c>
      <c r="D61" s="90"/>
      <c r="E61" s="156" t="str">
        <f>IF(ISERROR(D61/D63),"- -",D61/D63)</f>
        <v>- -</v>
      </c>
      <c r="F61" s="90"/>
      <c r="G61" s="156" t="str">
        <f>IF(ISERROR(F61/F63),"- -",F61/F63)</f>
        <v>- -</v>
      </c>
      <c r="H61" s="148">
        <f t="shared" si="2"/>
        <v>0</v>
      </c>
      <c r="I61" s="161" t="str">
        <f>IF(ISERROR(H61/H63),"- -",H61/H63)</f>
        <v>- -</v>
      </c>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c r="DO61" s="176"/>
      <c r="DP61" s="176"/>
      <c r="DQ61" s="176"/>
      <c r="DR61" s="176"/>
      <c r="DS61" s="176"/>
      <c r="DT61" s="176"/>
      <c r="DU61" s="176"/>
      <c r="DV61" s="176"/>
      <c r="DW61" s="176"/>
      <c r="DX61" s="176"/>
      <c r="DY61" s="176"/>
      <c r="DZ61" s="176"/>
      <c r="EA61" s="176"/>
      <c r="EB61" s="176"/>
      <c r="EC61" s="176"/>
      <c r="ED61" s="176"/>
      <c r="EE61" s="176"/>
      <c r="EF61" s="176"/>
      <c r="EG61" s="176"/>
      <c r="EH61" s="176"/>
      <c r="EI61" s="176"/>
      <c r="EJ61" s="176"/>
      <c r="EK61" s="176"/>
      <c r="EL61" s="176"/>
      <c r="EM61" s="176"/>
      <c r="EN61" s="176"/>
      <c r="EO61" s="176"/>
      <c r="EP61" s="176"/>
      <c r="EQ61" s="176"/>
      <c r="ER61" s="176"/>
    </row>
    <row r="62" spans="1:148" s="177" customFormat="1" ht="14.1" customHeight="1" thickBot="1" x14ac:dyDescent="0.25">
      <c r="A62" s="101" t="s">
        <v>72</v>
      </c>
      <c r="B62" s="90"/>
      <c r="C62" s="156" t="str">
        <f>IF(ISERROR(B62/B63),"- -",B62/B63)</f>
        <v>- -</v>
      </c>
      <c r="D62" s="90"/>
      <c r="E62" s="156" t="str">
        <f>IF(ISERROR(D62/D63),"- -",D62/D63)</f>
        <v>- -</v>
      </c>
      <c r="F62" s="90"/>
      <c r="G62" s="156" t="str">
        <f>IF(ISERROR(F62/F63),"- -",F62/F63)</f>
        <v>- -</v>
      </c>
      <c r="H62" s="148">
        <f>SUM(B62+D62+F62)</f>
        <v>0</v>
      </c>
      <c r="I62" s="161" t="str">
        <f>IF(ISERROR(H62/H63),"- -",H62/H63)</f>
        <v>- -</v>
      </c>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6"/>
      <c r="DE62" s="176"/>
      <c r="DF62" s="176"/>
      <c r="DG62" s="176"/>
      <c r="DH62" s="176"/>
      <c r="DI62" s="176"/>
      <c r="DJ62" s="176"/>
      <c r="DK62" s="176"/>
      <c r="DL62" s="176"/>
      <c r="DM62" s="176"/>
      <c r="DN62" s="176"/>
      <c r="DO62" s="176"/>
      <c r="DP62" s="176"/>
      <c r="DQ62" s="176"/>
      <c r="DR62" s="176"/>
      <c r="DS62" s="176"/>
      <c r="DT62" s="176"/>
      <c r="DU62" s="176"/>
      <c r="DV62" s="176"/>
      <c r="DW62" s="176"/>
      <c r="DX62" s="176"/>
      <c r="DY62" s="176"/>
      <c r="DZ62" s="176"/>
      <c r="EA62" s="176"/>
      <c r="EB62" s="176"/>
      <c r="EC62" s="176"/>
      <c r="ED62" s="176"/>
      <c r="EE62" s="176"/>
      <c r="EF62" s="176"/>
      <c r="EG62" s="176"/>
      <c r="EH62" s="176"/>
      <c r="EI62" s="176"/>
      <c r="EJ62" s="176"/>
      <c r="EK62" s="176"/>
      <c r="EL62" s="176"/>
      <c r="EM62" s="176"/>
      <c r="EN62" s="176"/>
      <c r="EO62" s="176"/>
      <c r="EP62" s="176"/>
      <c r="EQ62" s="176"/>
      <c r="ER62" s="176"/>
    </row>
    <row r="63" spans="1:148" ht="14.45" customHeight="1" thickBot="1" x14ac:dyDescent="0.25">
      <c r="A63" s="102" t="s">
        <v>73</v>
      </c>
      <c r="B63" s="103">
        <f>SUM(B33+B47)</f>
        <v>0</v>
      </c>
      <c r="C63" s="104" t="str">
        <f>IF(ISERROR(SUM(C33+C47)),"- -",SUM(C33+C47))</f>
        <v>- -</v>
      </c>
      <c r="D63" s="103">
        <f>SUM(D33+D47)</f>
        <v>0</v>
      </c>
      <c r="E63" s="104" t="str">
        <f>IF(ISERROR(SUM(E33+E47)),"- -",SUM(E33+E47))</f>
        <v>- -</v>
      </c>
      <c r="F63" s="103">
        <f>SUM(F33+F47)</f>
        <v>0</v>
      </c>
      <c r="G63" s="104" t="str">
        <f>IF(ISERROR(SUM(G33+G47)),"- -",SUM(G33+G47))</f>
        <v>- -</v>
      </c>
      <c r="H63" s="103">
        <f>SUM(H33+H47)</f>
        <v>0</v>
      </c>
      <c r="I63" s="105" t="str">
        <f>IF(ISERROR(SUM(I33+I47)),"- -",SUM(I33+I47))</f>
        <v>- -</v>
      </c>
    </row>
    <row r="64" spans="1:148" ht="14.25" thickTop="1" thickBot="1" x14ac:dyDescent="0.25">
      <c r="A64" s="347"/>
      <c r="B64" s="347"/>
      <c r="C64" s="347"/>
      <c r="D64" s="347"/>
      <c r="E64" s="347"/>
      <c r="F64" s="347"/>
      <c r="G64" s="347"/>
      <c r="H64" s="347"/>
      <c r="I64" s="347"/>
    </row>
    <row r="65" spans="1:9" ht="13.5" customHeight="1" thickBot="1" x14ac:dyDescent="0.25">
      <c r="A65" s="114"/>
      <c r="B65" s="355" t="s">
        <v>45</v>
      </c>
      <c r="C65" s="356"/>
      <c r="E65" s="336" t="s">
        <v>77</v>
      </c>
      <c r="F65" s="337"/>
      <c r="G65" s="337"/>
      <c r="H65" s="337"/>
      <c r="I65" s="337"/>
    </row>
    <row r="66" spans="1:9" ht="13.5" thickBot="1" x14ac:dyDescent="0.25">
      <c r="A66" s="107" t="s">
        <v>46</v>
      </c>
      <c r="B66" s="188" t="s">
        <v>0</v>
      </c>
      <c r="C66" s="115" t="s">
        <v>1</v>
      </c>
      <c r="D66" s="192"/>
      <c r="E66" s="337"/>
      <c r="F66" s="337"/>
      <c r="G66" s="337"/>
      <c r="H66" s="337"/>
      <c r="I66" s="337"/>
    </row>
    <row r="67" spans="1:9" x14ac:dyDescent="0.2">
      <c r="A67" s="116" t="s">
        <v>47</v>
      </c>
      <c r="B67" s="108"/>
      <c r="C67" s="168" t="str">
        <f>IF(ISERROR(B67/B72),"- -",B67/B72)</f>
        <v>- -</v>
      </c>
      <c r="D67" s="192"/>
      <c r="E67" s="337"/>
      <c r="F67" s="337"/>
      <c r="G67" s="337"/>
      <c r="H67" s="337"/>
      <c r="I67" s="337"/>
    </row>
    <row r="68" spans="1:9" x14ac:dyDescent="0.2">
      <c r="A68" s="117" t="s">
        <v>48</v>
      </c>
      <c r="B68" s="109"/>
      <c r="C68" s="169" t="str">
        <f>IF(ISERROR(B68/B72),"- -",B68/B72)</f>
        <v>- -</v>
      </c>
      <c r="D68" s="192"/>
      <c r="E68" s="337"/>
      <c r="F68" s="337"/>
      <c r="G68" s="337"/>
      <c r="H68" s="337"/>
      <c r="I68" s="337"/>
    </row>
    <row r="69" spans="1:9" ht="14.25" x14ac:dyDescent="0.2">
      <c r="A69" s="117" t="s">
        <v>91</v>
      </c>
      <c r="B69" s="109"/>
      <c r="C69" s="169" t="str">
        <f>IF(ISERROR(B69/B72),"- -",B69/B72)</f>
        <v>- -</v>
      </c>
      <c r="D69" s="192"/>
      <c r="E69" s="337"/>
      <c r="F69" s="337"/>
      <c r="G69" s="337"/>
      <c r="H69" s="337"/>
      <c r="I69" s="337"/>
    </row>
    <row r="70" spans="1:9" ht="14.25" x14ac:dyDescent="0.2">
      <c r="A70" s="117" t="s">
        <v>74</v>
      </c>
      <c r="B70" s="109"/>
      <c r="C70" s="169" t="str">
        <f>IF(ISERROR(B70/B72),"- -",B70/B72)</f>
        <v>- -</v>
      </c>
      <c r="D70" s="192"/>
      <c r="E70" s="337"/>
      <c r="F70" s="337"/>
      <c r="G70" s="337"/>
      <c r="H70" s="337"/>
      <c r="I70" s="337"/>
    </row>
    <row r="71" spans="1:9" ht="15" thickBot="1" x14ac:dyDescent="0.25">
      <c r="A71" s="118" t="s">
        <v>75</v>
      </c>
      <c r="B71" s="110"/>
      <c r="C71" s="170" t="str">
        <f>IF(ISERROR(B71/B72),"- -",B71/B72)</f>
        <v>- -</v>
      </c>
      <c r="D71" s="192"/>
      <c r="E71" s="337"/>
      <c r="F71" s="337"/>
      <c r="G71" s="337"/>
      <c r="H71" s="337"/>
      <c r="I71" s="337"/>
    </row>
    <row r="72" spans="1:9" ht="13.5" thickBot="1" x14ac:dyDescent="0.25">
      <c r="A72" s="111" t="s">
        <v>50</v>
      </c>
      <c r="B72" s="112">
        <f>SUM(B67:B71)</f>
        <v>0</v>
      </c>
      <c r="C72" s="113">
        <f>SUM(C67:C71)</f>
        <v>0</v>
      </c>
      <c r="D72" s="192"/>
      <c r="E72" s="337"/>
      <c r="F72" s="337"/>
      <c r="G72" s="337"/>
      <c r="H72" s="337"/>
      <c r="I72" s="337"/>
    </row>
    <row r="73" spans="1:9" x14ac:dyDescent="0.2">
      <c r="A73" s="178"/>
      <c r="B73" s="179"/>
      <c r="C73" s="180"/>
      <c r="D73" s="192"/>
      <c r="E73" s="337"/>
      <c r="F73" s="337"/>
      <c r="G73" s="337"/>
      <c r="H73" s="337"/>
      <c r="I73" s="337"/>
    </row>
    <row r="74" spans="1:9" x14ac:dyDescent="0.2">
      <c r="A74" s="181" t="s">
        <v>20</v>
      </c>
      <c r="B74" s="179"/>
      <c r="C74" s="180"/>
      <c r="D74" s="192"/>
      <c r="E74" s="337"/>
      <c r="F74" s="337"/>
      <c r="G74" s="337"/>
      <c r="H74" s="337"/>
      <c r="I74" s="337"/>
    </row>
    <row r="75" spans="1:9" x14ac:dyDescent="0.2">
      <c r="A75" s="182" t="s">
        <v>92</v>
      </c>
      <c r="C75" s="171"/>
      <c r="D75" s="192"/>
      <c r="E75" s="337"/>
      <c r="F75" s="337"/>
      <c r="G75" s="337"/>
      <c r="H75" s="337"/>
      <c r="I75" s="337"/>
    </row>
    <row r="76" spans="1:9" x14ac:dyDescent="0.2">
      <c r="A76" s="178"/>
      <c r="B76" s="179"/>
      <c r="C76" s="180"/>
      <c r="D76" s="193"/>
      <c r="E76" s="183"/>
      <c r="F76" s="194"/>
      <c r="G76" s="183"/>
      <c r="H76" s="194"/>
      <c r="I76" s="183"/>
    </row>
    <row r="77" spans="1:9" ht="47.25" customHeight="1" x14ac:dyDescent="0.2">
      <c r="A77" s="335" t="s">
        <v>32</v>
      </c>
      <c r="B77" s="335"/>
      <c r="C77" s="335"/>
      <c r="D77" s="335"/>
      <c r="E77" s="335"/>
      <c r="F77" s="335"/>
      <c r="G77" s="335"/>
      <c r="H77" s="335"/>
      <c r="I77" s="335"/>
    </row>
    <row r="80" spans="1:9" ht="14.45" customHeight="1" x14ac:dyDescent="0.2"/>
    <row r="81" ht="14.45" customHeight="1" x14ac:dyDescent="0.2"/>
    <row r="82" ht="14.45" customHeight="1" x14ac:dyDescent="0.2"/>
    <row r="83" ht="14.45" customHeight="1" x14ac:dyDescent="0.2"/>
    <row r="84" ht="14.45" customHeight="1" x14ac:dyDescent="0.2"/>
    <row r="85" ht="14.45" customHeight="1" x14ac:dyDescent="0.2"/>
    <row r="86" ht="14.45" customHeight="1" x14ac:dyDescent="0.2"/>
    <row r="87" ht="14.45" customHeight="1" x14ac:dyDescent="0.2"/>
  </sheetData>
  <sheetProtection algorithmName="SHA-512" hashValue="rmab3QhaZEv2wJBxZWcrTYxwcS9dv4VEMY0jsVqEYhKYjpnMCBy6ENQp/Ac1g/TrwJo6R7wpUX76AZvRyJtf4Q==" saltValue="m5qjC/VGbUES2pHccbu/qw==" spinCount="100000" sheet="1" selectLockedCells="1"/>
  <mergeCells count="37">
    <mergeCell ref="A1:I1"/>
    <mergeCell ref="A2:I2"/>
    <mergeCell ref="E9:H9"/>
    <mergeCell ref="E10:H10"/>
    <mergeCell ref="C10:D10"/>
    <mergeCell ref="A6:B6"/>
    <mergeCell ref="C8:D8"/>
    <mergeCell ref="C9:D9"/>
    <mergeCell ref="E3:I3"/>
    <mergeCell ref="A3:D5"/>
    <mergeCell ref="E4:H4"/>
    <mergeCell ref="E5:H5"/>
    <mergeCell ref="A7:B7"/>
    <mergeCell ref="E6:H6"/>
    <mergeCell ref="E8:H8"/>
    <mergeCell ref="A10:B10"/>
    <mergeCell ref="C7:D7"/>
    <mergeCell ref="E7:H7"/>
    <mergeCell ref="B13:C14"/>
    <mergeCell ref="C6:D6"/>
    <mergeCell ref="B65:C65"/>
    <mergeCell ref="B31:C31"/>
    <mergeCell ref="F31:G31"/>
    <mergeCell ref="H31:I31"/>
    <mergeCell ref="A11:B11"/>
    <mergeCell ref="E11:H11"/>
    <mergeCell ref="H13:I14"/>
    <mergeCell ref="C11:D11"/>
    <mergeCell ref="A12:I12"/>
    <mergeCell ref="F13:G14"/>
    <mergeCell ref="A77:I77"/>
    <mergeCell ref="E65:I75"/>
    <mergeCell ref="A13:A15"/>
    <mergeCell ref="D13:E14"/>
    <mergeCell ref="D31:E31"/>
    <mergeCell ref="A64:I64"/>
    <mergeCell ref="A31:A32"/>
  </mergeCells>
  <phoneticPr fontId="0" type="noConversion"/>
  <hyperlinks>
    <hyperlink ref="A3:D5" r:id="rId1" display="https://grants.hrsa.gov/webexternal/Login.asp"/>
  </hyperlinks>
  <printOptions horizontalCentered="1"/>
  <pageMargins left="0.25" right="0.25" top="0.75" bottom="0.75" header="0.3" footer="0.3"/>
  <pageSetup scale="63" orientation="portrait" r:id="rId2"/>
  <headerFooter alignWithMargins="0"/>
  <ignoredErrors>
    <ignoredError sqref="C16:F16 E33 C47 C63:E63 H16:H19 E47 H57:H62 H40 H42:H55 H26:H27 G63:H63" formula="1"/>
    <ignoredError sqref="I7 G22 G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Q51"/>
  <sheetViews>
    <sheetView zoomScale="95" workbookViewId="0">
      <selection activeCell="D35" sqref="D35"/>
    </sheetView>
  </sheetViews>
  <sheetFormatPr defaultColWidth="9.140625" defaultRowHeight="12.75" x14ac:dyDescent="0.2"/>
  <cols>
    <col min="1" max="1" width="65.5703125" style="1" customWidth="1"/>
    <col min="2" max="2" width="15.42578125" style="1" customWidth="1"/>
    <col min="3" max="3" width="19.28515625" style="1" customWidth="1"/>
    <col min="4" max="4" width="14.85546875" style="10" customWidth="1"/>
    <col min="5" max="5" width="22.28515625" style="10" customWidth="1"/>
    <col min="6" max="6" width="34.5703125" style="10" customWidth="1"/>
    <col min="7" max="7" width="9.85546875" style="1" bestFit="1" customWidth="1"/>
    <col min="8" max="8" width="14.140625" style="10" customWidth="1"/>
    <col min="9" max="16384" width="9.140625" style="1"/>
  </cols>
  <sheetData>
    <row r="1" spans="1:8" ht="26.25" x14ac:dyDescent="0.4">
      <c r="A1" s="399" t="s">
        <v>39</v>
      </c>
      <c r="B1" s="399"/>
      <c r="C1" s="399"/>
      <c r="D1" s="399"/>
      <c r="E1" s="399"/>
      <c r="F1" s="399"/>
    </row>
    <row r="3" spans="1:8" ht="36" customHeight="1" x14ac:dyDescent="0.2">
      <c r="A3" s="401" t="s">
        <v>66</v>
      </c>
      <c r="B3" s="402"/>
      <c r="C3" s="402"/>
      <c r="D3" s="402"/>
      <c r="E3" s="402"/>
      <c r="F3" s="402"/>
    </row>
    <row r="4" spans="1:8" x14ac:dyDescent="0.2">
      <c r="A4" s="31"/>
      <c r="B4" s="31"/>
      <c r="C4" s="31"/>
    </row>
    <row r="5" spans="1:8" s="19" customFormat="1" ht="50.25" customHeight="1" x14ac:dyDescent="0.2">
      <c r="A5" s="134" t="s">
        <v>43</v>
      </c>
      <c r="B5" s="128" t="s">
        <v>0</v>
      </c>
      <c r="C5" s="129" t="s">
        <v>27</v>
      </c>
    </row>
    <row r="6" spans="1:8" s="2" customFormat="1" ht="14.45" customHeight="1" x14ac:dyDescent="0.25">
      <c r="A6" s="121" t="s">
        <v>51</v>
      </c>
      <c r="B6" s="119">
        <f>' Allocations Report'!H16</f>
        <v>0</v>
      </c>
      <c r="C6" s="122" t="str">
        <f>IF(ISERROR(B6/B20),"- -",B6/B20)</f>
        <v>- -</v>
      </c>
      <c r="E6" s="19"/>
      <c r="F6" s="19"/>
      <c r="G6" s="19"/>
      <c r="H6" s="19"/>
    </row>
    <row r="7" spans="1:8" s="2" customFormat="1" ht="14.45" customHeight="1" x14ac:dyDescent="0.25">
      <c r="A7" s="121" t="s">
        <v>52</v>
      </c>
      <c r="B7" s="119">
        <f>' Allocations Report'!H21</f>
        <v>0</v>
      </c>
      <c r="C7" s="122" t="str">
        <f>IF(ISERROR(B7/B20),"- -",B7/B20)</f>
        <v>- -</v>
      </c>
      <c r="E7" s="19"/>
      <c r="F7" s="19"/>
      <c r="G7" s="19"/>
      <c r="H7" s="19"/>
    </row>
    <row r="8" spans="1:8" s="2" customFormat="1" ht="14.45" customHeight="1" x14ac:dyDescent="0.25">
      <c r="A8" s="121" t="s">
        <v>53</v>
      </c>
      <c r="B8" s="119">
        <f>' Allocations Report'!H20</f>
        <v>0</v>
      </c>
      <c r="C8" s="122" t="str">
        <f>IF(ISERROR(B8/B20),"- -",B8/B20)</f>
        <v>- -</v>
      </c>
      <c r="E8" s="19"/>
      <c r="F8" s="19"/>
      <c r="G8" s="19"/>
      <c r="H8" s="19"/>
    </row>
    <row r="9" spans="1:8" s="2" customFormat="1" ht="14.45" customHeight="1" x14ac:dyDescent="0.25">
      <c r="A9" s="121" t="s">
        <v>54</v>
      </c>
      <c r="B9" s="119">
        <f>' Allocations Report'!D33</f>
        <v>0</v>
      </c>
      <c r="C9" s="122" t="str">
        <f>IF(ISERROR(B9/B20),"- -",B9/B20)</f>
        <v>- -</v>
      </c>
      <c r="F9" s="13"/>
      <c r="G9" s="14"/>
      <c r="H9" s="13"/>
    </row>
    <row r="10" spans="1:8" s="2" customFormat="1" ht="14.45" customHeight="1" x14ac:dyDescent="0.25">
      <c r="A10" s="121" t="s">
        <v>55</v>
      </c>
      <c r="B10" s="119">
        <f>' Allocations Report'!F33</f>
        <v>0</v>
      </c>
      <c r="C10" s="122" t="str">
        <f>IF(ISERROR(B10/B20),"- -",B10/B20)</f>
        <v>- -</v>
      </c>
      <c r="F10" s="12"/>
      <c r="G10" s="11"/>
      <c r="H10" s="12"/>
    </row>
    <row r="11" spans="1:8" s="2" customFormat="1" ht="14.45" customHeight="1" x14ac:dyDescent="0.25">
      <c r="A11" s="123" t="s">
        <v>16</v>
      </c>
      <c r="B11" s="120">
        <f>SUM(B6:B10)</f>
        <v>0</v>
      </c>
      <c r="C11" s="124" t="str">
        <f>IF(ISERROR(B11/B20),"- -",B11/B20)</f>
        <v>- -</v>
      </c>
      <c r="F11" s="12"/>
      <c r="G11" s="11"/>
      <c r="H11" s="12"/>
    </row>
    <row r="12" spans="1:8" s="2" customFormat="1" ht="14.45" customHeight="1" x14ac:dyDescent="0.25">
      <c r="A12" s="125"/>
      <c r="B12" s="126"/>
      <c r="C12" s="127"/>
      <c r="F12" s="12"/>
      <c r="G12" s="11"/>
      <c r="H12" s="12"/>
    </row>
    <row r="13" spans="1:8" s="2" customFormat="1" ht="14.45" customHeight="1" x14ac:dyDescent="0.25">
      <c r="A13" s="130" t="s">
        <v>14</v>
      </c>
      <c r="B13" s="131" t="s">
        <v>0</v>
      </c>
      <c r="C13" s="132" t="s">
        <v>15</v>
      </c>
      <c r="F13" s="12"/>
      <c r="G13" s="11"/>
      <c r="H13" s="12"/>
    </row>
    <row r="14" spans="1:8" s="2" customFormat="1" ht="14.45" customHeight="1" x14ac:dyDescent="0.25">
      <c r="A14" s="121" t="s">
        <v>65</v>
      </c>
      <c r="B14" s="119">
        <f>' Allocations Report'!B22 +' Allocations Report'!B23</f>
        <v>0</v>
      </c>
      <c r="C14" s="122" t="str">
        <f>IF(ISERROR(B14/B20),"- -",B14/B20)</f>
        <v>- -</v>
      </c>
      <c r="F14" s="12"/>
      <c r="G14" s="11"/>
      <c r="H14" s="12"/>
    </row>
    <row r="15" spans="1:8" s="2" customFormat="1" ht="14.45" customHeight="1" x14ac:dyDescent="0.25">
      <c r="A15" s="121" t="s">
        <v>56</v>
      </c>
      <c r="B15" s="119">
        <f>' Allocations Report'!D47</f>
        <v>0</v>
      </c>
      <c r="C15" s="122" t="str">
        <f>IF(ISERROR(B15/B20),"- -",B15/B20)</f>
        <v>- -</v>
      </c>
      <c r="F15" s="12"/>
      <c r="G15" s="11"/>
      <c r="H15" s="12"/>
    </row>
    <row r="16" spans="1:8" s="2" customFormat="1" ht="14.45" customHeight="1" x14ac:dyDescent="0.25">
      <c r="A16" s="121" t="s">
        <v>57</v>
      </c>
      <c r="B16" s="119">
        <f>' Allocations Report'!F47</f>
        <v>0</v>
      </c>
      <c r="C16" s="122" t="str">
        <f>IF(ISERROR(B16/B20),"- -",B16/B20)</f>
        <v>- -</v>
      </c>
      <c r="F16" s="12"/>
      <c r="G16" s="11"/>
      <c r="H16" s="12"/>
    </row>
    <row r="17" spans="1:147" s="2" customFormat="1" ht="14.45" customHeight="1" x14ac:dyDescent="0.25">
      <c r="A17" s="121" t="s">
        <v>76</v>
      </c>
      <c r="B17" s="119">
        <f>SUM(' Allocations Report'!B67+' Allocations Report'!B68)</f>
        <v>0</v>
      </c>
      <c r="C17" s="122" t="str">
        <f>IF(ISERROR(B17/B20),"- -",B17/B20)</f>
        <v>- -</v>
      </c>
      <c r="F17" s="12"/>
      <c r="G17" s="11"/>
      <c r="H17" s="12"/>
    </row>
    <row r="18" spans="1:147" s="2" customFormat="1" ht="14.45" customHeight="1" x14ac:dyDescent="0.25">
      <c r="A18" s="123" t="s">
        <v>13</v>
      </c>
      <c r="B18" s="120">
        <f>SUM(B14:B17)</f>
        <v>0</v>
      </c>
      <c r="C18" s="124" t="str">
        <f>IF(ISERROR(B18/B20),"- -",B18/B20)</f>
        <v>- -</v>
      </c>
      <c r="F18" s="12"/>
      <c r="G18" s="11"/>
      <c r="H18" s="12"/>
    </row>
    <row r="19" spans="1:147" s="2" customFormat="1" ht="14.45" customHeight="1" thickBot="1" x14ac:dyDescent="0.3">
      <c r="A19" s="403"/>
      <c r="B19" s="403"/>
      <c r="C19" s="403"/>
      <c r="D19" s="12"/>
      <c r="E19" s="11"/>
      <c r="F19" s="12"/>
      <c r="G19" s="11"/>
      <c r="H19" s="12"/>
    </row>
    <row r="20" spans="1:147" s="3" customFormat="1" ht="15.75" thickBot="1" x14ac:dyDescent="0.3">
      <c r="A20" s="135" t="s">
        <v>58</v>
      </c>
      <c r="B20" s="133">
        <f>B11+B18</f>
        <v>0</v>
      </c>
      <c r="C20" s="126"/>
      <c r="D20" s="11"/>
      <c r="E20" s="11"/>
      <c r="F20" s="11"/>
      <c r="G20" s="11"/>
      <c r="H20" s="11"/>
    </row>
    <row r="21" spans="1:147" s="4" customFormat="1" ht="13.5" x14ac:dyDescent="0.25">
      <c r="G21" s="14"/>
      <c r="H21" s="13"/>
    </row>
    <row r="22" spans="1:147" s="4" customFormat="1" ht="14.45" customHeight="1" x14ac:dyDescent="0.25">
      <c r="A22" s="400"/>
      <c r="B22" s="400"/>
      <c r="C22" s="400"/>
      <c r="D22" s="400"/>
      <c r="E22" s="400"/>
      <c r="F22" s="20"/>
      <c r="G22" s="14"/>
      <c r="H22" s="13"/>
    </row>
    <row r="23" spans="1:147" ht="18.75" x14ac:dyDescent="0.25">
      <c r="A23" s="398" t="s">
        <v>44</v>
      </c>
      <c r="B23" s="398"/>
      <c r="C23" s="398"/>
      <c r="D23" s="398"/>
      <c r="E23" s="398"/>
      <c r="F23" s="398"/>
      <c r="G23" s="14"/>
      <c r="H23" s="13"/>
    </row>
    <row r="24" spans="1:147" ht="31.5" customHeight="1" x14ac:dyDescent="0.25">
      <c r="A24" s="404" t="s">
        <v>81</v>
      </c>
      <c r="B24" s="405"/>
      <c r="C24" s="405"/>
      <c r="D24" s="405"/>
      <c r="E24" s="21">
        <f>IF(SUM(' Allocations Report'!I11*0.05)&gt;3000000,3000000,SUM(' Allocations Report'!I11*0.05))</f>
        <v>0</v>
      </c>
      <c r="F24" s="22" t="s">
        <v>40</v>
      </c>
      <c r="G24" s="14"/>
      <c r="H24" s="13"/>
    </row>
    <row r="25" spans="1:147" ht="54" customHeight="1" thickBot="1" x14ac:dyDescent="0.3">
      <c r="A25" s="406"/>
      <c r="B25" s="406"/>
      <c r="C25" s="406"/>
      <c r="D25" s="406"/>
      <c r="E25" s="23">
        <f>' Allocations Report'!H25+' Allocations Report'!B69</f>
        <v>0</v>
      </c>
      <c r="F25" s="24" t="s">
        <v>41</v>
      </c>
      <c r="G25" s="14"/>
      <c r="H25" s="13"/>
    </row>
    <row r="26" spans="1:147" ht="14.45" customHeight="1" thickTop="1" x14ac:dyDescent="0.25">
      <c r="A26" s="25"/>
      <c r="B26" s="25"/>
      <c r="C26" s="25"/>
      <c r="D26" s="25"/>
      <c r="E26" s="26"/>
      <c r="F26" s="26"/>
      <c r="G26" s="14"/>
      <c r="H26" s="13"/>
    </row>
    <row r="27" spans="1:147" ht="18.75" x14ac:dyDescent="0.25">
      <c r="A27" s="398" t="s">
        <v>82</v>
      </c>
      <c r="B27" s="398"/>
      <c r="C27" s="398"/>
      <c r="D27" s="398"/>
      <c r="E27" s="398"/>
      <c r="F27" s="398"/>
      <c r="G27" s="14"/>
      <c r="H27" s="13"/>
    </row>
    <row r="28" spans="1:147" ht="36" customHeight="1" x14ac:dyDescent="0.25">
      <c r="A28" s="396" t="s">
        <v>83</v>
      </c>
      <c r="B28" s="396"/>
      <c r="C28" s="396"/>
      <c r="D28" s="21">
        <f>' Allocations Report'!H26+' Allocations Report'!B70</f>
        <v>0</v>
      </c>
      <c r="E28" s="27">
        <f>IFERROR(SUM(' Allocations Report'!H26+' Allocations Report'!B70)/' Allocations Report'!I11,0)</f>
        <v>0</v>
      </c>
      <c r="F28" s="22" t="s">
        <v>42</v>
      </c>
      <c r="G28" s="14"/>
      <c r="H28" s="13"/>
    </row>
    <row r="29" spans="1:147" ht="39.75" customHeight="1" x14ac:dyDescent="0.25">
      <c r="A29" s="396"/>
      <c r="B29" s="396"/>
      <c r="C29" s="396"/>
      <c r="D29" s="21">
        <f>' Allocations Report'!H27+' Allocations Report'!B71</f>
        <v>0</v>
      </c>
      <c r="E29" s="27">
        <f>IFERROR(SUM(' Allocations Report'!H27+' Allocations Report'!B71)/' Allocations Report'!I11,0)</f>
        <v>0</v>
      </c>
      <c r="F29" s="30" t="s">
        <v>67</v>
      </c>
      <c r="G29" s="14"/>
      <c r="H29" s="13"/>
    </row>
    <row r="30" spans="1:147" ht="75" customHeight="1" thickBot="1" x14ac:dyDescent="0.3">
      <c r="A30" s="397"/>
      <c r="B30" s="397"/>
      <c r="C30" s="397"/>
      <c r="D30" s="23">
        <f>' Allocations Report'!H26+' Allocations Report'!H27+' Allocations Report'!B70+' Allocations Report'!B71</f>
        <v>0</v>
      </c>
      <c r="E30" s="28">
        <f>IFERROR(SUM(' Allocations Report'!H26+' Allocations Report'!H27+' Allocations Report'!B70+' Allocations Report'!B71)/' Allocations Report'!I11,0)</f>
        <v>0</v>
      </c>
      <c r="F30" s="29" t="s">
        <v>68</v>
      </c>
      <c r="G30" s="14"/>
      <c r="H30" s="13"/>
      <c r="K30" s="136"/>
    </row>
    <row r="31" spans="1:147" s="5" customFormat="1" ht="14.25" thickTop="1" x14ac:dyDescent="0.25">
      <c r="A31" s="15"/>
      <c r="B31" s="14"/>
      <c r="C31" s="14"/>
      <c r="D31" s="13"/>
      <c r="E31" s="14"/>
      <c r="F31" s="13"/>
      <c r="G31" s="14"/>
      <c r="H31" s="13"/>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row>
    <row r="32" spans="1:147" s="6" customFormat="1" ht="18.75" x14ac:dyDescent="0.2">
      <c r="A32" s="398" t="s">
        <v>59</v>
      </c>
      <c r="B32" s="398"/>
      <c r="C32" s="398"/>
      <c r="D32" s="398"/>
      <c r="E32" s="398"/>
      <c r="F32" s="398"/>
      <c r="G32" s="16"/>
      <c r="H32" s="16"/>
    </row>
    <row r="33" spans="1:15" ht="21.75" customHeight="1" x14ac:dyDescent="0.2">
      <c r="A33" s="396" t="s">
        <v>78</v>
      </c>
      <c r="B33" s="396"/>
      <c r="C33" s="396"/>
      <c r="D33" s="197"/>
      <c r="E33" s="27"/>
      <c r="F33" s="22"/>
      <c r="G33" s="17"/>
      <c r="H33" s="18"/>
    </row>
    <row r="34" spans="1:15" s="6" customFormat="1" ht="14.45" customHeight="1" x14ac:dyDescent="0.2">
      <c r="A34" s="396"/>
      <c r="B34" s="396"/>
      <c r="C34" s="396"/>
      <c r="D34" s="21">
        <f>' Allocations Report'!B23</f>
        <v>0</v>
      </c>
      <c r="E34" s="27">
        <f>IFERROR(SUM(' Allocations Report'!B23/SUM(' Allocations Report'!B22+' Allocations Report'!B23)),0)</f>
        <v>0</v>
      </c>
      <c r="F34" s="30" t="s">
        <v>61</v>
      </c>
      <c r="G34" s="7"/>
      <c r="H34" s="7"/>
    </row>
    <row r="35" spans="1:15" s="6" customFormat="1" ht="19.5" customHeight="1" thickBot="1" x14ac:dyDescent="0.25">
      <c r="A35" s="397"/>
      <c r="B35" s="397"/>
      <c r="C35" s="397"/>
      <c r="D35" s="198"/>
      <c r="E35" s="28"/>
      <c r="F35" s="29"/>
      <c r="G35" s="8"/>
      <c r="H35" s="8"/>
      <c r="I35" s="9"/>
      <c r="J35" s="9"/>
      <c r="K35" s="9"/>
      <c r="L35" s="9"/>
      <c r="M35" s="9"/>
      <c r="N35" s="9"/>
      <c r="O35" s="9"/>
    </row>
    <row r="36" spans="1:15" ht="14.45" customHeight="1" thickTop="1" x14ac:dyDescent="0.2">
      <c r="A36" s="8"/>
      <c r="B36" s="17"/>
      <c r="C36" s="17"/>
      <c r="D36" s="17"/>
      <c r="E36" s="17"/>
      <c r="F36" s="17"/>
      <c r="G36" s="17"/>
      <c r="H36" s="17"/>
    </row>
    <row r="37" spans="1:15" ht="18.75" x14ac:dyDescent="0.2">
      <c r="A37" s="398" t="s">
        <v>60</v>
      </c>
      <c r="B37" s="398"/>
      <c r="C37" s="398"/>
      <c r="D37" s="398"/>
      <c r="E37" s="398"/>
      <c r="F37" s="398"/>
      <c r="G37" s="17"/>
      <c r="H37" s="18"/>
    </row>
    <row r="38" spans="1:15" ht="14.45" customHeight="1" x14ac:dyDescent="0.2">
      <c r="A38" s="396" t="s">
        <v>79</v>
      </c>
      <c r="B38" s="396"/>
      <c r="C38" s="396"/>
      <c r="D38" s="197"/>
      <c r="E38" s="27"/>
      <c r="F38" s="22"/>
      <c r="G38" s="17"/>
      <c r="H38" s="18"/>
    </row>
    <row r="39" spans="1:15" ht="14.45" customHeight="1" x14ac:dyDescent="0.2">
      <c r="A39" s="396"/>
      <c r="B39" s="396"/>
      <c r="C39" s="396"/>
      <c r="D39" s="21">
        <f>' Allocations Report'!F27</f>
        <v>0</v>
      </c>
      <c r="E39" s="27">
        <f>IFERROR(' Allocations Report'!F27/' Allocations Report'!I8,0)</f>
        <v>0</v>
      </c>
      <c r="F39" s="30" t="s">
        <v>62</v>
      </c>
      <c r="G39" s="17"/>
      <c r="H39" s="18"/>
    </row>
    <row r="40" spans="1:15" ht="26.25" customHeight="1" thickBot="1" x14ac:dyDescent="0.25">
      <c r="A40" s="397"/>
      <c r="B40" s="397"/>
      <c r="C40" s="397"/>
      <c r="D40" s="198"/>
      <c r="E40" s="28"/>
      <c r="F40" s="29"/>
    </row>
    <row r="41" spans="1:15" ht="14.45" customHeight="1" thickTop="1" x14ac:dyDescent="0.2"/>
    <row r="42" spans="1:15" ht="14.45" customHeight="1" x14ac:dyDescent="0.2"/>
    <row r="43" spans="1:15" ht="14.45" customHeight="1" x14ac:dyDescent="0.2"/>
    <row r="44" spans="1:15" ht="14.45" customHeight="1" x14ac:dyDescent="0.2"/>
    <row r="45" spans="1:15" ht="14.45" customHeight="1" x14ac:dyDescent="0.2"/>
    <row r="46" spans="1:15" ht="14.45" customHeight="1" x14ac:dyDescent="0.2"/>
    <row r="47" spans="1:15" ht="14.45" customHeight="1" x14ac:dyDescent="0.2"/>
    <row r="48" spans="1:15" ht="14.45" customHeight="1" x14ac:dyDescent="0.2"/>
    <row r="49" ht="14.45" customHeight="1" x14ac:dyDescent="0.2"/>
    <row r="50" ht="14.45" customHeight="1" x14ac:dyDescent="0.2"/>
    <row r="51" ht="14.45" customHeight="1" x14ac:dyDescent="0.2"/>
  </sheetData>
  <sheetProtection algorithmName="SHA-512" hashValue="UEhvPQvDWcktnNF+1aifEHASrB0kY0AEC8oVD3NM571NpQv7siv1l8qlExJqSXsJVRtuuF8tarVyOiPzsfdo7A==" saltValue="VmLoc1sgX/vRw8OiUMWPhA==" spinCount="100000" sheet="1" selectLockedCells="1"/>
  <mergeCells count="12">
    <mergeCell ref="A38:C40"/>
    <mergeCell ref="A32:F32"/>
    <mergeCell ref="A37:F37"/>
    <mergeCell ref="A1:F1"/>
    <mergeCell ref="A22:E22"/>
    <mergeCell ref="A3:F3"/>
    <mergeCell ref="A23:F23"/>
    <mergeCell ref="A19:C19"/>
    <mergeCell ref="A24:D25"/>
    <mergeCell ref="A27:F27"/>
    <mergeCell ref="A28:C30"/>
    <mergeCell ref="A33:C35"/>
  </mergeCells>
  <phoneticPr fontId="0" type="noConversion"/>
  <printOptions horizontalCentered="1"/>
  <pageMargins left="0.25" right="0.25"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B18" sqref="B18"/>
    </sheetView>
  </sheetViews>
  <sheetFormatPr defaultRowHeight="12.75" x14ac:dyDescent="0.2"/>
  <cols>
    <col min="1" max="1" width="137.85546875" customWidth="1"/>
  </cols>
  <sheetData>
    <row r="1" spans="1:1" ht="16.5" thickBot="1" x14ac:dyDescent="0.3">
      <c r="A1" s="205" t="s">
        <v>118</v>
      </c>
    </row>
    <row r="2" spans="1:1" ht="16.5" thickBot="1" x14ac:dyDescent="0.3">
      <c r="A2" s="206" t="s">
        <v>119</v>
      </c>
    </row>
    <row r="3" spans="1:1" ht="16.5" thickBot="1" x14ac:dyDescent="0.3">
      <c r="A3" s="207" t="s">
        <v>120</v>
      </c>
    </row>
    <row r="4" spans="1:1" ht="30" x14ac:dyDescent="0.2">
      <c r="A4" s="199" t="s">
        <v>181</v>
      </c>
    </row>
    <row r="5" spans="1:1" ht="15.75" x14ac:dyDescent="0.25">
      <c r="A5" s="200" t="s">
        <v>121</v>
      </c>
    </row>
    <row r="6" spans="1:1" ht="15" x14ac:dyDescent="0.2">
      <c r="A6" s="199"/>
    </row>
    <row r="7" spans="1:1" ht="15.75" x14ac:dyDescent="0.25">
      <c r="A7" s="199" t="s">
        <v>122</v>
      </c>
    </row>
    <row r="8" spans="1:1" ht="15.75" x14ac:dyDescent="0.25">
      <c r="A8" s="199" t="s">
        <v>123</v>
      </c>
    </row>
    <row r="9" spans="1:1" ht="15.75" x14ac:dyDescent="0.25">
      <c r="A9" s="199" t="s">
        <v>124</v>
      </c>
    </row>
    <row r="10" spans="1:1" ht="15" x14ac:dyDescent="0.2">
      <c r="A10" s="208"/>
    </row>
    <row r="11" spans="1:1" ht="30.75" x14ac:dyDescent="0.2">
      <c r="A11" s="208" t="s">
        <v>125</v>
      </c>
    </row>
    <row r="12" spans="1:1" ht="15.75" thickBot="1" x14ac:dyDescent="0.25">
      <c r="A12" s="209"/>
    </row>
    <row r="13" spans="1:1" ht="16.5" thickBot="1" x14ac:dyDescent="0.3">
      <c r="A13" s="210" t="s">
        <v>126</v>
      </c>
    </row>
    <row r="14" spans="1:1" ht="45.75" thickBot="1" x14ac:dyDescent="0.25">
      <c r="A14" s="201" t="s">
        <v>127</v>
      </c>
    </row>
    <row r="15" spans="1:1" ht="16.5" thickBot="1" x14ac:dyDescent="0.3">
      <c r="A15" s="211" t="s">
        <v>128</v>
      </c>
    </row>
    <row r="16" spans="1:1" ht="15" x14ac:dyDescent="0.2">
      <c r="A16" s="212" t="s">
        <v>129</v>
      </c>
    </row>
    <row r="17" spans="1:1" ht="15.75" x14ac:dyDescent="0.25">
      <c r="A17" s="213" t="s">
        <v>130</v>
      </c>
    </row>
    <row r="18" spans="1:1" ht="18" x14ac:dyDescent="0.2">
      <c r="A18" s="214" t="s">
        <v>131</v>
      </c>
    </row>
    <row r="19" spans="1:1" ht="15" x14ac:dyDescent="0.2">
      <c r="A19" s="199" t="s">
        <v>132</v>
      </c>
    </row>
    <row r="20" spans="1:1" ht="30" x14ac:dyDescent="0.2">
      <c r="A20" s="199" t="s">
        <v>133</v>
      </c>
    </row>
    <row r="21" spans="1:1" ht="30.75" thickBot="1" x14ac:dyDescent="0.25">
      <c r="A21" s="199" t="s">
        <v>134</v>
      </c>
    </row>
    <row r="22" spans="1:1" ht="16.5" thickBot="1" x14ac:dyDescent="0.3">
      <c r="A22" s="215" t="s">
        <v>135</v>
      </c>
    </row>
    <row r="23" spans="1:1" ht="30" x14ac:dyDescent="0.2">
      <c r="A23" s="199" t="s">
        <v>182</v>
      </c>
    </row>
    <row r="24" spans="1:1" ht="15" x14ac:dyDescent="0.2">
      <c r="A24" s="199"/>
    </row>
    <row r="25" spans="1:1" ht="15.75" x14ac:dyDescent="0.25">
      <c r="A25" s="199" t="s">
        <v>136</v>
      </c>
    </row>
    <row r="26" spans="1:1" ht="15" x14ac:dyDescent="0.2">
      <c r="A26" s="199"/>
    </row>
    <row r="27" spans="1:1" ht="15.75" x14ac:dyDescent="0.25">
      <c r="A27" s="214" t="s">
        <v>137</v>
      </c>
    </row>
    <row r="28" spans="1:1" ht="14.25" x14ac:dyDescent="0.2">
      <c r="A28" s="204"/>
    </row>
    <row r="29" spans="1:1" x14ac:dyDescent="0.2">
      <c r="A29" s="202"/>
    </row>
    <row r="30" spans="1:1" ht="13.5" thickBot="1" x14ac:dyDescent="0.25">
      <c r="A30" s="203"/>
    </row>
  </sheetData>
  <sheetProtection algorithmName="SHA-512" hashValue="5P8mAxF7TyePStPbt3Ai0n7/1Z0Ho+499mbo0Wacz30qcN4XzY349beyG13gUMgJZniQHj78NGiD2OJgsgkOHA==" saltValue="u7/oCE2J378LpcCWRprti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63"/>
  <sheetViews>
    <sheetView workbookViewId="0">
      <selection activeCell="D9" sqref="D9"/>
    </sheetView>
  </sheetViews>
  <sheetFormatPr defaultRowHeight="12.75" x14ac:dyDescent="0.2"/>
  <cols>
    <col min="1" max="1" width="112.7109375" customWidth="1"/>
    <col min="2" max="3" width="18.140625" customWidth="1"/>
    <col min="4" max="4" width="13.140625" customWidth="1"/>
    <col min="5" max="5" width="18.42578125" customWidth="1"/>
  </cols>
  <sheetData>
    <row r="1" spans="1:5" ht="15.75" x14ac:dyDescent="0.2">
      <c r="A1" s="410" t="s">
        <v>138</v>
      </c>
      <c r="B1" s="410"/>
      <c r="C1" s="410"/>
      <c r="D1" s="410"/>
      <c r="E1" s="410"/>
    </row>
    <row r="2" spans="1:5" ht="13.5" thickBot="1" x14ac:dyDescent="0.25">
      <c r="A2" s="411"/>
      <c r="B2" s="411"/>
      <c r="C2" s="411"/>
      <c r="D2" s="411"/>
      <c r="E2" s="411"/>
    </row>
    <row r="3" spans="1:5" ht="16.5" thickBot="1" x14ac:dyDescent="0.25">
      <c r="A3" s="218" t="s">
        <v>139</v>
      </c>
      <c r="B3" s="412"/>
      <c r="C3" s="413"/>
      <c r="D3" s="413"/>
      <c r="E3" s="414"/>
    </row>
    <row r="4" spans="1:5" ht="16.5" thickBot="1" x14ac:dyDescent="0.25">
      <c r="A4" s="219" t="s">
        <v>140</v>
      </c>
      <c r="B4" s="415"/>
      <c r="C4" s="416"/>
      <c r="D4" s="416"/>
      <c r="E4" s="417"/>
    </row>
    <row r="5" spans="1:5" ht="16.5" thickBot="1" x14ac:dyDescent="0.25">
      <c r="A5" s="220" t="s">
        <v>141</v>
      </c>
      <c r="B5" s="407"/>
      <c r="C5" s="408"/>
      <c r="D5" s="408"/>
      <c r="E5" s="409"/>
    </row>
    <row r="6" spans="1:5" ht="16.5" thickBot="1" x14ac:dyDescent="0.25">
      <c r="A6" s="221"/>
      <c r="B6" s="222"/>
      <c r="C6" s="223"/>
      <c r="D6" s="224"/>
      <c r="E6" s="225"/>
    </row>
    <row r="7" spans="1:5" ht="16.5" thickBot="1" x14ac:dyDescent="0.25">
      <c r="A7" s="266" t="s">
        <v>142</v>
      </c>
      <c r="B7" s="226"/>
      <c r="C7" s="223"/>
      <c r="D7" s="227"/>
      <c r="E7" s="228"/>
    </row>
    <row r="8" spans="1:5" ht="16.5" thickBot="1" x14ac:dyDescent="0.25">
      <c r="A8" s="229"/>
      <c r="B8" s="230"/>
      <c r="C8" s="223"/>
      <c r="D8" s="230"/>
      <c r="E8" s="231"/>
    </row>
    <row r="9" spans="1:5" ht="15.75" x14ac:dyDescent="0.2">
      <c r="A9" s="424" t="s">
        <v>126</v>
      </c>
      <c r="B9" s="427" t="s">
        <v>143</v>
      </c>
      <c r="C9" s="428"/>
      <c r="D9" s="232"/>
      <c r="E9" s="232"/>
    </row>
    <row r="10" spans="1:5" ht="15.75" x14ac:dyDescent="0.2">
      <c r="A10" s="425"/>
      <c r="B10" s="429"/>
      <c r="C10" s="430"/>
      <c r="D10" s="232"/>
      <c r="E10" s="232"/>
    </row>
    <row r="11" spans="1:5" ht="16.5" thickBot="1" x14ac:dyDescent="0.25">
      <c r="A11" s="426"/>
      <c r="B11" s="233" t="s">
        <v>0</v>
      </c>
      <c r="C11" s="234" t="s">
        <v>15</v>
      </c>
      <c r="D11" s="230"/>
      <c r="E11" s="235"/>
    </row>
    <row r="12" spans="1:5" ht="15.75" x14ac:dyDescent="0.2">
      <c r="A12" s="318" t="s">
        <v>144</v>
      </c>
      <c r="B12" s="236">
        <f>SUM(B13:B15)</f>
        <v>0</v>
      </c>
      <c r="C12" s="309" t="str">
        <f>IF(ISERROR(B12/B24),"- -",B12/B24)</f>
        <v>- -</v>
      </c>
      <c r="D12" s="237"/>
      <c r="E12" s="238"/>
    </row>
    <row r="13" spans="1:5" ht="15" x14ac:dyDescent="0.2">
      <c r="A13" s="216" t="s">
        <v>169</v>
      </c>
      <c r="B13" s="239"/>
      <c r="C13" s="310" t="str">
        <f>IF(ISERROR(B13/B24),"- -",B13/B24)</f>
        <v>- -</v>
      </c>
      <c r="D13" s="240"/>
      <c r="E13" s="241"/>
    </row>
    <row r="14" spans="1:5" ht="15" x14ac:dyDescent="0.2">
      <c r="A14" s="216" t="s">
        <v>170</v>
      </c>
      <c r="B14" s="239"/>
      <c r="C14" s="310" t="str">
        <f>IF(ISERROR(B14/B24),"- -",B14/B24)</f>
        <v>- -</v>
      </c>
      <c r="D14" s="240"/>
      <c r="E14" s="241"/>
    </row>
    <row r="15" spans="1:5" ht="15" x14ac:dyDescent="0.2">
      <c r="A15" s="324" t="s">
        <v>171</v>
      </c>
      <c r="B15" s="242"/>
      <c r="C15" s="311" t="str">
        <f>IF(ISERROR(B15/B24),"- -",B15/B24)</f>
        <v>- -</v>
      </c>
      <c r="D15" s="240"/>
      <c r="E15" s="241"/>
    </row>
    <row r="16" spans="1:5" ht="15.75" x14ac:dyDescent="0.2">
      <c r="A16" s="319" t="s">
        <v>145</v>
      </c>
      <c r="B16" s="243"/>
      <c r="C16" s="312" t="str">
        <f>IF(ISERROR(B16/B24),"- -",B16/B24)</f>
        <v>- -</v>
      </c>
      <c r="D16" s="244"/>
      <c r="E16" s="232"/>
    </row>
    <row r="17" spans="1:5" ht="15.75" x14ac:dyDescent="0.2">
      <c r="A17" s="320" t="s">
        <v>146</v>
      </c>
      <c r="B17" s="245"/>
      <c r="C17" s="313" t="str">
        <f>IF(ISERROR(B17/B24),"- -",B17/B24)</f>
        <v>- -</v>
      </c>
      <c r="D17" s="237"/>
      <c r="E17" s="238"/>
    </row>
    <row r="18" spans="1:5" ht="18.75" x14ac:dyDescent="0.2">
      <c r="A18" s="321" t="s">
        <v>147</v>
      </c>
      <c r="B18" s="246">
        <f>B59</f>
        <v>0</v>
      </c>
      <c r="C18" s="314" t="str">
        <f>IF(ISERROR(B18/B24),"- -",B18/B24)</f>
        <v>- -</v>
      </c>
      <c r="D18" s="237"/>
      <c r="E18" s="238"/>
    </row>
    <row r="19" spans="1:5" ht="15.75" x14ac:dyDescent="0.2">
      <c r="A19" s="321" t="s">
        <v>148</v>
      </c>
      <c r="B19" s="247"/>
      <c r="C19" s="315" t="str">
        <f>IF(ISERROR(B19/B24),"- -",B19/B24)</f>
        <v>- -</v>
      </c>
      <c r="D19" s="237"/>
      <c r="E19" s="238"/>
    </row>
    <row r="20" spans="1:5" ht="15.75" x14ac:dyDescent="0.2">
      <c r="A20" s="321" t="s">
        <v>149</v>
      </c>
      <c r="B20" s="246">
        <f>D59</f>
        <v>0</v>
      </c>
      <c r="C20" s="313" t="str">
        <f>IF(ISERROR(B20/B24),"- -",B20/B24)</f>
        <v>- -</v>
      </c>
      <c r="D20" s="237"/>
      <c r="E20" s="238"/>
    </row>
    <row r="21" spans="1:5" ht="18.75" x14ac:dyDescent="0.2">
      <c r="A21" s="322" t="s">
        <v>150</v>
      </c>
      <c r="B21" s="248"/>
      <c r="C21" s="314" t="str">
        <f>IF(ISERROR(B21/B24),"- -",B21/B24)</f>
        <v>- -</v>
      </c>
      <c r="D21" s="249"/>
      <c r="E21" s="238"/>
    </row>
    <row r="22" spans="1:5" ht="18.75" x14ac:dyDescent="0.2">
      <c r="A22" s="320" t="s">
        <v>151</v>
      </c>
      <c r="B22" s="245"/>
      <c r="C22" s="314" t="str">
        <f>IF(ISERROR(B22/B24),"- -",B22/B24)</f>
        <v>- -</v>
      </c>
      <c r="D22" s="249"/>
      <c r="E22" s="238"/>
    </row>
    <row r="23" spans="1:5" ht="19.5" thickBot="1" x14ac:dyDescent="0.25">
      <c r="A23" s="323" t="s">
        <v>152</v>
      </c>
      <c r="B23" s="250"/>
      <c r="C23" s="316" t="str">
        <f>IF(ISERROR(B23/B24),"- -",B23/B24)</f>
        <v>- -</v>
      </c>
      <c r="D23" s="249"/>
      <c r="E23" s="238"/>
    </row>
    <row r="24" spans="1:5" ht="16.5" thickBot="1" x14ac:dyDescent="0.25">
      <c r="A24" s="251" t="s">
        <v>153</v>
      </c>
      <c r="B24" s="252">
        <f>SUM(B12,B16:B23)</f>
        <v>0</v>
      </c>
      <c r="C24" s="317">
        <f>IF(ISERROR(SUM(C12,C16:C23)),"- -",SUM(C12,C16:C23))</f>
        <v>0</v>
      </c>
      <c r="D24" s="237"/>
      <c r="E24" s="238"/>
    </row>
    <row r="25" spans="1:5" ht="15.75" x14ac:dyDescent="0.2">
      <c r="A25" s="253"/>
      <c r="B25" s="237"/>
      <c r="C25" s="254"/>
      <c r="D25" s="254"/>
      <c r="E25" s="254"/>
    </row>
    <row r="26" spans="1:5" ht="16.5" thickBot="1" x14ac:dyDescent="0.25">
      <c r="A26" s="255"/>
      <c r="B26" s="255"/>
      <c r="C26" s="255"/>
      <c r="D26" s="255"/>
      <c r="E26" s="255"/>
    </row>
    <row r="27" spans="1:5" ht="15.75" x14ac:dyDescent="0.25">
      <c r="A27" s="431" t="s">
        <v>154</v>
      </c>
      <c r="B27" s="433" t="s">
        <v>155</v>
      </c>
      <c r="C27" s="434"/>
      <c r="D27" s="435" t="s">
        <v>156</v>
      </c>
      <c r="E27" s="436"/>
    </row>
    <row r="28" spans="1:5" ht="16.5" thickBot="1" x14ac:dyDescent="0.25">
      <c r="A28" s="432"/>
      <c r="B28" s="256" t="s">
        <v>0</v>
      </c>
      <c r="C28" s="257" t="s">
        <v>15</v>
      </c>
      <c r="D28" s="256" t="s">
        <v>0</v>
      </c>
      <c r="E28" s="258" t="s">
        <v>15</v>
      </c>
    </row>
    <row r="29" spans="1:5" ht="15.75" x14ac:dyDescent="0.2">
      <c r="A29" s="259" t="s">
        <v>157</v>
      </c>
      <c r="B29" s="260">
        <f>SUM(B31:B42)</f>
        <v>0</v>
      </c>
      <c r="C29" s="303" t="str">
        <f>IF(ISERROR(B29/B59),"- -",B29/B59)</f>
        <v>- -</v>
      </c>
      <c r="D29" s="261">
        <f>SUM(D32,D35:D42)</f>
        <v>0</v>
      </c>
      <c r="E29" s="304" t="str">
        <f>IF(ISERROR(D29/D59),"- -",D29/D59)</f>
        <v>- -</v>
      </c>
    </row>
    <row r="30" spans="1:5" ht="15" x14ac:dyDescent="0.2">
      <c r="A30" s="277" t="s">
        <v>107</v>
      </c>
      <c r="B30" s="278"/>
      <c r="C30" s="279"/>
      <c r="D30" s="278"/>
      <c r="E30" s="280"/>
    </row>
    <row r="31" spans="1:5" ht="15" x14ac:dyDescent="0.2">
      <c r="A31" s="277" t="s">
        <v>108</v>
      </c>
      <c r="B31" s="281"/>
      <c r="C31" s="282" t="str">
        <f>IF(ISERROR(B31/B59),"- -",B31/B59)</f>
        <v>- -</v>
      </c>
      <c r="D31" s="283"/>
      <c r="E31" s="284"/>
    </row>
    <row r="32" spans="1:5" ht="15" x14ac:dyDescent="0.2">
      <c r="A32" s="277" t="s">
        <v>109</v>
      </c>
      <c r="B32" s="281"/>
      <c r="C32" s="282" t="str">
        <f>IF(ISERROR(B32/B59),"- -",B32/B59)</f>
        <v>- -</v>
      </c>
      <c r="D32" s="281"/>
      <c r="E32" s="285" t="str">
        <f>IF(ISERROR(D32/D59),"- -",D32/D59)</f>
        <v>- -</v>
      </c>
    </row>
    <row r="33" spans="1:5" ht="15" x14ac:dyDescent="0.2">
      <c r="A33" s="277" t="s">
        <v>110</v>
      </c>
      <c r="B33" s="281"/>
      <c r="C33" s="282" t="str">
        <f>IF(ISERROR(B33/B59),"- -",B33/B59)</f>
        <v>- -</v>
      </c>
      <c r="D33" s="283"/>
      <c r="E33" s="284"/>
    </row>
    <row r="34" spans="1:5" ht="15" x14ac:dyDescent="0.2">
      <c r="A34" s="277" t="s">
        <v>111</v>
      </c>
      <c r="B34" s="281"/>
      <c r="C34" s="282" t="str">
        <f>IF(ISERROR(B34/B59),"- -",B34/B59)</f>
        <v>- -</v>
      </c>
      <c r="D34" s="283"/>
      <c r="E34" s="284"/>
    </row>
    <row r="35" spans="1:5" ht="15" x14ac:dyDescent="0.2">
      <c r="A35" s="277" t="s">
        <v>112</v>
      </c>
      <c r="B35" s="281"/>
      <c r="C35" s="282" t="str">
        <f>IF(ISERROR(B35/B59),"- -",B35/B59)</f>
        <v>- -</v>
      </c>
      <c r="D35" s="281"/>
      <c r="E35" s="285" t="str">
        <f>IF(ISERROR(D35/D59),"- -",D35/D59)</f>
        <v>- -</v>
      </c>
    </row>
    <row r="36" spans="1:5" ht="15" x14ac:dyDescent="0.2">
      <c r="A36" s="277" t="s">
        <v>113</v>
      </c>
      <c r="B36" s="281"/>
      <c r="C36" s="282" t="str">
        <f>IF(ISERROR(B36/B59),"- -",B36/B59)</f>
        <v>- -</v>
      </c>
      <c r="D36" s="281"/>
      <c r="E36" s="285" t="str">
        <f>IF(ISERROR(D36/D59),"- -",D36/D59)</f>
        <v>- -</v>
      </c>
    </row>
    <row r="37" spans="1:5" ht="15.75" customHeight="1" x14ac:dyDescent="0.2">
      <c r="A37" s="286" t="s">
        <v>114</v>
      </c>
      <c r="B37" s="281"/>
      <c r="C37" s="282" t="str">
        <f>IF(ISERROR(B37/B59),"- -",B37/B59)</f>
        <v>- -</v>
      </c>
      <c r="D37" s="281"/>
      <c r="E37" s="285" t="str">
        <f>IF(ISERROR(D37/D59),"- -",D37/D59)</f>
        <v>- -</v>
      </c>
    </row>
    <row r="38" spans="1:5" ht="15" x14ac:dyDescent="0.2">
      <c r="A38" s="277" t="s">
        <v>115</v>
      </c>
      <c r="B38" s="281"/>
      <c r="C38" s="282" t="str">
        <f>IF(ISERROR(B38/B59),"- -",B38/B59)</f>
        <v>- -</v>
      </c>
      <c r="D38" s="281"/>
      <c r="E38" s="285" t="str">
        <f>IF(ISERROR(D38/D59),"- -",D38/D59)</f>
        <v>- -</v>
      </c>
    </row>
    <row r="39" spans="1:5" ht="15" x14ac:dyDescent="0.2">
      <c r="A39" s="277" t="s">
        <v>6</v>
      </c>
      <c r="B39" s="287"/>
      <c r="C39" s="288" t="str">
        <f>IF(ISERROR(B39/B59),"- -",B39/B59)</f>
        <v>- -</v>
      </c>
      <c r="D39" s="287"/>
      <c r="E39" s="289" t="str">
        <f>IF(ISERROR(D39/D59),"- -",D39/D59)</f>
        <v>- -</v>
      </c>
    </row>
    <row r="40" spans="1:5" ht="15" x14ac:dyDescent="0.2">
      <c r="A40" s="277" t="s">
        <v>116</v>
      </c>
      <c r="B40" s="281"/>
      <c r="C40" s="290" t="str">
        <f>IF(ISERROR(B40/B59),"- -",B40/B59)</f>
        <v>- -</v>
      </c>
      <c r="D40" s="281"/>
      <c r="E40" s="291" t="str">
        <f>IF(ISERROR(D40/D59),"- -",D40/D59)</f>
        <v>- -</v>
      </c>
    </row>
    <row r="41" spans="1:5" ht="15" x14ac:dyDescent="0.2">
      <c r="A41" s="292" t="s">
        <v>117</v>
      </c>
      <c r="B41" s="293"/>
      <c r="C41" s="294" t="str">
        <f>IF(ISERROR(B41/B59),"- -",B41/B59)</f>
        <v>- -</v>
      </c>
      <c r="D41" s="293"/>
      <c r="E41" s="295" t="str">
        <f>IF(ISERROR(D41/D59),"- -",D41/D59)</f>
        <v>- -</v>
      </c>
    </row>
    <row r="42" spans="1:5" ht="15.75" thickBot="1" x14ac:dyDescent="0.25">
      <c r="A42" s="296" t="s">
        <v>158</v>
      </c>
      <c r="B42" s="297"/>
      <c r="C42" s="298" t="str">
        <f>IF(ISERROR(B42/B59),"- -",B42/B59)</f>
        <v>- -</v>
      </c>
      <c r="D42" s="297"/>
      <c r="E42" s="299" t="str">
        <f>IF(ISERROR(D42/D59),"- -",D42/D59)</f>
        <v>- -</v>
      </c>
    </row>
    <row r="43" spans="1:5" ht="15.75" x14ac:dyDescent="0.2">
      <c r="A43" s="259" t="s">
        <v>159</v>
      </c>
      <c r="B43" s="262">
        <f>SUM(B44:B58)</f>
        <v>0</v>
      </c>
      <c r="C43" s="307" t="str">
        <f>IF(ISERROR(B43/B59),"- -",B43/B59)</f>
        <v>- -</v>
      </c>
      <c r="D43" s="262">
        <f>SUM(D44:D58)</f>
        <v>0</v>
      </c>
      <c r="E43" s="308" t="str">
        <f>IF(ISERROR(D43/D59),"- -",D43/D59)</f>
        <v>- -</v>
      </c>
    </row>
    <row r="44" spans="1:5" ht="15" x14ac:dyDescent="0.2">
      <c r="A44" s="277" t="s">
        <v>98</v>
      </c>
      <c r="B44" s="300"/>
      <c r="C44" s="301" t="str">
        <f>IF(ISERROR(B44/B59),"- -",B44/B59)</f>
        <v>- -</v>
      </c>
      <c r="D44" s="300"/>
      <c r="E44" s="302" t="str">
        <f>IF(ISERROR(D44/D59),"- -",D44/D59)</f>
        <v>- -</v>
      </c>
    </row>
    <row r="45" spans="1:5" ht="15" x14ac:dyDescent="0.2">
      <c r="A45" s="277" t="s">
        <v>99</v>
      </c>
      <c r="B45" s="281"/>
      <c r="C45" s="282" t="str">
        <f>IF(ISERROR(B45/B59),"- -",B45/B59)</f>
        <v>- -</v>
      </c>
      <c r="D45" s="281"/>
      <c r="E45" s="285" t="str">
        <f>IF(ISERROR(D45/D59),"- -",D45/D59)</f>
        <v>- -</v>
      </c>
    </row>
    <row r="46" spans="1:5" ht="15" x14ac:dyDescent="0.2">
      <c r="A46" s="277" t="s">
        <v>100</v>
      </c>
      <c r="B46" s="281"/>
      <c r="C46" s="282" t="str">
        <f>IF(ISERROR(B46/B59),"- -",B46/B59)</f>
        <v>- -</v>
      </c>
      <c r="D46" s="281"/>
      <c r="E46" s="285" t="str">
        <f>IF(ISERROR(D46/D59),"- -",D46/D59)</f>
        <v>- -</v>
      </c>
    </row>
    <row r="47" spans="1:5" ht="15" x14ac:dyDescent="0.2">
      <c r="A47" s="277" t="s">
        <v>101</v>
      </c>
      <c r="B47" s="281"/>
      <c r="C47" s="282" t="str">
        <f>IF(ISERROR(B47/B59),"- -",B47/B59)</f>
        <v>- -</v>
      </c>
      <c r="D47" s="281"/>
      <c r="E47" s="285" t="str">
        <f>IF(ISERROR(D47/D59),"- -",D47/D59)</f>
        <v>- -</v>
      </c>
    </row>
    <row r="48" spans="1:5" ht="15" x14ac:dyDescent="0.2">
      <c r="A48" s="277" t="s">
        <v>102</v>
      </c>
      <c r="B48" s="281"/>
      <c r="C48" s="282" t="str">
        <f>IF(ISERROR(B48/B59),"- -",B48/B59)</f>
        <v>- -</v>
      </c>
      <c r="D48" s="281"/>
      <c r="E48" s="285" t="str">
        <f>IF(ISERROR(D48/D59),"- -",D48/D59)</f>
        <v>- -</v>
      </c>
    </row>
    <row r="49" spans="1:5" ht="15" x14ac:dyDescent="0.2">
      <c r="A49" s="277" t="s">
        <v>103</v>
      </c>
      <c r="B49" s="281"/>
      <c r="C49" s="282" t="str">
        <f>IF(ISERROR(B49/B59),"- -",B49/B59)</f>
        <v>- -</v>
      </c>
      <c r="D49" s="281"/>
      <c r="E49" s="285" t="str">
        <f>IF(ISERROR(D49/D59),"- -",D49/D59)</f>
        <v>- -</v>
      </c>
    </row>
    <row r="50" spans="1:5" ht="15" x14ac:dyDescent="0.2">
      <c r="A50" s="277" t="s">
        <v>160</v>
      </c>
      <c r="B50" s="281"/>
      <c r="C50" s="282" t="str">
        <f>IF(ISERROR(B50/B59),"- -",B50/B59)</f>
        <v>- -</v>
      </c>
      <c r="D50" s="281"/>
      <c r="E50" s="285" t="str">
        <f>IF(ISERROR(D50/D59),"- -",D50/D59)</f>
        <v>- -</v>
      </c>
    </row>
    <row r="51" spans="1:5" ht="15" x14ac:dyDescent="0.2">
      <c r="A51" s="292" t="s">
        <v>105</v>
      </c>
      <c r="B51" s="281"/>
      <c r="C51" s="282" t="str">
        <f>IF(ISERROR(B51/B59),"- -",B51/B59)</f>
        <v>- -</v>
      </c>
      <c r="D51" s="281"/>
      <c r="E51" s="285" t="str">
        <f>IF(ISERROR(D51/D59),"- -",D51/D59)</f>
        <v>- -</v>
      </c>
    </row>
    <row r="52" spans="1:5" ht="15" x14ac:dyDescent="0.2">
      <c r="A52" s="277" t="s">
        <v>106</v>
      </c>
      <c r="B52" s="281"/>
      <c r="C52" s="282" t="str">
        <f>IF(ISERROR(B52/B59),"- -",B52/B59)</f>
        <v>- -</v>
      </c>
      <c r="D52" s="281"/>
      <c r="E52" s="285" t="str">
        <f>IF(ISERROR(D52/D59),"- -",D52/D59)</f>
        <v>- -</v>
      </c>
    </row>
    <row r="53" spans="1:5" ht="15" x14ac:dyDescent="0.2">
      <c r="A53" s="277" t="s">
        <v>7</v>
      </c>
      <c r="B53" s="281"/>
      <c r="C53" s="282" t="str">
        <f>IF(ISERROR(B53/B59),"- -",B53/B59)</f>
        <v>- -</v>
      </c>
      <c r="D53" s="281"/>
      <c r="E53" s="285" t="str">
        <f>IF(ISERROR(D53/D59),"- -",D53/D59)</f>
        <v>- -</v>
      </c>
    </row>
    <row r="54" spans="1:5" ht="15" x14ac:dyDescent="0.2">
      <c r="A54" s="277" t="s">
        <v>8</v>
      </c>
      <c r="B54" s="281"/>
      <c r="C54" s="282" t="str">
        <f>IF(ISERROR(B54/B59),"- -",B54/B59)</f>
        <v>- -</v>
      </c>
      <c r="D54" s="281"/>
      <c r="E54" s="285" t="str">
        <f>IF(ISERROR(D54/D59),"- -",D54/D59)</f>
        <v>- -</v>
      </c>
    </row>
    <row r="55" spans="1:5" ht="15" x14ac:dyDescent="0.2">
      <c r="A55" s="277" t="s">
        <v>97</v>
      </c>
      <c r="B55" s="281"/>
      <c r="C55" s="282" t="str">
        <f>IF(ISERROR(B55/B59),"- -",B55/B59)</f>
        <v>- -</v>
      </c>
      <c r="D55" s="281"/>
      <c r="E55" s="285" t="str">
        <f>IF(ISERROR(D55/D59),"- -",D55/D59)</f>
        <v>- -</v>
      </c>
    </row>
    <row r="56" spans="1:5" ht="15" x14ac:dyDescent="0.2">
      <c r="A56" s="277" t="s">
        <v>9</v>
      </c>
      <c r="B56" s="281"/>
      <c r="C56" s="282" t="str">
        <f>IF(ISERROR(B56/B59),"- -",B56/B59)</f>
        <v>- -</v>
      </c>
      <c r="D56" s="281"/>
      <c r="E56" s="285" t="str">
        <f>IF(ISERROR(D56/D59),"- -",D56/D59)</f>
        <v>- -</v>
      </c>
    </row>
    <row r="57" spans="1:5" ht="15" x14ac:dyDescent="0.2">
      <c r="A57" s="277" t="s">
        <v>10</v>
      </c>
      <c r="B57" s="281"/>
      <c r="C57" s="282" t="str">
        <f>IF(ISERROR(B57/B59),"- -",B57/B59)</f>
        <v>- -</v>
      </c>
      <c r="D57" s="281"/>
      <c r="E57" s="285" t="str">
        <f>IF(ISERROR(D57/D59),"- -",D57/D59)</f>
        <v>- -</v>
      </c>
    </row>
    <row r="58" spans="1:5" ht="15.75" thickBot="1" x14ac:dyDescent="0.25">
      <c r="A58" s="286" t="s">
        <v>161</v>
      </c>
      <c r="B58" s="281"/>
      <c r="C58" s="282" t="str">
        <f>IF(ISERROR(B58/B59),"- -",B58/B59)</f>
        <v>- -</v>
      </c>
      <c r="D58" s="281"/>
      <c r="E58" s="285" t="str">
        <f>IF(ISERROR(D58/D59),"- -",D58/D59)</f>
        <v>- -</v>
      </c>
    </row>
    <row r="59" spans="1:5" ht="16.5" thickBot="1" x14ac:dyDescent="0.25">
      <c r="A59" s="263" t="s">
        <v>162</v>
      </c>
      <c r="B59" s="264">
        <f>SUM(B29,B43)</f>
        <v>0</v>
      </c>
      <c r="C59" s="305" t="str">
        <f>IF(ISERROR(SUM(C29+C43)),"- -",SUM(C29+C43))</f>
        <v>- -</v>
      </c>
      <c r="D59" s="264">
        <f>SUM(D29,D43)</f>
        <v>0</v>
      </c>
      <c r="E59" s="306" t="str">
        <f>IF(ISERROR(SUM(E29+E43)),"- -",SUM(E29+E43))</f>
        <v>- -</v>
      </c>
    </row>
    <row r="60" spans="1:5" ht="15" x14ac:dyDescent="0.2">
      <c r="A60" s="265"/>
      <c r="B60" s="265"/>
      <c r="C60" s="265"/>
      <c r="D60" s="265"/>
      <c r="E60" s="265"/>
    </row>
    <row r="61" spans="1:5" ht="15.75" x14ac:dyDescent="0.2">
      <c r="A61" s="418" t="s">
        <v>163</v>
      </c>
      <c r="B61" s="419"/>
      <c r="C61" s="419"/>
      <c r="D61" s="419"/>
      <c r="E61" s="420"/>
    </row>
    <row r="62" spans="1:5" ht="15.75" x14ac:dyDescent="0.2">
      <c r="A62" s="418" t="s">
        <v>164</v>
      </c>
      <c r="B62" s="419"/>
      <c r="C62" s="419"/>
      <c r="D62" s="419"/>
      <c r="E62" s="420"/>
    </row>
    <row r="63" spans="1:5" ht="16.5" thickBot="1" x14ac:dyDescent="0.25">
      <c r="A63" s="421" t="s">
        <v>165</v>
      </c>
      <c r="B63" s="422"/>
      <c r="C63" s="422"/>
      <c r="D63" s="422"/>
      <c r="E63" s="423"/>
    </row>
  </sheetData>
  <sheetProtection algorithmName="SHA-512" hashValue="u3yg4CegbfgGtTxtzQr17HiHVbhtT3HgmHbrPZyT8tlDJiaDbwP5LTNQtAMoQr4csJ3jkvwQpPsGsnUjnnhCpw==" saltValue="GS0FaRBL1C/cENTqks3tVQ==" spinCount="100000" sheet="1" objects="1" scenarios="1"/>
  <mergeCells count="13">
    <mergeCell ref="A61:E61"/>
    <mergeCell ref="A62:E62"/>
    <mergeCell ref="A63:E63"/>
    <mergeCell ref="A9:A11"/>
    <mergeCell ref="B9:C10"/>
    <mergeCell ref="A27:A28"/>
    <mergeCell ref="B27:C27"/>
    <mergeCell ref="D27:E27"/>
    <mergeCell ref="B5:E5"/>
    <mergeCell ref="A1:E1"/>
    <mergeCell ref="A2:E2"/>
    <mergeCell ref="B3:E3"/>
    <mergeCell ref="B4:E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zoomScaleNormal="100" workbookViewId="0">
      <selection activeCell="B9" sqref="B9"/>
    </sheetView>
  </sheetViews>
  <sheetFormatPr defaultRowHeight="12.75" x14ac:dyDescent="0.2"/>
  <cols>
    <col min="1" max="1" width="68.28515625" customWidth="1"/>
    <col min="2" max="2" width="13.28515625" customWidth="1"/>
    <col min="3" max="3" width="32.28515625" customWidth="1"/>
    <col min="6" max="6" width="12.28515625" customWidth="1"/>
  </cols>
  <sheetData>
    <row r="1" spans="1:6" ht="39" customHeight="1" x14ac:dyDescent="0.2">
      <c r="A1" s="438" t="s">
        <v>166</v>
      </c>
      <c r="B1" s="438"/>
      <c r="C1" s="438"/>
    </row>
    <row r="2" spans="1:6" ht="15" x14ac:dyDescent="0.2">
      <c r="A2" s="439"/>
      <c r="B2" s="439"/>
      <c r="C2" s="439"/>
    </row>
    <row r="3" spans="1:6" ht="15.75" x14ac:dyDescent="0.2">
      <c r="A3" s="325" t="s">
        <v>176</v>
      </c>
      <c r="B3" s="440" t="str">
        <f>IF(ISBLANK('Suppl Allocations Report'!B3:E3),"",'Suppl Allocations Report'!B3:E3)</f>
        <v/>
      </c>
      <c r="C3" s="440"/>
    </row>
    <row r="4" spans="1:6" ht="15" x14ac:dyDescent="0.2">
      <c r="A4" s="441"/>
      <c r="B4" s="441"/>
      <c r="C4" s="441"/>
    </row>
    <row r="5" spans="1:6" ht="30" customHeight="1" x14ac:dyDescent="0.2">
      <c r="A5" s="443" t="s">
        <v>177</v>
      </c>
      <c r="B5" s="443"/>
      <c r="C5" s="443"/>
      <c r="D5" s="443"/>
      <c r="E5" s="443"/>
      <c r="F5" s="443"/>
    </row>
    <row r="6" spans="1:6" ht="23.25" customHeight="1" x14ac:dyDescent="0.2">
      <c r="A6" s="442" t="s">
        <v>180</v>
      </c>
      <c r="B6" s="442"/>
      <c r="C6" s="442"/>
    </row>
    <row r="7" spans="1:6" ht="15" customHeight="1" x14ac:dyDescent="0.2">
      <c r="A7" s="326"/>
      <c r="B7" s="326"/>
      <c r="C7" s="326"/>
    </row>
    <row r="8" spans="1:6" ht="47.25" customHeight="1" x14ac:dyDescent="0.2">
      <c r="A8" s="327" t="s">
        <v>167</v>
      </c>
      <c r="B8" s="276" t="s">
        <v>0</v>
      </c>
      <c r="C8" s="268" t="s">
        <v>27</v>
      </c>
    </row>
    <row r="9" spans="1:6" ht="15" x14ac:dyDescent="0.2">
      <c r="A9" s="334" t="s">
        <v>172</v>
      </c>
      <c r="B9" s="270">
        <f>'Suppl Allocations Report'!B12</f>
        <v>0</v>
      </c>
      <c r="C9" s="331" t="str">
        <f>IF(ISERROR(B9/B20),"- -",B9/B20)</f>
        <v>- -</v>
      </c>
    </row>
    <row r="10" spans="1:6" ht="15" x14ac:dyDescent="0.2">
      <c r="A10" s="334" t="s">
        <v>173</v>
      </c>
      <c r="B10" s="270">
        <f>'Suppl Allocations Report'!B16</f>
        <v>0</v>
      </c>
      <c r="C10" s="331" t="str">
        <f>IF(ISERROR(B10/B20),"- -",B10/B20)</f>
        <v>- -</v>
      </c>
    </row>
    <row r="11" spans="1:6" ht="15" x14ac:dyDescent="0.2">
      <c r="A11" s="334" t="s">
        <v>174</v>
      </c>
      <c r="B11" s="270">
        <f>'Suppl Allocations Report'!B17</f>
        <v>0</v>
      </c>
      <c r="C11" s="331" t="str">
        <f>IF(ISERROR(B11/B20),"- -",B11/B20)</f>
        <v>- -</v>
      </c>
    </row>
    <row r="12" spans="1:6" ht="15" x14ac:dyDescent="0.2">
      <c r="A12" s="334" t="s">
        <v>175</v>
      </c>
      <c r="B12" s="270">
        <f>'Suppl Allocations Report'!D29</f>
        <v>0</v>
      </c>
      <c r="C12" s="331" t="str">
        <f>IF(ISERROR(B12/B20),"- -",B12/B20)</f>
        <v>- -</v>
      </c>
    </row>
    <row r="13" spans="1:6" ht="15.75" x14ac:dyDescent="0.2">
      <c r="A13" s="333" t="s">
        <v>16</v>
      </c>
      <c r="B13" s="272">
        <f>SUM(B9:B12)</f>
        <v>0</v>
      </c>
      <c r="C13" s="332" t="str">
        <f>IF(ISERROR(B13/B20),"- -",B13/B20)</f>
        <v>- -</v>
      </c>
    </row>
    <row r="14" spans="1:6" ht="15.75" x14ac:dyDescent="0.2">
      <c r="A14" s="217"/>
      <c r="B14" s="273"/>
      <c r="C14" s="274"/>
    </row>
    <row r="15" spans="1:6" ht="15.75" x14ac:dyDescent="0.2">
      <c r="A15" s="275" t="s">
        <v>14</v>
      </c>
      <c r="B15" s="267" t="s">
        <v>0</v>
      </c>
      <c r="C15" s="268" t="s">
        <v>15</v>
      </c>
    </row>
    <row r="16" spans="1:6" ht="15" x14ac:dyDescent="0.2">
      <c r="A16" s="269" t="s">
        <v>179</v>
      </c>
      <c r="B16" s="270">
        <f>'Suppl Allocations Report'!B18+'Suppl Allocations Report'!B19</f>
        <v>0</v>
      </c>
      <c r="C16" s="331" t="str">
        <f>IF(ISERROR(B16/B20),"- -",B16/B20)</f>
        <v>- -</v>
      </c>
    </row>
    <row r="17" spans="1:3" ht="15" x14ac:dyDescent="0.2">
      <c r="A17" s="269" t="s">
        <v>178</v>
      </c>
      <c r="B17" s="270">
        <f>'Suppl Allocations Report'!D43</f>
        <v>0</v>
      </c>
      <c r="C17" s="331" t="str">
        <f>IF(ISERROR(B17/B20),"- -",B17/B20)</f>
        <v>- -</v>
      </c>
    </row>
    <row r="18" spans="1:3" ht="15.75" x14ac:dyDescent="0.2">
      <c r="A18" s="271" t="s">
        <v>13</v>
      </c>
      <c r="B18" s="272">
        <f>SUM(B16:B17)</f>
        <v>0</v>
      </c>
      <c r="C18" s="332" t="str">
        <f>IF(ISERROR(B18/B20),"- -",B18/B20)</f>
        <v>- -</v>
      </c>
    </row>
    <row r="19" spans="1:3" ht="16.5" thickBot="1" x14ac:dyDescent="0.25">
      <c r="A19" s="437"/>
      <c r="B19" s="437"/>
      <c r="C19" s="437"/>
    </row>
    <row r="20" spans="1:3" ht="30.75" thickBot="1" x14ac:dyDescent="0.25">
      <c r="A20" s="329" t="s">
        <v>168</v>
      </c>
      <c r="B20" s="328">
        <f>B13+B18</f>
        <v>0</v>
      </c>
      <c r="C20" s="330" t="str">
        <f>IF(ISERROR(C18+C13),"- -",C18+C13)</f>
        <v>- -</v>
      </c>
    </row>
  </sheetData>
  <sheetProtection algorithmName="SHA-512" hashValue="S30XZjwQgPmlZBgQnOadX/GkhD1BedpxrGCvYHQxJzzpYVcUN4D6Kef1rle51nTWm1k9w9DnQ7R2zRgxS2cM2g==" saltValue="ufZ7TQocqRkLzTzwEM1VLA==" spinCount="100000" sheet="1" objects="1" scenarios="1"/>
  <mergeCells count="7">
    <mergeCell ref="A19:C19"/>
    <mergeCell ref="A1:C1"/>
    <mergeCell ref="A2:C2"/>
    <mergeCell ref="B3:C3"/>
    <mergeCell ref="A4:C4"/>
    <mergeCell ref="A6:C6"/>
    <mergeCell ref="A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 Allocations Report</vt:lpstr>
      <vt:lpstr>Legislative Requirements</vt:lpstr>
      <vt:lpstr>Suppl Instructions</vt:lpstr>
      <vt:lpstr>Suppl Allocations Report</vt:lpstr>
      <vt:lpstr>Suppl Core Medical Calculations</vt:lpstr>
      <vt:lpstr>Sheet1</vt:lpstr>
      <vt:lpstr>' Allocations Report'!Print_Area</vt:lpstr>
      <vt:lpstr>'Legislative Requirements'!Print_Area</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c:creator>
  <cp:lastModifiedBy>TM</cp:lastModifiedBy>
  <cp:lastPrinted>2017-02-13T23:11:54Z</cp:lastPrinted>
  <dcterms:created xsi:type="dcterms:W3CDTF">2007-05-07T19:31:08Z</dcterms:created>
  <dcterms:modified xsi:type="dcterms:W3CDTF">2017-03-09T23:16:27Z</dcterms:modified>
</cp:coreProperties>
</file>