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tmatthews\Desktop\A&amp;E 2017OMB\Final versions\Part B\"/>
    </mc:Choice>
  </mc:AlternateContent>
  <bookViews>
    <workbookView xWindow="120" yWindow="75" windowWidth="15180" windowHeight="8580" tabRatio="689"/>
  </bookViews>
  <sheets>
    <sheet name=" Allocations Report" sheetId="1" r:id="rId1"/>
    <sheet name="Legislative Requirements" sheetId="2" r:id="rId2"/>
    <sheet name="Suppl Instructions" sheetId="4" r:id="rId3"/>
    <sheet name="Suppl Expenditures Report" sheetId="5" r:id="rId4"/>
    <sheet name="Suppl Core Medical Calculation" sheetId="6" r:id="rId5"/>
    <sheet name="Sheet1" sheetId="3" state="hidden" r:id="rId6"/>
  </sheets>
  <definedNames>
    <definedName name="_xlnm.Print_Area" localSheetId="0">' Allocations Report'!$A$1:$I$77</definedName>
    <definedName name="_xlnm.Print_Area" localSheetId="1">'Legislative Requirements'!$A$1:$F$40</definedName>
  </definedNames>
  <calcPr calcId="162913"/>
</workbook>
</file>

<file path=xl/calcChain.xml><?xml version="1.0" encoding="utf-8"?>
<calcChain xmlns="http://schemas.openxmlformats.org/spreadsheetml/2006/main">
  <c r="B3" i="6" l="1"/>
  <c r="B17" i="6"/>
  <c r="B16" i="6"/>
  <c r="B12" i="6"/>
  <c r="B11" i="6"/>
  <c r="B10" i="6"/>
  <c r="B9" i="6"/>
  <c r="B18" i="6" l="1"/>
  <c r="B13" i="6"/>
  <c r="B20" i="6" l="1"/>
  <c r="C12" i="6" l="1"/>
  <c r="C10" i="6"/>
  <c r="C11" i="6"/>
  <c r="C17" i="6"/>
  <c r="C9" i="6"/>
  <c r="C16" i="6"/>
  <c r="C13" i="6"/>
  <c r="C18" i="6"/>
  <c r="C20" i="6" s="1"/>
  <c r="B59" i="5" l="1"/>
  <c r="C58" i="5" s="1"/>
  <c r="D43" i="5"/>
  <c r="C43" i="5"/>
  <c r="B43" i="5"/>
  <c r="C42" i="5"/>
  <c r="C40" i="5"/>
  <c r="C38" i="5"/>
  <c r="C36" i="5"/>
  <c r="C33" i="5"/>
  <c r="D29" i="5"/>
  <c r="D59" i="5" s="1"/>
  <c r="B29" i="5"/>
  <c r="B18" i="5"/>
  <c r="B12" i="5"/>
  <c r="B20" i="5" l="1"/>
  <c r="E58" i="5"/>
  <c r="E54" i="5"/>
  <c r="E50" i="5"/>
  <c r="E46" i="5"/>
  <c r="E32" i="5"/>
  <c r="E57" i="5"/>
  <c r="E55" i="5"/>
  <c r="E53" i="5"/>
  <c r="E51" i="5"/>
  <c r="E49" i="5"/>
  <c r="E47" i="5"/>
  <c r="E45" i="5"/>
  <c r="E42" i="5"/>
  <c r="E40" i="5"/>
  <c r="E38" i="5"/>
  <c r="E36" i="5"/>
  <c r="E56" i="5"/>
  <c r="E52" i="5"/>
  <c r="E48" i="5"/>
  <c r="E44" i="5"/>
  <c r="E41" i="5"/>
  <c r="E39" i="5"/>
  <c r="E37" i="5"/>
  <c r="E35" i="5"/>
  <c r="E43" i="5"/>
  <c r="C31" i="5"/>
  <c r="C34" i="5"/>
  <c r="E29" i="5"/>
  <c r="E59" i="5" s="1"/>
  <c r="C45" i="5"/>
  <c r="C47" i="5"/>
  <c r="C49" i="5"/>
  <c r="C51" i="5"/>
  <c r="C53" i="5"/>
  <c r="C55" i="5"/>
  <c r="C57" i="5"/>
  <c r="C29" i="5"/>
  <c r="C59" i="5" s="1"/>
  <c r="C32" i="5"/>
  <c r="C35" i="5"/>
  <c r="C37" i="5"/>
  <c r="C39" i="5"/>
  <c r="C41" i="5"/>
  <c r="C44" i="5"/>
  <c r="C46" i="5"/>
  <c r="C48" i="5"/>
  <c r="C50" i="5"/>
  <c r="C52" i="5"/>
  <c r="C54" i="5"/>
  <c r="C56" i="5"/>
  <c r="D34" i="2"/>
  <c r="B24" i="5" l="1"/>
  <c r="D39" i="2"/>
  <c r="D28" i="2"/>
  <c r="C23" i="5" l="1"/>
  <c r="C17" i="5"/>
  <c r="C13" i="5"/>
  <c r="C22" i="5"/>
  <c r="C19" i="5"/>
  <c r="C16" i="5"/>
  <c r="C21" i="5"/>
  <c r="C15" i="5"/>
  <c r="C14" i="5"/>
  <c r="C12" i="5"/>
  <c r="C18" i="5"/>
  <c r="C20" i="5"/>
  <c r="F33" i="1"/>
  <c r="D33" i="1"/>
  <c r="C24" i="5" l="1"/>
  <c r="F47" i="1"/>
  <c r="F63" i="1" s="1"/>
  <c r="I9" i="1" l="1"/>
  <c r="B33" i="1" l="1"/>
  <c r="H33" i="1" s="1"/>
  <c r="H35" i="1"/>
  <c r="H38" i="1"/>
  <c r="H37" i="1"/>
  <c r="H21" i="1"/>
  <c r="H20" i="1"/>
  <c r="H23" i="1"/>
  <c r="H25" i="1"/>
  <c r="B9" i="2" l="1"/>
  <c r="H56" i="1"/>
  <c r="H39" i="1"/>
  <c r="H41" i="1"/>
  <c r="H36" i="1" l="1"/>
  <c r="E39" i="2" l="1"/>
  <c r="B17" i="2"/>
  <c r="B72" i="1"/>
  <c r="C71" i="1" s="1"/>
  <c r="B16" i="2"/>
  <c r="D47" i="1"/>
  <c r="B15" i="2" s="1"/>
  <c r="B47" i="1"/>
  <c r="I11" i="1"/>
  <c r="E24" i="2" s="1"/>
  <c r="B16" i="1"/>
  <c r="D16" i="1"/>
  <c r="D28" i="1" s="1"/>
  <c r="F16" i="1"/>
  <c r="B8" i="2"/>
  <c r="B7" i="2"/>
  <c r="E25" i="2"/>
  <c r="H26" i="1"/>
  <c r="H27" i="1"/>
  <c r="B10" i="2"/>
  <c r="I7" i="1"/>
  <c r="H19" i="1"/>
  <c r="H18" i="1"/>
  <c r="H17" i="1"/>
  <c r="H62" i="1"/>
  <c r="H61" i="1"/>
  <c r="H60" i="1"/>
  <c r="H59" i="1"/>
  <c r="H58" i="1"/>
  <c r="H57" i="1"/>
  <c r="H55" i="1"/>
  <c r="H54" i="1"/>
  <c r="H53" i="1"/>
  <c r="H52" i="1"/>
  <c r="H51" i="1"/>
  <c r="H50" i="1"/>
  <c r="H49" i="1"/>
  <c r="H48" i="1"/>
  <c r="H46" i="1"/>
  <c r="H45" i="1"/>
  <c r="H44" i="1"/>
  <c r="H43" i="1"/>
  <c r="H42" i="1"/>
  <c r="H40" i="1"/>
  <c r="D30" i="2" l="1"/>
  <c r="D29" i="2"/>
  <c r="H16" i="1"/>
  <c r="E28" i="2"/>
  <c r="H47" i="1"/>
  <c r="G33" i="1"/>
  <c r="C70" i="1"/>
  <c r="E27" i="1"/>
  <c r="E25" i="1"/>
  <c r="E19" i="1"/>
  <c r="E18" i="1"/>
  <c r="E26" i="1"/>
  <c r="E17" i="1"/>
  <c r="E16" i="1"/>
  <c r="E30" i="2"/>
  <c r="C67" i="1"/>
  <c r="C69" i="1"/>
  <c r="C68" i="1"/>
  <c r="D63" i="1"/>
  <c r="B24" i="1" s="1"/>
  <c r="E29" i="2"/>
  <c r="E28" i="1" l="1"/>
  <c r="B6" i="2"/>
  <c r="B11" i="2" s="1"/>
  <c r="F22" i="1"/>
  <c r="F28" i="1" s="1"/>
  <c r="G23" i="1" s="1"/>
  <c r="G56" i="1"/>
  <c r="H24" i="1"/>
  <c r="E56" i="1"/>
  <c r="G49" i="1"/>
  <c r="G35" i="1"/>
  <c r="G39" i="1"/>
  <c r="G41" i="1"/>
  <c r="E41" i="1"/>
  <c r="E39" i="1"/>
  <c r="E36" i="1"/>
  <c r="G58" i="1"/>
  <c r="G60" i="1"/>
  <c r="G47" i="1"/>
  <c r="G62" i="1"/>
  <c r="G44" i="1"/>
  <c r="G55" i="1"/>
  <c r="G40" i="1"/>
  <c r="G61" i="1"/>
  <c r="G36" i="1"/>
  <c r="G48" i="1"/>
  <c r="G59" i="1"/>
  <c r="G45" i="1"/>
  <c r="G43" i="1"/>
  <c r="G54" i="1"/>
  <c r="G51" i="1"/>
  <c r="G53" i="1"/>
  <c r="G42" i="1"/>
  <c r="G46" i="1"/>
  <c r="G57" i="1"/>
  <c r="G52" i="1"/>
  <c r="G50" i="1"/>
  <c r="C72" i="1"/>
  <c r="E47" i="1"/>
  <c r="E50" i="1"/>
  <c r="E52" i="1"/>
  <c r="E40" i="1"/>
  <c r="E57" i="1"/>
  <c r="E54" i="1"/>
  <c r="E45" i="1"/>
  <c r="E49" i="1"/>
  <c r="E44" i="1"/>
  <c r="E42" i="1"/>
  <c r="E53" i="1"/>
  <c r="E58" i="1"/>
  <c r="E43" i="1"/>
  <c r="E62" i="1"/>
  <c r="E60" i="1"/>
  <c r="E59" i="1"/>
  <c r="E55" i="1"/>
  <c r="E61" i="1"/>
  <c r="E51" i="1"/>
  <c r="E37" i="1"/>
  <c r="E48" i="1"/>
  <c r="E46" i="1"/>
  <c r="E33" i="1"/>
  <c r="G63" i="1" l="1"/>
  <c r="G22" i="1"/>
  <c r="G26" i="1"/>
  <c r="G20" i="1"/>
  <c r="G19" i="1"/>
  <c r="G18" i="1"/>
  <c r="G27" i="1"/>
  <c r="G21" i="1"/>
  <c r="G17" i="1"/>
  <c r="G25" i="1"/>
  <c r="G16" i="1"/>
  <c r="G24" i="1"/>
  <c r="E63" i="1"/>
  <c r="G28" i="1" l="1"/>
  <c r="H63" i="1" l="1"/>
  <c r="B63" i="1"/>
  <c r="B22" i="1" s="1"/>
  <c r="C48" i="1" l="1"/>
  <c r="C33" i="1"/>
  <c r="C59" i="1"/>
  <c r="C45" i="1"/>
  <c r="C54" i="1"/>
  <c r="C47" i="1"/>
  <c r="C49" i="1"/>
  <c r="C39" i="1"/>
  <c r="C36" i="1"/>
  <c r="I41" i="1"/>
  <c r="I58" i="1"/>
  <c r="I55" i="1"/>
  <c r="I61" i="1"/>
  <c r="I53" i="1"/>
  <c r="I40" i="1"/>
  <c r="I39" i="1"/>
  <c r="I54" i="1"/>
  <c r="I35" i="1"/>
  <c r="I59" i="1"/>
  <c r="I48" i="1"/>
  <c r="I62" i="1"/>
  <c r="I52" i="1"/>
  <c r="I51" i="1"/>
  <c r="I45" i="1"/>
  <c r="I38" i="1"/>
  <c r="I43" i="1"/>
  <c r="I47" i="1"/>
  <c r="I44" i="1"/>
  <c r="I36" i="1"/>
  <c r="I50" i="1"/>
  <c r="I46" i="1"/>
  <c r="I37" i="1"/>
  <c r="I42" i="1"/>
  <c r="I60" i="1"/>
  <c r="I57" i="1"/>
  <c r="I49" i="1"/>
  <c r="I56" i="1"/>
  <c r="C38" i="1"/>
  <c r="C53" i="1"/>
  <c r="C37" i="1"/>
  <c r="C46" i="1"/>
  <c r="C35" i="1"/>
  <c r="C55" i="1"/>
  <c r="C57" i="1"/>
  <c r="C62" i="1"/>
  <c r="C60" i="1"/>
  <c r="C44" i="1"/>
  <c r="C58" i="1"/>
  <c r="C41" i="1"/>
  <c r="C56" i="1"/>
  <c r="C42" i="1"/>
  <c r="I33" i="1"/>
  <c r="C61" i="1"/>
  <c r="C51" i="1"/>
  <c r="C43" i="1"/>
  <c r="C40" i="1"/>
  <c r="C50" i="1"/>
  <c r="C52" i="1"/>
  <c r="C63" i="1" l="1"/>
  <c r="B28" i="1"/>
  <c r="I63" i="1"/>
  <c r="H22" i="1"/>
  <c r="E34" i="2"/>
  <c r="B14" i="2"/>
  <c r="B18" i="2" s="1"/>
  <c r="C21" i="1" l="1"/>
  <c r="C27" i="1"/>
  <c r="C19" i="1"/>
  <c r="C18" i="1"/>
  <c r="C16" i="1"/>
  <c r="C24" i="1"/>
  <c r="B29" i="1"/>
  <c r="C17" i="1"/>
  <c r="C23" i="1"/>
  <c r="C20" i="1"/>
  <c r="C26" i="1"/>
  <c r="C25" i="1"/>
  <c r="C22" i="1"/>
  <c r="H28" i="1"/>
  <c r="B20" i="2"/>
  <c r="C18" i="2" s="1"/>
  <c r="C28" i="1" l="1"/>
  <c r="I16" i="1"/>
  <c r="I24" i="1"/>
  <c r="I20" i="1"/>
  <c r="I18" i="1"/>
  <c r="I19" i="1"/>
  <c r="I21" i="1"/>
  <c r="I25" i="1"/>
  <c r="I17" i="1"/>
  <c r="I27" i="1"/>
  <c r="I23" i="1"/>
  <c r="I26" i="1"/>
  <c r="I22" i="1"/>
  <c r="C9" i="2"/>
  <c r="C6" i="2"/>
  <c r="C17" i="2"/>
  <c r="C10" i="2"/>
  <c r="C8" i="2"/>
  <c r="C11" i="2"/>
  <c r="C7" i="2"/>
  <c r="C15" i="2"/>
  <c r="C16" i="2"/>
  <c r="C14" i="2"/>
  <c r="I28" i="1" l="1"/>
</calcChain>
</file>

<file path=xl/sharedStrings.xml><?xml version="1.0" encoding="utf-8"?>
<sst xmlns="http://schemas.openxmlformats.org/spreadsheetml/2006/main" count="230" uniqueCount="175">
  <si>
    <t>Amount</t>
  </si>
  <si>
    <t>Percentage</t>
  </si>
  <si>
    <t>a. ADAP Services</t>
  </si>
  <si>
    <t>b. Health Insurance to Provide Medications</t>
  </si>
  <si>
    <t>c. ADAP Access/Adherence/Monitoring Services</t>
  </si>
  <si>
    <t xml:space="preserve">9. Column Totals </t>
  </si>
  <si>
    <t>j. Mental Health Services</t>
  </si>
  <si>
    <t>j. Outreach Services</t>
  </si>
  <si>
    <t>k. Psychosocial Support Services</t>
  </si>
  <si>
    <t>m. Rehabilitation Services</t>
  </si>
  <si>
    <t>n. Respite Care</t>
  </si>
  <si>
    <t>1. Part B AIDS Drug Assistance Program Subtotal</t>
  </si>
  <si>
    <t xml:space="preserve">2. Part B Health Insurance Premium &amp; Cost Sharing Assistance </t>
  </si>
  <si>
    <t>Total Support Services Allocations</t>
  </si>
  <si>
    <t>Support Services Allocations</t>
  </si>
  <si>
    <t>Percent</t>
  </si>
  <si>
    <t>Total Core Medical Services Allocations</t>
  </si>
  <si>
    <t>Section A: Identifying Information</t>
  </si>
  <si>
    <t>3. Part B Home and Community-based Health Services</t>
  </si>
  <si>
    <t>Section D: Breakdown for Consortia, State Direct  Services and Emerging Communities</t>
  </si>
  <si>
    <t>FOR OFFICE USE ONLY:</t>
  </si>
  <si>
    <t>1. Part B Base Award</t>
  </si>
  <si>
    <t>2. Support Services Sub-total</t>
  </si>
  <si>
    <t>Section C: Part B Allocations by Program Component</t>
  </si>
  <si>
    <t xml:space="preserve">4. Total </t>
  </si>
  <si>
    <t>2. Direct Services</t>
  </si>
  <si>
    <t>4. Total</t>
  </si>
  <si>
    <t>Percentage
(Amount / Total Service Allocations)</t>
  </si>
  <si>
    <t>1. Core Medical Services Sub-total</t>
  </si>
  <si>
    <t>3. Emerging Communities Award (EC)</t>
  </si>
  <si>
    <t>Section B:  Reporting Year Award Information</t>
  </si>
  <si>
    <t xml:space="preserve"> 2. ADAP + ADAP Supplemental Award</t>
  </si>
  <si>
    <t>PUBLIC BURDEN STATEMENT: An agency may not conduct or sponsor, and a person is not required to respond to, a collection of information unless it displays a currently valid OMB number. The OMB control number for this project is 0915-0318. Public reporting burden for this collection of information is estimated to be 12 hours per response. These estimates include the time for reviewing instructions, searching existing data sources, gathering and maintaining the data needed, and completing and reviewing the collection of information. Send comments to HRSA Reports Clearance Officer, Health Resources and Services Administration, Room 10-33, 5600 Fishers Lane, Rockville, MD. 20857.</t>
  </si>
  <si>
    <t>2. Part B ADAP Earmark Award</t>
  </si>
  <si>
    <t>3. Part B ADAP Supplemental Award</t>
  </si>
  <si>
    <t>5. Part B Emerging Communities Award</t>
  </si>
  <si>
    <t>7. Part B MAI Award</t>
  </si>
  <si>
    <t>8. Total Part B X07 Award</t>
  </si>
  <si>
    <t>Instructions are located in EHB:  https://grants.hrsa.gov/webexternal/Login.asp</t>
  </si>
  <si>
    <t>LEGISLATIVE REQUIREMENTS CHECKLIST</t>
  </si>
  <si>
    <t>(Capped Amount)</t>
  </si>
  <si>
    <t>(CQM Allocations)</t>
  </si>
  <si>
    <t>(Planning &amp; Evaluation)</t>
  </si>
  <si>
    <t>CORE MEDICAL SERVICES</t>
  </si>
  <si>
    <t>CLINICAL QUALITY MANAGEMENT</t>
  </si>
  <si>
    <t>MAI Award</t>
  </si>
  <si>
    <t>Section E: MAI Allocations by Program Component</t>
  </si>
  <si>
    <t>1.  Education to increase minority participation in ADAP</t>
  </si>
  <si>
    <t>2.  Outreach to increase minority participation in ADAP</t>
  </si>
  <si>
    <t>1. Base Award</t>
  </si>
  <si>
    <t xml:space="preserve">6. Total MAI Allocations </t>
  </si>
  <si>
    <t>ADAP (H16)</t>
  </si>
  <si>
    <t>Home-and Community-based Health Services (H21)</t>
  </si>
  <si>
    <t>Health Insurance Premium &amp; Cost Sharing Assistance (H20)</t>
  </si>
  <si>
    <t>State-Direct Services: Core Medical Services (D33)</t>
  </si>
  <si>
    <t>Emerging Communities: Core Medical Services (F33)</t>
  </si>
  <si>
    <t>State-Direct Services: Support Services (D47)</t>
  </si>
  <si>
    <t>Emerging Communities: Support Services (F47)</t>
  </si>
  <si>
    <t>Total Service Allocations</t>
  </si>
  <si>
    <t xml:space="preserve">CONSORTIA ADMINISTRATION </t>
  </si>
  <si>
    <t xml:space="preserve">EC ADMINISTRATION </t>
  </si>
  <si>
    <t>(Consortia Administration)</t>
  </si>
  <si>
    <t>(EC Administration)</t>
  </si>
  <si>
    <t>4. Total ADAP Award (ADAP Base + Supplemental)</t>
  </si>
  <si>
    <t>6. Total Part B X07 Funds</t>
  </si>
  <si>
    <t>Consortia Services (B22) + Consortia Administration (B23)</t>
  </si>
  <si>
    <t xml:space="preserve">INSTRUCTIONS:  Recipients and Project Officers should use the following table to help determine whether or not the various Part B legislative spending requirements have been met.  For more information on each of these requirements, please refer to the Ryan White HIV/AIDS Treatment Extension Act of 2009.  </t>
  </si>
  <si>
    <t>(Recipient Administration)</t>
  </si>
  <si>
    <t>(Planning &amp; Evaluation + Recipient Administration)</t>
  </si>
  <si>
    <r>
      <t>7. Part B Recipient Planning &amp; Evaluation Activities</t>
    </r>
    <r>
      <rPr>
        <b/>
        <vertAlign val="superscript"/>
        <sz val="9"/>
        <rFont val="Calibri"/>
        <family val="2"/>
        <scheme val="minor"/>
      </rPr>
      <t>4</t>
    </r>
  </si>
  <si>
    <r>
      <t>8. Recipient Administration</t>
    </r>
    <r>
      <rPr>
        <b/>
        <vertAlign val="superscript"/>
        <sz val="9"/>
        <rFont val="Calibri"/>
        <family val="2"/>
        <scheme val="minor"/>
      </rPr>
      <t xml:space="preserve"> 4</t>
    </r>
  </si>
  <si>
    <t xml:space="preserve">m. Substance Abuse Outpatient Care </t>
  </si>
  <si>
    <t xml:space="preserve">o. Substance Abuse Services - residential </t>
  </si>
  <si>
    <t>3.  Total Services Allocations</t>
  </si>
  <si>
    <r>
      <t xml:space="preserve">4.  Recipient Planning &amp; Evaluation Activities </t>
    </r>
    <r>
      <rPr>
        <vertAlign val="superscript"/>
        <sz val="9"/>
        <rFont val="Calibri"/>
        <family val="2"/>
        <scheme val="minor"/>
      </rPr>
      <t>4</t>
    </r>
  </si>
  <si>
    <r>
      <t xml:space="preserve">5.  Recipient Administration </t>
    </r>
    <r>
      <rPr>
        <vertAlign val="superscript"/>
        <sz val="9"/>
        <rFont val="Calibri"/>
        <family val="2"/>
        <scheme val="minor"/>
      </rPr>
      <t>4</t>
    </r>
  </si>
  <si>
    <t>MAI Allocations for Education + Outreach Services (B67 + B68)</t>
  </si>
  <si>
    <t>Footnotes:
(1) The total services amounts will automatically be calculated based on the details you provide in Section D, column 1 or 2 or 3.
(2) Consortia/Emerging Communities Administration, Planning and Evaluation costs may not exceed 10% of their respective total funds.
(3) Clinical Quality Management may not exceed 5% of the Part B X07 award, or 3 million, whichever amount is smaller.
(4) Planning &amp; Evaluation or Recipient Administration may not exceed 10% of the Part B X07 award.  Additionally, the combined costs for these two categories may not exceed 15% of the Part B X07 award.
(5) This amount must equal the recipient's total Part B X07 Award.
(7) All services in this column are considered Support Services.</t>
  </si>
  <si>
    <t>Consortia administration allocations must be 10% or less than the total Consortia funds.  
To the right in red, is the percentage of consortia administration allocations divided by the consortia allocations (B23 /  B22).  Please check to make sure this percentage does not exceed 10%.</t>
  </si>
  <si>
    <t>EC administration allocations must be 10% or less than the total EC funds.  
To the right in red, is the percentage of EC administration allocations divided by the EC award (F27 / I8).  Please check to make sure this percentage does not exceed 10%.</t>
  </si>
  <si>
    <t>FY 2017 RWHAP Part B (X07) and MAI Allocations Report</t>
  </si>
  <si>
    <t xml:space="preserve">Total Clinical Quality Management allocations must be 5% of the total X07 award or $3 million (whichever is smaller.)  
To the right in red, is the maximum (Capped Amount) that may be allocated to Clinical Quality Management (the lessor of I11 * .05 or $3 million) as well as the amount of Current Fiscal Year dollars allocated (CQM Allocations) on Clinical Quality Management (H25+B69).  Please check to make sure the Allocations do not exceed the Capped Amount. </t>
  </si>
  <si>
    <t xml:space="preserve">PLANNING AND EVALUATION / RECIPIENT ADMINISTRATION </t>
  </si>
  <si>
    <t>Total Part B X07 Planning and Evaluation allocations and total Recipient Administration allocations must each be 10% or less than the total X07 award.  Planning and Evaluation and Recipient Administration do not necessarily need to be 10% of each funding stream as long as the combined total of each is 10% or less of the total X07 award.  In addition, Planning and Evaluation and Recipient Administration allocations combined must not exceed 15% of the total  X07 award.
To the right in red, is the percentage of Planning and Evaluation allocations divided by the Total X07 award (H26 + B70) / I11 and Recipient Administration allocations divided by the Total X07 award (H27 + B71) / I11.  Please check to make sure these percentage are not greater than 10%.  Also shown is the percentage of the combined Planning and Evaluation and Recipient Administration allocations divided by the Total X07 Award (H26 + H27 + B70 + B71) / I11.  Please check to make sure this percentage is not greater than 15%.</t>
  </si>
  <si>
    <r>
      <t>4a. Part B HIV Care Consortia/EC services</t>
    </r>
    <r>
      <rPr>
        <sz val="9"/>
        <color indexed="48"/>
        <rFont val="Calibri"/>
        <family val="2"/>
        <scheme val="minor"/>
      </rPr>
      <t xml:space="preserve">  </t>
    </r>
    <r>
      <rPr>
        <sz val="8"/>
        <color indexed="53"/>
        <rFont val="Calibri"/>
        <family val="2"/>
        <scheme val="minor"/>
      </rPr>
      <t>(Provide detail in Section D, Column 1 or 3)</t>
    </r>
    <r>
      <rPr>
        <vertAlign val="superscript"/>
        <sz val="8"/>
        <color indexed="53"/>
        <rFont val="Calibri"/>
        <family val="2"/>
        <scheme val="minor"/>
      </rPr>
      <t>1</t>
    </r>
    <r>
      <rPr>
        <vertAlign val="superscript"/>
        <sz val="8"/>
        <rFont val="Calibri"/>
        <family val="2"/>
        <scheme val="minor"/>
      </rPr>
      <t xml:space="preserve"> </t>
    </r>
  </si>
  <si>
    <r>
      <t>4b. Part B HIV Care Consortia Administration</t>
    </r>
    <r>
      <rPr>
        <b/>
        <vertAlign val="superscript"/>
        <sz val="9"/>
        <rFont val="Calibri"/>
        <family val="2"/>
        <scheme val="minor"/>
      </rPr>
      <t>2</t>
    </r>
    <r>
      <rPr>
        <b/>
        <sz val="9"/>
        <rFont val="Calibri"/>
        <family val="2"/>
        <scheme val="minor"/>
      </rPr>
      <t xml:space="preserve">   </t>
    </r>
  </si>
  <si>
    <r>
      <t>5. Part B State Direct Services</t>
    </r>
    <r>
      <rPr>
        <b/>
        <sz val="9"/>
        <color indexed="53"/>
        <rFont val="Calibri"/>
        <family val="2"/>
        <scheme val="minor"/>
      </rPr>
      <t xml:space="preserve"> </t>
    </r>
    <r>
      <rPr>
        <sz val="9"/>
        <color indexed="53"/>
        <rFont val="Calibri"/>
        <family val="2"/>
        <scheme val="minor"/>
      </rPr>
      <t xml:space="preserve"> </t>
    </r>
    <r>
      <rPr>
        <sz val="8"/>
        <color indexed="53"/>
        <rFont val="Calibri"/>
        <family val="2"/>
        <scheme val="minor"/>
      </rPr>
      <t>(Provide detail in Section D, Column 2)</t>
    </r>
    <r>
      <rPr>
        <vertAlign val="superscript"/>
        <sz val="8"/>
        <color indexed="53"/>
        <rFont val="Calibri"/>
        <family val="2"/>
        <scheme val="minor"/>
      </rPr>
      <t>1</t>
    </r>
  </si>
  <si>
    <r>
      <t>6. Part B Clinical Quality Management</t>
    </r>
    <r>
      <rPr>
        <b/>
        <vertAlign val="superscript"/>
        <sz val="9"/>
        <rFont val="Calibri"/>
        <family val="2"/>
        <scheme val="minor"/>
      </rPr>
      <t xml:space="preserve">3 </t>
    </r>
    <r>
      <rPr>
        <b/>
        <sz val="8"/>
        <rFont val="Arial Narrow"/>
        <family val="2"/>
      </rPr>
      <t/>
    </r>
  </si>
  <si>
    <r>
      <t>10.Total Part B X07 Allocations</t>
    </r>
    <r>
      <rPr>
        <b/>
        <vertAlign val="superscript"/>
        <sz val="9"/>
        <rFont val="Calibri"/>
        <family val="2"/>
        <scheme val="minor"/>
      </rPr>
      <t>5</t>
    </r>
  </si>
  <si>
    <r>
      <t>1. Consortia</t>
    </r>
    <r>
      <rPr>
        <b/>
        <i/>
        <vertAlign val="superscript"/>
        <sz val="9"/>
        <color indexed="8"/>
        <rFont val="Calibri"/>
        <family val="2"/>
        <scheme val="minor"/>
      </rPr>
      <t>7</t>
    </r>
  </si>
  <si>
    <r>
      <t>3. Emerging Communities</t>
    </r>
    <r>
      <rPr>
        <b/>
        <i/>
        <vertAlign val="superscript"/>
        <sz val="9"/>
        <color indexed="8"/>
        <rFont val="Calibri"/>
        <family val="2"/>
        <scheme val="minor"/>
      </rPr>
      <t xml:space="preserve"> </t>
    </r>
  </si>
  <si>
    <r>
      <t>3.  Clinical Quality Management</t>
    </r>
    <r>
      <rPr>
        <vertAlign val="superscript"/>
        <sz val="9"/>
        <rFont val="Calibri"/>
        <family val="2"/>
        <scheme val="minor"/>
      </rPr>
      <t xml:space="preserve"> 3</t>
    </r>
  </si>
  <si>
    <t>o Recipient received waiver for 75% core medical services requirement.</t>
  </si>
  <si>
    <t>~ Enter Name of Recipient Here ~</t>
  </si>
  <si>
    <t>~ Enter Preparer's Name Here ~</t>
  </si>
  <si>
    <t>~ Enter Preparer's Phone Number Here ~</t>
  </si>
  <si>
    <t>~ Enter Preparer's Email Address Here ~</t>
  </si>
  <si>
    <t>l. Referral for Health Care and Support Services</t>
  </si>
  <si>
    <t>a. Child Care Services</t>
  </si>
  <si>
    <t>b. Emergency Financial Assistance</t>
  </si>
  <si>
    <t>c. Food Bank/Home-Delivered Meals</t>
  </si>
  <si>
    <t>d. Health Education/Risk Reduction</t>
  </si>
  <si>
    <t xml:space="preserve">e. Housing </t>
  </si>
  <si>
    <t>f. Linguistics Services</t>
  </si>
  <si>
    <t xml:space="preserve">g. Medical Transportation </t>
  </si>
  <si>
    <t xml:space="preserve">h. Non-Medical Case Management Services </t>
  </si>
  <si>
    <t>i. Other Professional Services</t>
  </si>
  <si>
    <t>a. AIDS Drug Assistance Program (ADAP) Treatments</t>
  </si>
  <si>
    <t>b. AIDS Pharmaceutical Assistance (LPAP)</t>
  </si>
  <si>
    <t xml:space="preserve">c. Early Intervention Services </t>
  </si>
  <si>
    <t xml:space="preserve">d. Health Insurance Premium &amp; Cost Sharing Assistance </t>
  </si>
  <si>
    <t>e. Home and Community-based Health Services</t>
  </si>
  <si>
    <t xml:space="preserve">f. Home Health Care </t>
  </si>
  <si>
    <t xml:space="preserve">g. Hospice </t>
  </si>
  <si>
    <t>h. Medical Case Management (including Treatment Adherence Services)</t>
  </si>
  <si>
    <t>i. Medical Nutrition Therapy</t>
  </si>
  <si>
    <t>k. Oral Health Care</t>
  </si>
  <si>
    <t>l. Outpatient /Ambulatory Health Services</t>
  </si>
  <si>
    <t>FY 2017 RWHAP PART B SUPPLEMENTAL EXPENDITURE REPORT INSTRUCTIONS</t>
  </si>
  <si>
    <r>
      <t>Please print this sheet to review instructions</t>
    </r>
    <r>
      <rPr>
        <b/>
        <sz val="12"/>
        <rFont val="Times New Roman"/>
        <family val="1"/>
      </rPr>
      <t>.</t>
    </r>
  </si>
  <si>
    <r>
      <t>Identifying information (yellow section)</t>
    </r>
    <r>
      <rPr>
        <sz val="12"/>
        <color indexed="8"/>
        <rFont val="Times New Roman"/>
        <family val="1"/>
      </rPr>
      <t>: Enter the name of the recipient, name of the preparer, and preparer's phone number.</t>
    </r>
  </si>
  <si>
    <r>
      <rPr>
        <b/>
        <sz val="12"/>
        <color indexed="8"/>
        <rFont val="Times New Roman"/>
        <family val="1"/>
      </rPr>
      <t>Award Amounts (gold and yellow sections)</t>
    </r>
    <r>
      <rPr>
        <sz val="12"/>
        <color indexed="8"/>
        <rFont val="Times New Roman"/>
        <family val="1"/>
      </rPr>
      <t>: Enter the FY 2017 RWHAP Part B Supplemental award amount.</t>
    </r>
  </si>
  <si>
    <r>
      <rPr>
        <b/>
        <sz val="12"/>
        <rFont val="Times New Roman"/>
        <family val="1"/>
      </rPr>
      <t>Section A - Expenditures by Program Component (sky blue section)</t>
    </r>
    <r>
      <rPr>
        <sz val="12"/>
        <rFont val="Times New Roman"/>
        <family val="1"/>
      </rPr>
      <t xml:space="preserve">: Enter the amounts spent from the RWHAP Part B Supplemental award.  For (Section A) rows 4a &amp; 5 are automatically populated from (Section B) . </t>
    </r>
  </si>
  <si>
    <r>
      <rPr>
        <b/>
        <sz val="12"/>
        <color indexed="8"/>
        <rFont val="Times New Roman"/>
        <family val="1"/>
      </rPr>
      <t>Section B - Breakdown of Final Funding (light green section):</t>
    </r>
    <r>
      <rPr>
        <sz val="12"/>
        <color indexed="8"/>
        <rFont val="Times New Roman"/>
        <family val="1"/>
      </rPr>
      <t xml:space="preserve"> This section provides details about funding amounts not captured in Section A.  Use the columns provided to enter amounts spent by service category in relation to </t>
    </r>
    <r>
      <rPr>
        <i/>
        <sz val="12"/>
        <color indexed="8"/>
        <rFont val="Times New Roman"/>
        <family val="1"/>
      </rPr>
      <t xml:space="preserve">Consortia and State Direct Services </t>
    </r>
    <r>
      <rPr>
        <sz val="12"/>
        <color indexed="8"/>
        <rFont val="Times New Roman"/>
        <family val="1"/>
      </rPr>
      <t xml:space="preserve">final funding. The grantee should use the calculated amount of Total RWHAP Part B Program Supplemental final funding from Section A row 4a </t>
    </r>
    <r>
      <rPr>
        <i/>
        <sz val="12"/>
        <color indexed="8"/>
        <rFont val="Times New Roman"/>
        <family val="1"/>
      </rPr>
      <t xml:space="preserve">(RWHAP Part B Supplemental HIV Care Consortia) </t>
    </r>
    <r>
      <rPr>
        <sz val="12"/>
        <color indexed="8"/>
        <rFont val="Times New Roman"/>
        <family val="1"/>
      </rPr>
      <t xml:space="preserve">and row 5 </t>
    </r>
    <r>
      <rPr>
        <i/>
        <sz val="12"/>
        <color indexed="8"/>
        <rFont val="Times New Roman"/>
        <family val="1"/>
      </rPr>
      <t>(RWHAP Part B Supplemental State Direct Services)</t>
    </r>
    <r>
      <rPr>
        <sz val="12"/>
        <color indexed="8"/>
        <rFont val="Times New Roman"/>
        <family val="1"/>
      </rPr>
      <t xml:space="preserve"> when you provide a detailed breakdown of final funding in Section B for Consortia and Direct Services respectively.  Rows 10a-m are allowable Core Medical Services; rows 11a-o are allowable Support Services. Formulas will generate sub-totals for Core Medical (row 10) and Support Services (row 11); calculate column percentages; </t>
    </r>
    <r>
      <rPr>
        <sz val="12"/>
        <rFont val="Times New Roman"/>
        <family val="1"/>
      </rPr>
      <t>and sum column totals (row 12).</t>
    </r>
  </si>
  <si>
    <r>
      <t xml:space="preserve">Reminder: The legislation mandates that ALL Consortia Funding be considered 'Support Services.'  </t>
    </r>
    <r>
      <rPr>
        <sz val="12"/>
        <color indexed="8"/>
        <rFont val="Times New Roman"/>
        <family val="1"/>
      </rPr>
      <t>Notes: (</t>
    </r>
    <r>
      <rPr>
        <b/>
        <sz val="12"/>
        <color indexed="8"/>
        <rFont val="Times New Roman"/>
        <family val="1"/>
      </rPr>
      <t>1</t>
    </r>
    <r>
      <rPr>
        <sz val="12"/>
        <color indexed="8"/>
        <rFont val="Times New Roman"/>
        <family val="1"/>
      </rPr>
      <t xml:space="preserve">) Row 10a is blocked for </t>
    </r>
    <r>
      <rPr>
        <i/>
        <sz val="12"/>
        <color indexed="8"/>
        <rFont val="Times New Roman"/>
        <family val="1"/>
      </rPr>
      <t>Consortia and Direct Services</t>
    </r>
    <r>
      <rPr>
        <sz val="12"/>
        <color indexed="8"/>
        <rFont val="Times New Roman"/>
        <family val="1"/>
      </rPr>
      <t xml:space="preserve"> because those funding amounts are already accounted for in Section A.  (</t>
    </r>
    <r>
      <rPr>
        <b/>
        <sz val="12"/>
        <color indexed="8"/>
        <rFont val="Times New Roman"/>
        <family val="1"/>
      </rPr>
      <t>2</t>
    </r>
    <r>
      <rPr>
        <sz val="12"/>
        <color indexed="8"/>
        <rFont val="Times New Roman"/>
        <family val="1"/>
      </rPr>
      <t xml:space="preserve">) Row 10b. </t>
    </r>
    <r>
      <rPr>
        <i/>
        <sz val="12"/>
        <color indexed="8"/>
        <rFont val="Times New Roman"/>
        <family val="1"/>
      </rPr>
      <t>(AIDS Pharmaceutical Assistance (local)</t>
    </r>
    <r>
      <rPr>
        <sz val="12"/>
        <color indexed="8"/>
        <rFont val="Times New Roman"/>
        <family val="1"/>
      </rPr>
      <t xml:space="preserve">, or </t>
    </r>
    <r>
      <rPr>
        <i/>
        <sz val="12"/>
        <color indexed="8"/>
        <rFont val="Times New Roman"/>
        <family val="1"/>
      </rPr>
      <t>LPAP)</t>
    </r>
    <r>
      <rPr>
        <sz val="12"/>
        <color indexed="8"/>
        <rFont val="Times New Roman"/>
        <family val="1"/>
      </rPr>
      <t xml:space="preserve"> is blocked for </t>
    </r>
    <r>
      <rPr>
        <i/>
        <sz val="12"/>
        <color indexed="8"/>
        <rFont val="Times New Roman"/>
        <family val="1"/>
      </rPr>
      <t>Direct Services</t>
    </r>
    <r>
      <rPr>
        <sz val="12"/>
        <color indexed="8"/>
        <rFont val="Times New Roman"/>
        <family val="1"/>
      </rPr>
      <t xml:space="preserve">, because only </t>
    </r>
    <r>
      <rPr>
        <i/>
        <sz val="12"/>
        <color indexed="8"/>
        <rFont val="Times New Roman"/>
        <family val="1"/>
      </rPr>
      <t>Consortia</t>
    </r>
    <r>
      <rPr>
        <sz val="12"/>
        <color indexed="8"/>
        <rFont val="Times New Roman"/>
        <family val="1"/>
      </rPr>
      <t xml:space="preserve"> funds may be used to provide LPAP services. (</t>
    </r>
    <r>
      <rPr>
        <b/>
        <sz val="12"/>
        <color indexed="8"/>
        <rFont val="Times New Roman"/>
        <family val="1"/>
      </rPr>
      <t>3</t>
    </r>
    <r>
      <rPr>
        <sz val="12"/>
        <color indexed="8"/>
        <rFont val="Times New Roman"/>
        <family val="1"/>
      </rPr>
      <t>) Rows 10d (</t>
    </r>
    <r>
      <rPr>
        <i/>
        <sz val="12"/>
        <color indexed="8"/>
        <rFont val="Times New Roman"/>
        <family val="1"/>
      </rPr>
      <t xml:space="preserve"> Health Insurance Premium &amp; Cost Sharing Assistance) </t>
    </r>
    <r>
      <rPr>
        <sz val="12"/>
        <color indexed="8"/>
        <rFont val="Times New Roman"/>
        <family val="1"/>
      </rPr>
      <t xml:space="preserve">and 10e </t>
    </r>
    <r>
      <rPr>
        <i/>
        <sz val="12"/>
        <color indexed="8"/>
        <rFont val="Times New Roman"/>
        <family val="1"/>
      </rPr>
      <t>(Home and Community-based Health Services)</t>
    </r>
    <r>
      <rPr>
        <sz val="12"/>
        <color indexed="8"/>
        <rFont val="Times New Roman"/>
        <family val="1"/>
      </rPr>
      <t xml:space="preserve"> are blocked for </t>
    </r>
    <r>
      <rPr>
        <i/>
        <sz val="12"/>
        <color indexed="8"/>
        <rFont val="Times New Roman"/>
        <family val="1"/>
      </rPr>
      <t>Direct Services</t>
    </r>
    <r>
      <rPr>
        <sz val="12"/>
        <color indexed="8"/>
        <rFont val="Times New Roman"/>
        <family val="1"/>
      </rPr>
      <t xml:space="preserve"> because these funding amounts are already accounted for in Section A.</t>
    </r>
  </si>
  <si>
    <r>
      <rPr>
        <b/>
        <sz val="12"/>
        <color indexed="8"/>
        <rFont val="Times New Roman"/>
        <family val="1"/>
      </rPr>
      <t>Core Medical Services Calculation (yellow tab worksheet)</t>
    </r>
    <r>
      <rPr>
        <sz val="12"/>
        <color indexed="8"/>
        <rFont val="Times New Roman"/>
        <family val="1"/>
      </rPr>
      <t xml:space="preserve">:  As amounts are entered in the Funding Table (blue-tab), formulas will automatically calculate the amount and percentage of total RWHAP Part B Supplemental service dollars that were spent for Core Medical Services and for Support Services in FY 2017.  </t>
    </r>
  </si>
  <si>
    <r>
      <rPr>
        <b/>
        <sz val="12"/>
        <rFont val="Times New Roman"/>
        <family val="1"/>
      </rPr>
      <t>Reminder</t>
    </r>
    <r>
      <rPr>
        <sz val="12"/>
        <rFont val="Times New Roman"/>
        <family val="1"/>
      </rPr>
      <t xml:space="preserve">: Recipients are reminded that the 75% Core Medical Services Requirement is applicable to the RWHAP Part B Supplemental Award.  </t>
    </r>
  </si>
  <si>
    <t xml:space="preserve"> FY 2017 RWHAP Part B Supplemental Expenditures Report</t>
  </si>
  <si>
    <t>Enter Recipient's Name</t>
  </si>
  <si>
    <t>Enter Preparer's Name</t>
  </si>
  <si>
    <t>Enter Preparer's Phone Number</t>
  </si>
  <si>
    <t>Enter FY 2017 RWHAP Part B Supplemental Award</t>
  </si>
  <si>
    <t>Section A: Expenditures by Program Component</t>
  </si>
  <si>
    <t>Total FY 2017 RWHAP Part B Supplemental Award</t>
  </si>
  <si>
    <t>1. RWHAP Part B Supplemental AIDS Drug Assistance Program Subtotal</t>
  </si>
  <si>
    <t xml:space="preserve">2. RWHAP Part B Supplemental Health Insurance Premium &amp; Cost Sharing Assistance </t>
  </si>
  <si>
    <t>3. RWHAP Part B Supplemental Home and Community-based Health Services</t>
  </si>
  <si>
    <r>
      <t>4a. RWHAP Part B Supplemental HIV Care Consortia (Provide detail in Section B)</t>
    </r>
    <r>
      <rPr>
        <b/>
        <vertAlign val="superscript"/>
        <sz val="12"/>
        <rFont val="Times New Roman"/>
        <family val="1"/>
      </rPr>
      <t xml:space="preserve"> </t>
    </r>
  </si>
  <si>
    <t xml:space="preserve">4b. RWHAP Part B Supplemental HIV Care Consortia/EC Administration </t>
  </si>
  <si>
    <r>
      <t>5. RWHAP Part B Supplemental State Direct Services</t>
    </r>
    <r>
      <rPr>
        <b/>
        <sz val="12"/>
        <color indexed="53"/>
        <rFont val="Times New Roman"/>
        <family val="1"/>
      </rPr>
      <t xml:space="preserve"> </t>
    </r>
    <r>
      <rPr>
        <b/>
        <sz val="12"/>
        <rFont val="Times New Roman"/>
        <family val="1"/>
      </rPr>
      <t xml:space="preserve"> (Provide detail in Section B)</t>
    </r>
  </si>
  <si>
    <r>
      <t>6. RWHAP Part B Supplemental Clinical Quality Management</t>
    </r>
    <r>
      <rPr>
        <b/>
        <vertAlign val="superscript"/>
        <sz val="12"/>
        <rFont val="Times New Roman"/>
        <family val="1"/>
      </rPr>
      <t>Footnote 1</t>
    </r>
  </si>
  <si>
    <r>
      <t>7. RWHAP Part B Supplemental Recipient Planning &amp; Evaluation Activities</t>
    </r>
    <r>
      <rPr>
        <b/>
        <vertAlign val="superscript"/>
        <sz val="12"/>
        <rFont val="Times New Roman"/>
        <family val="1"/>
      </rPr>
      <t>Footnote 2</t>
    </r>
  </si>
  <si>
    <r>
      <t>8. Recipient Administration</t>
    </r>
    <r>
      <rPr>
        <b/>
        <vertAlign val="superscript"/>
        <sz val="12"/>
        <rFont val="Times New Roman"/>
        <family val="1"/>
      </rPr>
      <t>Footnote 2</t>
    </r>
  </si>
  <si>
    <t>9. Total RWHAP Part B Supplemental Funding Amounts</t>
  </si>
  <si>
    <t>Section B: Breakdown for Consortia, State Direct Services, and Emerging Communities Final Funding</t>
  </si>
  <si>
    <r>
      <t xml:space="preserve">Consortia </t>
    </r>
    <r>
      <rPr>
        <b/>
        <vertAlign val="superscript"/>
        <sz val="12"/>
        <rFont val="Times New Roman"/>
        <family val="1"/>
      </rPr>
      <t>Footnote 3</t>
    </r>
  </si>
  <si>
    <t>Direct Services</t>
  </si>
  <si>
    <t xml:space="preserve">10. Core Medical Services Sub-total </t>
  </si>
  <si>
    <t>m. Substance Abuse Outpatient Care</t>
  </si>
  <si>
    <t>11. Support Services Sub-total</t>
  </si>
  <si>
    <t>g. Medical Transportation Services</t>
  </si>
  <si>
    <t xml:space="preserve">o. Substance Abuse Residential Services </t>
  </si>
  <si>
    <t>12.  Total Funding Amounts</t>
  </si>
  <si>
    <t>(1) May not exceed 5% of the FY 2017 RWHAP Part B Supplemental award, or $3 million, whichever amount is smaller.</t>
  </si>
  <si>
    <t xml:space="preserve">(2) May not use more than 10% of the FY 2017 RWHAP Program Part B Supplemental award for either Planning and Evaluation or Grantee Administration;  </t>
  </si>
  <si>
    <t>additionally, the combined costs for these two categories may not exceed 15% of the FY 2017 RWHAP Part B Supplemental award.</t>
  </si>
  <si>
    <t>(3) All services in this column are considered Support Services.</t>
  </si>
  <si>
    <t xml:space="preserve">Automatic Calculation of FY 2017 RWHAP Part B Supplemental Core Medical &amp; Support Services Expenditures </t>
  </si>
  <si>
    <t>Recipient Name:</t>
  </si>
  <si>
    <t xml:space="preserve">This table is provided for grantees to automatically calculate their final Core Medical Service funding/percentages across all FY 2017 RWHAP Part B Supplemental Award service dollars. </t>
  </si>
  <si>
    <t xml:space="preserve"> Core Medical Services Expenditures</t>
  </si>
  <si>
    <t>Percent         Amount / Total Service Funding</t>
  </si>
  <si>
    <t>ADAP (B12)</t>
  </si>
  <si>
    <t>Health Insurance Premium &amp; Cost Sharing Assistance (B16)</t>
  </si>
  <si>
    <t>Home-and Community-based Health Services (B17)</t>
  </si>
  <si>
    <t>State-Direct Services: Core Medical Services (D29)</t>
  </si>
  <si>
    <t>Total Core Medical Services Expenditure Amount</t>
  </si>
  <si>
    <t xml:space="preserve">Support Services Expenditures </t>
  </si>
  <si>
    <t>Consortia Services (B18)</t>
  </si>
  <si>
    <t>State-Direct Services: Support Services (D43)</t>
  </si>
  <si>
    <t>Total Support Services Expenditure Amount</t>
  </si>
  <si>
    <t xml:space="preserve">Total FY 2017 RWHAP Part B Supplemental Core Medical &amp; Support Services Expenditure Amount </t>
  </si>
  <si>
    <t xml:space="preserve"> </t>
  </si>
  <si>
    <t>The cell numbers referenced are shown in blue and come from Suppl Expenditures Report (blue tab).</t>
  </si>
  <si>
    <r>
      <t xml:space="preserve">Recipients should complete the Suppl Expenditures Report (blue tab) to prepare the required "FY 2017 Ryan White HIV/AIDS Program (RWHAP) Part B Supplemental Expenditures Report".  Complete steps 1-4 below and fill the areas or cells highlighted in light yellow with appropriate data.                                                
</t>
    </r>
    <r>
      <rPr>
        <b/>
        <sz val="12"/>
        <color indexed="8"/>
        <rFont val="Times New Roman"/>
        <family val="1"/>
      </rPr>
      <t xml:space="preserve">NOTE: Please do not enter any information into cells highlighted in gray, as these cells contain formulas.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</si>
</sst>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164" formatCode="&quot;$&quot;#,##0"/>
    <numFmt numFmtId="165" formatCode="0.0%"/>
    <numFmt numFmtId="166" formatCode="[&lt;=9999999]###\-####;\(###\)\ ###\-####"/>
    <numFmt numFmtId="167" formatCode="&quot;$&quot;#,##0;[Red]&quot;$&quot;#,##0"/>
    <numFmt numFmtId="168" formatCode="00000"/>
  </numFmts>
  <fonts count="70" x14ac:knownFonts="1">
    <font>
      <sz val="10"/>
      <name val="Arial"/>
    </font>
    <font>
      <sz val="10"/>
      <name val="Arial"/>
      <family val="2"/>
    </font>
    <font>
      <b/>
      <sz val="9"/>
      <name val="Arial Narrow"/>
      <family val="2"/>
    </font>
    <font>
      <b/>
      <i/>
      <sz val="10"/>
      <name val="Arial"/>
      <family val="2"/>
    </font>
    <font>
      <sz val="9"/>
      <name val="Arial Narrow"/>
      <family val="2"/>
    </font>
    <font>
      <b/>
      <sz val="8"/>
      <name val="Arial Narrow"/>
      <family val="2"/>
    </font>
    <font>
      <b/>
      <sz val="10"/>
      <name val="Arial"/>
      <family val="2"/>
    </font>
    <font>
      <u/>
      <sz val="10"/>
      <color indexed="12"/>
      <name val="Arial"/>
      <family val="2"/>
    </font>
    <font>
      <sz val="9"/>
      <color indexed="8"/>
      <name val="Times New Roman"/>
      <family val="1"/>
    </font>
    <font>
      <sz val="8"/>
      <name val="Arial"/>
      <family val="2"/>
    </font>
    <font>
      <b/>
      <sz val="12"/>
      <name val="Calibri"/>
      <family val="2"/>
    </font>
    <font>
      <sz val="10"/>
      <name val="Calibri"/>
      <family val="2"/>
      <scheme val="minor"/>
    </font>
    <font>
      <b/>
      <sz val="14"/>
      <color rgb="FFFF0000"/>
      <name val="Calibri"/>
      <family val="2"/>
      <scheme val="minor"/>
    </font>
    <font>
      <b/>
      <sz val="12"/>
      <name val="Calibri"/>
      <family val="2"/>
      <scheme val="minor"/>
    </font>
    <font>
      <b/>
      <sz val="10"/>
      <name val="Calibri"/>
      <family val="2"/>
      <scheme val="minor"/>
    </font>
    <font>
      <b/>
      <sz val="9"/>
      <name val="Calibri"/>
      <family val="2"/>
      <scheme val="minor"/>
    </font>
    <font>
      <sz val="9"/>
      <name val="Calibri"/>
      <family val="2"/>
      <scheme val="minor"/>
    </font>
    <font>
      <b/>
      <i/>
      <sz val="9"/>
      <color indexed="8"/>
      <name val="Calibri"/>
      <family val="2"/>
      <scheme val="minor"/>
    </font>
    <font>
      <b/>
      <sz val="9"/>
      <color indexed="8"/>
      <name val="Calibri"/>
      <family val="2"/>
      <scheme val="minor"/>
    </font>
    <font>
      <sz val="9"/>
      <color indexed="8"/>
      <name val="Calibri"/>
      <family val="2"/>
      <scheme val="minor"/>
    </font>
    <font>
      <b/>
      <i/>
      <sz val="10"/>
      <color indexed="8"/>
      <name val="Calibri"/>
      <family val="2"/>
      <scheme val="minor"/>
    </font>
    <font>
      <i/>
      <sz val="10"/>
      <name val="Calibri"/>
      <family val="2"/>
      <scheme val="minor"/>
    </font>
    <font>
      <sz val="8"/>
      <name val="Calibri"/>
      <family val="2"/>
      <scheme val="minor"/>
    </font>
    <font>
      <sz val="11"/>
      <name val="Calibri"/>
      <family val="2"/>
      <scheme val="minor"/>
    </font>
    <font>
      <b/>
      <sz val="11"/>
      <name val="Calibri"/>
      <family val="2"/>
      <scheme val="minor"/>
    </font>
    <font>
      <i/>
      <sz val="11"/>
      <name val="Calibri"/>
      <family val="2"/>
      <scheme val="minor"/>
    </font>
    <font>
      <b/>
      <i/>
      <sz val="11"/>
      <name val="Calibri"/>
      <family val="2"/>
      <scheme val="minor"/>
    </font>
    <font>
      <b/>
      <sz val="14"/>
      <name val="Calibri"/>
      <family val="2"/>
      <scheme val="minor"/>
    </font>
    <font>
      <i/>
      <sz val="10"/>
      <color indexed="8"/>
      <name val="Calibri"/>
      <family val="2"/>
      <scheme val="minor"/>
    </font>
    <font>
      <sz val="10"/>
      <color indexed="63"/>
      <name val="Calibri"/>
      <family val="2"/>
      <scheme val="minor"/>
    </font>
    <font>
      <i/>
      <sz val="9"/>
      <color indexed="8"/>
      <name val="Calibri"/>
      <family val="2"/>
      <scheme val="minor"/>
    </font>
    <font>
      <b/>
      <sz val="20"/>
      <color rgb="FFFF0000"/>
      <name val="Calibri"/>
      <family val="2"/>
      <scheme val="minor"/>
    </font>
    <font>
      <b/>
      <sz val="10"/>
      <color indexed="10"/>
      <name val="Calibri"/>
      <family val="2"/>
      <scheme val="minor"/>
    </font>
    <font>
      <b/>
      <vertAlign val="superscript"/>
      <sz val="9"/>
      <name val="Calibri"/>
      <family val="2"/>
      <scheme val="minor"/>
    </font>
    <font>
      <vertAlign val="superscript"/>
      <sz val="9"/>
      <name val="Calibri"/>
      <family val="2"/>
      <scheme val="minor"/>
    </font>
    <font>
      <sz val="10"/>
      <name val="Arial"/>
      <family val="2"/>
    </font>
    <font>
      <u/>
      <sz val="12"/>
      <color indexed="12"/>
      <name val="Calibri"/>
      <family val="2"/>
      <scheme val="minor"/>
    </font>
    <font>
      <u/>
      <sz val="10"/>
      <color indexed="12"/>
      <name val="Calibri"/>
      <family val="2"/>
      <scheme val="minor"/>
    </font>
    <font>
      <b/>
      <i/>
      <sz val="10"/>
      <name val="Calibri"/>
      <family val="2"/>
      <scheme val="minor"/>
    </font>
    <font>
      <sz val="9"/>
      <color indexed="48"/>
      <name val="Calibri"/>
      <family val="2"/>
      <scheme val="minor"/>
    </font>
    <font>
      <sz val="8"/>
      <color indexed="53"/>
      <name val="Calibri"/>
      <family val="2"/>
      <scheme val="minor"/>
    </font>
    <font>
      <vertAlign val="superscript"/>
      <sz val="8"/>
      <color indexed="53"/>
      <name val="Calibri"/>
      <family val="2"/>
      <scheme val="minor"/>
    </font>
    <font>
      <vertAlign val="superscript"/>
      <sz val="8"/>
      <name val="Calibri"/>
      <family val="2"/>
      <scheme val="minor"/>
    </font>
    <font>
      <b/>
      <sz val="9"/>
      <color indexed="53"/>
      <name val="Calibri"/>
      <family val="2"/>
      <scheme val="minor"/>
    </font>
    <font>
      <sz val="9"/>
      <color indexed="53"/>
      <name val="Calibri"/>
      <family val="2"/>
      <scheme val="minor"/>
    </font>
    <font>
      <b/>
      <i/>
      <vertAlign val="superscript"/>
      <sz val="9"/>
      <color indexed="8"/>
      <name val="Calibri"/>
      <family val="2"/>
      <scheme val="minor"/>
    </font>
    <font>
      <b/>
      <sz val="8"/>
      <color indexed="23"/>
      <name val="Calibri"/>
      <family val="2"/>
      <scheme val="minor"/>
    </font>
    <font>
      <sz val="8"/>
      <color indexed="23"/>
      <name val="Calibri"/>
      <family val="2"/>
      <scheme val="minor"/>
    </font>
    <font>
      <sz val="8"/>
      <color indexed="8"/>
      <name val="Calibri"/>
      <family val="2"/>
      <scheme val="minor"/>
    </font>
    <font>
      <b/>
      <sz val="12"/>
      <name val="Times New Roman"/>
      <family val="1"/>
    </font>
    <font>
      <b/>
      <u/>
      <sz val="12"/>
      <name val="Times New Roman"/>
      <family val="1"/>
    </font>
    <font>
      <sz val="12"/>
      <color indexed="8"/>
      <name val="Times New Roman"/>
      <family val="1"/>
    </font>
    <font>
      <b/>
      <sz val="12"/>
      <color indexed="8"/>
      <name val="Times New Roman"/>
      <family val="1"/>
    </font>
    <font>
      <sz val="10"/>
      <color indexed="8"/>
      <name val="Arial"/>
      <family val="2"/>
    </font>
    <font>
      <sz val="12"/>
      <name val="Times New Roman"/>
      <family val="1"/>
    </font>
    <font>
      <i/>
      <sz val="12"/>
      <color indexed="8"/>
      <name val="Times New Roman"/>
      <family val="1"/>
    </font>
    <font>
      <sz val="11"/>
      <name val="Arial"/>
      <family val="2"/>
    </font>
    <font>
      <b/>
      <i/>
      <sz val="11"/>
      <name val="Arial"/>
      <family val="2"/>
    </font>
    <font>
      <b/>
      <i/>
      <sz val="11"/>
      <color indexed="8"/>
      <name val="Arial"/>
      <family val="2"/>
    </font>
    <font>
      <b/>
      <vertAlign val="superscript"/>
      <sz val="12"/>
      <name val="Times New Roman"/>
      <family val="1"/>
    </font>
    <font>
      <b/>
      <sz val="12"/>
      <color indexed="53"/>
      <name val="Times New Roman"/>
      <family val="1"/>
    </font>
    <font>
      <b/>
      <sz val="11"/>
      <name val="Arial"/>
      <family val="2"/>
    </font>
    <font>
      <b/>
      <sz val="12"/>
      <color indexed="9"/>
      <name val="Times New Roman"/>
      <family val="1"/>
    </font>
    <font>
      <b/>
      <i/>
      <sz val="12"/>
      <name val="Times New Roman"/>
      <family val="1"/>
    </font>
    <font>
      <i/>
      <sz val="12"/>
      <name val="Times New Roman"/>
      <family val="1"/>
    </font>
    <font>
      <sz val="10"/>
      <color indexed="8"/>
      <name val="Times New Roman"/>
      <family val="1"/>
    </font>
    <font>
      <b/>
      <sz val="9"/>
      <name val="Arial"/>
      <family val="2"/>
    </font>
    <font>
      <b/>
      <sz val="10"/>
      <color indexed="9"/>
      <name val="Arial"/>
      <family val="2"/>
    </font>
    <font>
      <b/>
      <sz val="9"/>
      <color indexed="9"/>
      <name val="Arial"/>
      <family val="2"/>
    </font>
    <font>
      <sz val="10"/>
      <color indexed="9"/>
      <name val="Arial"/>
      <family val="2"/>
    </font>
  </fonts>
  <fills count="20">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43"/>
        <bgColor indexed="64"/>
      </patternFill>
    </fill>
    <fill>
      <patternFill patternType="solid">
        <fgColor indexed="26"/>
        <bgColor indexed="64"/>
      </patternFill>
    </fill>
    <fill>
      <patternFill patternType="solid">
        <fgColor indexed="51"/>
        <bgColor indexed="64"/>
      </patternFill>
    </fill>
    <fill>
      <patternFill patternType="solid">
        <fgColor indexed="40"/>
        <bgColor indexed="64"/>
      </patternFill>
    </fill>
  </fills>
  <borders count="152">
    <border>
      <left/>
      <right/>
      <top/>
      <bottom/>
      <diagonal/>
    </border>
    <border>
      <left/>
      <right/>
      <top/>
      <bottom style="double">
        <color indexed="64"/>
      </bottom>
      <diagonal/>
    </border>
    <border>
      <left style="thick">
        <color indexed="64"/>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medium">
        <color indexed="8"/>
      </top>
      <bottom style="medium">
        <color indexed="8"/>
      </bottom>
      <diagonal/>
    </border>
    <border>
      <left style="thin">
        <color indexed="64"/>
      </left>
      <right style="thin">
        <color indexed="64"/>
      </right>
      <top style="medium">
        <color indexed="8"/>
      </top>
      <bottom style="medium">
        <color indexed="8"/>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8"/>
      </top>
      <bottom style="medium">
        <color indexed="8"/>
      </bottom>
      <diagonal/>
    </border>
    <border>
      <left style="thin">
        <color indexed="64"/>
      </left>
      <right style="thin">
        <color indexed="64"/>
      </right>
      <top style="medium">
        <color indexed="8"/>
      </top>
      <bottom/>
      <diagonal/>
    </border>
    <border>
      <left style="thick">
        <color indexed="64"/>
      </left>
      <right/>
      <top style="medium">
        <color indexed="8"/>
      </top>
      <bottom style="medium">
        <color indexed="8"/>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8"/>
      </top>
      <bottom style="medium">
        <color indexed="8"/>
      </bottom>
      <diagonal/>
    </border>
    <border>
      <left style="thin">
        <color indexed="64"/>
      </left>
      <right/>
      <top style="medium">
        <color indexed="8"/>
      </top>
      <bottom style="medium">
        <color indexed="8"/>
      </bottom>
      <diagonal/>
    </border>
    <border>
      <left style="thin">
        <color indexed="64"/>
      </left>
      <right style="thin">
        <color indexed="64"/>
      </right>
      <top/>
      <bottom style="medium">
        <color indexed="8"/>
      </bottom>
      <diagonal/>
    </border>
    <border>
      <left style="thin">
        <color indexed="64"/>
      </left>
      <right style="thin">
        <color indexed="64"/>
      </right>
      <top style="medium">
        <color indexed="64"/>
      </top>
      <bottom style="medium">
        <color indexed="8"/>
      </bottom>
      <diagonal/>
    </border>
    <border>
      <left style="thin">
        <color indexed="64"/>
      </left>
      <right style="thin">
        <color indexed="64"/>
      </right>
      <top style="medium">
        <color indexed="8"/>
      </top>
      <bottom style="thick">
        <color indexed="64"/>
      </bottom>
      <diagonal/>
    </border>
    <border>
      <left style="thin">
        <color indexed="8"/>
      </left>
      <right style="thick">
        <color indexed="8"/>
      </right>
      <top style="medium">
        <color indexed="8"/>
      </top>
      <bottom style="thick">
        <color indexed="64"/>
      </bottom>
      <diagonal/>
    </border>
    <border>
      <left style="thick">
        <color indexed="64"/>
      </left>
      <right style="thin">
        <color indexed="8"/>
      </right>
      <top style="medium">
        <color indexed="8"/>
      </top>
      <bottom style="thick">
        <color indexed="64"/>
      </bottom>
      <diagonal/>
    </border>
    <border>
      <left/>
      <right style="medium">
        <color indexed="9"/>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ck">
        <color indexed="8"/>
      </right>
      <top style="thin">
        <color indexed="64"/>
      </top>
      <bottom style="medium">
        <color indexed="64"/>
      </bottom>
      <diagonal/>
    </border>
    <border>
      <left style="thick">
        <color indexed="8"/>
      </left>
      <right style="thin">
        <color indexed="8"/>
      </right>
      <top style="medium">
        <color indexed="64"/>
      </top>
      <bottom style="thin">
        <color indexed="8"/>
      </bottom>
      <diagonal/>
    </border>
    <border>
      <left/>
      <right style="thin">
        <color indexed="8"/>
      </right>
      <top/>
      <bottom style="thin">
        <color indexed="64"/>
      </bottom>
      <diagonal/>
    </border>
    <border>
      <left style="thin">
        <color indexed="8"/>
      </left>
      <right style="thin">
        <color indexed="8"/>
      </right>
      <top style="medium">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ck">
        <color indexed="8"/>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ck">
        <color indexed="8"/>
      </right>
      <top style="thin">
        <color indexed="64"/>
      </top>
      <bottom style="thin">
        <color indexed="64"/>
      </bottom>
      <diagonal/>
    </border>
    <border>
      <left/>
      <right style="thin">
        <color indexed="64"/>
      </right>
      <top style="thin">
        <color indexed="64"/>
      </top>
      <bottom/>
      <diagonal/>
    </border>
    <border>
      <left/>
      <right style="thick">
        <color indexed="8"/>
      </right>
      <top style="thin">
        <color indexed="64"/>
      </top>
      <bottom/>
      <diagonal/>
    </border>
    <border>
      <left style="thin">
        <color indexed="64"/>
      </left>
      <right style="thick">
        <color indexed="8"/>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ck">
        <color indexed="8"/>
      </right>
      <top/>
      <bottom/>
      <diagonal/>
    </border>
    <border>
      <left style="thin">
        <color indexed="8"/>
      </left>
      <right style="thin">
        <color indexed="8"/>
      </right>
      <top style="medium">
        <color indexed="8"/>
      </top>
      <bottom style="thin">
        <color indexed="8"/>
      </bottom>
      <diagonal/>
    </border>
    <border>
      <left style="thin">
        <color indexed="8"/>
      </left>
      <right style="thick">
        <color indexed="8"/>
      </right>
      <top/>
      <bottom style="thin">
        <color indexed="8"/>
      </bottom>
      <diagonal/>
    </border>
    <border>
      <left style="thick">
        <color indexed="8"/>
      </left>
      <right style="thin">
        <color indexed="64"/>
      </right>
      <top/>
      <bottom style="thin">
        <color indexed="64"/>
      </bottom>
      <diagonal/>
    </border>
    <border>
      <left style="thick">
        <color indexed="8"/>
      </left>
      <right style="thin">
        <color indexed="64"/>
      </right>
      <top style="thin">
        <color indexed="64"/>
      </top>
      <bottom style="thin">
        <color indexed="64"/>
      </bottom>
      <diagonal/>
    </border>
    <border>
      <left style="thick">
        <color indexed="8"/>
      </left>
      <right style="thin">
        <color indexed="64"/>
      </right>
      <top style="thin">
        <color indexed="64"/>
      </top>
      <bottom/>
      <diagonal/>
    </border>
    <border>
      <left style="thick">
        <color indexed="8"/>
      </left>
      <right style="thin">
        <color indexed="8"/>
      </right>
      <top style="medium">
        <color indexed="8"/>
      </top>
      <bottom style="thick">
        <color indexed="8"/>
      </bottom>
      <diagonal/>
    </border>
    <border>
      <left style="thin">
        <color indexed="8"/>
      </left>
      <right style="thin">
        <color indexed="8"/>
      </right>
      <top style="medium">
        <color indexed="8"/>
      </top>
      <bottom style="thick">
        <color indexed="8"/>
      </bottom>
      <diagonal/>
    </border>
    <border>
      <left style="thin">
        <color indexed="8"/>
      </left>
      <right style="thick">
        <color indexed="8"/>
      </right>
      <top style="medium">
        <color indexed="8"/>
      </top>
      <bottom style="thick">
        <color indexed="8"/>
      </bottom>
      <diagonal/>
    </border>
    <border>
      <left style="thick">
        <color indexed="8"/>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8"/>
      </bottom>
      <diagonal/>
    </border>
    <border>
      <left style="thin">
        <color indexed="64"/>
      </left>
      <right style="medium">
        <color indexed="64"/>
      </right>
      <top style="thin">
        <color indexed="64"/>
      </top>
      <bottom style="medium">
        <color indexed="8"/>
      </bottom>
      <diagonal/>
    </border>
    <border>
      <left style="medium">
        <color indexed="64"/>
      </left>
      <right style="thin">
        <color indexed="64"/>
      </right>
      <top style="medium">
        <color indexed="8"/>
      </top>
      <bottom style="medium">
        <color indexed="64"/>
      </bottom>
      <diagonal/>
    </border>
    <border>
      <left style="thin">
        <color indexed="64"/>
      </left>
      <right style="thin">
        <color indexed="64"/>
      </right>
      <top style="medium">
        <color indexed="8"/>
      </top>
      <bottom style="medium">
        <color indexed="64"/>
      </bottom>
      <diagonal/>
    </border>
    <border>
      <left style="thin">
        <color indexed="64"/>
      </left>
      <right style="medium">
        <color indexed="64"/>
      </right>
      <top style="medium">
        <color indexed="8"/>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8"/>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8"/>
      </left>
      <right style="thin">
        <color indexed="8"/>
      </right>
      <top style="medium">
        <color indexed="8"/>
      </top>
      <bottom/>
      <diagonal/>
    </border>
    <border>
      <left style="thin">
        <color indexed="8"/>
      </left>
      <right style="thin">
        <color indexed="8"/>
      </right>
      <top style="medium">
        <color indexed="64"/>
      </top>
      <bottom style="medium">
        <color indexed="64"/>
      </bottom>
      <diagonal/>
    </border>
    <border>
      <left style="thin">
        <color indexed="8"/>
      </left>
      <right style="thin">
        <color indexed="8"/>
      </right>
      <top/>
      <bottom/>
      <diagonal/>
    </border>
    <border>
      <left style="thin">
        <color indexed="8"/>
      </left>
      <right style="thin">
        <color indexed="8"/>
      </right>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medium">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bottom style="thin">
        <color indexed="64"/>
      </bottom>
      <diagonal/>
    </border>
    <border>
      <left style="thin">
        <color indexed="64"/>
      </left>
      <right/>
      <top style="thick">
        <color indexed="8"/>
      </top>
      <bottom style="thin">
        <color indexed="64"/>
      </bottom>
      <diagonal/>
    </border>
    <border>
      <left/>
      <right style="thin">
        <color indexed="64"/>
      </right>
      <top style="thick">
        <color indexed="8"/>
      </top>
      <bottom style="thin">
        <color indexed="64"/>
      </bottom>
      <diagonal/>
    </border>
    <border>
      <left/>
      <right/>
      <top style="thick">
        <color indexed="8"/>
      </top>
      <bottom/>
      <diagonal/>
    </border>
    <border>
      <left/>
      <right/>
      <top/>
      <bottom style="thick">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ck">
        <color indexed="8"/>
      </left>
      <right style="thin">
        <color indexed="64"/>
      </right>
      <top style="thick">
        <color indexed="8"/>
      </top>
      <bottom/>
      <diagonal/>
    </border>
    <border>
      <left style="thick">
        <color indexed="8"/>
      </left>
      <right style="thin">
        <color indexed="64"/>
      </right>
      <top/>
      <bottom style="medium">
        <color indexed="64"/>
      </bottom>
      <diagonal/>
    </border>
    <border>
      <left/>
      <right style="thick">
        <color indexed="8"/>
      </right>
      <top style="thick">
        <color indexed="8"/>
      </top>
      <bottom style="thin">
        <color indexed="64"/>
      </bottom>
      <diagonal/>
    </border>
    <border>
      <left/>
      <right/>
      <top style="medium">
        <color indexed="64"/>
      </top>
      <bottom style="thin">
        <color indexed="22"/>
      </bottom>
      <diagonal/>
    </border>
    <border>
      <left/>
      <right style="thick">
        <color indexed="64"/>
      </right>
      <top style="thick">
        <color indexed="64"/>
      </top>
      <bottom/>
      <diagonal/>
    </border>
    <border>
      <left/>
      <right style="thick">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thin">
        <color indexed="8"/>
      </left>
      <right style="thin">
        <color indexed="8"/>
      </right>
      <top style="medium">
        <color indexed="8"/>
      </top>
      <bottom style="medium">
        <color indexed="8"/>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8"/>
      </bottom>
      <diagonal/>
    </border>
    <border>
      <left style="medium">
        <color indexed="64"/>
      </left>
      <right style="thin">
        <color indexed="64"/>
      </right>
      <top style="thin">
        <color indexed="8"/>
      </top>
      <bottom style="thin">
        <color indexed="8"/>
      </bottom>
      <diagonal/>
    </border>
    <border>
      <left style="medium">
        <color indexed="64"/>
      </left>
      <right style="thin">
        <color indexed="64"/>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ck">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8"/>
      </bottom>
      <diagonal/>
    </border>
    <border>
      <left style="thin">
        <color indexed="64"/>
      </left>
      <right style="medium">
        <color indexed="64"/>
      </right>
      <top/>
      <bottom style="medium">
        <color indexed="8"/>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8"/>
      </left>
      <right style="medium">
        <color indexed="64"/>
      </right>
      <top style="medium">
        <color indexed="8"/>
      </top>
      <bottom style="thin">
        <color indexed="8"/>
      </bottom>
      <diagonal/>
    </border>
    <border>
      <left style="medium">
        <color indexed="64"/>
      </left>
      <right style="thin">
        <color indexed="8"/>
      </right>
      <top style="medium">
        <color indexed="8"/>
      </top>
      <bottom style="medium">
        <color indexed="64"/>
      </bottom>
      <diagonal/>
    </border>
    <border>
      <left style="thin">
        <color indexed="8"/>
      </left>
      <right style="thin">
        <color indexed="8"/>
      </right>
      <top style="medium">
        <color indexed="8"/>
      </top>
      <bottom style="medium">
        <color indexed="64"/>
      </bottom>
      <diagonal/>
    </border>
    <border>
      <left style="thin">
        <color indexed="8"/>
      </left>
      <right style="medium">
        <color indexed="64"/>
      </right>
      <top style="medium">
        <color indexed="8"/>
      </top>
      <bottom style="medium">
        <color indexed="64"/>
      </bottom>
      <diagonal/>
    </border>
  </borders>
  <cellStyleXfs count="3">
    <xf numFmtId="0" fontId="0" fillId="0" borderId="0"/>
    <xf numFmtId="0" fontId="7" fillId="0" borderId="0" applyNumberFormat="0" applyFill="0" applyBorder="0" applyAlignment="0" applyProtection="0">
      <alignment vertical="top"/>
      <protection locked="0"/>
    </xf>
    <xf numFmtId="44" fontId="35" fillId="0" borderId="0" applyFont="0" applyFill="0" applyBorder="0" applyAlignment="0" applyProtection="0"/>
  </cellStyleXfs>
  <cellXfs count="485">
    <xf numFmtId="0" fontId="0" fillId="0" borderId="0" xfId="0"/>
    <xf numFmtId="0" fontId="1" fillId="0" borderId="0" xfId="0" applyFont="1" applyAlignment="1" applyProtection="1"/>
    <xf numFmtId="0" fontId="3" fillId="0" borderId="0" xfId="0" applyFont="1" applyAlignment="1" applyProtection="1">
      <alignment horizontal="center"/>
    </xf>
    <xf numFmtId="0" fontId="6" fillId="0" borderId="0" xfId="0" applyFont="1" applyAlignment="1" applyProtection="1"/>
    <xf numFmtId="0" fontId="1" fillId="0" borderId="0" xfId="0" applyFont="1" applyFill="1" applyAlignment="1" applyProtection="1"/>
    <xf numFmtId="0" fontId="1" fillId="2" borderId="0" xfId="0" applyFont="1" applyFill="1" applyAlignment="1" applyProtection="1"/>
    <xf numFmtId="0" fontId="1" fillId="0" borderId="0" xfId="0" applyFont="1" applyFill="1" applyAlignment="1" applyProtection="1">
      <alignment horizontal="left"/>
    </xf>
    <xf numFmtId="0" fontId="9" fillId="0" borderId="0" xfId="0" applyFont="1" applyFill="1" applyBorder="1" applyAlignment="1" applyProtection="1">
      <alignment horizontal="left"/>
    </xf>
    <xf numFmtId="0" fontId="9" fillId="0" borderId="0" xfId="0" applyFont="1" applyFill="1" applyBorder="1" applyAlignment="1" applyProtection="1"/>
    <xf numFmtId="0" fontId="0" fillId="0" borderId="0" xfId="0" applyFill="1" applyAlignment="1" applyProtection="1">
      <alignment horizontal="left"/>
    </xf>
    <xf numFmtId="10" fontId="1" fillId="0" borderId="0" xfId="0" applyNumberFormat="1" applyFont="1" applyAlignment="1" applyProtection="1"/>
    <xf numFmtId="164" fontId="2" fillId="0" borderId="0" xfId="0" applyNumberFormat="1" applyFont="1" applyFill="1" applyBorder="1" applyAlignment="1" applyProtection="1">
      <alignment horizontal="right"/>
    </xf>
    <xf numFmtId="10" fontId="2" fillId="0" borderId="0" xfId="0" applyNumberFormat="1" applyFont="1" applyFill="1" applyBorder="1" applyAlignment="1" applyProtection="1">
      <alignment horizontal="right"/>
    </xf>
    <xf numFmtId="10" fontId="4" fillId="0" borderId="0" xfId="0" applyNumberFormat="1" applyFont="1" applyFill="1" applyBorder="1" applyAlignment="1" applyProtection="1">
      <alignment horizontal="right"/>
    </xf>
    <xf numFmtId="164" fontId="4" fillId="0" borderId="0" xfId="0" applyNumberFormat="1" applyFont="1" applyFill="1" applyBorder="1" applyAlignment="1" applyProtection="1">
      <alignment horizontal="right"/>
    </xf>
    <xf numFmtId="0" fontId="8" fillId="0" borderId="0" xfId="0" applyFont="1" applyFill="1" applyBorder="1" applyAlignment="1" applyProtection="1">
      <alignment horizontal="left" indent="1"/>
    </xf>
    <xf numFmtId="0" fontId="1" fillId="0" borderId="0" xfId="0" applyFont="1" applyFill="1" applyBorder="1" applyAlignment="1" applyProtection="1">
      <alignment horizontal="left"/>
    </xf>
    <xf numFmtId="0" fontId="1" fillId="0" borderId="0" xfId="0" applyFont="1" applyFill="1" applyBorder="1" applyAlignment="1" applyProtection="1"/>
    <xf numFmtId="10" fontId="1" fillId="0" borderId="0" xfId="0" applyNumberFormat="1" applyFont="1" applyFill="1" applyBorder="1" applyAlignment="1" applyProtection="1"/>
    <xf numFmtId="0" fontId="3" fillId="0" borderId="0" xfId="0" applyFont="1" applyAlignment="1" applyProtection="1">
      <alignment vertical="center" wrapText="1"/>
    </xf>
    <xf numFmtId="0" fontId="11" fillId="0" borderId="0" xfId="0" applyFont="1"/>
    <xf numFmtId="164" fontId="12" fillId="8" borderId="0" xfId="0" applyNumberFormat="1" applyFont="1" applyFill="1" applyBorder="1" applyAlignment="1">
      <alignment horizontal="right" vertical="center"/>
    </xf>
    <xf numFmtId="164" fontId="13" fillId="8" borderId="0" xfId="0" applyNumberFormat="1" applyFont="1" applyFill="1" applyBorder="1" applyAlignment="1">
      <alignment horizontal="center" vertical="center"/>
    </xf>
    <xf numFmtId="164" fontId="12" fillId="8" borderId="1" xfId="0" applyNumberFormat="1" applyFont="1" applyFill="1" applyBorder="1" applyAlignment="1">
      <alignment horizontal="right" vertical="center"/>
    </xf>
    <xf numFmtId="165" fontId="13" fillId="8" borderId="1" xfId="0" applyNumberFormat="1" applyFont="1" applyFill="1" applyBorder="1" applyAlignment="1">
      <alignment horizontal="center" vertical="center"/>
    </xf>
    <xf numFmtId="0" fontId="14" fillId="0" borderId="0" xfId="0" applyFont="1" applyFill="1" applyBorder="1" applyAlignment="1">
      <alignment horizontal="left" vertical="center" wrapText="1"/>
    </xf>
    <xf numFmtId="165" fontId="12" fillId="0" borderId="0" xfId="0" applyNumberFormat="1" applyFont="1" applyFill="1" applyBorder="1" applyAlignment="1">
      <alignment horizontal="right" vertical="center"/>
    </xf>
    <xf numFmtId="165" fontId="12" fillId="8" borderId="0" xfId="0" applyNumberFormat="1" applyFont="1" applyFill="1" applyBorder="1" applyAlignment="1">
      <alignment horizontal="right" vertical="center"/>
    </xf>
    <xf numFmtId="165" fontId="12" fillId="8" borderId="1" xfId="0" applyNumberFormat="1" applyFont="1" applyFill="1" applyBorder="1" applyAlignment="1">
      <alignment horizontal="right" vertical="center"/>
    </xf>
    <xf numFmtId="165" fontId="13" fillId="8" borderId="1" xfId="0" applyNumberFormat="1" applyFont="1" applyFill="1" applyBorder="1" applyAlignment="1">
      <alignment horizontal="center" vertical="center" wrapText="1"/>
    </xf>
    <xf numFmtId="165" fontId="13" fillId="8" borderId="0" xfId="0" applyNumberFormat="1" applyFont="1" applyFill="1" applyBorder="1" applyAlignment="1">
      <alignment horizontal="center" vertical="center"/>
    </xf>
    <xf numFmtId="49" fontId="1" fillId="0" borderId="0" xfId="0" applyNumberFormat="1" applyFont="1" applyFill="1" applyAlignment="1" applyProtection="1">
      <alignment horizontal="left"/>
    </xf>
    <xf numFmtId="0" fontId="15" fillId="3" borderId="2" xfId="0" applyFont="1" applyFill="1" applyBorder="1" applyAlignment="1" applyProtection="1">
      <alignment horizontal="left" vertical="center"/>
    </xf>
    <xf numFmtId="164" fontId="15" fillId="3" borderId="3" xfId="0" applyNumberFormat="1" applyFont="1" applyFill="1" applyBorder="1" applyAlignment="1" applyProtection="1">
      <alignment horizontal="right"/>
    </xf>
    <xf numFmtId="10" fontId="15" fillId="3" borderId="3" xfId="0" applyNumberFormat="1" applyFont="1" applyFill="1" applyBorder="1" applyAlignment="1" applyProtection="1">
      <alignment horizontal="right"/>
    </xf>
    <xf numFmtId="10" fontId="15" fillId="3" borderId="4" xfId="0" applyNumberFormat="1" applyFont="1" applyFill="1" applyBorder="1" applyAlignment="1" applyProtection="1">
      <alignment horizontal="right"/>
    </xf>
    <xf numFmtId="0" fontId="16" fillId="0" borderId="5" xfId="0" applyFont="1" applyFill="1" applyBorder="1" applyAlignment="1" applyProtection="1">
      <alignment horizontal="left" vertical="center" indent="1"/>
    </xf>
    <xf numFmtId="164" fontId="16" fillId="0" borderId="6" xfId="0" applyNumberFormat="1" applyFont="1" applyBorder="1" applyAlignment="1" applyProtection="1">
      <alignment horizontal="right"/>
      <protection locked="0"/>
    </xf>
    <xf numFmtId="0" fontId="16" fillId="0" borderId="8" xfId="0" applyFont="1" applyFill="1" applyBorder="1" applyAlignment="1" applyProtection="1">
      <alignment horizontal="left" vertical="center" indent="1"/>
    </xf>
    <xf numFmtId="164" fontId="16" fillId="0" borderId="9" xfId="0" applyNumberFormat="1" applyFont="1" applyFill="1" applyBorder="1" applyAlignment="1" applyProtection="1">
      <alignment horizontal="right"/>
      <protection locked="0"/>
    </xf>
    <xf numFmtId="0" fontId="15" fillId="4" borderId="11" xfId="0" applyFont="1" applyFill="1" applyBorder="1" applyAlignment="1" applyProtection="1">
      <alignment horizontal="left" vertical="center"/>
    </xf>
    <xf numFmtId="164" fontId="15" fillId="4" borderId="12" xfId="0" applyNumberFormat="1" applyFont="1" applyFill="1" applyBorder="1" applyAlignment="1" applyProtection="1">
      <alignment horizontal="right"/>
      <protection locked="0"/>
    </xf>
    <xf numFmtId="164" fontId="15" fillId="5" borderId="12" xfId="0" applyNumberFormat="1" applyFont="1" applyFill="1" applyBorder="1" applyAlignment="1" applyProtection="1">
      <alignment horizontal="right"/>
    </xf>
    <xf numFmtId="10" fontId="15" fillId="5" borderId="12" xfId="0" applyNumberFormat="1" applyFont="1" applyFill="1" applyBorder="1" applyAlignment="1" applyProtection="1">
      <alignment horizontal="right"/>
    </xf>
    <xf numFmtId="164" fontId="15" fillId="4" borderId="15" xfId="0" applyNumberFormat="1" applyFont="1" applyFill="1" applyBorder="1" applyAlignment="1" applyProtection="1">
      <alignment horizontal="right"/>
      <protection locked="0"/>
    </xf>
    <xf numFmtId="0" fontId="15" fillId="4" borderId="16" xfId="0" applyFont="1" applyFill="1" applyBorder="1" applyAlignment="1" applyProtection="1">
      <alignment horizontal="left" vertical="center"/>
    </xf>
    <xf numFmtId="164" fontId="15" fillId="6" borderId="17" xfId="0" applyNumberFormat="1" applyFont="1" applyFill="1" applyBorder="1" applyAlignment="1" applyProtection="1">
      <alignment horizontal="right"/>
    </xf>
    <xf numFmtId="10" fontId="15" fillId="5" borderId="19" xfId="0" applyNumberFormat="1" applyFont="1" applyFill="1" applyBorder="1" applyAlignment="1" applyProtection="1">
      <alignment horizontal="right"/>
    </xf>
    <xf numFmtId="164" fontId="15" fillId="5" borderId="17" xfId="0" applyNumberFormat="1" applyFont="1" applyFill="1" applyBorder="1" applyAlignment="1" applyProtection="1">
      <alignment horizontal="right"/>
    </xf>
    <xf numFmtId="10" fontId="15" fillId="5" borderId="18" xfId="0" applyNumberFormat="1" applyFont="1" applyFill="1" applyBorder="1" applyAlignment="1" applyProtection="1">
      <alignment horizontal="right"/>
    </xf>
    <xf numFmtId="164" fontId="15" fillId="4" borderId="20" xfId="0" applyNumberFormat="1" applyFont="1" applyFill="1" applyBorder="1" applyAlignment="1" applyProtection="1">
      <alignment horizontal="right"/>
      <protection locked="0"/>
    </xf>
    <xf numFmtId="0" fontId="15" fillId="3" borderId="11" xfId="0" applyFont="1" applyFill="1" applyBorder="1" applyAlignment="1" applyProtection="1">
      <alignment horizontal="left" vertical="center"/>
    </xf>
    <xf numFmtId="164" fontId="15" fillId="3" borderId="12" xfId="0" applyNumberFormat="1" applyFont="1" applyFill="1" applyBorder="1" applyAlignment="1" applyProtection="1">
      <alignment horizontal="right"/>
    </xf>
    <xf numFmtId="10" fontId="15" fillId="3" borderId="22" xfId="0" applyNumberFormat="1" applyFont="1" applyFill="1" applyBorder="1" applyAlignment="1" applyProtection="1">
      <alignment horizontal="right"/>
    </xf>
    <xf numFmtId="164" fontId="15" fillId="3" borderId="22" xfId="0" applyNumberFormat="1" applyFont="1" applyFill="1" applyBorder="1" applyAlignment="1" applyProtection="1">
      <alignment horizontal="right"/>
    </xf>
    <xf numFmtId="10" fontId="15" fillId="3" borderId="23" xfId="0" applyNumberFormat="1" applyFont="1" applyFill="1" applyBorder="1" applyAlignment="1" applyProtection="1">
      <alignment horizontal="right"/>
    </xf>
    <xf numFmtId="0" fontId="15" fillId="3" borderId="24" xfId="0" applyFont="1" applyFill="1" applyBorder="1" applyAlignment="1" applyProtection="1">
      <alignment horizontal="left" vertical="center"/>
    </xf>
    <xf numFmtId="164" fontId="15" fillId="3" borderId="23" xfId="0" applyNumberFormat="1" applyFont="1" applyFill="1" applyBorder="1" applyAlignment="1" applyProtection="1">
      <alignment horizontal="right"/>
    </xf>
    <xf numFmtId="10" fontId="16" fillId="4" borderId="0" xfId="0" applyNumberFormat="1" applyFont="1" applyFill="1" applyBorder="1" applyAlignment="1" applyProtection="1">
      <alignment horizontal="center"/>
    </xf>
    <xf numFmtId="10" fontId="16" fillId="4" borderId="25" xfId="0" applyNumberFormat="1" applyFont="1" applyFill="1" applyBorder="1" applyAlignment="1" applyProtection="1">
      <alignment horizontal="center"/>
    </xf>
    <xf numFmtId="0" fontId="15" fillId="4" borderId="0" xfId="0" applyFont="1" applyFill="1" applyBorder="1" applyAlignment="1" applyProtection="1">
      <alignment horizontal="center" vertical="center"/>
    </xf>
    <xf numFmtId="0" fontId="15" fillId="4" borderId="25" xfId="0" applyFont="1" applyFill="1" applyBorder="1" applyAlignment="1" applyProtection="1">
      <alignment horizontal="center" vertical="center"/>
    </xf>
    <xf numFmtId="0" fontId="11" fillId="4" borderId="26" xfId="0" applyFont="1" applyFill="1" applyBorder="1" applyAlignment="1" applyProtection="1">
      <alignment horizontal="left"/>
      <protection locked="0"/>
    </xf>
    <xf numFmtId="166" fontId="11" fillId="4" borderId="26" xfId="0" applyNumberFormat="1" applyFont="1" applyFill="1" applyBorder="1" applyAlignment="1" applyProtection="1">
      <alignment horizontal="left"/>
      <protection locked="0"/>
    </xf>
    <xf numFmtId="167" fontId="11" fillId="0" borderId="28" xfId="0" applyNumberFormat="1" applyFont="1" applyFill="1" applyBorder="1" applyAlignment="1" applyProtection="1">
      <alignment horizontal="right"/>
      <protection locked="0"/>
    </xf>
    <xf numFmtId="167" fontId="14" fillId="0" borderId="28" xfId="0" applyNumberFormat="1" applyFont="1" applyFill="1" applyBorder="1" applyAlignment="1" applyProtection="1">
      <alignment horizontal="right"/>
      <protection locked="0"/>
    </xf>
    <xf numFmtId="167" fontId="14" fillId="3" borderId="28" xfId="0" applyNumberFormat="1" applyFont="1" applyFill="1" applyBorder="1" applyAlignment="1" applyProtection="1">
      <alignment horizontal="right"/>
    </xf>
    <xf numFmtId="167" fontId="14" fillId="3" borderId="29" xfId="0" applyNumberFormat="1" applyFont="1" applyFill="1" applyBorder="1" applyAlignment="1" applyProtection="1">
      <alignment horizontal="right"/>
    </xf>
    <xf numFmtId="10" fontId="17" fillId="9" borderId="31" xfId="0" applyNumberFormat="1" applyFont="1" applyFill="1" applyBorder="1" applyAlignment="1" applyProtection="1">
      <alignment horizontal="center"/>
    </xf>
    <xf numFmtId="10" fontId="17" fillId="9" borderId="32" xfId="0" applyNumberFormat="1" applyFont="1" applyFill="1" applyBorder="1" applyAlignment="1" applyProtection="1">
      <alignment horizontal="center"/>
    </xf>
    <xf numFmtId="164" fontId="17" fillId="6" borderId="30" xfId="0" applyNumberFormat="1" applyFont="1" applyFill="1" applyBorder="1" applyAlignment="1" applyProtection="1">
      <alignment horizontal="center"/>
    </xf>
    <xf numFmtId="10" fontId="17" fillId="6" borderId="33" xfId="0" applyNumberFormat="1" applyFont="1" applyFill="1" applyBorder="1" applyAlignment="1" applyProtection="1">
      <alignment horizontal="center"/>
    </xf>
    <xf numFmtId="164" fontId="17" fillId="6" borderId="34" xfId="0" applyNumberFormat="1" applyFont="1" applyFill="1" applyBorder="1" applyAlignment="1" applyProtection="1">
      <alignment horizontal="center"/>
    </xf>
    <xf numFmtId="10" fontId="17" fillId="6" borderId="34" xfId="0" applyNumberFormat="1" applyFont="1" applyFill="1" applyBorder="1" applyAlignment="1" applyProtection="1">
      <alignment horizontal="center"/>
    </xf>
    <xf numFmtId="164" fontId="17" fillId="6" borderId="35" xfId="0" applyNumberFormat="1" applyFont="1" applyFill="1" applyBorder="1" applyAlignment="1" applyProtection="1">
      <alignment horizontal="center"/>
    </xf>
    <xf numFmtId="10" fontId="17" fillId="6" borderId="36" xfId="0" applyNumberFormat="1" applyFont="1" applyFill="1" applyBorder="1" applyAlignment="1" applyProtection="1">
      <alignment horizontal="center"/>
    </xf>
    <xf numFmtId="0" fontId="15" fillId="3" borderId="37" xfId="0" applyFont="1" applyFill="1" applyBorder="1" applyAlignment="1" applyProtection="1"/>
    <xf numFmtId="164" fontId="15" fillId="3" borderId="38" xfId="0" applyNumberFormat="1" applyFont="1" applyFill="1" applyBorder="1" applyAlignment="1" applyProtection="1">
      <alignment horizontal="right"/>
    </xf>
    <xf numFmtId="10" fontId="15" fillId="3" borderId="39" xfId="0" applyNumberFormat="1" applyFont="1" applyFill="1" applyBorder="1" applyAlignment="1" applyProtection="1">
      <alignment horizontal="right"/>
    </xf>
    <xf numFmtId="164" fontId="15" fillId="3" borderId="39" xfId="0" applyNumberFormat="1" applyFont="1" applyFill="1" applyBorder="1" applyAlignment="1" applyProtection="1">
      <alignment horizontal="right"/>
    </xf>
    <xf numFmtId="164" fontId="18" fillId="3" borderId="39" xfId="0" applyNumberFormat="1" applyFont="1" applyFill="1" applyBorder="1" applyAlignment="1" applyProtection="1">
      <alignment horizontal="right"/>
    </xf>
    <xf numFmtId="10" fontId="15" fillId="3" borderId="40" xfId="0" applyNumberFormat="1" applyFont="1" applyFill="1" applyBorder="1" applyAlignment="1" applyProtection="1">
      <alignment horizontal="right"/>
    </xf>
    <xf numFmtId="164" fontId="15" fillId="3" borderId="41" xfId="0" applyNumberFormat="1" applyFont="1" applyFill="1" applyBorder="1" applyAlignment="1" applyProtection="1">
      <alignment horizontal="right"/>
    </xf>
    <xf numFmtId="10" fontId="15" fillId="3" borderId="42" xfId="0" applyNumberFormat="1" applyFont="1" applyFill="1" applyBorder="1" applyAlignment="1" applyProtection="1">
      <alignment horizontal="right"/>
    </xf>
    <xf numFmtId="164" fontId="16" fillId="0" borderId="43" xfId="0" applyNumberFormat="1" applyFont="1" applyBorder="1" applyAlignment="1" applyProtection="1">
      <alignment horizontal="right"/>
      <protection locked="0"/>
    </xf>
    <xf numFmtId="164" fontId="16" fillId="5" borderId="43" xfId="0" applyNumberFormat="1" applyFont="1" applyFill="1" applyBorder="1" applyAlignment="1" applyProtection="1">
      <alignment horizontal="right"/>
    </xf>
    <xf numFmtId="10" fontId="16" fillId="5" borderId="43" xfId="0" applyNumberFormat="1" applyFont="1" applyFill="1" applyBorder="1" applyAlignment="1" applyProtection="1">
      <alignment horizontal="right"/>
    </xf>
    <xf numFmtId="10" fontId="16" fillId="5" borderId="44" xfId="0" applyNumberFormat="1" applyFont="1" applyFill="1" applyBorder="1" applyAlignment="1" applyProtection="1">
      <alignment horizontal="right"/>
    </xf>
    <xf numFmtId="164" fontId="16" fillId="5" borderId="6" xfId="0" applyNumberFormat="1" applyFont="1" applyFill="1" applyBorder="1" applyAlignment="1" applyProtection="1">
      <alignment horizontal="right"/>
    </xf>
    <xf numFmtId="10" fontId="16" fillId="5" borderId="42" xfId="0" applyNumberFormat="1" applyFont="1" applyFill="1" applyBorder="1" applyAlignment="1" applyProtection="1">
      <alignment horizontal="right"/>
    </xf>
    <xf numFmtId="164" fontId="16" fillId="0" borderId="44" xfId="0" applyNumberFormat="1" applyFont="1" applyBorder="1" applyAlignment="1" applyProtection="1">
      <alignment horizontal="right"/>
      <protection locked="0"/>
    </xf>
    <xf numFmtId="164" fontId="16" fillId="5" borderId="44" xfId="0" applyNumberFormat="1" applyFont="1" applyFill="1" applyBorder="1" applyAlignment="1" applyProtection="1">
      <alignment horizontal="right"/>
    </xf>
    <xf numFmtId="164" fontId="16" fillId="0" borderId="44" xfId="0" applyNumberFormat="1" applyFont="1" applyFill="1" applyBorder="1" applyAlignment="1" applyProtection="1">
      <alignment horizontal="right"/>
      <protection locked="0"/>
    </xf>
    <xf numFmtId="164" fontId="16" fillId="0" borderId="46" xfId="0" applyNumberFormat="1" applyFont="1" applyFill="1" applyBorder="1" applyAlignment="1" applyProtection="1">
      <alignment horizontal="right"/>
      <protection locked="0"/>
    </xf>
    <xf numFmtId="164" fontId="16" fillId="0" borderId="49" xfId="0" applyNumberFormat="1" applyFont="1" applyFill="1" applyBorder="1" applyAlignment="1" applyProtection="1">
      <alignment horizontal="right"/>
      <protection locked="0"/>
    </xf>
    <xf numFmtId="164" fontId="16" fillId="0" borderId="30" xfId="0" applyNumberFormat="1" applyFont="1" applyFill="1" applyBorder="1" applyAlignment="1" applyProtection="1">
      <alignment horizontal="right"/>
      <protection locked="0"/>
    </xf>
    <xf numFmtId="164" fontId="15" fillId="3" borderId="52" xfId="0" applyNumberFormat="1" applyFont="1" applyFill="1" applyBorder="1" applyAlignment="1" applyProtection="1">
      <alignment horizontal="right"/>
    </xf>
    <xf numFmtId="10" fontId="15" fillId="3" borderId="52" xfId="0" applyNumberFormat="1" applyFont="1" applyFill="1" applyBorder="1" applyAlignment="1" applyProtection="1">
      <alignment horizontal="right"/>
    </xf>
    <xf numFmtId="10" fontId="15" fillId="3" borderId="53" xfId="0" applyNumberFormat="1" applyFont="1" applyFill="1" applyBorder="1" applyAlignment="1" applyProtection="1">
      <alignment horizontal="right"/>
    </xf>
    <xf numFmtId="0" fontId="19" fillId="0" borderId="54" xfId="0" applyFont="1" applyBorder="1" applyAlignment="1" applyProtection="1">
      <alignment horizontal="left" indent="1"/>
    </xf>
    <xf numFmtId="0" fontId="19" fillId="0" borderId="55" xfId="0" applyFont="1" applyBorder="1" applyAlignment="1" applyProtection="1">
      <alignment horizontal="left" indent="1"/>
    </xf>
    <xf numFmtId="0" fontId="19" fillId="0" borderId="56" xfId="0" applyFont="1" applyBorder="1" applyAlignment="1" applyProtection="1">
      <alignment horizontal="left" indent="1"/>
    </xf>
    <xf numFmtId="0" fontId="15" fillId="3" borderId="57" xfId="0" applyFont="1" applyFill="1" applyBorder="1" applyAlignment="1" applyProtection="1">
      <alignment horizontal="left" vertical="center"/>
    </xf>
    <xf numFmtId="164" fontId="15" fillId="3" borderId="58" xfId="0" applyNumberFormat="1" applyFont="1" applyFill="1" applyBorder="1" applyAlignment="1" applyProtection="1">
      <alignment horizontal="right"/>
    </xf>
    <xf numFmtId="10" fontId="15" fillId="3" borderId="58" xfId="0" applyNumberFormat="1" applyFont="1" applyFill="1" applyBorder="1" applyAlignment="1" applyProtection="1">
      <alignment horizontal="right"/>
    </xf>
    <xf numFmtId="10" fontId="15" fillId="3" borderId="59" xfId="0" applyNumberFormat="1" applyFont="1" applyFill="1" applyBorder="1" applyAlignment="1" applyProtection="1">
      <alignment horizontal="right"/>
    </xf>
    <xf numFmtId="0" fontId="19" fillId="0" borderId="60" xfId="0" applyFont="1" applyBorder="1" applyAlignment="1" applyProtection="1">
      <alignment horizontal="left" indent="1"/>
    </xf>
    <xf numFmtId="0" fontId="20" fillId="7" borderId="61" xfId="0" applyFont="1" applyFill="1" applyBorder="1" applyAlignment="1" applyProtection="1">
      <alignment wrapText="1"/>
    </xf>
    <xf numFmtId="164" fontId="15" fillId="0" borderId="3" xfId="0" applyNumberFormat="1" applyFont="1" applyFill="1" applyBorder="1" applyAlignment="1" applyProtection="1">
      <alignment horizontal="right"/>
      <protection locked="0"/>
    </xf>
    <xf numFmtId="164" fontId="15" fillId="0" borderId="6" xfId="0" applyNumberFormat="1" applyFont="1" applyFill="1" applyBorder="1" applyAlignment="1" applyProtection="1">
      <alignment horizontal="right"/>
      <protection locked="0"/>
    </xf>
    <xf numFmtId="164" fontId="15" fillId="0" borderId="63" xfId="0" applyNumberFormat="1" applyFont="1" applyFill="1" applyBorder="1" applyAlignment="1" applyProtection="1">
      <alignment horizontal="right"/>
      <protection locked="0"/>
    </xf>
    <xf numFmtId="0" fontId="18" fillId="3" borderId="65" xfId="0" applyFont="1" applyFill="1" applyBorder="1" applyAlignment="1" applyProtection="1">
      <alignment horizontal="left" vertical="center"/>
    </xf>
    <xf numFmtId="164" fontId="18" fillId="3" borderId="66" xfId="0" applyNumberFormat="1" applyFont="1" applyFill="1" applyBorder="1" applyAlignment="1" applyProtection="1">
      <alignment horizontal="right"/>
    </xf>
    <xf numFmtId="10" fontId="18" fillId="3" borderId="67" xfId="0" applyNumberFormat="1" applyFont="1" applyFill="1" applyBorder="1" applyAlignment="1" applyProtection="1">
      <alignment horizontal="right"/>
    </xf>
    <xf numFmtId="0" fontId="21" fillId="0" borderId="0" xfId="0" applyFont="1" applyFill="1" applyBorder="1" applyAlignment="1" applyProtection="1"/>
    <xf numFmtId="10" fontId="17" fillId="7" borderId="69" xfId="0" applyNumberFormat="1" applyFont="1" applyFill="1" applyBorder="1" applyAlignment="1" applyProtection="1">
      <alignment horizontal="center"/>
    </xf>
    <xf numFmtId="0" fontId="16" fillId="0" borderId="70" xfId="0" applyFont="1" applyFill="1" applyBorder="1" applyAlignment="1" applyProtection="1">
      <alignment horizontal="left" vertical="center"/>
    </xf>
    <xf numFmtId="0" fontId="16" fillId="0" borderId="71" xfId="0" applyFont="1" applyFill="1" applyBorder="1" applyAlignment="1" applyProtection="1">
      <alignment horizontal="left" vertical="center"/>
    </xf>
    <xf numFmtId="0" fontId="16" fillId="0" borderId="72" xfId="0" applyFont="1" applyFill="1" applyBorder="1" applyAlignment="1" applyProtection="1">
      <alignment horizontal="left" vertical="center"/>
    </xf>
    <xf numFmtId="164" fontId="23" fillId="0" borderId="6" xfId="0" applyNumberFormat="1" applyFont="1" applyFill="1" applyBorder="1" applyAlignment="1" applyProtection="1">
      <alignment horizontal="right"/>
    </xf>
    <xf numFmtId="164" fontId="24" fillId="3" borderId="6" xfId="0" applyNumberFormat="1" applyFont="1" applyFill="1" applyBorder="1" applyAlignment="1" applyProtection="1">
      <alignment horizontal="right"/>
    </xf>
    <xf numFmtId="0" fontId="23" fillId="0" borderId="6" xfId="0" applyFont="1" applyFill="1" applyBorder="1" applyAlignment="1" applyProtection="1">
      <alignment horizontal="left" vertical="center" indent="1"/>
    </xf>
    <xf numFmtId="165" fontId="25" fillId="0" borderId="6" xfId="0" applyNumberFormat="1" applyFont="1" applyFill="1" applyBorder="1" applyAlignment="1" applyProtection="1">
      <alignment horizontal="center"/>
    </xf>
    <xf numFmtId="0" fontId="24" fillId="3" borderId="6" xfId="0" applyFont="1" applyFill="1" applyBorder="1" applyAlignment="1" applyProtection="1">
      <alignment horizontal="left" vertical="center"/>
    </xf>
    <xf numFmtId="165" fontId="26" fillId="3" borderId="6" xfId="0" applyNumberFormat="1" applyFont="1" applyFill="1" applyBorder="1" applyAlignment="1" applyProtection="1">
      <alignment horizontal="center"/>
    </xf>
    <xf numFmtId="0" fontId="24" fillId="0" borderId="0" xfId="0" applyFont="1" applyFill="1" applyBorder="1" applyAlignment="1" applyProtection="1">
      <alignment horizontal="left" vertical="center"/>
    </xf>
    <xf numFmtId="164" fontId="24" fillId="0" borderId="0" xfId="0" applyNumberFormat="1" applyFont="1" applyFill="1" applyBorder="1" applyAlignment="1" applyProtection="1">
      <alignment horizontal="right"/>
    </xf>
    <xf numFmtId="165" fontId="23" fillId="0" borderId="0" xfId="0" applyNumberFormat="1" applyFont="1" applyFill="1" applyBorder="1" applyAlignment="1" applyProtection="1">
      <alignment horizontal="right"/>
    </xf>
    <xf numFmtId="164" fontId="24" fillId="10" borderId="6" xfId="0" applyNumberFormat="1" applyFont="1" applyFill="1" applyBorder="1" applyAlignment="1" applyProtection="1">
      <alignment horizontal="center" vertical="center" wrapText="1"/>
    </xf>
    <xf numFmtId="165" fontId="24" fillId="10" borderId="6" xfId="0" applyNumberFormat="1" applyFont="1" applyFill="1" applyBorder="1" applyAlignment="1" applyProtection="1">
      <alignment horizontal="center" vertical="center" wrapText="1"/>
    </xf>
    <xf numFmtId="0" fontId="24" fillId="10" borderId="6" xfId="0" applyFont="1" applyFill="1" applyBorder="1" applyAlignment="1" applyProtection="1">
      <alignment horizontal="left"/>
    </xf>
    <xf numFmtId="164" fontId="24" fillId="10" borderId="6" xfId="0" applyNumberFormat="1" applyFont="1" applyFill="1" applyBorder="1" applyAlignment="1" applyProtection="1">
      <alignment horizontal="center"/>
    </xf>
    <xf numFmtId="165" fontId="24" fillId="10" borderId="6" xfId="0" applyNumberFormat="1" applyFont="1" applyFill="1" applyBorder="1" applyAlignment="1" applyProtection="1">
      <alignment horizontal="center"/>
    </xf>
    <xf numFmtId="164" fontId="24" fillId="11" borderId="73" xfId="0" applyNumberFormat="1" applyFont="1" applyFill="1" applyBorder="1" applyAlignment="1" applyProtection="1">
      <alignment horizontal="right" vertical="center"/>
    </xf>
    <xf numFmtId="0" fontId="27" fillId="10" borderId="6" xfId="0" applyFont="1" applyFill="1" applyBorder="1" applyAlignment="1" applyProtection="1">
      <alignment horizontal="left" vertical="center" wrapText="1"/>
    </xf>
    <xf numFmtId="0" fontId="24" fillId="11" borderId="74" xfId="0" applyFont="1" applyFill="1" applyBorder="1" applyAlignment="1" applyProtection="1">
      <alignment horizontal="left" vertical="center"/>
    </xf>
    <xf numFmtId="0" fontId="1" fillId="0" borderId="0" xfId="0" applyFont="1" applyAlignment="1" applyProtection="1">
      <alignment wrapText="1"/>
    </xf>
    <xf numFmtId="164" fontId="15" fillId="4" borderId="75" xfId="0" applyNumberFormat="1" applyFont="1" applyFill="1" applyBorder="1" applyAlignment="1" applyProtection="1">
      <alignment horizontal="right"/>
      <protection locked="0"/>
    </xf>
    <xf numFmtId="164" fontId="15" fillId="6" borderId="76" xfId="0" applyNumberFormat="1" applyFont="1" applyFill="1" applyBorder="1" applyAlignment="1" applyProtection="1">
      <alignment horizontal="right"/>
    </xf>
    <xf numFmtId="164" fontId="15" fillId="4" borderId="77" xfId="0" applyNumberFormat="1" applyFont="1" applyFill="1" applyBorder="1" applyAlignment="1" applyProtection="1">
      <alignment horizontal="right"/>
      <protection locked="0"/>
    </xf>
    <xf numFmtId="164" fontId="15" fillId="4" borderId="78" xfId="0" applyNumberFormat="1" applyFont="1" applyFill="1" applyBorder="1" applyAlignment="1" applyProtection="1">
      <alignment horizontal="right"/>
      <protection locked="0"/>
    </xf>
    <xf numFmtId="164" fontId="15" fillId="0" borderId="108" xfId="0" applyNumberFormat="1" applyFont="1" applyFill="1" applyBorder="1" applyAlignment="1" applyProtection="1">
      <alignment horizontal="right"/>
      <protection locked="0"/>
    </xf>
    <xf numFmtId="164" fontId="15" fillId="13" borderId="17" xfId="0" applyNumberFormat="1" applyFont="1" applyFill="1" applyBorder="1" applyAlignment="1" applyProtection="1">
      <alignment horizontal="right"/>
    </xf>
    <xf numFmtId="10" fontId="16" fillId="14" borderId="6" xfId="0" applyNumberFormat="1" applyFont="1" applyFill="1" applyBorder="1" applyAlignment="1" applyProtection="1">
      <alignment horizontal="right"/>
    </xf>
    <xf numFmtId="10" fontId="16" fillId="14" borderId="9" xfId="0" applyNumberFormat="1" applyFont="1" applyFill="1" applyBorder="1" applyAlignment="1" applyProtection="1">
      <alignment horizontal="right"/>
    </xf>
    <xf numFmtId="10" fontId="15" fillId="14" borderId="12" xfId="0" applyNumberFormat="1" applyFont="1" applyFill="1" applyBorder="1" applyAlignment="1" applyProtection="1">
      <alignment horizontal="right"/>
    </xf>
    <xf numFmtId="10" fontId="15" fillId="14" borderId="18" xfId="0" applyNumberFormat="1" applyFont="1" applyFill="1" applyBorder="1" applyAlignment="1" applyProtection="1">
      <alignment horizontal="right"/>
    </xf>
    <xf numFmtId="10" fontId="15" fillId="14" borderId="19" xfId="0" applyNumberFormat="1" applyFont="1" applyFill="1" applyBorder="1" applyAlignment="1" applyProtection="1">
      <alignment horizontal="right"/>
    </xf>
    <xf numFmtId="164" fontId="16" fillId="14" borderId="6" xfId="0" applyNumberFormat="1" applyFont="1" applyFill="1" applyBorder="1" applyAlignment="1" applyProtection="1">
      <alignment horizontal="right"/>
    </xf>
    <xf numFmtId="10" fontId="16" fillId="14" borderId="7" xfId="0" applyNumberFormat="1" applyFont="1" applyFill="1" applyBorder="1" applyAlignment="1" applyProtection="1">
      <alignment horizontal="right"/>
    </xf>
    <xf numFmtId="164" fontId="16" fillId="14" borderId="9" xfId="0" applyNumberFormat="1" applyFont="1" applyFill="1" applyBorder="1" applyAlignment="1" applyProtection="1">
      <alignment horizontal="right"/>
    </xf>
    <xf numFmtId="10" fontId="16" fillId="14" borderId="10" xfId="0" applyNumberFormat="1" applyFont="1" applyFill="1" applyBorder="1" applyAlignment="1" applyProtection="1">
      <alignment horizontal="right"/>
    </xf>
    <xf numFmtId="164" fontId="15" fillId="14" borderId="13" xfId="0" applyNumberFormat="1" applyFont="1" applyFill="1" applyBorder="1" applyAlignment="1" applyProtection="1">
      <alignment horizontal="right"/>
    </xf>
    <xf numFmtId="10" fontId="15" fillId="14" borderId="14" xfId="0" applyNumberFormat="1" applyFont="1" applyFill="1" applyBorder="1" applyAlignment="1" applyProtection="1">
      <alignment horizontal="right"/>
    </xf>
    <xf numFmtId="164" fontId="15" fillId="14" borderId="21" xfId="0" applyNumberFormat="1" applyFont="1" applyFill="1" applyBorder="1" applyAlignment="1" applyProtection="1">
      <alignment horizontal="right"/>
    </xf>
    <xf numFmtId="10" fontId="16" fillId="14" borderId="43" xfId="0" applyNumberFormat="1" applyFont="1" applyFill="1" applyBorder="1" applyAlignment="1" applyProtection="1">
      <alignment horizontal="right"/>
    </xf>
    <xf numFmtId="10" fontId="16" fillId="14" borderId="44" xfId="0" applyNumberFormat="1" applyFont="1" applyFill="1" applyBorder="1" applyAlignment="1" applyProtection="1">
      <alignment horizontal="right"/>
    </xf>
    <xf numFmtId="10" fontId="16" fillId="14" borderId="46" xfId="0" applyNumberFormat="1" applyFont="1" applyFill="1" applyBorder="1" applyAlignment="1" applyProtection="1">
      <alignment horizontal="right"/>
    </xf>
    <xf numFmtId="10" fontId="16" fillId="14" borderId="50" xfId="0" applyNumberFormat="1" applyFont="1" applyFill="1" applyBorder="1" applyAlignment="1" applyProtection="1">
      <alignment horizontal="right"/>
    </xf>
    <xf numFmtId="10" fontId="16" fillId="14" borderId="30" xfId="0" applyNumberFormat="1" applyFont="1" applyFill="1" applyBorder="1" applyAlignment="1" applyProtection="1">
      <alignment horizontal="right"/>
    </xf>
    <xf numFmtId="10" fontId="16" fillId="14" borderId="42" xfId="0" applyNumberFormat="1" applyFont="1" applyFill="1" applyBorder="1" applyAlignment="1" applyProtection="1">
      <alignment horizontal="right"/>
    </xf>
    <xf numFmtId="10" fontId="16" fillId="14" borderId="45" xfId="0" applyNumberFormat="1" applyFont="1" applyFill="1" applyBorder="1" applyAlignment="1" applyProtection="1">
      <alignment horizontal="right"/>
    </xf>
    <xf numFmtId="10" fontId="16" fillId="14" borderId="47" xfId="0" applyNumberFormat="1" applyFont="1" applyFill="1" applyBorder="1" applyAlignment="1" applyProtection="1">
      <alignment horizontal="right"/>
    </xf>
    <xf numFmtId="10" fontId="16" fillId="14" borderId="48" xfId="0" applyNumberFormat="1" applyFont="1" applyFill="1" applyBorder="1" applyAlignment="1" applyProtection="1">
      <alignment horizontal="right"/>
    </xf>
    <xf numFmtId="164" fontId="16" fillId="14" borderId="50" xfId="0" applyNumberFormat="1" applyFont="1" applyFill="1" applyBorder="1" applyAlignment="1" applyProtection="1">
      <alignment horizontal="right"/>
    </xf>
    <xf numFmtId="10" fontId="16" fillId="14" borderId="51" xfId="0" applyNumberFormat="1" applyFont="1" applyFill="1" applyBorder="1" applyAlignment="1" applyProtection="1">
      <alignment horizontal="right"/>
    </xf>
    <xf numFmtId="164" fontId="16" fillId="14" borderId="30" xfId="0" applyNumberFormat="1" applyFont="1" applyFill="1" applyBorder="1" applyAlignment="1" applyProtection="1">
      <alignment horizontal="right"/>
    </xf>
    <xf numFmtId="10" fontId="16" fillId="14" borderId="36" xfId="0" applyNumberFormat="1" applyFont="1" applyFill="1" applyBorder="1" applyAlignment="1" applyProtection="1">
      <alignment horizontal="right"/>
    </xf>
    <xf numFmtId="10" fontId="15" fillId="14" borderId="62" xfId="0" applyNumberFormat="1" applyFont="1" applyFill="1" applyBorder="1" applyAlignment="1" applyProtection="1">
      <alignment horizontal="right"/>
    </xf>
    <xf numFmtId="10" fontId="15" fillId="14" borderId="28" xfId="0" applyNumberFormat="1" applyFont="1" applyFill="1" applyBorder="1" applyAlignment="1" applyProtection="1">
      <alignment horizontal="right"/>
    </xf>
    <xf numFmtId="10" fontId="15" fillId="14" borderId="64" xfId="0" applyNumberFormat="1" applyFont="1" applyFill="1" applyBorder="1" applyAlignment="1" applyProtection="1">
      <alignment horizontal="right"/>
    </xf>
    <xf numFmtId="0" fontId="11" fillId="0" borderId="0" xfId="0" applyFont="1" applyAlignment="1" applyProtection="1"/>
    <xf numFmtId="0" fontId="38" fillId="0" borderId="0" xfId="0" applyFont="1" applyAlignment="1" applyProtection="1">
      <alignment horizontal="center"/>
    </xf>
    <xf numFmtId="0" fontId="14" fillId="0" borderId="0" xfId="0" applyFont="1" applyAlignment="1" applyProtection="1"/>
    <xf numFmtId="164" fontId="11" fillId="0" borderId="6" xfId="0" applyNumberFormat="1" applyFont="1" applyBorder="1" applyAlignment="1" applyProtection="1"/>
    <xf numFmtId="164" fontId="11" fillId="0" borderId="44" xfId="0" applyNumberFormat="1" applyFont="1" applyBorder="1" applyAlignment="1" applyProtection="1"/>
    <xf numFmtId="0" fontId="11" fillId="0" borderId="0" xfId="0" applyFont="1" applyFill="1" applyAlignment="1" applyProtection="1"/>
    <xf numFmtId="0" fontId="11" fillId="2" borderId="0" xfId="0" applyFont="1" applyFill="1" applyAlignment="1" applyProtection="1"/>
    <xf numFmtId="0" fontId="18" fillId="0" borderId="0" xfId="0" applyFont="1" applyFill="1" applyBorder="1" applyAlignment="1" applyProtection="1">
      <alignment horizontal="left" vertical="center"/>
    </xf>
    <xf numFmtId="164" fontId="18" fillId="0" borderId="0" xfId="0" applyNumberFormat="1" applyFont="1" applyFill="1" applyBorder="1" applyAlignment="1" applyProtection="1">
      <alignment horizontal="right"/>
    </xf>
    <xf numFmtId="10" fontId="18" fillId="0" borderId="0" xfId="0" applyNumberFormat="1" applyFont="1" applyFill="1" applyBorder="1" applyAlignment="1" applyProtection="1">
      <alignment horizontal="right"/>
    </xf>
    <xf numFmtId="9" fontId="46" fillId="0" borderId="9" xfId="0" applyNumberFormat="1" applyFont="1" applyFill="1" applyBorder="1" applyAlignment="1" applyProtection="1">
      <alignment vertical="top"/>
    </xf>
    <xf numFmtId="0" fontId="47" fillId="0" borderId="41" xfId="0" applyFont="1" applyFill="1" applyBorder="1" applyAlignment="1" applyProtection="1">
      <alignment vertical="center" wrapText="1"/>
    </xf>
    <xf numFmtId="0" fontId="16" fillId="0" borderId="0" xfId="0" applyFont="1" applyFill="1" applyBorder="1" applyAlignment="1" applyProtection="1">
      <alignment horizontal="left" vertical="center" wrapText="1"/>
    </xf>
    <xf numFmtId="10" fontId="11" fillId="0" borderId="0" xfId="0" applyNumberFormat="1" applyFont="1" applyAlignment="1" applyProtection="1"/>
    <xf numFmtId="164" fontId="11" fillId="0" borderId="6" xfId="2" applyNumberFormat="1" applyFont="1" applyBorder="1" applyAlignment="1" applyProtection="1"/>
    <xf numFmtId="164" fontId="17" fillId="9" borderId="30" xfId="0" applyNumberFormat="1" applyFont="1" applyFill="1" applyBorder="1" applyAlignment="1" applyProtection="1">
      <alignment horizontal="center"/>
    </xf>
    <xf numFmtId="164" fontId="15" fillId="4" borderId="0" xfId="0" applyNumberFormat="1" applyFont="1" applyFill="1" applyBorder="1" applyAlignment="1" applyProtection="1">
      <alignment horizontal="center" vertical="center"/>
    </xf>
    <xf numFmtId="164" fontId="17" fillId="7" borderId="68" xfId="0" applyNumberFormat="1" applyFont="1" applyFill="1" applyBorder="1" applyAlignment="1" applyProtection="1">
      <alignment horizontal="center"/>
    </xf>
    <xf numFmtId="164" fontId="11" fillId="0" borderId="0" xfId="0" applyNumberFormat="1" applyFont="1" applyAlignment="1" applyProtection="1"/>
    <xf numFmtId="164" fontId="17" fillId="9" borderId="31" xfId="0" applyNumberFormat="1" applyFont="1" applyFill="1" applyBorder="1" applyAlignment="1" applyProtection="1">
      <alignment horizontal="center"/>
    </xf>
    <xf numFmtId="164" fontId="16" fillId="4" borderId="0" xfId="0" applyNumberFormat="1" applyFont="1" applyFill="1" applyBorder="1" applyAlignment="1" applyProtection="1">
      <alignment horizontal="center"/>
    </xf>
    <xf numFmtId="164" fontId="22" fillId="0" borderId="0" xfId="0" applyNumberFormat="1" applyFont="1" applyFill="1" applyBorder="1" applyAlignment="1" applyProtection="1">
      <alignment vertical="center" wrapText="1"/>
    </xf>
    <xf numFmtId="164" fontId="15" fillId="0" borderId="0" xfId="0" applyNumberFormat="1" applyFont="1" applyFill="1" applyBorder="1" applyAlignment="1" applyProtection="1">
      <alignment horizontal="center" vertical="center"/>
    </xf>
    <xf numFmtId="164" fontId="16" fillId="0" borderId="0" xfId="0" applyNumberFormat="1" applyFont="1" applyFill="1" applyBorder="1" applyAlignment="1" applyProtection="1">
      <alignment horizontal="left" vertical="center" wrapText="1"/>
    </xf>
    <xf numFmtId="0" fontId="11" fillId="4" borderId="27" xfId="0" applyFont="1" applyFill="1" applyBorder="1" applyAlignment="1" applyProtection="1">
      <alignment horizontal="left"/>
      <protection locked="0"/>
    </xf>
    <xf numFmtId="166" fontId="11" fillId="4" borderId="27" xfId="0" applyNumberFormat="1" applyFont="1" applyFill="1" applyBorder="1" applyAlignment="1" applyProtection="1">
      <alignment horizontal="left"/>
      <protection locked="0"/>
    </xf>
    <xf numFmtId="0" fontId="23" fillId="8" borderId="0" xfId="0" applyFont="1" applyFill="1" applyBorder="1" applyAlignment="1">
      <alignment vertical="center" wrapText="1"/>
    </xf>
    <xf numFmtId="0" fontId="23" fillId="8" borderId="1" xfId="0" applyFont="1" applyFill="1" applyBorder="1" applyAlignment="1">
      <alignment vertical="center" wrapText="1"/>
    </xf>
    <xf numFmtId="0" fontId="48"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left" vertical="top" wrapText="1"/>
    </xf>
    <xf numFmtId="0" fontId="22" fillId="0" borderId="0" xfId="0" applyFont="1" applyFill="1" applyBorder="1" applyAlignment="1" applyProtection="1">
      <alignment horizontal="left" vertical="top" wrapText="1"/>
    </xf>
    <xf numFmtId="0" fontId="20" fillId="9" borderId="81" xfId="0" applyFont="1" applyFill="1" applyBorder="1" applyAlignment="1" applyProtection="1">
      <alignment horizontal="left" vertical="center"/>
    </xf>
    <xf numFmtId="0" fontId="28" fillId="9" borderId="82" xfId="0" applyFont="1" applyFill="1" applyBorder="1" applyAlignment="1" applyProtection="1">
      <alignment horizontal="left"/>
    </xf>
    <xf numFmtId="0" fontId="28" fillId="9" borderId="83" xfId="0" applyFont="1" applyFill="1" applyBorder="1" applyAlignment="1" applyProtection="1">
      <alignment horizontal="left"/>
    </xf>
    <xf numFmtId="10" fontId="17" fillId="9" borderId="84" xfId="0" applyNumberFormat="1" applyFont="1" applyFill="1" applyBorder="1" applyAlignment="1" applyProtection="1">
      <alignment horizontal="center" vertical="center" wrapText="1"/>
    </xf>
    <xf numFmtId="10" fontId="17" fillId="9" borderId="85" xfId="0" applyNumberFormat="1" applyFont="1" applyFill="1" applyBorder="1" applyAlignment="1" applyProtection="1">
      <alignment horizontal="center" vertical="center" wrapText="1"/>
    </xf>
    <xf numFmtId="10" fontId="17" fillId="9" borderId="86" xfId="0" applyNumberFormat="1" applyFont="1" applyFill="1" applyBorder="1" applyAlignment="1" applyProtection="1">
      <alignment horizontal="center" vertical="center" wrapText="1"/>
    </xf>
    <xf numFmtId="10" fontId="17" fillId="9" borderId="43" xfId="0" applyNumberFormat="1" applyFont="1" applyFill="1" applyBorder="1" applyAlignment="1" applyProtection="1">
      <alignment horizontal="center" vertical="center" wrapText="1"/>
    </xf>
    <xf numFmtId="164" fontId="17" fillId="6" borderId="87" xfId="0" applyNumberFormat="1" applyFont="1" applyFill="1" applyBorder="1" applyAlignment="1" applyProtection="1">
      <alignment horizontal="center" vertical="center"/>
    </xf>
    <xf numFmtId="164" fontId="17" fillId="6" borderId="88" xfId="0" applyNumberFormat="1" applyFont="1" applyFill="1" applyBorder="1" applyAlignment="1" applyProtection="1">
      <alignment horizontal="center" vertical="center"/>
    </xf>
    <xf numFmtId="0" fontId="15" fillId="0" borderId="89" xfId="0" applyFont="1" applyFill="1" applyBorder="1" applyAlignment="1" applyProtection="1">
      <alignment horizontal="center" vertical="center"/>
    </xf>
    <xf numFmtId="165" fontId="20" fillId="6" borderId="97" xfId="0" applyNumberFormat="1" applyFont="1" applyFill="1" applyBorder="1" applyAlignment="1" applyProtection="1">
      <alignment horizontal="left" vertical="center" wrapText="1"/>
    </xf>
    <xf numFmtId="165" fontId="20" fillId="6" borderId="98" xfId="0" applyNumberFormat="1" applyFont="1" applyFill="1" applyBorder="1" applyAlignment="1" applyProtection="1">
      <alignment horizontal="left" vertical="center" wrapText="1"/>
    </xf>
    <xf numFmtId="49" fontId="11" fillId="0" borderId="95" xfId="0" applyNumberFormat="1" applyFont="1" applyFill="1" applyBorder="1" applyAlignment="1">
      <alignment horizontal="center"/>
    </xf>
    <xf numFmtId="0" fontId="11" fillId="0" borderId="96" xfId="0" applyFont="1" applyBorder="1"/>
    <xf numFmtId="166" fontId="14" fillId="3" borderId="71" xfId="0" applyNumberFormat="1" applyFont="1" applyFill="1" applyBorder="1" applyAlignment="1" applyProtection="1"/>
    <xf numFmtId="166" fontId="14" fillId="3" borderId="6" xfId="0" applyNumberFormat="1" applyFont="1" applyFill="1" applyBorder="1" applyAlignment="1" applyProtection="1"/>
    <xf numFmtId="0" fontId="11" fillId="0" borderId="95" xfId="0" applyFont="1" applyFill="1" applyBorder="1" applyAlignment="1">
      <alignment horizontal="center"/>
    </xf>
    <xf numFmtId="0" fontId="20" fillId="7" borderId="79" xfId="0" applyFont="1" applyFill="1" applyBorder="1" applyAlignment="1" applyProtection="1">
      <alignment horizontal="center"/>
    </xf>
    <xf numFmtId="0" fontId="20" fillId="7" borderId="80" xfId="0" applyFont="1" applyFill="1" applyBorder="1" applyAlignment="1" applyProtection="1">
      <alignment horizontal="center"/>
    </xf>
    <xf numFmtId="164" fontId="17" fillId="6" borderId="87" xfId="0" applyNumberFormat="1" applyFont="1" applyFill="1" applyBorder="1" applyAlignment="1" applyProtection="1">
      <alignment horizontal="center" vertical="center" wrapText="1"/>
    </xf>
    <xf numFmtId="10" fontId="17" fillId="6" borderId="87" xfId="0" applyNumberFormat="1" applyFont="1" applyFill="1" applyBorder="1" applyAlignment="1" applyProtection="1">
      <alignment horizontal="center" vertical="center" wrapText="1"/>
    </xf>
    <xf numFmtId="10" fontId="17" fillId="6" borderId="88" xfId="0" applyNumberFormat="1" applyFont="1" applyFill="1" applyBorder="1" applyAlignment="1" applyProtection="1">
      <alignment horizontal="center" vertical="center"/>
    </xf>
    <xf numFmtId="164" fontId="17" fillId="6" borderId="99" xfId="0" applyNumberFormat="1" applyFont="1" applyFill="1" applyBorder="1" applyAlignment="1" applyProtection="1">
      <alignment horizontal="center" vertical="center"/>
    </xf>
    <xf numFmtId="0" fontId="11" fillId="4" borderId="100" xfId="0" applyFont="1" applyFill="1" applyBorder="1" applyAlignment="1" applyProtection="1">
      <alignment horizontal="left"/>
    </xf>
    <xf numFmtId="10" fontId="14" fillId="3" borderId="93" xfId="0" applyNumberFormat="1" applyFont="1" applyFill="1" applyBorder="1" applyAlignment="1" applyProtection="1"/>
    <xf numFmtId="10" fontId="14" fillId="3" borderId="33" xfId="0" applyNumberFormat="1" applyFont="1" applyFill="1" applyBorder="1" applyAlignment="1" applyProtection="1"/>
    <xf numFmtId="10" fontId="14" fillId="3" borderId="31" xfId="0" applyNumberFormat="1" applyFont="1" applyFill="1" applyBorder="1" applyAlignment="1" applyProtection="1"/>
    <xf numFmtId="10" fontId="17" fillId="9" borderId="84" xfId="0" applyNumberFormat="1" applyFont="1" applyFill="1" applyBorder="1" applyAlignment="1" applyProtection="1">
      <alignment horizontal="center" vertical="center"/>
    </xf>
    <xf numFmtId="0" fontId="30" fillId="9" borderId="101" xfId="0" applyFont="1" applyFill="1" applyBorder="1" applyAlignment="1" applyProtection="1">
      <alignment horizontal="center" vertical="center"/>
    </xf>
    <xf numFmtId="0" fontId="30" fillId="9" borderId="86" xfId="0" applyFont="1" applyFill="1" applyBorder="1" applyAlignment="1" applyProtection="1">
      <alignment horizontal="center" vertical="center"/>
    </xf>
    <xf numFmtId="0" fontId="30" fillId="9" borderId="102" xfId="0" applyFont="1" applyFill="1" applyBorder="1" applyAlignment="1" applyProtection="1">
      <alignment horizontal="center" vertical="center"/>
    </xf>
    <xf numFmtId="49" fontId="14" fillId="0" borderId="0" xfId="0" applyNumberFormat="1" applyFont="1" applyFill="1" applyBorder="1" applyAlignment="1" applyProtection="1">
      <alignment horizontal="center"/>
    </xf>
    <xf numFmtId="0" fontId="11" fillId="0" borderId="90" xfId="0" applyFont="1" applyBorder="1" applyAlignment="1" applyProtection="1">
      <alignment horizontal="left"/>
    </xf>
    <xf numFmtId="0" fontId="13" fillId="0" borderId="0" xfId="0" applyFont="1" applyFill="1" applyAlignment="1" applyProtection="1">
      <alignment horizontal="center"/>
    </xf>
    <xf numFmtId="0" fontId="14" fillId="0" borderId="0" xfId="0" applyFont="1" applyAlignment="1" applyProtection="1">
      <alignment horizontal="center"/>
    </xf>
    <xf numFmtId="0" fontId="14" fillId="3" borderId="71" xfId="0" applyFont="1" applyFill="1" applyBorder="1" applyAlignment="1" applyProtection="1"/>
    <xf numFmtId="0" fontId="14" fillId="3" borderId="6" xfId="0" applyFont="1" applyFill="1" applyBorder="1" applyAlignment="1" applyProtection="1"/>
    <xf numFmtId="0" fontId="29" fillId="4" borderId="71" xfId="0" applyFont="1" applyFill="1" applyBorder="1" applyAlignment="1" applyProtection="1"/>
    <xf numFmtId="0" fontId="29" fillId="4" borderId="6" xfId="0" applyFont="1" applyFill="1" applyBorder="1" applyAlignment="1" applyProtection="1"/>
    <xf numFmtId="166" fontId="14" fillId="0" borderId="95" xfId="0" applyNumberFormat="1" applyFont="1" applyFill="1" applyBorder="1" applyAlignment="1" applyProtection="1">
      <alignment horizontal="center"/>
    </xf>
    <xf numFmtId="0" fontId="20" fillId="3" borderId="74" xfId="0" applyFont="1" applyFill="1" applyBorder="1" applyAlignment="1" applyProtection="1">
      <alignment horizontal="left"/>
    </xf>
    <xf numFmtId="0" fontId="20" fillId="3" borderId="103" xfId="0" applyFont="1" applyFill="1" applyBorder="1" applyAlignment="1" applyProtection="1">
      <alignment horizontal="left"/>
    </xf>
    <xf numFmtId="49" fontId="11" fillId="0" borderId="96" xfId="0" applyNumberFormat="1" applyFont="1" applyFill="1" applyBorder="1" applyAlignment="1">
      <alignment horizontal="center"/>
    </xf>
    <xf numFmtId="49" fontId="14" fillId="0" borderId="95" xfId="0" applyNumberFormat="1" applyFont="1" applyFill="1" applyBorder="1" applyAlignment="1" applyProtection="1">
      <alignment horizontal="center" wrapText="1"/>
    </xf>
    <xf numFmtId="10" fontId="20" fillId="9" borderId="104" xfId="0" applyNumberFormat="1" applyFont="1" applyFill="1" applyBorder="1" applyAlignment="1" applyProtection="1">
      <alignment horizontal="left"/>
    </xf>
    <xf numFmtId="10" fontId="20" fillId="9" borderId="105" xfId="0" applyNumberFormat="1" applyFont="1" applyFill="1" applyBorder="1" applyAlignment="1" applyProtection="1">
      <alignment horizontal="left"/>
    </xf>
    <xf numFmtId="10" fontId="20" fillId="9" borderId="106" xfId="0" applyNumberFormat="1" applyFont="1" applyFill="1" applyBorder="1" applyAlignment="1" applyProtection="1">
      <alignment horizontal="left"/>
    </xf>
    <xf numFmtId="0" fontId="36" fillId="0" borderId="0" xfId="1" applyFont="1" applyFill="1" applyBorder="1" applyAlignment="1" applyProtection="1">
      <alignment horizontal="left" vertical="top" wrapText="1"/>
    </xf>
    <xf numFmtId="0" fontId="37" fillId="0" borderId="0" xfId="1" applyFont="1" applyFill="1" applyBorder="1" applyAlignment="1" applyProtection="1">
      <alignment horizontal="left" vertical="top" wrapText="1"/>
    </xf>
    <xf numFmtId="0" fontId="37" fillId="0" borderId="96" xfId="1" applyFont="1" applyFill="1" applyBorder="1" applyAlignment="1" applyProtection="1">
      <alignment horizontal="left" vertical="top" wrapText="1"/>
    </xf>
    <xf numFmtId="49" fontId="11" fillId="0" borderId="71" xfId="0" applyNumberFormat="1" applyFont="1" applyFill="1" applyBorder="1" applyAlignment="1" applyProtection="1"/>
    <xf numFmtId="49" fontId="11" fillId="0" borderId="6" xfId="0" applyNumberFormat="1" applyFont="1" applyFill="1" applyBorder="1" applyAlignment="1" applyProtection="1"/>
    <xf numFmtId="0" fontId="11" fillId="4" borderId="91" xfId="0" applyFont="1" applyFill="1" applyBorder="1" applyAlignment="1" applyProtection="1">
      <alignment horizontal="left"/>
      <protection locked="0"/>
    </xf>
    <xf numFmtId="0" fontId="11" fillId="4" borderId="92" xfId="0" applyFont="1" applyFill="1" applyBorder="1" applyAlignment="1" applyProtection="1">
      <alignment horizontal="left"/>
      <protection locked="0"/>
    </xf>
    <xf numFmtId="166" fontId="11" fillId="0" borderId="71" xfId="0" applyNumberFormat="1" applyFont="1" applyFill="1" applyBorder="1" applyAlignment="1" applyProtection="1"/>
    <xf numFmtId="166" fontId="11" fillId="0" borderId="6" xfId="0" applyNumberFormat="1" applyFont="1" applyFill="1" applyBorder="1" applyAlignment="1" applyProtection="1"/>
    <xf numFmtId="0" fontId="11" fillId="4" borderId="93" xfId="0" applyFont="1" applyFill="1" applyBorder="1" applyAlignment="1" applyProtection="1">
      <alignment horizontal="left"/>
      <protection locked="0"/>
    </xf>
    <xf numFmtId="0" fontId="11" fillId="4" borderId="94" xfId="0" applyFont="1" applyFill="1" applyBorder="1" applyAlignment="1" applyProtection="1">
      <alignment horizontal="left"/>
      <protection locked="0"/>
    </xf>
    <xf numFmtId="0" fontId="23" fillId="8" borderId="0" xfId="0" applyFont="1" applyFill="1" applyBorder="1" applyAlignment="1">
      <alignment horizontal="center" vertical="center" wrapText="1"/>
    </xf>
    <xf numFmtId="0" fontId="23" fillId="8" borderId="1" xfId="0" applyFont="1" applyFill="1" applyBorder="1" applyAlignment="1">
      <alignment horizontal="center" vertical="center" wrapText="1"/>
    </xf>
    <xf numFmtId="0" fontId="27" fillId="12" borderId="0" xfId="0" applyFont="1" applyFill="1" applyBorder="1" applyAlignment="1">
      <alignment horizontal="left" vertical="top"/>
    </xf>
    <xf numFmtId="0" fontId="31" fillId="0" borderId="0" xfId="0" applyFont="1" applyAlignment="1">
      <alignment horizontal="center"/>
    </xf>
    <xf numFmtId="0" fontId="32" fillId="0" borderId="0" xfId="0" applyFont="1" applyFill="1" applyAlignment="1">
      <alignment horizontal="center"/>
    </xf>
    <xf numFmtId="0" fontId="10" fillId="0" borderId="0" xfId="0" applyFont="1" applyFill="1" applyAlignment="1">
      <alignment horizontal="left" vertical="top" wrapText="1"/>
    </xf>
    <xf numFmtId="0" fontId="13" fillId="0" borderId="0" xfId="0" applyFont="1" applyFill="1" applyAlignment="1">
      <alignment horizontal="left" vertical="top" wrapText="1"/>
    </xf>
    <xf numFmtId="0" fontId="24" fillId="0" borderId="107" xfId="0" applyFont="1" applyFill="1" applyBorder="1" applyAlignment="1" applyProtection="1">
      <alignment horizontal="center" vertical="center"/>
    </xf>
    <xf numFmtId="0" fontId="23" fillId="8" borderId="0" xfId="0" applyFont="1" applyFill="1" applyBorder="1" applyAlignment="1">
      <alignment horizontal="left" vertical="center" wrapText="1"/>
    </xf>
    <xf numFmtId="0" fontId="24" fillId="8" borderId="0" xfId="0" applyFont="1" applyFill="1" applyBorder="1" applyAlignment="1">
      <alignment horizontal="left" vertical="center" wrapText="1"/>
    </xf>
    <xf numFmtId="0" fontId="24" fillId="8" borderId="1" xfId="0" applyFont="1" applyFill="1" applyBorder="1" applyAlignment="1">
      <alignment horizontal="left" vertical="center" wrapText="1"/>
    </xf>
    <xf numFmtId="0" fontId="49" fillId="15" borderId="74" xfId="0" applyFont="1" applyFill="1" applyBorder="1" applyAlignment="1" applyProtection="1">
      <alignment horizontal="center" vertical="center"/>
    </xf>
    <xf numFmtId="0" fontId="49" fillId="15" borderId="109" xfId="0" applyFont="1" applyFill="1" applyBorder="1" applyAlignment="1" applyProtection="1">
      <alignment horizontal="center" vertical="center"/>
    </xf>
    <xf numFmtId="0" fontId="49" fillId="15" borderId="103" xfId="0" applyFont="1" applyFill="1" applyBorder="1" applyAlignment="1" applyProtection="1">
      <alignment horizontal="center" vertical="center"/>
    </xf>
    <xf numFmtId="0" fontId="50" fillId="0" borderId="110" xfId="0" applyFont="1" applyBorder="1" applyAlignment="1" applyProtection="1">
      <alignment horizontal="center" vertical="center"/>
    </xf>
    <xf numFmtId="0" fontId="51" fillId="0" borderId="111" xfId="0" applyFont="1" applyFill="1" applyBorder="1" applyAlignment="1" applyProtection="1">
      <alignment horizontal="left" vertical="center" wrapText="1"/>
    </xf>
    <xf numFmtId="0" fontId="51" fillId="0" borderId="112" xfId="0" applyFont="1" applyFill="1" applyBorder="1" applyAlignment="1" applyProtection="1">
      <alignment horizontal="left" vertical="center" wrapText="1"/>
    </xf>
    <xf numFmtId="0" fontId="53" fillId="0" borderId="0" xfId="0" applyFont="1" applyAlignment="1" applyProtection="1"/>
    <xf numFmtId="0" fontId="52" fillId="0" borderId="113" xfId="0" applyFont="1" applyFill="1" applyBorder="1" applyAlignment="1" applyProtection="1">
      <alignment horizontal="left" vertical="center" wrapText="1"/>
    </xf>
    <xf numFmtId="0" fontId="51" fillId="0" borderId="113" xfId="0" applyFont="1" applyFill="1" applyBorder="1" applyAlignment="1" applyProtection="1">
      <alignment horizontal="left" vertical="center" wrapText="1"/>
    </xf>
    <xf numFmtId="0" fontId="51" fillId="0" borderId="114" xfId="0" applyFont="1" applyFill="1" applyBorder="1" applyAlignment="1" applyProtection="1">
      <alignment horizontal="left" vertical="center" wrapText="1"/>
    </xf>
    <xf numFmtId="0" fontId="54" fillId="0" borderId="113" xfId="0" applyFont="1" applyFill="1" applyBorder="1" applyAlignment="1" applyProtection="1">
      <alignment horizontal="left" vertical="center" wrapText="1"/>
    </xf>
    <xf numFmtId="0" fontId="54" fillId="0" borderId="114" xfId="0" applyFont="1" applyFill="1" applyBorder="1" applyAlignment="1" applyProtection="1">
      <alignment horizontal="left" vertical="center" wrapText="1"/>
    </xf>
    <xf numFmtId="0" fontId="51" fillId="0" borderId="115" xfId="0" applyFont="1" applyFill="1" applyBorder="1" applyAlignment="1" applyProtection="1">
      <alignment horizontal="left" vertical="center" wrapText="1"/>
    </xf>
    <xf numFmtId="0" fontId="51" fillId="0" borderId="116" xfId="0" applyFont="1" applyFill="1" applyBorder="1" applyAlignment="1" applyProtection="1">
      <alignment horizontal="left" vertical="center" wrapText="1"/>
    </xf>
    <xf numFmtId="0" fontId="52" fillId="0" borderId="117" xfId="0" applyNumberFormat="1" applyFont="1" applyFill="1" applyBorder="1" applyAlignment="1" applyProtection="1">
      <alignment horizontal="left" vertical="center" wrapText="1"/>
    </xf>
    <xf numFmtId="0" fontId="52" fillId="0" borderId="118" xfId="0" applyNumberFormat="1" applyFont="1" applyFill="1" applyBorder="1" applyAlignment="1" applyProtection="1">
      <alignment horizontal="left" vertical="center" wrapText="1"/>
    </xf>
    <xf numFmtId="0" fontId="51" fillId="0" borderId="119" xfId="0" applyFont="1" applyFill="1" applyBorder="1" applyAlignment="1" applyProtection="1">
      <alignment horizontal="left" vertical="center" wrapText="1"/>
    </xf>
    <xf numFmtId="0" fontId="51" fillId="0" borderId="120" xfId="0" applyFont="1" applyFill="1" applyBorder="1" applyAlignment="1" applyProtection="1">
      <alignment horizontal="left" vertical="center" wrapText="1"/>
    </xf>
    <xf numFmtId="0" fontId="54" fillId="0" borderId="40" xfId="0" applyFont="1" applyFill="1" applyBorder="1" applyAlignment="1" applyProtection="1">
      <alignment horizontal="left" vertical="center" wrapText="1"/>
    </xf>
    <xf numFmtId="0" fontId="54" fillId="0" borderId="43" xfId="0" applyFont="1" applyFill="1" applyBorder="1" applyAlignment="1" applyProtection="1">
      <alignment horizontal="left" vertical="center" wrapText="1"/>
    </xf>
    <xf numFmtId="0" fontId="49" fillId="0" borderId="0" xfId="0" applyFont="1" applyAlignment="1" applyProtection="1">
      <alignment horizontal="center"/>
    </xf>
    <xf numFmtId="0" fontId="56" fillId="0" borderId="0" xfId="0" applyFont="1" applyAlignment="1" applyProtection="1"/>
    <xf numFmtId="0" fontId="54" fillId="0" borderId="121" xfId="0" applyFont="1" applyBorder="1" applyAlignment="1" applyProtection="1"/>
    <xf numFmtId="0" fontId="54" fillId="0" borderId="0" xfId="0" applyFont="1" applyBorder="1" applyAlignment="1"/>
    <xf numFmtId="0" fontId="49" fillId="16" borderId="91" xfId="0" applyFont="1" applyFill="1" applyBorder="1" applyAlignment="1" applyProtection="1">
      <alignment horizontal="right" indent="2"/>
    </xf>
    <xf numFmtId="49" fontId="54" fillId="17" borderId="74" xfId="0" applyNumberFormat="1" applyFont="1" applyFill="1" applyBorder="1" applyAlignment="1" applyProtection="1">
      <alignment horizontal="left"/>
      <protection locked="0"/>
    </xf>
    <xf numFmtId="49" fontId="54" fillId="17" borderId="109" xfId="0" applyNumberFormat="1" applyFont="1" applyFill="1" applyBorder="1" applyAlignment="1" applyProtection="1">
      <alignment horizontal="left"/>
      <protection locked="0"/>
    </xf>
    <xf numFmtId="49" fontId="54" fillId="17" borderId="103" xfId="0" applyNumberFormat="1" applyFont="1" applyFill="1" applyBorder="1" applyAlignment="1" applyProtection="1">
      <alignment horizontal="left"/>
      <protection locked="0"/>
    </xf>
    <xf numFmtId="0" fontId="49" fillId="16" borderId="122" xfId="0" applyFont="1" applyFill="1" applyBorder="1" applyAlignment="1" applyProtection="1">
      <alignment horizontal="right" indent="2"/>
    </xf>
    <xf numFmtId="49" fontId="54" fillId="17" borderId="123" xfId="0" applyNumberFormat="1" applyFont="1" applyFill="1" applyBorder="1" applyAlignment="1" applyProtection="1">
      <alignment horizontal="left"/>
      <protection locked="0"/>
    </xf>
    <xf numFmtId="49" fontId="54" fillId="17" borderId="40" xfId="0" applyNumberFormat="1" applyFont="1" applyFill="1" applyBorder="1" applyAlignment="1" applyProtection="1">
      <alignment horizontal="left"/>
      <protection locked="0"/>
    </xf>
    <xf numFmtId="49" fontId="54" fillId="17" borderId="124" xfId="0" applyNumberFormat="1" applyFont="1" applyFill="1" applyBorder="1" applyAlignment="1" applyProtection="1">
      <alignment horizontal="left"/>
      <protection locked="0"/>
    </xf>
    <xf numFmtId="49" fontId="54" fillId="0" borderId="0" xfId="0" applyNumberFormat="1" applyFont="1" applyFill="1" applyBorder="1" applyAlignment="1" applyProtection="1">
      <protection locked="0"/>
    </xf>
    <xf numFmtId="0" fontId="49" fillId="16" borderId="125" xfId="0" applyFont="1" applyFill="1" applyBorder="1" applyAlignment="1" applyProtection="1">
      <alignment horizontal="right" indent="2"/>
    </xf>
    <xf numFmtId="166" fontId="54" fillId="17" borderId="93" xfId="0" applyNumberFormat="1" applyFont="1" applyFill="1" applyBorder="1" applyAlignment="1" applyProtection="1">
      <alignment horizontal="left"/>
      <protection locked="0"/>
    </xf>
    <xf numFmtId="166" fontId="54" fillId="17" borderId="33" xfId="0" applyNumberFormat="1" applyFont="1" applyFill="1" applyBorder="1" applyAlignment="1" applyProtection="1">
      <alignment horizontal="left"/>
      <protection locked="0"/>
    </xf>
    <xf numFmtId="166" fontId="54" fillId="17" borderId="94" xfId="0" applyNumberFormat="1" applyFont="1" applyFill="1" applyBorder="1" applyAlignment="1" applyProtection="1">
      <alignment horizontal="left"/>
      <protection locked="0"/>
    </xf>
    <xf numFmtId="0" fontId="49" fillId="0" borderId="0" xfId="0" applyFont="1" applyAlignment="1" applyProtection="1"/>
    <xf numFmtId="0" fontId="54" fillId="0" borderId="0" xfId="0" applyFont="1" applyAlignment="1" applyProtection="1">
      <alignment horizontal="right"/>
    </xf>
    <xf numFmtId="10" fontId="54" fillId="0" borderId="0" xfId="0" applyNumberFormat="1" applyFont="1" applyAlignment="1" applyProtection="1"/>
    <xf numFmtId="0" fontId="54" fillId="0" borderId="0" xfId="0" applyFont="1" applyAlignment="1" applyProtection="1"/>
    <xf numFmtId="10" fontId="54" fillId="0" borderId="0" xfId="0" applyNumberFormat="1" applyFont="1" applyBorder="1" applyAlignment="1" applyProtection="1"/>
    <xf numFmtId="10" fontId="54" fillId="0" borderId="0" xfId="0" applyNumberFormat="1" applyFont="1" applyBorder="1" applyAlignment="1" applyProtection="1">
      <alignment horizontal="center"/>
    </xf>
    <xf numFmtId="10" fontId="54" fillId="0" borderId="0" xfId="0" applyNumberFormat="1" applyFont="1" applyFill="1" applyBorder="1" applyAlignment="1" applyProtection="1">
      <alignment horizontal="center"/>
    </xf>
    <xf numFmtId="0" fontId="49" fillId="18" borderId="70" xfId="0" applyFont="1" applyFill="1" applyBorder="1" applyAlignment="1" applyProtection="1">
      <alignment horizontal="right" indent="2"/>
    </xf>
    <xf numFmtId="164" fontId="49" fillId="17" borderId="62" xfId="0" applyNumberFormat="1" applyFont="1" applyFill="1" applyBorder="1" applyAlignment="1" applyProtection="1">
      <alignment horizontal="right"/>
      <protection locked="0"/>
    </xf>
    <xf numFmtId="0" fontId="54" fillId="0" borderId="0" xfId="0" applyFont="1" applyFill="1" applyBorder="1" applyAlignment="1" applyProtection="1"/>
    <xf numFmtId="0" fontId="49" fillId="0" borderId="0" xfId="0" applyFont="1" applyFill="1" applyBorder="1" applyAlignment="1" applyProtection="1">
      <alignment horizontal="right" indent="2"/>
    </xf>
    <xf numFmtId="164" fontId="54" fillId="0" borderId="0" xfId="0" applyNumberFormat="1" applyFont="1" applyFill="1" applyBorder="1" applyAlignment="1" applyProtection="1">
      <alignment horizontal="right"/>
      <protection locked="0"/>
    </xf>
    <xf numFmtId="0" fontId="56" fillId="0" borderId="0" xfId="0" applyFont="1" applyFill="1" applyAlignment="1" applyProtection="1"/>
    <xf numFmtId="0" fontId="49" fillId="0" borderId="95" xfId="0" applyFont="1" applyFill="1" applyBorder="1" applyAlignment="1" applyProtection="1">
      <alignment horizontal="center"/>
    </xf>
    <xf numFmtId="0" fontId="49" fillId="0" borderId="0" xfId="0" applyFont="1" applyFill="1" applyBorder="1" applyAlignment="1" applyProtection="1">
      <alignment horizontal="center"/>
    </xf>
    <xf numFmtId="10" fontId="54" fillId="0" borderId="0" xfId="0" applyNumberFormat="1" applyFont="1" applyFill="1" applyBorder="1" applyAlignment="1" applyProtection="1"/>
    <xf numFmtId="0" fontId="49" fillId="19" borderId="126" xfId="0" applyFont="1" applyFill="1" applyBorder="1" applyAlignment="1" applyProtection="1">
      <alignment horizontal="left" vertical="center"/>
    </xf>
    <xf numFmtId="10" fontId="49" fillId="19" borderId="127" xfId="0" applyNumberFormat="1" applyFont="1" applyFill="1" applyBorder="1" applyAlignment="1" applyProtection="1">
      <alignment horizontal="center" vertical="center" wrapText="1"/>
    </xf>
    <xf numFmtId="10" fontId="49" fillId="19" borderId="128" xfId="0" applyNumberFormat="1" applyFont="1" applyFill="1" applyBorder="1" applyAlignment="1" applyProtection="1">
      <alignment horizontal="center" vertical="center" wrapText="1"/>
    </xf>
    <xf numFmtId="10" fontId="49" fillId="0" borderId="0" xfId="0" applyNumberFormat="1" applyFont="1" applyFill="1" applyBorder="1" applyAlignment="1" applyProtection="1">
      <alignment horizontal="center" vertical="center" wrapText="1"/>
    </xf>
    <xf numFmtId="0" fontId="54" fillId="0" borderId="0" xfId="0" applyFont="1" applyFill="1" applyBorder="1" applyAlignment="1">
      <alignment horizontal="center" vertical="center" wrapText="1"/>
    </xf>
    <xf numFmtId="10" fontId="49" fillId="0" borderId="0" xfId="0" applyNumberFormat="1" applyFont="1" applyFill="1" applyBorder="1" applyAlignment="1" applyProtection="1">
      <alignment horizontal="center" vertical="center"/>
    </xf>
    <xf numFmtId="0" fontId="54" fillId="0" borderId="0" xfId="0" applyFont="1" applyFill="1" applyBorder="1" applyAlignment="1" applyProtection="1">
      <alignment horizontal="center" vertical="center"/>
    </xf>
    <xf numFmtId="0" fontId="54" fillId="19" borderId="129" xfId="0" applyFont="1" applyFill="1" applyBorder="1" applyAlignment="1" applyProtection="1">
      <alignment horizontal="left"/>
    </xf>
    <xf numFmtId="10" fontId="49" fillId="19" borderId="86" xfId="0" applyNumberFormat="1" applyFont="1" applyFill="1" applyBorder="1" applyAlignment="1" applyProtection="1">
      <alignment horizontal="center" vertical="center" wrapText="1"/>
    </xf>
    <xf numFmtId="10" fontId="49" fillId="19" borderId="124" xfId="0" applyNumberFormat="1" applyFont="1" applyFill="1" applyBorder="1" applyAlignment="1" applyProtection="1">
      <alignment horizontal="center" vertical="center" wrapText="1"/>
    </xf>
    <xf numFmtId="0" fontId="54" fillId="19" borderId="130" xfId="0" applyFont="1" applyFill="1" applyBorder="1" applyAlignment="1" applyProtection="1">
      <alignment horizontal="left"/>
    </xf>
    <xf numFmtId="0" fontId="49" fillId="19" borderId="30" xfId="0" applyFont="1" applyFill="1" applyBorder="1" applyAlignment="1" applyProtection="1">
      <alignment horizontal="center"/>
    </xf>
    <xf numFmtId="10" fontId="49" fillId="19" borderId="94" xfId="0" applyNumberFormat="1" applyFont="1" applyFill="1" applyBorder="1" applyAlignment="1" applyProtection="1">
      <alignment horizontal="center"/>
    </xf>
    <xf numFmtId="10" fontId="49" fillId="0" borderId="0" xfId="0" applyNumberFormat="1" applyFont="1" applyFill="1" applyBorder="1" applyAlignment="1" applyProtection="1">
      <alignment horizontal="center"/>
    </xf>
    <xf numFmtId="0" fontId="57" fillId="0" borderId="0" xfId="0" applyFont="1" applyFill="1" applyAlignment="1" applyProtection="1">
      <alignment horizontal="center"/>
    </xf>
    <xf numFmtId="0" fontId="57" fillId="0" borderId="0" xfId="0" applyFont="1" applyAlignment="1" applyProtection="1">
      <alignment horizontal="center"/>
    </xf>
    <xf numFmtId="0" fontId="49" fillId="3" borderId="131" xfId="0" applyFont="1" applyFill="1" applyBorder="1" applyAlignment="1" applyProtection="1">
      <alignment horizontal="left" vertical="center"/>
    </xf>
    <xf numFmtId="164" fontId="49" fillId="3" borderId="3" xfId="0" applyNumberFormat="1" applyFont="1" applyFill="1" applyBorder="1" applyAlignment="1" applyProtection="1">
      <alignment horizontal="right"/>
    </xf>
    <xf numFmtId="10" fontId="49" fillId="3" borderId="62" xfId="0" applyNumberFormat="1" applyFont="1" applyFill="1" applyBorder="1" applyAlignment="1" applyProtection="1">
      <alignment horizontal="right"/>
    </xf>
    <xf numFmtId="164" fontId="49" fillId="0" borderId="0" xfId="0" applyNumberFormat="1" applyFont="1" applyFill="1" applyBorder="1" applyAlignment="1" applyProtection="1">
      <alignment horizontal="right"/>
    </xf>
    <xf numFmtId="10" fontId="49" fillId="0" borderId="0" xfId="0" applyNumberFormat="1" applyFont="1" applyFill="1" applyBorder="1" applyAlignment="1" applyProtection="1">
      <alignment horizontal="right"/>
    </xf>
    <xf numFmtId="0" fontId="54" fillId="0" borderId="132" xfId="0" applyFont="1" applyFill="1" applyBorder="1" applyAlignment="1" applyProtection="1">
      <alignment horizontal="left" vertical="center" indent="1"/>
    </xf>
    <xf numFmtId="164" fontId="54" fillId="17" borderId="6" xfId="0" applyNumberFormat="1" applyFont="1" applyFill="1" applyBorder="1" applyAlignment="1" applyProtection="1">
      <alignment horizontal="right"/>
      <protection locked="0"/>
    </xf>
    <xf numFmtId="10" fontId="54" fillId="11" borderId="28" xfId="0" applyNumberFormat="1" applyFont="1" applyFill="1" applyBorder="1" applyAlignment="1" applyProtection="1">
      <alignment horizontal="right"/>
    </xf>
    <xf numFmtId="10" fontId="54" fillId="0" borderId="0" xfId="0" applyNumberFormat="1" applyFont="1" applyFill="1" applyBorder="1" applyAlignment="1" applyProtection="1">
      <alignment horizontal="right"/>
    </xf>
    <xf numFmtId="164" fontId="54" fillId="0" borderId="0" xfId="0" applyNumberFormat="1" applyFont="1" applyFill="1" applyBorder="1" applyAlignment="1" applyProtection="1">
      <alignment horizontal="right"/>
    </xf>
    <xf numFmtId="0" fontId="54" fillId="0" borderId="133" xfId="0" applyFont="1" applyFill="1" applyBorder="1" applyAlignment="1" applyProtection="1">
      <alignment horizontal="left" vertical="center" indent="1"/>
    </xf>
    <xf numFmtId="164" fontId="54" fillId="17" borderId="9" xfId="0" applyNumberFormat="1" applyFont="1" applyFill="1" applyBorder="1" applyAlignment="1" applyProtection="1">
      <alignment horizontal="right"/>
      <protection locked="0"/>
    </xf>
    <xf numFmtId="10" fontId="54" fillId="11" borderId="134" xfId="0" applyNumberFormat="1" applyFont="1" applyFill="1" applyBorder="1" applyAlignment="1" applyProtection="1">
      <alignment horizontal="right"/>
    </xf>
    <xf numFmtId="0" fontId="52" fillId="0" borderId="71" xfId="0" applyFont="1" applyFill="1" applyBorder="1" applyAlignment="1" applyProtection="1">
      <alignment horizontal="left" vertical="center"/>
    </xf>
    <xf numFmtId="164" fontId="52" fillId="17" borderId="6" xfId="0" applyNumberFormat="1" applyFont="1" applyFill="1" applyBorder="1" applyAlignment="1" applyProtection="1">
      <alignment horizontal="right"/>
      <protection locked="0"/>
    </xf>
    <xf numFmtId="10" fontId="52" fillId="11" borderId="28" xfId="0" applyNumberFormat="1" applyFont="1" applyFill="1" applyBorder="1" applyAlignment="1" applyProtection="1">
      <alignment horizontal="right"/>
    </xf>
    <xf numFmtId="164" fontId="52" fillId="0" borderId="0" xfId="0" applyNumberFormat="1" applyFont="1" applyFill="1" applyBorder="1" applyAlignment="1" applyProtection="1">
      <alignment horizontal="right"/>
    </xf>
    <xf numFmtId="10" fontId="52" fillId="0" borderId="0" xfId="0" applyNumberFormat="1" applyFont="1" applyFill="1" applyBorder="1" applyAlignment="1" applyProtection="1">
      <alignment horizontal="right"/>
    </xf>
    <xf numFmtId="164" fontId="52" fillId="0" borderId="0" xfId="0" applyNumberFormat="1" applyFont="1" applyFill="1" applyBorder="1" applyAlignment="1" applyProtection="1">
      <alignment horizontal="right"/>
      <protection locked="0"/>
    </xf>
    <xf numFmtId="0" fontId="58" fillId="0" borderId="0" xfId="0" applyFont="1" applyAlignment="1" applyProtection="1">
      <alignment horizontal="center"/>
    </xf>
    <xf numFmtId="0" fontId="49" fillId="0" borderId="71" xfId="0" applyFont="1" applyFill="1" applyBorder="1" applyAlignment="1" applyProtection="1">
      <alignment horizontal="left" vertical="center"/>
    </xf>
    <xf numFmtId="164" fontId="49" fillId="17" borderId="6" xfId="0" applyNumberFormat="1" applyFont="1" applyFill="1" applyBorder="1" applyAlignment="1" applyProtection="1">
      <alignment horizontal="right"/>
      <protection locked="0"/>
    </xf>
    <xf numFmtId="10" fontId="49" fillId="11" borderId="135" xfId="0" applyNumberFormat="1" applyFont="1" applyFill="1" applyBorder="1" applyAlignment="1" applyProtection="1">
      <alignment horizontal="right"/>
    </xf>
    <xf numFmtId="164" fontId="49" fillId="0" borderId="0" xfId="0" applyNumberFormat="1" applyFont="1" applyFill="1" applyBorder="1" applyAlignment="1" applyProtection="1">
      <alignment horizontal="right"/>
      <protection locked="0"/>
    </xf>
    <xf numFmtId="0" fontId="49" fillId="4" borderId="136" xfId="0" applyFont="1" applyFill="1" applyBorder="1" applyAlignment="1" applyProtection="1">
      <alignment horizontal="left" vertical="center"/>
    </xf>
    <xf numFmtId="164" fontId="49" fillId="3" borderId="137" xfId="0" applyNumberFormat="1" applyFont="1" applyFill="1" applyBorder="1" applyAlignment="1" applyProtection="1">
      <alignment horizontal="right"/>
    </xf>
    <xf numFmtId="10" fontId="49" fillId="11" borderId="28" xfId="0" applyNumberFormat="1" applyFont="1" applyFill="1" applyBorder="1" applyAlignment="1" applyProtection="1">
      <alignment horizontal="right"/>
    </xf>
    <xf numFmtId="164" fontId="49" fillId="17" borderId="137" xfId="0" applyNumberFormat="1" applyFont="1" applyFill="1" applyBorder="1" applyAlignment="1" applyProtection="1">
      <alignment horizontal="right"/>
      <protection locked="0"/>
    </xf>
    <xf numFmtId="10" fontId="49" fillId="11" borderId="138" xfId="0" applyNumberFormat="1" applyFont="1" applyFill="1" applyBorder="1" applyAlignment="1" applyProtection="1">
      <alignment horizontal="right"/>
    </xf>
    <xf numFmtId="0" fontId="49" fillId="0" borderId="139" xfId="0" applyFont="1" applyFill="1" applyBorder="1" applyAlignment="1" applyProtection="1">
      <alignment horizontal="left" vertical="center"/>
    </xf>
    <xf numFmtId="164" fontId="49" fillId="17" borderId="41" xfId="0" applyNumberFormat="1" applyFont="1" applyFill="1" applyBorder="1" applyAlignment="1" applyProtection="1">
      <alignment horizontal="right"/>
      <protection locked="0"/>
    </xf>
    <xf numFmtId="0" fontId="49" fillId="0" borderId="140" xfId="0" applyFont="1" applyFill="1" applyBorder="1" applyAlignment="1" applyProtection="1">
      <alignment horizontal="left" vertical="center"/>
    </xf>
    <xf numFmtId="164" fontId="49" fillId="17" borderId="20" xfId="0" applyNumberFormat="1" applyFont="1" applyFill="1" applyBorder="1" applyAlignment="1" applyProtection="1">
      <alignment horizontal="right"/>
      <protection locked="0"/>
    </xf>
    <xf numFmtId="10" fontId="49" fillId="11" borderId="141" xfId="0" applyNumberFormat="1" applyFont="1" applyFill="1" applyBorder="1" applyAlignment="1" applyProtection="1">
      <alignment horizontal="right"/>
    </xf>
    <xf numFmtId="0" fontId="49" fillId="0" borderId="65" xfId="0" applyFont="1" applyFill="1" applyBorder="1" applyAlignment="1" applyProtection="1">
      <alignment horizontal="left" vertical="center"/>
    </xf>
    <xf numFmtId="164" fontId="49" fillId="3" borderId="66" xfId="0" applyNumberFormat="1" applyFont="1" applyFill="1" applyBorder="1" applyAlignment="1" applyProtection="1">
      <alignment horizontal="right"/>
    </xf>
    <xf numFmtId="10" fontId="49" fillId="3" borderId="67" xfId="0" applyNumberFormat="1" applyFont="1" applyFill="1" applyBorder="1" applyAlignment="1" applyProtection="1">
      <alignment horizontal="right"/>
    </xf>
    <xf numFmtId="0" fontId="61" fillId="0" borderId="0" xfId="0" applyFont="1" applyAlignment="1" applyProtection="1"/>
    <xf numFmtId="0" fontId="49" fillId="0" borderId="0" xfId="0" applyFont="1" applyFill="1" applyBorder="1" applyAlignment="1" applyProtection="1">
      <alignment horizontal="left" vertical="center"/>
    </xf>
    <xf numFmtId="10" fontId="54" fillId="4" borderId="0" xfId="0" applyNumberFormat="1" applyFont="1" applyFill="1" applyBorder="1" applyAlignment="1" applyProtection="1">
      <alignment horizontal="center"/>
    </xf>
    <xf numFmtId="10" fontId="54" fillId="4" borderId="25" xfId="0" applyNumberFormat="1" applyFont="1" applyFill="1" applyBorder="1" applyAlignment="1" applyProtection="1">
      <alignment horizontal="center"/>
    </xf>
    <xf numFmtId="0" fontId="49" fillId="4" borderId="0" xfId="0" applyFont="1" applyFill="1" applyBorder="1" applyAlignment="1" applyProtection="1">
      <alignment horizontal="center" vertical="center"/>
    </xf>
    <xf numFmtId="0" fontId="49" fillId="4" borderId="25" xfId="0" applyFont="1" applyFill="1" applyBorder="1" applyAlignment="1" applyProtection="1">
      <alignment horizontal="center" vertical="center"/>
    </xf>
    <xf numFmtId="165" fontId="49" fillId="7" borderId="126" xfId="0" applyNumberFormat="1" applyFont="1" applyFill="1" applyBorder="1" applyAlignment="1" applyProtection="1">
      <alignment horizontal="left" vertical="center" wrapText="1"/>
    </xf>
    <xf numFmtId="164" fontId="49" fillId="7" borderId="142" xfId="0" applyNumberFormat="1" applyFont="1" applyFill="1" applyBorder="1" applyAlignment="1" applyProtection="1">
      <alignment horizontal="center" vertical="center"/>
    </xf>
    <xf numFmtId="164" fontId="49" fillId="7" borderId="143" xfId="0" applyNumberFormat="1" applyFont="1" applyFill="1" applyBorder="1" applyAlignment="1" applyProtection="1">
      <alignment horizontal="center" vertical="center"/>
    </xf>
    <xf numFmtId="164" fontId="49" fillId="7" borderId="92" xfId="0" applyNumberFormat="1" applyFont="1" applyFill="1" applyBorder="1" applyAlignment="1" applyProtection="1">
      <alignment horizontal="center" vertical="center"/>
    </xf>
    <xf numFmtId="164" fontId="49" fillId="0" borderId="0" xfId="0" applyNumberFormat="1" applyFont="1" applyFill="1" applyBorder="1" applyAlignment="1" applyProtection="1">
      <alignment horizontal="center" vertical="center"/>
    </xf>
    <xf numFmtId="164" fontId="62" fillId="0" borderId="0" xfId="0" applyNumberFormat="1" applyFont="1" applyFill="1" applyBorder="1" applyAlignment="1" applyProtection="1">
      <alignment horizontal="center" vertical="center"/>
    </xf>
    <xf numFmtId="165" fontId="49" fillId="7" borderId="130" xfId="0" applyNumberFormat="1" applyFont="1" applyFill="1" applyBorder="1" applyAlignment="1" applyProtection="1">
      <alignment horizontal="left" vertical="center" wrapText="1"/>
    </xf>
    <xf numFmtId="164" fontId="49" fillId="7" borderId="30" xfId="0" applyNumberFormat="1" applyFont="1" applyFill="1" applyBorder="1" applyAlignment="1" applyProtection="1">
      <alignment horizontal="center" vertical="center"/>
    </xf>
    <xf numFmtId="10" fontId="49" fillId="7" borderId="33" xfId="0" applyNumberFormat="1" applyFont="1" applyFill="1" applyBorder="1" applyAlignment="1" applyProtection="1">
      <alignment horizontal="center" vertical="center"/>
    </xf>
    <xf numFmtId="10" fontId="49" fillId="7" borderId="94" xfId="0" applyNumberFormat="1" applyFont="1" applyFill="1" applyBorder="1" applyAlignment="1" applyProtection="1">
      <alignment horizontal="center" vertical="center"/>
    </xf>
    <xf numFmtId="164" fontId="49" fillId="0" borderId="0"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164" fontId="62" fillId="0" borderId="0" xfId="0" applyNumberFormat="1" applyFont="1" applyFill="1" applyBorder="1" applyAlignment="1" applyProtection="1">
      <alignment horizontal="center" vertical="center"/>
    </xf>
    <xf numFmtId="10" fontId="62" fillId="0" borderId="0" xfId="0" applyNumberFormat="1" applyFont="1" applyFill="1" applyBorder="1" applyAlignment="1" applyProtection="1">
      <alignment horizontal="center" vertical="center"/>
    </xf>
    <xf numFmtId="0" fontId="49" fillId="3" borderId="144" xfId="0" applyFont="1" applyFill="1" applyBorder="1" applyAlignment="1" applyProtection="1"/>
    <xf numFmtId="164" fontId="49" fillId="3" borderId="38" xfId="0" applyNumberFormat="1" applyFont="1" applyFill="1" applyBorder="1" applyAlignment="1" applyProtection="1">
      <alignment horizontal="right"/>
    </xf>
    <xf numFmtId="10" fontId="49" fillId="3" borderId="39" xfId="0" applyNumberFormat="1" applyFont="1" applyFill="1" applyBorder="1" applyAlignment="1" applyProtection="1">
      <alignment horizontal="right"/>
    </xf>
    <xf numFmtId="164" fontId="49" fillId="3" borderId="39" xfId="0" applyNumberFormat="1" applyFont="1" applyFill="1" applyBorder="1" applyAlignment="1" applyProtection="1">
      <alignment horizontal="right"/>
    </xf>
    <xf numFmtId="10" fontId="49" fillId="3" borderId="145" xfId="0" applyNumberFormat="1" applyFont="1" applyFill="1" applyBorder="1" applyAlignment="1" applyProtection="1">
      <alignment horizontal="right"/>
    </xf>
    <xf numFmtId="0" fontId="51" fillId="0" borderId="71" xfId="0" applyFont="1" applyBorder="1" applyAlignment="1" applyProtection="1">
      <alignment horizontal="left" indent="1"/>
    </xf>
    <xf numFmtId="164" fontId="54" fillId="13" borderId="43" xfId="0" applyNumberFormat="1" applyFont="1" applyFill="1" applyBorder="1" applyAlignment="1" applyProtection="1">
      <alignment horizontal="right"/>
      <protection locked="0"/>
    </xf>
    <xf numFmtId="10" fontId="54" fillId="13" borderId="43" xfId="0" applyNumberFormat="1" applyFont="1" applyFill="1" applyBorder="1" applyAlignment="1" applyProtection="1">
      <alignment horizontal="right"/>
    </xf>
    <xf numFmtId="10" fontId="54" fillId="13" borderId="124" xfId="0" applyNumberFormat="1" applyFont="1" applyFill="1" applyBorder="1" applyAlignment="1" applyProtection="1">
      <alignment horizontal="right"/>
    </xf>
    <xf numFmtId="164" fontId="54" fillId="0" borderId="0" xfId="0" applyNumberFormat="1" applyFont="1" applyBorder="1" applyAlignment="1" applyProtection="1">
      <alignment horizontal="right"/>
    </xf>
    <xf numFmtId="10" fontId="54" fillId="0" borderId="0" xfId="0" applyNumberFormat="1" applyFont="1" applyBorder="1" applyAlignment="1" applyProtection="1">
      <alignment horizontal="right"/>
    </xf>
    <xf numFmtId="164" fontId="54" fillId="17" borderId="44" xfId="0" applyNumberFormat="1" applyFont="1" applyFill="1" applyBorder="1" applyAlignment="1" applyProtection="1">
      <alignment horizontal="right"/>
      <protection locked="0"/>
    </xf>
    <xf numFmtId="10" fontId="54" fillId="11" borderId="44" xfId="0" applyNumberFormat="1" applyFont="1" applyFill="1" applyBorder="1" applyAlignment="1" applyProtection="1">
      <alignment horizontal="right"/>
    </xf>
    <xf numFmtId="164" fontId="54" fillId="5" borderId="43" xfId="0" applyNumberFormat="1" applyFont="1" applyFill="1" applyBorder="1" applyAlignment="1" applyProtection="1">
      <alignment horizontal="right"/>
    </xf>
    <xf numFmtId="164" fontId="54" fillId="5" borderId="124" xfId="0" applyNumberFormat="1" applyFont="1" applyFill="1" applyBorder="1" applyAlignment="1" applyProtection="1">
      <alignment horizontal="right"/>
    </xf>
    <xf numFmtId="10" fontId="54" fillId="11" borderId="27" xfId="0" applyNumberFormat="1" applyFont="1" applyFill="1" applyBorder="1" applyAlignment="1" applyProtection="1">
      <alignment horizontal="right"/>
    </xf>
    <xf numFmtId="10" fontId="56" fillId="0" borderId="0" xfId="0" applyNumberFormat="1" applyFont="1" applyAlignment="1" applyProtection="1"/>
    <xf numFmtId="0" fontId="51" fillId="0" borderId="146" xfId="0" applyFont="1" applyBorder="1" applyAlignment="1" applyProtection="1">
      <alignment horizontal="left" indent="1"/>
    </xf>
    <xf numFmtId="164" fontId="54" fillId="17" borderId="46" xfId="0" applyNumberFormat="1" applyFont="1" applyFill="1" applyBorder="1" applyAlignment="1" applyProtection="1">
      <alignment horizontal="right"/>
      <protection locked="0"/>
    </xf>
    <xf numFmtId="10" fontId="54" fillId="11" borderId="46" xfId="0" applyNumberFormat="1" applyFont="1" applyFill="1" applyBorder="1" applyAlignment="1" applyProtection="1">
      <alignment horizontal="right"/>
    </xf>
    <xf numFmtId="10" fontId="54" fillId="11" borderId="128" xfId="0" applyNumberFormat="1" applyFont="1" applyFill="1" applyBorder="1" applyAlignment="1" applyProtection="1">
      <alignment horizontal="right"/>
    </xf>
    <xf numFmtId="10" fontId="54" fillId="11" borderId="6" xfId="0" applyNumberFormat="1" applyFont="1" applyFill="1" applyBorder="1" applyAlignment="1" applyProtection="1">
      <alignment horizontal="right"/>
    </xf>
    <xf numFmtId="0" fontId="51" fillId="0" borderId="139" xfId="0" applyFont="1" applyBorder="1" applyAlignment="1" applyProtection="1">
      <alignment horizontal="left" indent="1"/>
    </xf>
    <xf numFmtId="164" fontId="54" fillId="17" borderId="49" xfId="0" applyNumberFormat="1" applyFont="1" applyFill="1" applyBorder="1" applyAlignment="1" applyProtection="1">
      <alignment horizontal="right"/>
      <protection locked="0"/>
    </xf>
    <xf numFmtId="10" fontId="54" fillId="11" borderId="50" xfId="0" applyNumberFormat="1" applyFont="1" applyFill="1" applyBorder="1" applyAlignment="1" applyProtection="1">
      <alignment horizontal="right"/>
    </xf>
    <xf numFmtId="10" fontId="54" fillId="11" borderId="135" xfId="0" applyNumberFormat="1" applyFont="1" applyFill="1" applyBorder="1" applyAlignment="1" applyProtection="1">
      <alignment horizontal="right"/>
    </xf>
    <xf numFmtId="0" fontId="51" fillId="0" borderId="147" xfId="0" applyFont="1" applyBorder="1" applyAlignment="1" applyProtection="1">
      <alignment horizontal="left" indent="1"/>
    </xf>
    <xf numFmtId="164" fontId="54" fillId="17" borderId="30" xfId="0" applyNumberFormat="1" applyFont="1" applyFill="1" applyBorder="1" applyAlignment="1" applyProtection="1">
      <alignment horizontal="right"/>
      <protection locked="0"/>
    </xf>
    <xf numFmtId="10" fontId="54" fillId="11" borderId="30" xfId="0" applyNumberFormat="1" applyFont="1" applyFill="1" applyBorder="1" applyAlignment="1" applyProtection="1">
      <alignment horizontal="right"/>
    </xf>
    <xf numFmtId="10" fontId="54" fillId="11" borderId="29" xfId="0" applyNumberFormat="1" applyFont="1" applyFill="1" applyBorder="1" applyAlignment="1" applyProtection="1">
      <alignment horizontal="right"/>
    </xf>
    <xf numFmtId="164" fontId="49" fillId="3" borderId="52" xfId="0" applyNumberFormat="1" applyFont="1" applyFill="1" applyBorder="1" applyAlignment="1" applyProtection="1">
      <alignment horizontal="right"/>
    </xf>
    <xf numFmtId="10" fontId="49" fillId="3" borderId="52" xfId="0" applyNumberFormat="1" applyFont="1" applyFill="1" applyBorder="1" applyAlignment="1" applyProtection="1">
      <alignment horizontal="right"/>
    </xf>
    <xf numFmtId="10" fontId="49" fillId="3" borderId="148" xfId="0" applyNumberFormat="1" applyFont="1" applyFill="1" applyBorder="1" applyAlignment="1" applyProtection="1">
      <alignment horizontal="right"/>
    </xf>
    <xf numFmtId="164" fontId="54" fillId="17" borderId="43" xfId="0" applyNumberFormat="1" applyFont="1" applyFill="1" applyBorder="1" applyAlignment="1" applyProtection="1">
      <alignment horizontal="right"/>
      <protection locked="0"/>
    </xf>
    <xf numFmtId="10" fontId="54" fillId="11" borderId="43" xfId="0" applyNumberFormat="1" applyFont="1" applyFill="1" applyBorder="1" applyAlignment="1" applyProtection="1">
      <alignment horizontal="right"/>
    </xf>
    <xf numFmtId="10" fontId="54" fillId="11" borderId="124" xfId="0" applyNumberFormat="1" applyFont="1" applyFill="1" applyBorder="1" applyAlignment="1" applyProtection="1">
      <alignment horizontal="right"/>
    </xf>
    <xf numFmtId="0" fontId="56" fillId="2" borderId="0" xfId="0" applyFont="1" applyFill="1" applyAlignment="1" applyProtection="1"/>
    <xf numFmtId="0" fontId="49" fillId="3" borderId="149" xfId="0" applyFont="1" applyFill="1" applyBorder="1" applyAlignment="1" applyProtection="1">
      <alignment horizontal="left" vertical="center"/>
    </xf>
    <xf numFmtId="164" fontId="49" fillId="3" borderId="150" xfId="0" applyNumberFormat="1" applyFont="1" applyFill="1" applyBorder="1" applyAlignment="1" applyProtection="1">
      <alignment horizontal="right"/>
    </xf>
    <xf numFmtId="10" fontId="49" fillId="3" borderId="150" xfId="0" applyNumberFormat="1" applyFont="1" applyFill="1" applyBorder="1" applyAlignment="1" applyProtection="1">
      <alignment horizontal="right"/>
    </xf>
    <xf numFmtId="10" fontId="49" fillId="3" borderId="151" xfId="0" applyNumberFormat="1" applyFont="1" applyFill="1" applyBorder="1" applyAlignment="1" applyProtection="1">
      <alignment horizontal="right"/>
    </xf>
    <xf numFmtId="0" fontId="54" fillId="0" borderId="0" xfId="0" applyFont="1" applyFill="1" applyAlignment="1" applyProtection="1">
      <alignment horizontal="left"/>
    </xf>
    <xf numFmtId="0" fontId="54" fillId="0" borderId="0" xfId="0" applyFont="1" applyFill="1" applyBorder="1" applyAlignment="1" applyProtection="1">
      <alignment horizontal="left"/>
    </xf>
    <xf numFmtId="0" fontId="56" fillId="0" borderId="0" xfId="0" applyFont="1" applyFill="1" applyAlignment="1" applyProtection="1">
      <alignment horizontal="left"/>
    </xf>
    <xf numFmtId="0" fontId="49" fillId="0" borderId="0" xfId="0" applyFont="1" applyFill="1" applyBorder="1" applyAlignment="1" applyProtection="1"/>
    <xf numFmtId="0" fontId="49" fillId="0" borderId="0" xfId="0" applyFont="1" applyBorder="1" applyAlignment="1" applyProtection="1"/>
    <xf numFmtId="0" fontId="0" fillId="0" borderId="0" xfId="0" applyAlignment="1"/>
    <xf numFmtId="49" fontId="49" fillId="0" borderId="0" xfId="0" applyNumberFormat="1" applyFont="1" applyAlignment="1" applyProtection="1">
      <alignment horizontal="left"/>
    </xf>
    <xf numFmtId="0" fontId="54" fillId="16" borderId="0" xfId="0" applyNumberFormat="1" applyFont="1" applyFill="1" applyBorder="1" applyAlignment="1" applyProtection="1">
      <alignment horizontal="left"/>
      <protection locked="0"/>
    </xf>
    <xf numFmtId="0" fontId="54" fillId="16" borderId="0" xfId="0" applyNumberFormat="1" applyFont="1" applyFill="1" applyBorder="1" applyAlignment="1">
      <alignment horizontal="left"/>
    </xf>
    <xf numFmtId="0" fontId="54" fillId="0" borderId="0" xfId="0" applyFont="1" applyAlignment="1" applyProtection="1">
      <alignment horizontal="left" wrapText="1"/>
    </xf>
    <xf numFmtId="0" fontId="51" fillId="0" borderId="0" xfId="0" applyNumberFormat="1" applyFont="1" applyFill="1" applyBorder="1" applyAlignment="1" applyProtection="1"/>
    <xf numFmtId="0" fontId="63" fillId="7" borderId="6" xfId="0" applyFont="1" applyFill="1" applyBorder="1" applyAlignment="1" applyProtection="1">
      <alignment horizontal="left" vertical="center" wrapText="1"/>
    </xf>
    <xf numFmtId="165" fontId="49" fillId="7" borderId="6" xfId="0" applyNumberFormat="1" applyFont="1" applyFill="1" applyBorder="1" applyAlignment="1" applyProtection="1">
      <alignment horizontal="center" vertical="center" wrapText="1"/>
    </xf>
    <xf numFmtId="0" fontId="63" fillId="0" borderId="0" xfId="0" applyFont="1" applyAlignment="1" applyProtection="1">
      <alignment vertical="center" wrapText="1"/>
    </xf>
    <xf numFmtId="0" fontId="3" fillId="0" borderId="0" xfId="0" applyFont="1" applyFill="1" applyAlignment="1" applyProtection="1">
      <alignment vertical="center" wrapText="1"/>
    </xf>
    <xf numFmtId="0" fontId="54" fillId="0" borderId="6" xfId="0" applyFont="1" applyFill="1" applyBorder="1" applyAlignment="1" applyProtection="1">
      <alignment horizontal="left" vertical="center" indent="1"/>
    </xf>
    <xf numFmtId="164" fontId="54" fillId="11" borderId="6" xfId="0" applyNumberFormat="1" applyFont="1" applyFill="1" applyBorder="1" applyAlignment="1" applyProtection="1">
      <alignment horizontal="right"/>
    </xf>
    <xf numFmtId="165" fontId="64" fillId="11" borderId="6" xfId="0" applyNumberFormat="1" applyFont="1" applyFill="1" applyBorder="1" applyAlignment="1" applyProtection="1">
      <alignment horizontal="center"/>
    </xf>
    <xf numFmtId="0" fontId="63" fillId="0" borderId="0" xfId="0" applyFont="1" applyAlignment="1" applyProtection="1">
      <alignment horizontal="center"/>
    </xf>
    <xf numFmtId="168" fontId="63" fillId="0" borderId="0" xfId="0" applyNumberFormat="1" applyFont="1" applyAlignment="1" applyProtection="1">
      <alignment vertical="center" wrapText="1"/>
    </xf>
    <xf numFmtId="49" fontId="63" fillId="0" borderId="0" xfId="0" applyNumberFormat="1" applyFont="1" applyAlignment="1" applyProtection="1">
      <alignment vertical="center" wrapText="1"/>
    </xf>
    <xf numFmtId="0" fontId="49" fillId="7" borderId="6" xfId="0" applyFont="1" applyFill="1" applyBorder="1" applyAlignment="1" applyProtection="1">
      <alignment horizontal="left" vertical="center"/>
    </xf>
    <xf numFmtId="164" fontId="49" fillId="11" borderId="6" xfId="0" applyNumberFormat="1" applyFont="1" applyFill="1" applyBorder="1" applyAlignment="1" applyProtection="1">
      <alignment horizontal="right"/>
    </xf>
    <xf numFmtId="165" fontId="63" fillId="11" borderId="6" xfId="0" applyNumberFormat="1" applyFont="1" applyFill="1" applyBorder="1" applyAlignment="1" applyProtection="1">
      <alignment horizontal="center"/>
    </xf>
    <xf numFmtId="165" fontId="54" fillId="0" borderId="0" xfId="0" applyNumberFormat="1" applyFont="1" applyFill="1" applyBorder="1" applyAlignment="1" applyProtection="1">
      <alignment horizontal="right"/>
    </xf>
    <xf numFmtId="0" fontId="63" fillId="17" borderId="6" xfId="0" applyFont="1" applyFill="1" applyBorder="1" applyAlignment="1" applyProtection="1">
      <alignment horizontal="left"/>
    </xf>
    <xf numFmtId="164" fontId="49" fillId="17" borderId="6" xfId="0" applyNumberFormat="1" applyFont="1" applyFill="1" applyBorder="1" applyAlignment="1" applyProtection="1">
      <alignment horizontal="center"/>
    </xf>
    <xf numFmtId="165" fontId="49" fillId="17" borderId="6" xfId="0" applyNumberFormat="1" applyFont="1" applyFill="1" applyBorder="1" applyAlignment="1" applyProtection="1">
      <alignment horizontal="center"/>
    </xf>
    <xf numFmtId="0" fontId="49" fillId="17" borderId="6" xfId="0" applyFont="1" applyFill="1" applyBorder="1" applyAlignment="1" applyProtection="1">
      <alignment horizontal="left" vertical="center"/>
    </xf>
    <xf numFmtId="0" fontId="49" fillId="0" borderId="0" xfId="0" applyFont="1" applyFill="1" applyBorder="1" applyAlignment="1" applyProtection="1">
      <alignment horizontal="right" vertical="center" indent="1"/>
    </xf>
    <xf numFmtId="0" fontId="63" fillId="0" borderId="0" xfId="0" applyFont="1" applyFill="1" applyAlignment="1" applyProtection="1">
      <alignment horizontal="right" wrapText="1"/>
    </xf>
    <xf numFmtId="0" fontId="63" fillId="0" borderId="0" xfId="0" applyFont="1" applyAlignment="1" applyProtection="1">
      <alignment horizontal="right"/>
    </xf>
    <xf numFmtId="164" fontId="61" fillId="0" borderId="0" xfId="0" applyNumberFormat="1" applyFont="1" applyFill="1" applyBorder="1" applyAlignment="1" applyProtection="1">
      <alignment horizontal="right"/>
    </xf>
    <xf numFmtId="0" fontId="2" fillId="0" borderId="0" xfId="0" applyFont="1" applyFill="1" applyBorder="1" applyAlignment="1" applyProtection="1">
      <alignment horizontal="left" vertical="center"/>
    </xf>
    <xf numFmtId="10" fontId="4" fillId="0" borderId="0" xfId="0" applyNumberFormat="1" applyFont="1" applyFill="1" applyBorder="1" applyAlignment="1" applyProtection="1">
      <alignment horizontal="center"/>
    </xf>
    <xf numFmtId="0" fontId="65" fillId="0" borderId="0" xfId="0" applyFont="1" applyFill="1" applyBorder="1" applyAlignment="1" applyProtection="1">
      <alignment horizontal="left" indent="1"/>
    </xf>
    <xf numFmtId="0" fontId="2" fillId="0" borderId="0" xfId="0" applyFont="1" applyFill="1" applyBorder="1" applyAlignment="1" applyProtection="1"/>
    <xf numFmtId="0" fontId="66" fillId="0" borderId="0" xfId="0" applyFont="1" applyFill="1" applyBorder="1" applyAlignment="1" applyProtection="1">
      <alignment horizontal="left" vertical="center"/>
    </xf>
    <xf numFmtId="164" fontId="66" fillId="0" borderId="0" xfId="0" applyNumberFormat="1" applyFont="1" applyFill="1" applyBorder="1" applyAlignment="1" applyProtection="1">
      <alignment horizontal="right"/>
    </xf>
    <xf numFmtId="10" fontId="66" fillId="0" borderId="0" xfId="0" applyNumberFormat="1" applyFont="1" applyFill="1" applyBorder="1" applyAlignment="1" applyProtection="1">
      <alignment horizontal="right"/>
    </xf>
    <xf numFmtId="0" fontId="67" fillId="0" borderId="0" xfId="0" applyFont="1" applyFill="1" applyBorder="1" applyAlignment="1" applyProtection="1">
      <alignment horizontal="left" vertical="center" wrapText="1"/>
    </xf>
    <xf numFmtId="10" fontId="68" fillId="0" borderId="0" xfId="0" applyNumberFormat="1" applyFont="1" applyFill="1" applyBorder="1" applyAlignment="1" applyProtection="1">
      <alignment horizontal="center" vertical="center" wrapText="1"/>
    </xf>
    <xf numFmtId="0" fontId="69" fillId="0" borderId="0" xfId="0" applyFont="1" applyFill="1" applyBorder="1" applyAlignment="1" applyProtection="1">
      <alignment horizontal="left" wrapText="1"/>
    </xf>
    <xf numFmtId="0" fontId="68" fillId="0" borderId="0" xfId="0" applyFont="1" applyFill="1" applyBorder="1" applyAlignment="1" applyProtection="1">
      <alignment horizontal="center"/>
    </xf>
    <xf numFmtId="0" fontId="9" fillId="0" borderId="0" xfId="0" applyFont="1" applyFill="1" applyBorder="1" applyAlignment="1" applyProtection="1">
      <alignment horizontal="left" indent="1"/>
    </xf>
    <xf numFmtId="164" fontId="1" fillId="0" borderId="0" xfId="0" applyNumberFormat="1" applyFont="1" applyFill="1" applyBorder="1" applyAlignment="1" applyProtection="1"/>
    <xf numFmtId="164" fontId="49" fillId="7" borderId="6" xfId="0" applyNumberFormat="1" applyFont="1" applyFill="1" applyBorder="1" applyAlignment="1" applyProtection="1">
      <alignment horizontal="center" vertical="center" wrapText="1"/>
    </xf>
  </cellXfs>
  <cellStyles count="3">
    <cellStyle name="Currency" xfId="2" builtinId="4"/>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grants.hrsa.gov/webexternal/Login.as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50"/>
    <pageSetUpPr fitToPage="1"/>
  </sheetPr>
  <dimension ref="A1:ER87"/>
  <sheetViews>
    <sheetView tabSelected="1" zoomScale="115" zoomScaleNormal="115" workbookViewId="0">
      <selection activeCell="B71" sqref="B71"/>
    </sheetView>
  </sheetViews>
  <sheetFormatPr defaultColWidth="9.140625" defaultRowHeight="12.75" x14ac:dyDescent="0.2"/>
  <cols>
    <col min="1" max="1" width="60.42578125" style="171" customWidth="1"/>
    <col min="2" max="2" width="10.7109375" style="189" customWidth="1"/>
    <col min="3" max="3" width="10.42578125" style="184" bestFit="1" customWidth="1"/>
    <col min="4" max="4" width="10.7109375" style="189" customWidth="1"/>
    <col min="5" max="5" width="10.42578125" style="184" bestFit="1" customWidth="1"/>
    <col min="6" max="6" width="11.5703125" style="189" customWidth="1"/>
    <col min="7" max="7" width="11.28515625" style="184" customWidth="1"/>
    <col min="8" max="8" width="11.7109375" style="189" customWidth="1"/>
    <col min="9" max="9" width="10.42578125" style="184" bestFit="1" customWidth="1"/>
    <col min="10" max="16384" width="9.140625" style="171"/>
  </cols>
  <sheetData>
    <row r="1" spans="1:9" ht="15.75" x14ac:dyDescent="0.25">
      <c r="A1" s="235" t="s">
        <v>80</v>
      </c>
      <c r="B1" s="235"/>
      <c r="C1" s="235"/>
      <c r="D1" s="235"/>
      <c r="E1" s="235"/>
      <c r="F1" s="235"/>
      <c r="G1" s="235"/>
      <c r="H1" s="235"/>
      <c r="I1" s="235"/>
    </row>
    <row r="2" spans="1:9" ht="10.5" customHeight="1" thickBot="1" x14ac:dyDescent="0.25">
      <c r="A2" s="236"/>
      <c r="B2" s="236"/>
      <c r="C2" s="236"/>
      <c r="D2" s="236"/>
      <c r="E2" s="236"/>
      <c r="F2" s="236"/>
      <c r="G2" s="236"/>
      <c r="H2" s="236"/>
      <c r="I2" s="236"/>
    </row>
    <row r="3" spans="1:9" ht="14.45" customHeight="1" x14ac:dyDescent="0.2">
      <c r="A3" s="249" t="s">
        <v>38</v>
      </c>
      <c r="B3" s="250"/>
      <c r="C3" s="250"/>
      <c r="D3" s="251"/>
      <c r="E3" s="246" t="s">
        <v>30</v>
      </c>
      <c r="F3" s="247"/>
      <c r="G3" s="247"/>
      <c r="H3" s="247"/>
      <c r="I3" s="248"/>
    </row>
    <row r="4" spans="1:9" ht="14.1" customHeight="1" x14ac:dyDescent="0.2">
      <c r="A4" s="250"/>
      <c r="B4" s="250"/>
      <c r="C4" s="250"/>
      <c r="D4" s="251"/>
      <c r="E4" s="252" t="s">
        <v>21</v>
      </c>
      <c r="F4" s="253"/>
      <c r="G4" s="253"/>
      <c r="H4" s="253"/>
      <c r="I4" s="64"/>
    </row>
    <row r="5" spans="1:9" ht="14.1" customHeight="1" thickBot="1" x14ac:dyDescent="0.25">
      <c r="A5" s="250"/>
      <c r="B5" s="250"/>
      <c r="C5" s="250"/>
      <c r="D5" s="251"/>
      <c r="E5" s="252" t="s">
        <v>33</v>
      </c>
      <c r="F5" s="253"/>
      <c r="G5" s="253"/>
      <c r="H5" s="253"/>
      <c r="I5" s="64"/>
    </row>
    <row r="6" spans="1:9" ht="14.1" customHeight="1" thickBot="1" x14ac:dyDescent="0.25">
      <c r="A6" s="242" t="s">
        <v>17</v>
      </c>
      <c r="B6" s="243"/>
      <c r="C6" s="218"/>
      <c r="D6" s="215"/>
      <c r="E6" s="256" t="s">
        <v>34</v>
      </c>
      <c r="F6" s="257"/>
      <c r="G6" s="257"/>
      <c r="H6" s="257"/>
      <c r="I6" s="65"/>
    </row>
    <row r="7" spans="1:9" ht="14.1" customHeight="1" x14ac:dyDescent="0.2">
      <c r="A7" s="254" t="s">
        <v>93</v>
      </c>
      <c r="B7" s="255"/>
      <c r="C7" s="214"/>
      <c r="D7" s="215"/>
      <c r="E7" s="216" t="s">
        <v>63</v>
      </c>
      <c r="F7" s="217"/>
      <c r="G7" s="217"/>
      <c r="H7" s="217"/>
      <c r="I7" s="66">
        <f>SUM(I5:I6)</f>
        <v>0</v>
      </c>
    </row>
    <row r="8" spans="1:9" ht="14.1" customHeight="1" x14ac:dyDescent="0.2">
      <c r="A8" s="62" t="s">
        <v>94</v>
      </c>
      <c r="B8" s="195"/>
      <c r="C8" s="214"/>
      <c r="D8" s="244"/>
      <c r="E8" s="239" t="s">
        <v>35</v>
      </c>
      <c r="F8" s="240"/>
      <c r="G8" s="240"/>
      <c r="H8" s="240"/>
      <c r="I8" s="64"/>
    </row>
    <row r="9" spans="1:9" ht="14.1" customHeight="1" x14ac:dyDescent="0.2">
      <c r="A9" s="63" t="s">
        <v>95</v>
      </c>
      <c r="B9" s="196"/>
      <c r="C9" s="245"/>
      <c r="D9" s="215"/>
      <c r="E9" s="237" t="s">
        <v>64</v>
      </c>
      <c r="F9" s="238"/>
      <c r="G9" s="238"/>
      <c r="H9" s="238"/>
      <c r="I9" s="66">
        <f>SUM(I4+I5+I6+I8)</f>
        <v>0</v>
      </c>
    </row>
    <row r="10" spans="1:9" ht="14.1" customHeight="1" thickBot="1" x14ac:dyDescent="0.25">
      <c r="A10" s="258" t="s">
        <v>96</v>
      </c>
      <c r="B10" s="259"/>
      <c r="C10" s="241"/>
      <c r="D10" s="215"/>
      <c r="E10" s="239" t="s">
        <v>36</v>
      </c>
      <c r="F10" s="240"/>
      <c r="G10" s="240"/>
      <c r="H10" s="240"/>
      <c r="I10" s="64"/>
    </row>
    <row r="11" spans="1:9" ht="14.45" customHeight="1" thickBot="1" x14ac:dyDescent="0.25">
      <c r="A11" s="225"/>
      <c r="B11" s="225"/>
      <c r="C11" s="233"/>
      <c r="D11" s="215"/>
      <c r="E11" s="226" t="s">
        <v>37</v>
      </c>
      <c r="F11" s="227"/>
      <c r="G11" s="227"/>
      <c r="H11" s="228"/>
      <c r="I11" s="67">
        <f>SUM(I9+I10)</f>
        <v>0</v>
      </c>
    </row>
    <row r="12" spans="1:9" ht="13.5" thickBot="1" x14ac:dyDescent="0.25">
      <c r="A12" s="234"/>
      <c r="B12" s="234"/>
      <c r="C12" s="234"/>
      <c r="D12" s="234"/>
      <c r="E12" s="234"/>
      <c r="F12" s="234"/>
      <c r="G12" s="234"/>
      <c r="H12" s="234"/>
      <c r="I12" s="234"/>
    </row>
    <row r="13" spans="1:9" ht="14.45" customHeight="1" thickTop="1" x14ac:dyDescent="0.2">
      <c r="A13" s="202" t="s">
        <v>23</v>
      </c>
      <c r="B13" s="205" t="s">
        <v>49</v>
      </c>
      <c r="C13" s="206"/>
      <c r="D13" s="205" t="s">
        <v>31</v>
      </c>
      <c r="E13" s="206"/>
      <c r="F13" s="205" t="s">
        <v>29</v>
      </c>
      <c r="G13" s="206"/>
      <c r="H13" s="229" t="s">
        <v>24</v>
      </c>
      <c r="I13" s="230"/>
    </row>
    <row r="14" spans="1:9" ht="16.5" customHeight="1" x14ac:dyDescent="0.2">
      <c r="A14" s="203"/>
      <c r="B14" s="207"/>
      <c r="C14" s="208"/>
      <c r="D14" s="207"/>
      <c r="E14" s="208"/>
      <c r="F14" s="207"/>
      <c r="G14" s="208"/>
      <c r="H14" s="231"/>
      <c r="I14" s="232"/>
    </row>
    <row r="15" spans="1:9" s="172" customFormat="1" ht="12" customHeight="1" thickBot="1" x14ac:dyDescent="0.25">
      <c r="A15" s="204"/>
      <c r="B15" s="186" t="s">
        <v>0</v>
      </c>
      <c r="C15" s="68" t="s">
        <v>1</v>
      </c>
      <c r="D15" s="190" t="s">
        <v>0</v>
      </c>
      <c r="E15" s="68" t="s">
        <v>1</v>
      </c>
      <c r="F15" s="190" t="s">
        <v>0</v>
      </c>
      <c r="G15" s="68" t="s">
        <v>1</v>
      </c>
      <c r="H15" s="190" t="s">
        <v>0</v>
      </c>
      <c r="I15" s="69" t="s">
        <v>1</v>
      </c>
    </row>
    <row r="16" spans="1:9" s="172" customFormat="1" ht="14.45" customHeight="1" x14ac:dyDescent="0.2">
      <c r="A16" s="32" t="s">
        <v>11</v>
      </c>
      <c r="B16" s="33">
        <f>SUM(B17+B18+B19)</f>
        <v>0</v>
      </c>
      <c r="C16" s="34" t="str">
        <f>IF(ISERROR(B16/B28),"- -",B16/B28)</f>
        <v>- -</v>
      </c>
      <c r="D16" s="33">
        <f>SUM(D17+D18+D19)</f>
        <v>0</v>
      </c>
      <c r="E16" s="34" t="str">
        <f>IF(ISERROR(D16/D28),"- -",D16/D28)</f>
        <v>- -</v>
      </c>
      <c r="F16" s="33">
        <f>SUM(F17+F18+F19)</f>
        <v>0</v>
      </c>
      <c r="G16" s="34" t="str">
        <f>IF(ISERROR(F16/F28),"- -",F16/F28)</f>
        <v>- -</v>
      </c>
      <c r="H16" s="33">
        <f>SUM(B16+D16+F16)</f>
        <v>0</v>
      </c>
      <c r="I16" s="35" t="str">
        <f>IF(ISERROR(H16/H28),"- -",H16/H28)</f>
        <v>- -</v>
      </c>
    </row>
    <row r="17" spans="1:9" s="172" customFormat="1" ht="14.45" customHeight="1" x14ac:dyDescent="0.2">
      <c r="A17" s="36" t="s">
        <v>2</v>
      </c>
      <c r="B17" s="37"/>
      <c r="C17" s="143" t="str">
        <f>IF(ISERROR(B17/B28),"- -",B17/B28)</f>
        <v>- -</v>
      </c>
      <c r="D17" s="37"/>
      <c r="E17" s="143" t="str">
        <f>IF(ISERROR(D17/D28),"- -",D17/D28)</f>
        <v>- -</v>
      </c>
      <c r="F17" s="37"/>
      <c r="G17" s="143" t="str">
        <f>IF(ISERROR(F17/F28),"- -",F17/F28)</f>
        <v>- -</v>
      </c>
      <c r="H17" s="148">
        <f t="shared" ref="H17:H27" si="0">SUM(B17+D17+F17)</f>
        <v>0</v>
      </c>
      <c r="I17" s="149" t="str">
        <f>IF(ISERROR(H17/H28),"- -",H17/H28)</f>
        <v>- -</v>
      </c>
    </row>
    <row r="18" spans="1:9" s="172" customFormat="1" ht="14.45" customHeight="1" x14ac:dyDescent="0.2">
      <c r="A18" s="36" t="s">
        <v>3</v>
      </c>
      <c r="B18" s="37"/>
      <c r="C18" s="143" t="str">
        <f>IF(ISERROR(B18/B28),"- -",B18/B28)</f>
        <v>- -</v>
      </c>
      <c r="D18" s="37"/>
      <c r="E18" s="143" t="str">
        <f>IF(ISERROR(D18/D28),"- -",D18/D28)</f>
        <v>- -</v>
      </c>
      <c r="F18" s="37"/>
      <c r="G18" s="143" t="str">
        <f>IF(ISERROR(F18/F28),"- -",F18/F28)</f>
        <v>- -</v>
      </c>
      <c r="H18" s="148">
        <f t="shared" si="0"/>
        <v>0</v>
      </c>
      <c r="I18" s="149" t="str">
        <f>IF(ISERROR(H18/H28),"- -",H18/H28)</f>
        <v>- -</v>
      </c>
    </row>
    <row r="19" spans="1:9" s="172" customFormat="1" ht="14.45" customHeight="1" thickBot="1" x14ac:dyDescent="0.25">
      <c r="A19" s="38" t="s">
        <v>4</v>
      </c>
      <c r="B19" s="39"/>
      <c r="C19" s="144" t="str">
        <f>IF(ISERROR(B19/B28),"- -",B19/B28)</f>
        <v>- -</v>
      </c>
      <c r="D19" s="39"/>
      <c r="E19" s="144" t="str">
        <f>IF(ISERROR(D19/D28),"- -",D19/D28)</f>
        <v>- -</v>
      </c>
      <c r="F19" s="39"/>
      <c r="G19" s="144" t="str">
        <f>IF(ISERROR(F19/F28),"- -",F19/F28)</f>
        <v>- -</v>
      </c>
      <c r="H19" s="150">
        <f t="shared" si="0"/>
        <v>0</v>
      </c>
      <c r="I19" s="151" t="str">
        <f>IF(ISERROR(H19/H28),"- -",H19/H28)</f>
        <v>- -</v>
      </c>
    </row>
    <row r="20" spans="1:9" s="172" customFormat="1" ht="14.45" customHeight="1" thickBot="1" x14ac:dyDescent="0.25">
      <c r="A20" s="40" t="s">
        <v>12</v>
      </c>
      <c r="B20" s="41"/>
      <c r="C20" s="145" t="str">
        <f>IF(ISERROR(B20/B28),"- -",B20/B28)</f>
        <v>- -</v>
      </c>
      <c r="D20" s="42"/>
      <c r="E20" s="43"/>
      <c r="F20" s="41"/>
      <c r="G20" s="145" t="str">
        <f>IF(ISERROR(F20/F28),"- -",F20/F28)</f>
        <v>- -</v>
      </c>
      <c r="H20" s="152">
        <f>SUM(B20+F20)</f>
        <v>0</v>
      </c>
      <c r="I20" s="153" t="str">
        <f>IF(ISERROR(H20/H28),"- -",H20/H28)</f>
        <v>- -</v>
      </c>
    </row>
    <row r="21" spans="1:9" s="172" customFormat="1" ht="14.45" customHeight="1" thickBot="1" x14ac:dyDescent="0.25">
      <c r="A21" s="45" t="s">
        <v>18</v>
      </c>
      <c r="B21" s="137"/>
      <c r="C21" s="146" t="str">
        <f>IF(ISERROR(B21/B28),"- -",B21/B28)</f>
        <v>- -</v>
      </c>
      <c r="D21" s="42"/>
      <c r="E21" s="43"/>
      <c r="F21" s="44"/>
      <c r="G21" s="145" t="str">
        <f>IF(ISERROR(F21/F28),"- -",F21/F28)</f>
        <v>- -</v>
      </c>
      <c r="H21" s="152">
        <f>SUM(B21+F21)</f>
        <v>0</v>
      </c>
      <c r="I21" s="153" t="str">
        <f>IF(ISERROR(H21/H28),"- -",H21/H28)</f>
        <v>- -</v>
      </c>
    </row>
    <row r="22" spans="1:9" s="172" customFormat="1" ht="14.45" customHeight="1" thickBot="1" x14ac:dyDescent="0.25">
      <c r="A22" s="45" t="s">
        <v>84</v>
      </c>
      <c r="B22" s="138">
        <f>B63</f>
        <v>0</v>
      </c>
      <c r="C22" s="146" t="str">
        <f>IF(ISERROR(B22/B28),"- -",B22/B28)</f>
        <v>- -</v>
      </c>
      <c r="D22" s="42"/>
      <c r="E22" s="47"/>
      <c r="F22" s="46">
        <f>F63</f>
        <v>0</v>
      </c>
      <c r="G22" s="146" t="str">
        <f>IF(ISERROR(F22/F28),"- -",F22/F28)</f>
        <v>- -</v>
      </c>
      <c r="H22" s="152">
        <f>SUM(B22+F22)</f>
        <v>0</v>
      </c>
      <c r="I22" s="153" t="str">
        <f>IF(ISERROR(H22/H28),"- -",H22/H28)</f>
        <v>- -</v>
      </c>
    </row>
    <row r="23" spans="1:9" s="172" customFormat="1" ht="14.45" customHeight="1" thickBot="1" x14ac:dyDescent="0.25">
      <c r="A23" s="45" t="s">
        <v>85</v>
      </c>
      <c r="B23" s="139"/>
      <c r="C23" s="146" t="str">
        <f>IF(ISERROR(B23/B28),"- -",B23/B28)</f>
        <v>- -</v>
      </c>
      <c r="D23" s="42"/>
      <c r="E23" s="47"/>
      <c r="F23" s="142"/>
      <c r="G23" s="146" t="str">
        <f>IF(ISERROR(F23/F28),"- -",F23/F28)</f>
        <v>- -</v>
      </c>
      <c r="H23" s="152">
        <f>SUM(B23)</f>
        <v>0</v>
      </c>
      <c r="I23" s="153" t="str">
        <f>IF(ISERROR(H23/H28),"- -",H23/H28)</f>
        <v>- -</v>
      </c>
    </row>
    <row r="24" spans="1:9" s="172" customFormat="1" ht="14.45" customHeight="1" thickBot="1" x14ac:dyDescent="0.25">
      <c r="A24" s="45" t="s">
        <v>86</v>
      </c>
      <c r="B24" s="138">
        <f>D63</f>
        <v>0</v>
      </c>
      <c r="C24" s="146" t="str">
        <f>IF(ISERROR(B24/B28),"- -",B24/B28)</f>
        <v>- -</v>
      </c>
      <c r="D24" s="42"/>
      <c r="E24" s="47"/>
      <c r="F24" s="48"/>
      <c r="G24" s="49" t="str">
        <f>IF(ISERROR(F24/F28),"- -",F24/F28)</f>
        <v>- -</v>
      </c>
      <c r="H24" s="152">
        <f>B24</f>
        <v>0</v>
      </c>
      <c r="I24" s="153" t="str">
        <f>IF(ISERROR(H24/H28),"- -",H24/H28)</f>
        <v>- -</v>
      </c>
    </row>
    <row r="25" spans="1:9" s="172" customFormat="1" ht="14.45" customHeight="1" thickBot="1" x14ac:dyDescent="0.25">
      <c r="A25" s="45" t="s">
        <v>87</v>
      </c>
      <c r="B25" s="140"/>
      <c r="C25" s="146" t="str">
        <f>IF(ISERROR(B25/B28),"- -",B25/B28)</f>
        <v>- -</v>
      </c>
      <c r="D25" s="41"/>
      <c r="E25" s="145" t="str">
        <f>IF(ISERROR(D25/D28),"- -",D25/D28)</f>
        <v>- -</v>
      </c>
      <c r="F25" s="50"/>
      <c r="G25" s="145" t="str">
        <f>IF(ISERROR(F25/F28),"- -",F25/F28)</f>
        <v>- -</v>
      </c>
      <c r="H25" s="152">
        <f>SUM(B25+D25+F25)</f>
        <v>0</v>
      </c>
      <c r="I25" s="153" t="str">
        <f>IF(ISERROR(H25/H28),"- -",H25/H28)</f>
        <v>- -</v>
      </c>
    </row>
    <row r="26" spans="1:9" s="172" customFormat="1" ht="14.45" customHeight="1" thickBot="1" x14ac:dyDescent="0.25">
      <c r="A26" s="40" t="s">
        <v>69</v>
      </c>
      <c r="B26" s="41"/>
      <c r="C26" s="145" t="str">
        <f>IF(ISERROR(B26/B28),"- -",B26/B28)</f>
        <v>- -</v>
      </c>
      <c r="D26" s="41"/>
      <c r="E26" s="145" t="str">
        <f>IF(ISERROR(D26/D28),"- -",D26/D28)</f>
        <v>- -</v>
      </c>
      <c r="F26" s="41"/>
      <c r="G26" s="145" t="str">
        <f>IF(ISERROR(F26/F28),"- -",F26/F28)</f>
        <v>- -</v>
      </c>
      <c r="H26" s="152">
        <f t="shared" si="0"/>
        <v>0</v>
      </c>
      <c r="I26" s="153" t="str">
        <f>IF(ISERROR(H26/H28),"- -",H26/H28)</f>
        <v>- -</v>
      </c>
    </row>
    <row r="27" spans="1:9" s="172" customFormat="1" ht="14.45" customHeight="1" thickBot="1" x14ac:dyDescent="0.25">
      <c r="A27" s="40" t="s">
        <v>70</v>
      </c>
      <c r="B27" s="41"/>
      <c r="C27" s="145" t="str">
        <f>IF(ISERROR(B27/B28),"- -",B27/B28)</f>
        <v>- -</v>
      </c>
      <c r="D27" s="41"/>
      <c r="E27" s="147" t="str">
        <f>IF(ISERROR(D27/D28),"- -",D27/D28)</f>
        <v>- -</v>
      </c>
      <c r="F27" s="141"/>
      <c r="G27" s="146" t="str">
        <f>IF(ISERROR(F27/F28),"- -",F27/F28)</f>
        <v>- -</v>
      </c>
      <c r="H27" s="154">
        <f t="shared" si="0"/>
        <v>0</v>
      </c>
      <c r="I27" s="153" t="str">
        <f>IF(ISERROR(H27/H28),"- -",H27/H28)</f>
        <v>- -</v>
      </c>
    </row>
    <row r="28" spans="1:9" s="173" customFormat="1" ht="14.45" customHeight="1" thickBot="1" x14ac:dyDescent="0.25">
      <c r="A28" s="51" t="s">
        <v>5</v>
      </c>
      <c r="B28" s="52">
        <f>SUM(B16, B20:B27)</f>
        <v>0</v>
      </c>
      <c r="C28" s="53">
        <f>IF(ISERROR(SUM(C16, C20:C27)),"- -",SUM(C16, C20:C27))</f>
        <v>0</v>
      </c>
      <c r="D28" s="54">
        <f>SUM(D16, D25:D27)</f>
        <v>0</v>
      </c>
      <c r="E28" s="53">
        <f>IF(ISERROR(SUM(E16, E25:E27)),"- -",SUM(E16, E25:E27))</f>
        <v>0</v>
      </c>
      <c r="F28" s="54">
        <f>SUM(F16, F20:F22, F25:F27)</f>
        <v>0</v>
      </c>
      <c r="G28" s="53">
        <f>IF(ISERROR(SUM(G16, G20:G23, G25:G27)),"- -",SUM(G16, G20:G23, G25:G27))</f>
        <v>0</v>
      </c>
      <c r="H28" s="54">
        <f>SUM(H16, H20:H27)</f>
        <v>0</v>
      </c>
      <c r="I28" s="55" t="str">
        <f>IF(ISERROR(SUM(I16+I20+I21+I22+I23+I24+I25+I26+I27)),"- -",SUM(I16+I20+I21+I22+I23+I24+I25+I26+I27))</f>
        <v>- -</v>
      </c>
    </row>
    <row r="29" spans="1:9" s="173" customFormat="1" ht="14.45" customHeight="1" thickBot="1" x14ac:dyDescent="0.25">
      <c r="A29" s="56" t="s">
        <v>88</v>
      </c>
      <c r="B29" s="57">
        <f>SUM(B28+D28+F28)</f>
        <v>0</v>
      </c>
      <c r="C29" s="58"/>
      <c r="D29" s="191"/>
      <c r="E29" s="58"/>
      <c r="F29" s="191"/>
      <c r="G29" s="58"/>
      <c r="H29" s="191"/>
      <c r="I29" s="59"/>
    </row>
    <row r="30" spans="1:9" s="173" customFormat="1" ht="12.75" customHeight="1" thickTop="1" thickBot="1" x14ac:dyDescent="0.25">
      <c r="A30" s="60"/>
      <c r="B30" s="187"/>
      <c r="C30" s="60"/>
      <c r="D30" s="187"/>
      <c r="E30" s="60"/>
      <c r="F30" s="187"/>
      <c r="G30" s="60"/>
      <c r="H30" s="187"/>
      <c r="I30" s="61"/>
    </row>
    <row r="31" spans="1:9" s="173" customFormat="1" ht="17.25" customHeight="1" thickTop="1" x14ac:dyDescent="0.2">
      <c r="A31" s="212" t="s">
        <v>19</v>
      </c>
      <c r="B31" s="221" t="s">
        <v>89</v>
      </c>
      <c r="C31" s="210"/>
      <c r="D31" s="209" t="s">
        <v>25</v>
      </c>
      <c r="E31" s="210"/>
      <c r="F31" s="222" t="s">
        <v>90</v>
      </c>
      <c r="G31" s="223"/>
      <c r="H31" s="209" t="s">
        <v>26</v>
      </c>
      <c r="I31" s="224"/>
    </row>
    <row r="32" spans="1:9" s="173" customFormat="1" ht="16.5" customHeight="1" thickBot="1" x14ac:dyDescent="0.25">
      <c r="A32" s="213"/>
      <c r="B32" s="70" t="s">
        <v>0</v>
      </c>
      <c r="C32" s="71" t="s">
        <v>1</v>
      </c>
      <c r="D32" s="72" t="s">
        <v>0</v>
      </c>
      <c r="E32" s="73" t="s">
        <v>1</v>
      </c>
      <c r="F32" s="72" t="s">
        <v>0</v>
      </c>
      <c r="G32" s="73" t="s">
        <v>1</v>
      </c>
      <c r="H32" s="74" t="s">
        <v>0</v>
      </c>
      <c r="I32" s="75" t="s">
        <v>1</v>
      </c>
    </row>
    <row r="33" spans="1:9" ht="14.45" customHeight="1" x14ac:dyDescent="0.2">
      <c r="A33" s="76" t="s">
        <v>28</v>
      </c>
      <c r="B33" s="77">
        <f>SUM(B35:B46)</f>
        <v>0</v>
      </c>
      <c r="C33" s="78" t="str">
        <f>IF(ISERROR(B33/B63),"- -",B33/B63)</f>
        <v>- -</v>
      </c>
      <c r="D33" s="79">
        <f>SUM(D36:D37, D39:D46)</f>
        <v>0</v>
      </c>
      <c r="E33" s="78" t="str">
        <f>IF(ISERROR(D33/D63),"- -",D33/D63)</f>
        <v>- -</v>
      </c>
      <c r="F33" s="80">
        <f>SUM(F35:F36, F39:F46)</f>
        <v>0</v>
      </c>
      <c r="G33" s="81" t="str">
        <f>IF(ISERROR(F33/F63),"- -",F33/F63)</f>
        <v>- -</v>
      </c>
      <c r="H33" s="82">
        <f>SUM(B33+D33+F33)</f>
        <v>0</v>
      </c>
      <c r="I33" s="83" t="str">
        <f>IF(ISERROR(H33/H63),"- -",H33/H63)</f>
        <v>- -</v>
      </c>
    </row>
    <row r="34" spans="1:9" ht="14.1" customHeight="1" x14ac:dyDescent="0.2">
      <c r="A34" s="100" t="s">
        <v>107</v>
      </c>
      <c r="B34" s="85"/>
      <c r="C34" s="86"/>
      <c r="D34" s="85"/>
      <c r="E34" s="87"/>
      <c r="F34" s="85"/>
      <c r="G34" s="86"/>
      <c r="H34" s="88"/>
      <c r="I34" s="89"/>
    </row>
    <row r="35" spans="1:9" ht="14.1" customHeight="1" x14ac:dyDescent="0.2">
      <c r="A35" s="100" t="s">
        <v>108</v>
      </c>
      <c r="B35" s="185"/>
      <c r="C35" s="156" t="str">
        <f>IF(ISERROR(B35/B63),"- -",B35/B63)</f>
        <v>- -</v>
      </c>
      <c r="D35" s="91"/>
      <c r="E35" s="87"/>
      <c r="F35" s="174"/>
      <c r="G35" s="156" t="str">
        <f>IF(ISERROR(F35/F63),"- -",F35/F63)</f>
        <v>- -</v>
      </c>
      <c r="H35" s="150">
        <f>SUM(B35+F35)</f>
        <v>0</v>
      </c>
      <c r="I35" s="161" t="str">
        <f>IF(ISERROR(H35/H63),"- -",H35/H63)</f>
        <v>- -</v>
      </c>
    </row>
    <row r="36" spans="1:9" ht="14.1" customHeight="1" x14ac:dyDescent="0.2">
      <c r="A36" s="100" t="s">
        <v>109</v>
      </c>
      <c r="B36" s="90"/>
      <c r="C36" s="156" t="str">
        <f>IF(ISERROR(B36/B63),"- -",B36/B63)</f>
        <v>- -</v>
      </c>
      <c r="D36" s="174"/>
      <c r="E36" s="156" t="str">
        <f>IF(ISERROR(D36/D63),"- -",D36/D63)</f>
        <v>- -</v>
      </c>
      <c r="F36" s="90"/>
      <c r="G36" s="156" t="str">
        <f>IF(ISERROR(F36/F63),"- -",F36/F63)</f>
        <v>- -</v>
      </c>
      <c r="H36" s="148">
        <f>SUM(B36+D36+F36)</f>
        <v>0</v>
      </c>
      <c r="I36" s="161" t="str">
        <f>IF(ISERROR(H36/H63),"- -",H36/H63)</f>
        <v>- -</v>
      </c>
    </row>
    <row r="37" spans="1:9" ht="14.1" customHeight="1" x14ac:dyDescent="0.2">
      <c r="A37" s="100" t="s">
        <v>110</v>
      </c>
      <c r="B37" s="90"/>
      <c r="C37" s="156" t="str">
        <f>IF(ISERROR(B37/B63),"- -",B37/B63)</f>
        <v>- -</v>
      </c>
      <c r="D37" s="90"/>
      <c r="E37" s="156" t="str">
        <f>IF(ISERROR(D37/D63),"- -",D37/D63)</f>
        <v>- -</v>
      </c>
      <c r="F37" s="91"/>
      <c r="G37" s="87"/>
      <c r="H37" s="150">
        <f>SUM(B37+D37)</f>
        <v>0</v>
      </c>
      <c r="I37" s="161" t="str">
        <f>IF(ISERROR(H37/H63),"- -",H37/H63)</f>
        <v>- -</v>
      </c>
    </row>
    <row r="38" spans="1:9" ht="14.1" customHeight="1" x14ac:dyDescent="0.2">
      <c r="A38" s="100" t="s">
        <v>111</v>
      </c>
      <c r="B38" s="90"/>
      <c r="C38" s="156" t="str">
        <f>IF(ISERROR(B38/B63),"- -",B38/B63)</f>
        <v>- -</v>
      </c>
      <c r="D38" s="91"/>
      <c r="E38" s="87"/>
      <c r="F38" s="91"/>
      <c r="G38" s="87"/>
      <c r="H38" s="150">
        <f>B38</f>
        <v>0</v>
      </c>
      <c r="I38" s="161" t="str">
        <f>IF(ISERROR(H38/H63),"- -",H38/H63)</f>
        <v>- -</v>
      </c>
    </row>
    <row r="39" spans="1:9" ht="14.1" customHeight="1" x14ac:dyDescent="0.2">
      <c r="A39" s="100" t="s">
        <v>112</v>
      </c>
      <c r="B39" s="90"/>
      <c r="C39" s="156" t="str">
        <f>IF(ISERROR(B39/B63),"- -",B39/B63)</f>
        <v>- -</v>
      </c>
      <c r="D39" s="90"/>
      <c r="E39" s="156" t="str">
        <f>IF(ISERROR(D39/D63),"- -",D39/D63)</f>
        <v>- -</v>
      </c>
      <c r="F39" s="174"/>
      <c r="G39" s="156" t="str">
        <f>IF(ISERROR(F39/F63),"- -",F39/F63)</f>
        <v>- -</v>
      </c>
      <c r="H39" s="148">
        <f>SUM(B39+D39+F39)</f>
        <v>0</v>
      </c>
      <c r="I39" s="161" t="str">
        <f>IF(ISERROR(H39/H63),"- -",H39/H63)</f>
        <v>- -</v>
      </c>
    </row>
    <row r="40" spans="1:9" ht="14.1" customHeight="1" x14ac:dyDescent="0.2">
      <c r="A40" s="100" t="s">
        <v>113</v>
      </c>
      <c r="B40" s="90"/>
      <c r="C40" s="156" t="str">
        <f>IF(ISERROR(B40/B63),"- -",B40/B63)</f>
        <v>- -</v>
      </c>
      <c r="D40" s="92"/>
      <c r="E40" s="156" t="str">
        <f>IF(ISERROR(D40/D63),"- -",D40/D63)</f>
        <v>- -</v>
      </c>
      <c r="F40" s="90"/>
      <c r="G40" s="156" t="str">
        <f>IF(ISERROR(F40/F63),"- -",F40/F63)</f>
        <v>- -</v>
      </c>
      <c r="H40" s="148">
        <f t="shared" ref="H40:H46" si="1">SUM(B40+D40+F40)</f>
        <v>0</v>
      </c>
      <c r="I40" s="161" t="str">
        <f>IF(ISERROR(H40/H63),"- -",H40/H63)</f>
        <v>- -</v>
      </c>
    </row>
    <row r="41" spans="1:9" ht="14.1" customHeight="1" x14ac:dyDescent="0.2">
      <c r="A41" s="101" t="s">
        <v>114</v>
      </c>
      <c r="B41" s="90"/>
      <c r="C41" s="156" t="str">
        <f>IF(ISERROR(B41/B63),"- -",B41/B63)</f>
        <v>- -</v>
      </c>
      <c r="D41" s="174"/>
      <c r="E41" s="156" t="str">
        <f>IF(ISERROR(D41/D63),"- -",D41/D63)</f>
        <v>- -</v>
      </c>
      <c r="F41" s="175"/>
      <c r="G41" s="156" t="str">
        <f>IF(ISERROR(F41/F63),"- -",F41/F63)</f>
        <v>- -</v>
      </c>
      <c r="H41" s="148">
        <f>SUM(B41+D41+F41)</f>
        <v>0</v>
      </c>
      <c r="I41" s="161" t="str">
        <f>IF(ISERROR(H41/H63),"- -",H41/H63)</f>
        <v>- -</v>
      </c>
    </row>
    <row r="42" spans="1:9" s="176" customFormat="1" ht="14.1" customHeight="1" x14ac:dyDescent="0.2">
      <c r="A42" s="100" t="s">
        <v>115</v>
      </c>
      <c r="B42" s="92"/>
      <c r="C42" s="156" t="str">
        <f>IF(ISERROR(B42/B63),"- -",B42/B63)</f>
        <v>- -</v>
      </c>
      <c r="D42" s="92"/>
      <c r="E42" s="156" t="str">
        <f>IF(ISERROR(D42/D63),"- -",D42/D63)</f>
        <v>- -</v>
      </c>
      <c r="F42" s="92"/>
      <c r="G42" s="156" t="str">
        <f>IF(ISERROR(F42/F63),"- -",F42/F63)</f>
        <v>- -</v>
      </c>
      <c r="H42" s="148">
        <f t="shared" si="1"/>
        <v>0</v>
      </c>
      <c r="I42" s="161" t="str">
        <f>IF(ISERROR(H42/H63),"- -",H42/H63)</f>
        <v>- -</v>
      </c>
    </row>
    <row r="43" spans="1:9" s="176" customFormat="1" ht="14.1" customHeight="1" x14ac:dyDescent="0.2">
      <c r="A43" s="100" t="s">
        <v>6</v>
      </c>
      <c r="B43" s="93"/>
      <c r="C43" s="157" t="str">
        <f>IF(ISERROR(B43/B63),"- -",B43/B63)</f>
        <v>- -</v>
      </c>
      <c r="D43" s="93"/>
      <c r="E43" s="157" t="str">
        <f>IF(ISERROR(D43/D63),"- -",D43/D63)</f>
        <v>- -</v>
      </c>
      <c r="F43" s="93"/>
      <c r="G43" s="157" t="str">
        <f>IF(ISERROR(F43/F63),"- -",F43/F63)</f>
        <v>- -</v>
      </c>
      <c r="H43" s="150">
        <f t="shared" si="1"/>
        <v>0</v>
      </c>
      <c r="I43" s="162" t="str">
        <f>IF(ISERROR(H43/H63),"- -",H43/H63)</f>
        <v>- -</v>
      </c>
    </row>
    <row r="44" spans="1:9" s="173" customFormat="1" ht="14.1" customHeight="1" x14ac:dyDescent="0.2">
      <c r="A44" s="100" t="s">
        <v>116</v>
      </c>
      <c r="B44" s="92"/>
      <c r="C44" s="143" t="str">
        <f>IF(ISERROR(B44/B63),"- -",B44/B63)</f>
        <v>- -</v>
      </c>
      <c r="D44" s="92"/>
      <c r="E44" s="143" t="str">
        <f>IF(ISERROR(D44/D63),"- -",D44/D63)</f>
        <v>- -</v>
      </c>
      <c r="F44" s="92"/>
      <c r="G44" s="143" t="str">
        <f>IF(ISERROR(F44/F63),"- -",F44/F63)</f>
        <v>- -</v>
      </c>
      <c r="H44" s="148">
        <f t="shared" si="1"/>
        <v>0</v>
      </c>
      <c r="I44" s="163" t="str">
        <f>IF(ISERROR(H44/H63),"- -",H44/H63)</f>
        <v>- -</v>
      </c>
    </row>
    <row r="45" spans="1:9" s="173" customFormat="1" ht="14.1" customHeight="1" x14ac:dyDescent="0.2">
      <c r="A45" s="99" t="s">
        <v>117</v>
      </c>
      <c r="B45" s="94"/>
      <c r="C45" s="158" t="str">
        <f>IF(ISERROR(B45/B63),"- -",B45/B63)</f>
        <v>- -</v>
      </c>
      <c r="D45" s="94"/>
      <c r="E45" s="158" t="str">
        <f>IF(ISERROR(D45/D63),"- -",D45/D63)</f>
        <v>- -</v>
      </c>
      <c r="F45" s="94"/>
      <c r="G45" s="158" t="str">
        <f>IF(ISERROR(F45/F63),"- -",F45/F63)</f>
        <v>- -</v>
      </c>
      <c r="H45" s="164">
        <f>SUM(B45+D45+F45)</f>
        <v>0</v>
      </c>
      <c r="I45" s="165" t="str">
        <f>IF(ISERROR(H45/H63),"- -",H45/H63)</f>
        <v>- -</v>
      </c>
    </row>
    <row r="46" spans="1:9" s="173" customFormat="1" ht="14.1" customHeight="1" thickBot="1" x14ac:dyDescent="0.25">
      <c r="A46" s="106" t="s">
        <v>71</v>
      </c>
      <c r="B46" s="95"/>
      <c r="C46" s="159" t="str">
        <f>IF(ISERROR(B46/B63),"- -",B46/B63)</f>
        <v>- -</v>
      </c>
      <c r="D46" s="95"/>
      <c r="E46" s="159" t="str">
        <f>IF(ISERROR(D46/D63),"- -",D46/D63)</f>
        <v>- -</v>
      </c>
      <c r="F46" s="95"/>
      <c r="G46" s="159" t="str">
        <f>IF(ISERROR(F46/F63),"- -",F46/F63)</f>
        <v>- -</v>
      </c>
      <c r="H46" s="166">
        <f t="shared" si="1"/>
        <v>0</v>
      </c>
      <c r="I46" s="167" t="str">
        <f>IF(ISERROR(H46/H63),"- -",H46/H63)</f>
        <v>- -</v>
      </c>
    </row>
    <row r="47" spans="1:9" ht="14.45" customHeight="1" x14ac:dyDescent="0.2">
      <c r="A47" s="76" t="s">
        <v>22</v>
      </c>
      <c r="B47" s="96">
        <f>SUM(B48:B62)</f>
        <v>0</v>
      </c>
      <c r="C47" s="97" t="str">
        <f>IF(ISERROR(B47/B63),"- -",B47/B63)</f>
        <v>- -</v>
      </c>
      <c r="D47" s="96">
        <f>SUM(D48:D62)</f>
        <v>0</v>
      </c>
      <c r="E47" s="97" t="str">
        <f>IF(ISERROR(D47/D63),"- -",D47/D63)</f>
        <v>- -</v>
      </c>
      <c r="F47" s="96">
        <f>SUM(F48:F62)</f>
        <v>0</v>
      </c>
      <c r="G47" s="97" t="str">
        <f>IF(ISERROR(F47/F63),"- -",F47/F63)</f>
        <v>- -</v>
      </c>
      <c r="H47" s="33">
        <f>SUM(B47+D47+F47)</f>
        <v>0</v>
      </c>
      <c r="I47" s="98" t="str">
        <f>IF(ISERROR(H47/H63),"- -",H47/H63)</f>
        <v>- -</v>
      </c>
    </row>
    <row r="48" spans="1:9" ht="14.1" customHeight="1" x14ac:dyDescent="0.2">
      <c r="A48" s="100" t="s">
        <v>98</v>
      </c>
      <c r="B48" s="84"/>
      <c r="C48" s="155" t="str">
        <f>IF(ISERROR(B48/B63),"- -",B48/B63)</f>
        <v>- -</v>
      </c>
      <c r="D48" s="84"/>
      <c r="E48" s="155" t="str">
        <f>IF(ISERROR(D48/D63),"- -",D48/D63)</f>
        <v>- -</v>
      </c>
      <c r="F48" s="84"/>
      <c r="G48" s="155" t="str">
        <f>IF(ISERROR(F48/F63),"- -",F48/F63)</f>
        <v>- -</v>
      </c>
      <c r="H48" s="148">
        <f t="shared" ref="H48:H61" si="2">SUM(B48+D48+F48)</f>
        <v>0</v>
      </c>
      <c r="I48" s="160" t="str">
        <f>IF(ISERROR(H48/H63),"- -",H48/H63)</f>
        <v>- -</v>
      </c>
    </row>
    <row r="49" spans="1:148" ht="14.1" customHeight="1" x14ac:dyDescent="0.2">
      <c r="A49" s="100" t="s">
        <v>99</v>
      </c>
      <c r="B49" s="90"/>
      <c r="C49" s="156" t="str">
        <f>IF(ISERROR(B49/B63),"- -",B49/B63)</f>
        <v>- -</v>
      </c>
      <c r="D49" s="90"/>
      <c r="E49" s="156" t="str">
        <f>IF(ISERROR(D49/D63),"- -",D49/D63)</f>
        <v>- -</v>
      </c>
      <c r="F49" s="90"/>
      <c r="G49" s="156" t="str">
        <f>IF(ISERROR(F49/F63),"- -",F49/F63)</f>
        <v>- -</v>
      </c>
      <c r="H49" s="148">
        <f t="shared" si="2"/>
        <v>0</v>
      </c>
      <c r="I49" s="161" t="str">
        <f>IF(ISERROR(H49/H63),"- -",H49/H63)</f>
        <v>- -</v>
      </c>
    </row>
    <row r="50" spans="1:148" ht="14.1" customHeight="1" x14ac:dyDescent="0.2">
      <c r="A50" s="100" t="s">
        <v>100</v>
      </c>
      <c r="B50" s="90"/>
      <c r="C50" s="156" t="str">
        <f>IF(ISERROR(B50/B63),"- -",B50/B63)</f>
        <v>- -</v>
      </c>
      <c r="D50" s="90"/>
      <c r="E50" s="156" t="str">
        <f>IF(ISERROR(D50/D63),"- -",D50/D63)</f>
        <v>- -</v>
      </c>
      <c r="F50" s="90"/>
      <c r="G50" s="156" t="str">
        <f>IF(ISERROR(F50/F63),"- -",F50/F63)</f>
        <v>- -</v>
      </c>
      <c r="H50" s="148">
        <f t="shared" si="2"/>
        <v>0</v>
      </c>
      <c r="I50" s="161" t="str">
        <f>IF(ISERROR(H50/H63),"- -",H50/H63)</f>
        <v>- -</v>
      </c>
    </row>
    <row r="51" spans="1:148" ht="14.1" customHeight="1" x14ac:dyDescent="0.2">
      <c r="A51" s="100" t="s">
        <v>101</v>
      </c>
      <c r="B51" s="90"/>
      <c r="C51" s="156" t="str">
        <f>IF(ISERROR(B51/B63),"- -",B51/B63)</f>
        <v>- -</v>
      </c>
      <c r="D51" s="90"/>
      <c r="E51" s="156" t="str">
        <f>IF(ISERROR(D51/D63),"- -",D51/D63)</f>
        <v>- -</v>
      </c>
      <c r="F51" s="90"/>
      <c r="G51" s="156" t="str">
        <f>IF(ISERROR(F51/F63),"- -",F51/F63)</f>
        <v>- -</v>
      </c>
      <c r="H51" s="148">
        <f t="shared" si="2"/>
        <v>0</v>
      </c>
      <c r="I51" s="161" t="str">
        <f>IF(ISERROR(H51/H63),"- -",H51/H63)</f>
        <v>- -</v>
      </c>
    </row>
    <row r="52" spans="1:148" ht="14.1" customHeight="1" x14ac:dyDescent="0.2">
      <c r="A52" s="100" t="s">
        <v>102</v>
      </c>
      <c r="B52" s="90"/>
      <c r="C52" s="156" t="str">
        <f>IF(ISERROR(B52/B63),"- -",B52/B63)</f>
        <v>- -</v>
      </c>
      <c r="D52" s="90"/>
      <c r="E52" s="156" t="str">
        <f>IF(ISERROR(D52/D63),"- -",D52/D63)</f>
        <v>- -</v>
      </c>
      <c r="F52" s="90"/>
      <c r="G52" s="156" t="str">
        <f>IF(ISERROR(F52/F63),"- -",F52/F63)</f>
        <v>- -</v>
      </c>
      <c r="H52" s="148">
        <f t="shared" si="2"/>
        <v>0</v>
      </c>
      <c r="I52" s="161" t="str">
        <f>IF(ISERROR(H52/H63),"- -",H52/H63)</f>
        <v>- -</v>
      </c>
    </row>
    <row r="53" spans="1:148" ht="14.1" customHeight="1" x14ac:dyDescent="0.2">
      <c r="A53" s="100" t="s">
        <v>103</v>
      </c>
      <c r="B53" s="90"/>
      <c r="C53" s="156" t="str">
        <f>IF(ISERROR(B53/B63),"- -",B53/B63)</f>
        <v>- -</v>
      </c>
      <c r="D53" s="90"/>
      <c r="E53" s="156" t="str">
        <f>IF(ISERROR(D53/D63),"- -",D53/D63)</f>
        <v>- -</v>
      </c>
      <c r="F53" s="90"/>
      <c r="G53" s="156" t="str">
        <f>IF(ISERROR(F53/F63),"- -",F53/F63)</f>
        <v>- -</v>
      </c>
      <c r="H53" s="148">
        <f t="shared" si="2"/>
        <v>0</v>
      </c>
      <c r="I53" s="161" t="str">
        <f>IF(ISERROR(H53/H63),"- -",H53/H63)</f>
        <v>- -</v>
      </c>
    </row>
    <row r="54" spans="1:148" ht="14.1" customHeight="1" x14ac:dyDescent="0.2">
      <c r="A54" s="100" t="s">
        <v>104</v>
      </c>
      <c r="B54" s="90"/>
      <c r="C54" s="156" t="str">
        <f>IF(ISERROR(B54/B63),"- -",B54/B63)</f>
        <v>- -</v>
      </c>
      <c r="D54" s="90"/>
      <c r="E54" s="156" t="str">
        <f>IF(ISERROR(D54/D63),"- -",D54/D63)</f>
        <v>- -</v>
      </c>
      <c r="F54" s="90"/>
      <c r="G54" s="156" t="str">
        <f>IF(ISERROR(F54/F63),"- -",F54/F63)</f>
        <v>- -</v>
      </c>
      <c r="H54" s="148">
        <f t="shared" si="2"/>
        <v>0</v>
      </c>
      <c r="I54" s="161" t="str">
        <f>IF(ISERROR(H54/H63),"- -",H54/H63)</f>
        <v>- -</v>
      </c>
    </row>
    <row r="55" spans="1:148" ht="14.1" customHeight="1" x14ac:dyDescent="0.2">
      <c r="A55" s="99" t="s">
        <v>105</v>
      </c>
      <c r="B55" s="90"/>
      <c r="C55" s="156" t="str">
        <f>IF(ISERROR(B55/B63),"- -",B55/B63)</f>
        <v>- -</v>
      </c>
      <c r="D55" s="90"/>
      <c r="E55" s="156" t="str">
        <f>IF(ISERROR(D55/D63),"- -",D55/D63)</f>
        <v>- -</v>
      </c>
      <c r="F55" s="90"/>
      <c r="G55" s="156" t="str">
        <f>IF(ISERROR(F55/F63),"- -",F55/F63)</f>
        <v>- -</v>
      </c>
      <c r="H55" s="148">
        <f t="shared" si="2"/>
        <v>0</v>
      </c>
      <c r="I55" s="161" t="str">
        <f>IF(ISERROR(H55/H63),"- -",H55/H63)</f>
        <v>- -</v>
      </c>
    </row>
    <row r="56" spans="1:148" ht="14.1" customHeight="1" x14ac:dyDescent="0.2">
      <c r="A56" s="100" t="s">
        <v>106</v>
      </c>
      <c r="B56" s="90"/>
      <c r="C56" s="156" t="str">
        <f>IF(ISERROR(B56/B63),"- -",B56/B63)</f>
        <v>- -</v>
      </c>
      <c r="D56" s="90"/>
      <c r="E56" s="156" t="str">
        <f>IF(ISERROR(D56/D63),"- -",D56/D63)</f>
        <v>- -</v>
      </c>
      <c r="F56" s="90"/>
      <c r="G56" s="156" t="str">
        <f>IF(ISERROR(F56/F63),"- -",F56/F63)</f>
        <v>- -</v>
      </c>
      <c r="H56" s="148">
        <f t="shared" si="2"/>
        <v>0</v>
      </c>
      <c r="I56" s="161" t="str">
        <f>IF(ISERROR(H56/H63),"- -",H56/H63)</f>
        <v>- -</v>
      </c>
    </row>
    <row r="57" spans="1:148" s="177" customFormat="1" ht="14.1" customHeight="1" x14ac:dyDescent="0.2">
      <c r="A57" s="100" t="s">
        <v>7</v>
      </c>
      <c r="B57" s="90"/>
      <c r="C57" s="156" t="str">
        <f>IF(ISERROR(B57/B63),"- -",B57/B63)</f>
        <v>- -</v>
      </c>
      <c r="D57" s="90"/>
      <c r="E57" s="156" t="str">
        <f>IF(ISERROR(D57/D63),"- -",D57/D63)</f>
        <v>- -</v>
      </c>
      <c r="F57" s="90"/>
      <c r="G57" s="156" t="str">
        <f>IF(ISERROR(F57/F63),"- -",F57/F63)</f>
        <v>- -</v>
      </c>
      <c r="H57" s="148">
        <f t="shared" si="2"/>
        <v>0</v>
      </c>
      <c r="I57" s="161" t="str">
        <f>IF(ISERROR(H57/H63),"- -",H57/H63)</f>
        <v>- -</v>
      </c>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6"/>
      <c r="AL57" s="176"/>
      <c r="AM57" s="176"/>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6"/>
      <c r="BR57" s="176"/>
      <c r="BS57" s="176"/>
      <c r="BT57" s="176"/>
      <c r="BU57" s="176"/>
      <c r="BV57" s="176"/>
      <c r="BW57" s="176"/>
      <c r="BX57" s="176"/>
      <c r="BY57" s="176"/>
      <c r="BZ57" s="176"/>
      <c r="CA57" s="176"/>
      <c r="CB57" s="176"/>
      <c r="CC57" s="176"/>
      <c r="CD57" s="176"/>
      <c r="CE57" s="176"/>
      <c r="CF57" s="176"/>
      <c r="CG57" s="176"/>
      <c r="CH57" s="176"/>
      <c r="CI57" s="176"/>
      <c r="CJ57" s="176"/>
      <c r="CK57" s="176"/>
      <c r="CL57" s="176"/>
      <c r="CM57" s="176"/>
      <c r="CN57" s="176"/>
      <c r="CO57" s="176"/>
      <c r="CP57" s="176"/>
      <c r="CQ57" s="176"/>
      <c r="CR57" s="176"/>
      <c r="CS57" s="176"/>
      <c r="CT57" s="176"/>
      <c r="CU57" s="176"/>
      <c r="CV57" s="176"/>
      <c r="CW57" s="176"/>
      <c r="CX57" s="176"/>
      <c r="CY57" s="176"/>
      <c r="CZ57" s="176"/>
      <c r="DA57" s="176"/>
      <c r="DB57" s="176"/>
      <c r="DC57" s="176"/>
      <c r="DD57" s="176"/>
      <c r="DE57" s="176"/>
      <c r="DF57" s="176"/>
      <c r="DG57" s="176"/>
      <c r="DH57" s="176"/>
      <c r="DI57" s="176"/>
      <c r="DJ57" s="176"/>
      <c r="DK57" s="176"/>
      <c r="DL57" s="176"/>
      <c r="DM57" s="176"/>
      <c r="DN57" s="176"/>
      <c r="DO57" s="176"/>
      <c r="DP57" s="176"/>
      <c r="DQ57" s="176"/>
      <c r="DR57" s="176"/>
      <c r="DS57" s="176"/>
      <c r="DT57" s="176"/>
      <c r="DU57" s="176"/>
      <c r="DV57" s="176"/>
      <c r="DW57" s="176"/>
      <c r="DX57" s="176"/>
      <c r="DY57" s="176"/>
      <c r="DZ57" s="176"/>
      <c r="EA57" s="176"/>
      <c r="EB57" s="176"/>
      <c r="EC57" s="176"/>
      <c r="ED57" s="176"/>
      <c r="EE57" s="176"/>
      <c r="EF57" s="176"/>
      <c r="EG57" s="176"/>
      <c r="EH57" s="176"/>
      <c r="EI57" s="176"/>
      <c r="EJ57" s="176"/>
      <c r="EK57" s="176"/>
      <c r="EL57" s="176"/>
      <c r="EM57" s="176"/>
      <c r="EN57" s="176"/>
      <c r="EO57" s="176"/>
      <c r="EP57" s="176"/>
      <c r="EQ57" s="176"/>
      <c r="ER57" s="176"/>
    </row>
    <row r="58" spans="1:148" s="177" customFormat="1" ht="14.1" customHeight="1" x14ac:dyDescent="0.2">
      <c r="A58" s="100" t="s">
        <v>8</v>
      </c>
      <c r="B58" s="90"/>
      <c r="C58" s="156" t="str">
        <f>IF(ISERROR(B58/B63),"- -",B58/B63)</f>
        <v>- -</v>
      </c>
      <c r="D58" s="90"/>
      <c r="E58" s="156" t="str">
        <f>IF(ISERROR(D58/D63),"- -",D58/D63)</f>
        <v>- -</v>
      </c>
      <c r="F58" s="90"/>
      <c r="G58" s="156" t="str">
        <f>IF(ISERROR(F58/F63),"- -",F58/F63)</f>
        <v>- -</v>
      </c>
      <c r="H58" s="148">
        <f t="shared" si="2"/>
        <v>0</v>
      </c>
      <c r="I58" s="161" t="str">
        <f>IF(ISERROR(H58/H63),"- -",H58/H63)</f>
        <v>- -</v>
      </c>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176"/>
      <c r="AM58" s="176"/>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6"/>
      <c r="BR58" s="176"/>
      <c r="BS58" s="176"/>
      <c r="BT58" s="176"/>
      <c r="BU58" s="176"/>
      <c r="BV58" s="176"/>
      <c r="BW58" s="176"/>
      <c r="BX58" s="176"/>
      <c r="BY58" s="176"/>
      <c r="BZ58" s="176"/>
      <c r="CA58" s="176"/>
      <c r="CB58" s="176"/>
      <c r="CC58" s="176"/>
      <c r="CD58" s="176"/>
      <c r="CE58" s="176"/>
      <c r="CF58" s="176"/>
      <c r="CG58" s="176"/>
      <c r="CH58" s="176"/>
      <c r="CI58" s="176"/>
      <c r="CJ58" s="176"/>
      <c r="CK58" s="176"/>
      <c r="CL58" s="176"/>
      <c r="CM58" s="176"/>
      <c r="CN58" s="176"/>
      <c r="CO58" s="176"/>
      <c r="CP58" s="176"/>
      <c r="CQ58" s="176"/>
      <c r="CR58" s="176"/>
      <c r="CS58" s="176"/>
      <c r="CT58" s="176"/>
      <c r="CU58" s="176"/>
      <c r="CV58" s="176"/>
      <c r="CW58" s="176"/>
      <c r="CX58" s="176"/>
      <c r="CY58" s="176"/>
      <c r="CZ58" s="176"/>
      <c r="DA58" s="176"/>
      <c r="DB58" s="176"/>
      <c r="DC58" s="176"/>
      <c r="DD58" s="176"/>
      <c r="DE58" s="176"/>
      <c r="DF58" s="176"/>
      <c r="DG58" s="176"/>
      <c r="DH58" s="176"/>
      <c r="DI58" s="176"/>
      <c r="DJ58" s="176"/>
      <c r="DK58" s="176"/>
      <c r="DL58" s="176"/>
      <c r="DM58" s="176"/>
      <c r="DN58" s="176"/>
      <c r="DO58" s="176"/>
      <c r="DP58" s="176"/>
      <c r="DQ58" s="176"/>
      <c r="DR58" s="176"/>
      <c r="DS58" s="176"/>
      <c r="DT58" s="176"/>
      <c r="DU58" s="176"/>
      <c r="DV58" s="176"/>
      <c r="DW58" s="176"/>
      <c r="DX58" s="176"/>
      <c r="DY58" s="176"/>
      <c r="DZ58" s="176"/>
      <c r="EA58" s="176"/>
      <c r="EB58" s="176"/>
      <c r="EC58" s="176"/>
      <c r="ED58" s="176"/>
      <c r="EE58" s="176"/>
      <c r="EF58" s="176"/>
      <c r="EG58" s="176"/>
      <c r="EH58" s="176"/>
      <c r="EI58" s="176"/>
      <c r="EJ58" s="176"/>
      <c r="EK58" s="176"/>
      <c r="EL58" s="176"/>
      <c r="EM58" s="176"/>
      <c r="EN58" s="176"/>
      <c r="EO58" s="176"/>
      <c r="EP58" s="176"/>
      <c r="EQ58" s="176"/>
      <c r="ER58" s="176"/>
    </row>
    <row r="59" spans="1:148" s="177" customFormat="1" ht="14.1" customHeight="1" x14ac:dyDescent="0.2">
      <c r="A59" s="100" t="s">
        <v>97</v>
      </c>
      <c r="B59" s="90"/>
      <c r="C59" s="156" t="str">
        <f>IF(ISERROR(B59/B63),"- -",B59/B63)</f>
        <v>- -</v>
      </c>
      <c r="D59" s="90"/>
      <c r="E59" s="156" t="str">
        <f>IF(ISERROR(D59/D63),"- -",D59/D63)</f>
        <v>- -</v>
      </c>
      <c r="F59" s="90"/>
      <c r="G59" s="156" t="str">
        <f>IF(ISERROR(F59/F63),"- -",F59/F63)</f>
        <v>- -</v>
      </c>
      <c r="H59" s="148">
        <f t="shared" si="2"/>
        <v>0</v>
      </c>
      <c r="I59" s="161" t="str">
        <f>IF(ISERROR(H59/H63),"- -",H59/H63)</f>
        <v>- -</v>
      </c>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6"/>
      <c r="AL59" s="176"/>
      <c r="AM59" s="176"/>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6"/>
      <c r="BR59" s="176"/>
      <c r="BS59" s="176"/>
      <c r="BT59" s="176"/>
      <c r="BU59" s="176"/>
      <c r="BV59" s="176"/>
      <c r="BW59" s="176"/>
      <c r="BX59" s="176"/>
      <c r="BY59" s="176"/>
      <c r="BZ59" s="176"/>
      <c r="CA59" s="176"/>
      <c r="CB59" s="176"/>
      <c r="CC59" s="176"/>
      <c r="CD59" s="176"/>
      <c r="CE59" s="176"/>
      <c r="CF59" s="176"/>
      <c r="CG59" s="176"/>
      <c r="CH59" s="176"/>
      <c r="CI59" s="176"/>
      <c r="CJ59" s="176"/>
      <c r="CK59" s="176"/>
      <c r="CL59" s="176"/>
      <c r="CM59" s="176"/>
      <c r="CN59" s="176"/>
      <c r="CO59" s="176"/>
      <c r="CP59" s="176"/>
      <c r="CQ59" s="176"/>
      <c r="CR59" s="176"/>
      <c r="CS59" s="176"/>
      <c r="CT59" s="176"/>
      <c r="CU59" s="176"/>
      <c r="CV59" s="176"/>
      <c r="CW59" s="176"/>
      <c r="CX59" s="176"/>
      <c r="CY59" s="176"/>
      <c r="CZ59" s="176"/>
      <c r="DA59" s="176"/>
      <c r="DB59" s="176"/>
      <c r="DC59" s="176"/>
      <c r="DD59" s="176"/>
      <c r="DE59" s="176"/>
      <c r="DF59" s="176"/>
      <c r="DG59" s="176"/>
      <c r="DH59" s="176"/>
      <c r="DI59" s="176"/>
      <c r="DJ59" s="176"/>
      <c r="DK59" s="176"/>
      <c r="DL59" s="176"/>
      <c r="DM59" s="176"/>
      <c r="DN59" s="176"/>
      <c r="DO59" s="176"/>
      <c r="DP59" s="176"/>
      <c r="DQ59" s="176"/>
      <c r="DR59" s="176"/>
      <c r="DS59" s="176"/>
      <c r="DT59" s="176"/>
      <c r="DU59" s="176"/>
      <c r="DV59" s="176"/>
      <c r="DW59" s="176"/>
      <c r="DX59" s="176"/>
      <c r="DY59" s="176"/>
      <c r="DZ59" s="176"/>
      <c r="EA59" s="176"/>
      <c r="EB59" s="176"/>
      <c r="EC59" s="176"/>
      <c r="ED59" s="176"/>
      <c r="EE59" s="176"/>
      <c r="EF59" s="176"/>
      <c r="EG59" s="176"/>
      <c r="EH59" s="176"/>
      <c r="EI59" s="176"/>
      <c r="EJ59" s="176"/>
      <c r="EK59" s="176"/>
      <c r="EL59" s="176"/>
      <c r="EM59" s="176"/>
      <c r="EN59" s="176"/>
      <c r="EO59" s="176"/>
      <c r="EP59" s="176"/>
      <c r="EQ59" s="176"/>
      <c r="ER59" s="176"/>
    </row>
    <row r="60" spans="1:148" s="177" customFormat="1" ht="14.1" customHeight="1" x14ac:dyDescent="0.2">
      <c r="A60" s="100" t="s">
        <v>9</v>
      </c>
      <c r="B60" s="90"/>
      <c r="C60" s="156" t="str">
        <f>IF(ISERROR(B60/B63),"- -",B60/B63)</f>
        <v>- -</v>
      </c>
      <c r="D60" s="90"/>
      <c r="E60" s="156" t="str">
        <f>IF(ISERROR(D60/D63),"- -",D60/D63)</f>
        <v>- -</v>
      </c>
      <c r="F60" s="90"/>
      <c r="G60" s="156" t="str">
        <f>IF(ISERROR(F60/F63),"- -",F60/F63)</f>
        <v>- -</v>
      </c>
      <c r="H60" s="148">
        <f t="shared" si="2"/>
        <v>0</v>
      </c>
      <c r="I60" s="161" t="str">
        <f>IF(ISERROR(H60/H63),"- -",H60/H63)</f>
        <v>- -</v>
      </c>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6"/>
      <c r="BR60" s="176"/>
      <c r="BS60" s="176"/>
      <c r="BT60" s="176"/>
      <c r="BU60" s="176"/>
      <c r="BV60" s="176"/>
      <c r="BW60" s="176"/>
      <c r="BX60" s="176"/>
      <c r="BY60" s="176"/>
      <c r="BZ60" s="176"/>
      <c r="CA60" s="176"/>
      <c r="CB60" s="176"/>
      <c r="CC60" s="176"/>
      <c r="CD60" s="176"/>
      <c r="CE60" s="176"/>
      <c r="CF60" s="176"/>
      <c r="CG60" s="176"/>
      <c r="CH60" s="176"/>
      <c r="CI60" s="176"/>
      <c r="CJ60" s="176"/>
      <c r="CK60" s="176"/>
      <c r="CL60" s="176"/>
      <c r="CM60" s="176"/>
      <c r="CN60" s="176"/>
      <c r="CO60" s="176"/>
      <c r="CP60" s="176"/>
      <c r="CQ60" s="176"/>
      <c r="CR60" s="176"/>
      <c r="CS60" s="176"/>
      <c r="CT60" s="176"/>
      <c r="CU60" s="176"/>
      <c r="CV60" s="176"/>
      <c r="CW60" s="176"/>
      <c r="CX60" s="176"/>
      <c r="CY60" s="176"/>
      <c r="CZ60" s="176"/>
      <c r="DA60" s="176"/>
      <c r="DB60" s="176"/>
      <c r="DC60" s="176"/>
      <c r="DD60" s="176"/>
      <c r="DE60" s="176"/>
      <c r="DF60" s="176"/>
      <c r="DG60" s="176"/>
      <c r="DH60" s="176"/>
      <c r="DI60" s="176"/>
      <c r="DJ60" s="176"/>
      <c r="DK60" s="176"/>
      <c r="DL60" s="176"/>
      <c r="DM60" s="176"/>
      <c r="DN60" s="176"/>
      <c r="DO60" s="176"/>
      <c r="DP60" s="176"/>
      <c r="DQ60" s="176"/>
      <c r="DR60" s="176"/>
      <c r="DS60" s="176"/>
      <c r="DT60" s="176"/>
      <c r="DU60" s="176"/>
      <c r="DV60" s="176"/>
      <c r="DW60" s="176"/>
      <c r="DX60" s="176"/>
      <c r="DY60" s="176"/>
      <c r="DZ60" s="176"/>
      <c r="EA60" s="176"/>
      <c r="EB60" s="176"/>
      <c r="EC60" s="176"/>
      <c r="ED60" s="176"/>
      <c r="EE60" s="176"/>
      <c r="EF60" s="176"/>
      <c r="EG60" s="176"/>
      <c r="EH60" s="176"/>
      <c r="EI60" s="176"/>
      <c r="EJ60" s="176"/>
      <c r="EK60" s="176"/>
      <c r="EL60" s="176"/>
      <c r="EM60" s="176"/>
      <c r="EN60" s="176"/>
      <c r="EO60" s="176"/>
      <c r="EP60" s="176"/>
      <c r="EQ60" s="176"/>
      <c r="ER60" s="176"/>
    </row>
    <row r="61" spans="1:148" s="177" customFormat="1" ht="14.1" customHeight="1" x14ac:dyDescent="0.2">
      <c r="A61" s="100" t="s">
        <v>10</v>
      </c>
      <c r="B61" s="90"/>
      <c r="C61" s="156" t="str">
        <f>IF(ISERROR(B61/B63),"- -",B61/B63)</f>
        <v>- -</v>
      </c>
      <c r="D61" s="90"/>
      <c r="E61" s="156" t="str">
        <f>IF(ISERROR(D61/D63),"- -",D61/D63)</f>
        <v>- -</v>
      </c>
      <c r="F61" s="90"/>
      <c r="G61" s="156" t="str">
        <f>IF(ISERROR(F61/F63),"- -",F61/F63)</f>
        <v>- -</v>
      </c>
      <c r="H61" s="148">
        <f t="shared" si="2"/>
        <v>0</v>
      </c>
      <c r="I61" s="161" t="str">
        <f>IF(ISERROR(H61/H63),"- -",H61/H63)</f>
        <v>- -</v>
      </c>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76"/>
      <c r="AR61" s="176"/>
      <c r="AS61" s="176"/>
      <c r="AT61" s="176"/>
      <c r="AU61" s="176"/>
      <c r="AV61" s="176"/>
      <c r="AW61" s="176"/>
      <c r="AX61" s="176"/>
      <c r="AY61" s="176"/>
      <c r="AZ61" s="176"/>
      <c r="BA61" s="176"/>
      <c r="BB61" s="176"/>
      <c r="BC61" s="176"/>
      <c r="BD61" s="176"/>
      <c r="BE61" s="176"/>
      <c r="BF61" s="176"/>
      <c r="BG61" s="176"/>
      <c r="BH61" s="176"/>
      <c r="BI61" s="176"/>
      <c r="BJ61" s="176"/>
      <c r="BK61" s="176"/>
      <c r="BL61" s="176"/>
      <c r="BM61" s="176"/>
      <c r="BN61" s="176"/>
      <c r="BO61" s="176"/>
      <c r="BP61" s="176"/>
      <c r="BQ61" s="176"/>
      <c r="BR61" s="176"/>
      <c r="BS61" s="176"/>
      <c r="BT61" s="176"/>
      <c r="BU61" s="176"/>
      <c r="BV61" s="176"/>
      <c r="BW61" s="176"/>
      <c r="BX61" s="176"/>
      <c r="BY61" s="176"/>
      <c r="BZ61" s="176"/>
      <c r="CA61" s="176"/>
      <c r="CB61" s="176"/>
      <c r="CC61" s="176"/>
      <c r="CD61" s="176"/>
      <c r="CE61" s="176"/>
      <c r="CF61" s="176"/>
      <c r="CG61" s="176"/>
      <c r="CH61" s="176"/>
      <c r="CI61" s="176"/>
      <c r="CJ61" s="176"/>
      <c r="CK61" s="176"/>
      <c r="CL61" s="176"/>
      <c r="CM61" s="176"/>
      <c r="CN61" s="176"/>
      <c r="CO61" s="176"/>
      <c r="CP61" s="176"/>
      <c r="CQ61" s="176"/>
      <c r="CR61" s="176"/>
      <c r="CS61" s="176"/>
      <c r="CT61" s="176"/>
      <c r="CU61" s="176"/>
      <c r="CV61" s="176"/>
      <c r="CW61" s="176"/>
      <c r="CX61" s="176"/>
      <c r="CY61" s="176"/>
      <c r="CZ61" s="176"/>
      <c r="DA61" s="176"/>
      <c r="DB61" s="176"/>
      <c r="DC61" s="176"/>
      <c r="DD61" s="176"/>
      <c r="DE61" s="176"/>
      <c r="DF61" s="176"/>
      <c r="DG61" s="176"/>
      <c r="DH61" s="176"/>
      <c r="DI61" s="176"/>
      <c r="DJ61" s="176"/>
      <c r="DK61" s="176"/>
      <c r="DL61" s="176"/>
      <c r="DM61" s="176"/>
      <c r="DN61" s="176"/>
      <c r="DO61" s="176"/>
      <c r="DP61" s="176"/>
      <c r="DQ61" s="176"/>
      <c r="DR61" s="176"/>
      <c r="DS61" s="176"/>
      <c r="DT61" s="176"/>
      <c r="DU61" s="176"/>
      <c r="DV61" s="176"/>
      <c r="DW61" s="176"/>
      <c r="DX61" s="176"/>
      <c r="DY61" s="176"/>
      <c r="DZ61" s="176"/>
      <c r="EA61" s="176"/>
      <c r="EB61" s="176"/>
      <c r="EC61" s="176"/>
      <c r="ED61" s="176"/>
      <c r="EE61" s="176"/>
      <c r="EF61" s="176"/>
      <c r="EG61" s="176"/>
      <c r="EH61" s="176"/>
      <c r="EI61" s="176"/>
      <c r="EJ61" s="176"/>
      <c r="EK61" s="176"/>
      <c r="EL61" s="176"/>
      <c r="EM61" s="176"/>
      <c r="EN61" s="176"/>
      <c r="EO61" s="176"/>
      <c r="EP61" s="176"/>
      <c r="EQ61" s="176"/>
      <c r="ER61" s="176"/>
    </row>
    <row r="62" spans="1:148" s="177" customFormat="1" ht="14.1" customHeight="1" thickBot="1" x14ac:dyDescent="0.25">
      <c r="A62" s="101" t="s">
        <v>72</v>
      </c>
      <c r="B62" s="90"/>
      <c r="C62" s="156" t="str">
        <f>IF(ISERROR(B62/B63),"- -",B62/B63)</f>
        <v>- -</v>
      </c>
      <c r="D62" s="90"/>
      <c r="E62" s="156" t="str">
        <f>IF(ISERROR(D62/D63),"- -",D62/D63)</f>
        <v>- -</v>
      </c>
      <c r="F62" s="90"/>
      <c r="G62" s="156" t="str">
        <f>IF(ISERROR(F62/F63),"- -",F62/F63)</f>
        <v>- -</v>
      </c>
      <c r="H62" s="148">
        <f>SUM(B62+D62+F62)</f>
        <v>0</v>
      </c>
      <c r="I62" s="161" t="str">
        <f>IF(ISERROR(H62/H63),"- -",H62/H63)</f>
        <v>- -</v>
      </c>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6"/>
      <c r="AN62" s="176"/>
      <c r="AO62" s="176"/>
      <c r="AP62" s="176"/>
      <c r="AQ62" s="176"/>
      <c r="AR62" s="176"/>
      <c r="AS62" s="176"/>
      <c r="AT62" s="176"/>
      <c r="AU62" s="176"/>
      <c r="AV62" s="176"/>
      <c r="AW62" s="176"/>
      <c r="AX62" s="176"/>
      <c r="AY62" s="176"/>
      <c r="AZ62" s="176"/>
      <c r="BA62" s="176"/>
      <c r="BB62" s="176"/>
      <c r="BC62" s="176"/>
      <c r="BD62" s="176"/>
      <c r="BE62" s="176"/>
      <c r="BF62" s="176"/>
      <c r="BG62" s="176"/>
      <c r="BH62" s="176"/>
      <c r="BI62" s="176"/>
      <c r="BJ62" s="176"/>
      <c r="BK62" s="176"/>
      <c r="BL62" s="176"/>
      <c r="BM62" s="176"/>
      <c r="BN62" s="176"/>
      <c r="BO62" s="176"/>
      <c r="BP62" s="176"/>
      <c r="BQ62" s="176"/>
      <c r="BR62" s="176"/>
      <c r="BS62" s="176"/>
      <c r="BT62" s="176"/>
      <c r="BU62" s="176"/>
      <c r="BV62" s="176"/>
      <c r="BW62" s="176"/>
      <c r="BX62" s="176"/>
      <c r="BY62" s="176"/>
      <c r="BZ62" s="176"/>
      <c r="CA62" s="176"/>
      <c r="CB62" s="176"/>
      <c r="CC62" s="176"/>
      <c r="CD62" s="176"/>
      <c r="CE62" s="176"/>
      <c r="CF62" s="176"/>
      <c r="CG62" s="176"/>
      <c r="CH62" s="176"/>
      <c r="CI62" s="176"/>
      <c r="CJ62" s="176"/>
      <c r="CK62" s="176"/>
      <c r="CL62" s="176"/>
      <c r="CM62" s="176"/>
      <c r="CN62" s="176"/>
      <c r="CO62" s="176"/>
      <c r="CP62" s="176"/>
      <c r="CQ62" s="176"/>
      <c r="CR62" s="176"/>
      <c r="CS62" s="176"/>
      <c r="CT62" s="176"/>
      <c r="CU62" s="176"/>
      <c r="CV62" s="176"/>
      <c r="CW62" s="176"/>
      <c r="CX62" s="176"/>
      <c r="CY62" s="176"/>
      <c r="CZ62" s="176"/>
      <c r="DA62" s="176"/>
      <c r="DB62" s="176"/>
      <c r="DC62" s="176"/>
      <c r="DD62" s="176"/>
      <c r="DE62" s="176"/>
      <c r="DF62" s="176"/>
      <c r="DG62" s="176"/>
      <c r="DH62" s="176"/>
      <c r="DI62" s="176"/>
      <c r="DJ62" s="176"/>
      <c r="DK62" s="176"/>
      <c r="DL62" s="176"/>
      <c r="DM62" s="176"/>
      <c r="DN62" s="176"/>
      <c r="DO62" s="176"/>
      <c r="DP62" s="176"/>
      <c r="DQ62" s="176"/>
      <c r="DR62" s="176"/>
      <c r="DS62" s="176"/>
      <c r="DT62" s="176"/>
      <c r="DU62" s="176"/>
      <c r="DV62" s="176"/>
      <c r="DW62" s="176"/>
      <c r="DX62" s="176"/>
      <c r="DY62" s="176"/>
      <c r="DZ62" s="176"/>
      <c r="EA62" s="176"/>
      <c r="EB62" s="176"/>
      <c r="EC62" s="176"/>
      <c r="ED62" s="176"/>
      <c r="EE62" s="176"/>
      <c r="EF62" s="176"/>
      <c r="EG62" s="176"/>
      <c r="EH62" s="176"/>
      <c r="EI62" s="176"/>
      <c r="EJ62" s="176"/>
      <c r="EK62" s="176"/>
      <c r="EL62" s="176"/>
      <c r="EM62" s="176"/>
      <c r="EN62" s="176"/>
      <c r="EO62" s="176"/>
      <c r="EP62" s="176"/>
      <c r="EQ62" s="176"/>
      <c r="ER62" s="176"/>
    </row>
    <row r="63" spans="1:148" ht="14.45" customHeight="1" thickBot="1" x14ac:dyDescent="0.25">
      <c r="A63" s="102" t="s">
        <v>73</v>
      </c>
      <c r="B63" s="103">
        <f>SUM(B33+B47)</f>
        <v>0</v>
      </c>
      <c r="C63" s="104" t="str">
        <f>IF(ISERROR(SUM(C33+C47)),"- -",SUM(C33+C47))</f>
        <v>- -</v>
      </c>
      <c r="D63" s="103">
        <f>SUM(D33+D47)</f>
        <v>0</v>
      </c>
      <c r="E63" s="104" t="str">
        <f>IF(ISERROR(SUM(E33+E47)),"- -",SUM(E33+E47))</f>
        <v>- -</v>
      </c>
      <c r="F63" s="103">
        <f>SUM(F33+F47)</f>
        <v>0</v>
      </c>
      <c r="G63" s="104" t="str">
        <f>IF(ISERROR(SUM(G33+G47)),"- -",SUM(G33+G47))</f>
        <v>- -</v>
      </c>
      <c r="H63" s="103">
        <f>SUM(H33+H47)</f>
        <v>0</v>
      </c>
      <c r="I63" s="105" t="str">
        <f>IF(ISERROR(SUM(I33+I47)),"- -",SUM(I33+I47))</f>
        <v>- -</v>
      </c>
    </row>
    <row r="64" spans="1:148" ht="14.25" thickTop="1" thickBot="1" x14ac:dyDescent="0.25">
      <c r="A64" s="211"/>
      <c r="B64" s="211"/>
      <c r="C64" s="211"/>
      <c r="D64" s="211"/>
      <c r="E64" s="211"/>
      <c r="F64" s="211"/>
      <c r="G64" s="211"/>
      <c r="H64" s="211"/>
      <c r="I64" s="211"/>
    </row>
    <row r="65" spans="1:9" ht="13.5" customHeight="1" thickBot="1" x14ac:dyDescent="0.25">
      <c r="A65" s="114"/>
      <c r="B65" s="219" t="s">
        <v>45</v>
      </c>
      <c r="C65" s="220"/>
      <c r="E65" s="200" t="s">
        <v>77</v>
      </c>
      <c r="F65" s="201"/>
      <c r="G65" s="201"/>
      <c r="H65" s="201"/>
      <c r="I65" s="201"/>
    </row>
    <row r="66" spans="1:9" ht="13.5" thickBot="1" x14ac:dyDescent="0.25">
      <c r="A66" s="107" t="s">
        <v>46</v>
      </c>
      <c r="B66" s="188" t="s">
        <v>0</v>
      </c>
      <c r="C66" s="115" t="s">
        <v>1</v>
      </c>
      <c r="D66" s="192"/>
      <c r="E66" s="201"/>
      <c r="F66" s="201"/>
      <c r="G66" s="201"/>
      <c r="H66" s="201"/>
      <c r="I66" s="201"/>
    </row>
    <row r="67" spans="1:9" x14ac:dyDescent="0.2">
      <c r="A67" s="116" t="s">
        <v>47</v>
      </c>
      <c r="B67" s="108"/>
      <c r="C67" s="168" t="str">
        <f>IF(ISERROR(B67/B72),"- -",B67/B72)</f>
        <v>- -</v>
      </c>
      <c r="D67" s="192"/>
      <c r="E67" s="201"/>
      <c r="F67" s="201"/>
      <c r="G67" s="201"/>
      <c r="H67" s="201"/>
      <c r="I67" s="201"/>
    </row>
    <row r="68" spans="1:9" x14ac:dyDescent="0.2">
      <c r="A68" s="117" t="s">
        <v>48</v>
      </c>
      <c r="B68" s="109"/>
      <c r="C68" s="169" t="str">
        <f>IF(ISERROR(B68/B72),"- -",B68/B72)</f>
        <v>- -</v>
      </c>
      <c r="D68" s="192"/>
      <c r="E68" s="201"/>
      <c r="F68" s="201"/>
      <c r="G68" s="201"/>
      <c r="H68" s="201"/>
      <c r="I68" s="201"/>
    </row>
    <row r="69" spans="1:9" ht="14.25" x14ac:dyDescent="0.2">
      <c r="A69" s="117" t="s">
        <v>91</v>
      </c>
      <c r="B69" s="109"/>
      <c r="C69" s="169" t="str">
        <f>IF(ISERROR(B69/B72),"- -",B69/B72)</f>
        <v>- -</v>
      </c>
      <c r="D69" s="192"/>
      <c r="E69" s="201"/>
      <c r="F69" s="201"/>
      <c r="G69" s="201"/>
      <c r="H69" s="201"/>
      <c r="I69" s="201"/>
    </row>
    <row r="70" spans="1:9" ht="14.25" x14ac:dyDescent="0.2">
      <c r="A70" s="117" t="s">
        <v>74</v>
      </c>
      <c r="B70" s="109"/>
      <c r="C70" s="169" t="str">
        <f>IF(ISERROR(B70/B72),"- -",B70/B72)</f>
        <v>- -</v>
      </c>
      <c r="D70" s="192"/>
      <c r="E70" s="201"/>
      <c r="F70" s="201"/>
      <c r="G70" s="201"/>
      <c r="H70" s="201"/>
      <c r="I70" s="201"/>
    </row>
    <row r="71" spans="1:9" ht="15" thickBot="1" x14ac:dyDescent="0.25">
      <c r="A71" s="118" t="s">
        <v>75</v>
      </c>
      <c r="B71" s="110"/>
      <c r="C71" s="170" t="str">
        <f>IF(ISERROR(B71/B72),"- -",B71/B72)</f>
        <v>- -</v>
      </c>
      <c r="D71" s="192"/>
      <c r="E71" s="201"/>
      <c r="F71" s="201"/>
      <c r="G71" s="201"/>
      <c r="H71" s="201"/>
      <c r="I71" s="201"/>
    </row>
    <row r="72" spans="1:9" ht="13.5" thickBot="1" x14ac:dyDescent="0.25">
      <c r="A72" s="111" t="s">
        <v>50</v>
      </c>
      <c r="B72" s="112">
        <f>SUM(B67:B71)</f>
        <v>0</v>
      </c>
      <c r="C72" s="113">
        <f>SUM(C67:C71)</f>
        <v>0</v>
      </c>
      <c r="D72" s="192"/>
      <c r="E72" s="201"/>
      <c r="F72" s="201"/>
      <c r="G72" s="201"/>
      <c r="H72" s="201"/>
      <c r="I72" s="201"/>
    </row>
    <row r="73" spans="1:9" x14ac:dyDescent="0.2">
      <c r="A73" s="178"/>
      <c r="B73" s="179"/>
      <c r="C73" s="180"/>
      <c r="D73" s="192"/>
      <c r="E73" s="201"/>
      <c r="F73" s="201"/>
      <c r="G73" s="201"/>
      <c r="H73" s="201"/>
      <c r="I73" s="201"/>
    </row>
    <row r="74" spans="1:9" x14ac:dyDescent="0.2">
      <c r="A74" s="181" t="s">
        <v>20</v>
      </c>
      <c r="B74" s="179"/>
      <c r="C74" s="180"/>
      <c r="D74" s="192"/>
      <c r="E74" s="201"/>
      <c r="F74" s="201"/>
      <c r="G74" s="201"/>
      <c r="H74" s="201"/>
      <c r="I74" s="201"/>
    </row>
    <row r="75" spans="1:9" x14ac:dyDescent="0.2">
      <c r="A75" s="182" t="s">
        <v>92</v>
      </c>
      <c r="C75" s="171"/>
      <c r="D75" s="192"/>
      <c r="E75" s="201"/>
      <c r="F75" s="201"/>
      <c r="G75" s="201"/>
      <c r="H75" s="201"/>
      <c r="I75" s="201"/>
    </row>
    <row r="76" spans="1:9" x14ac:dyDescent="0.2">
      <c r="A76" s="178"/>
      <c r="B76" s="179"/>
      <c r="C76" s="180"/>
      <c r="D76" s="193"/>
      <c r="E76" s="183"/>
      <c r="F76" s="194"/>
      <c r="G76" s="183"/>
      <c r="H76" s="194"/>
      <c r="I76" s="183"/>
    </row>
    <row r="77" spans="1:9" ht="47.25" customHeight="1" x14ac:dyDescent="0.2">
      <c r="A77" s="199" t="s">
        <v>32</v>
      </c>
      <c r="B77" s="199"/>
      <c r="C77" s="199"/>
      <c r="D77" s="199"/>
      <c r="E77" s="199"/>
      <c r="F77" s="199"/>
      <c r="G77" s="199"/>
      <c r="H77" s="199"/>
      <c r="I77" s="199"/>
    </row>
    <row r="80" spans="1:9" ht="14.45" customHeight="1" x14ac:dyDescent="0.2"/>
    <row r="81" ht="14.45" customHeight="1" x14ac:dyDescent="0.2"/>
    <row r="82" ht="14.45" customHeight="1" x14ac:dyDescent="0.2"/>
    <row r="83" ht="14.45" customHeight="1" x14ac:dyDescent="0.2"/>
    <row r="84" ht="14.45" customHeight="1" x14ac:dyDescent="0.2"/>
    <row r="85" ht="14.45" customHeight="1" x14ac:dyDescent="0.2"/>
    <row r="86" ht="14.45" customHeight="1" x14ac:dyDescent="0.2"/>
    <row r="87" ht="14.45" customHeight="1" x14ac:dyDescent="0.2"/>
  </sheetData>
  <sheetProtection selectLockedCells="1"/>
  <mergeCells count="37">
    <mergeCell ref="A1:I1"/>
    <mergeCell ref="A2:I2"/>
    <mergeCell ref="E9:H9"/>
    <mergeCell ref="E10:H10"/>
    <mergeCell ref="C10:D10"/>
    <mergeCell ref="A6:B6"/>
    <mergeCell ref="C8:D8"/>
    <mergeCell ref="C9:D9"/>
    <mergeCell ref="E3:I3"/>
    <mergeCell ref="A3:D5"/>
    <mergeCell ref="E4:H4"/>
    <mergeCell ref="E5:H5"/>
    <mergeCell ref="A7:B7"/>
    <mergeCell ref="E6:H6"/>
    <mergeCell ref="E8:H8"/>
    <mergeCell ref="A10:B10"/>
    <mergeCell ref="C7:D7"/>
    <mergeCell ref="E7:H7"/>
    <mergeCell ref="B13:C14"/>
    <mergeCell ref="C6:D6"/>
    <mergeCell ref="B65:C65"/>
    <mergeCell ref="B31:C31"/>
    <mergeCell ref="F31:G31"/>
    <mergeCell ref="H31:I31"/>
    <mergeCell ref="A11:B11"/>
    <mergeCell ref="E11:H11"/>
    <mergeCell ref="H13:I14"/>
    <mergeCell ref="C11:D11"/>
    <mergeCell ref="A12:I12"/>
    <mergeCell ref="F13:G14"/>
    <mergeCell ref="A77:I77"/>
    <mergeCell ref="E65:I75"/>
    <mergeCell ref="A13:A15"/>
    <mergeCell ref="D13:E14"/>
    <mergeCell ref="D31:E31"/>
    <mergeCell ref="A64:I64"/>
    <mergeCell ref="A31:A32"/>
  </mergeCells>
  <phoneticPr fontId="0" type="noConversion"/>
  <hyperlinks>
    <hyperlink ref="A3:D5" r:id="rId1" display="https://grants.hrsa.gov/webexternal/Login.asp"/>
  </hyperlinks>
  <printOptions horizontalCentered="1"/>
  <pageMargins left="0.25" right="0.25" top="0.75" bottom="0.75" header="0.3" footer="0.3"/>
  <pageSetup scale="63" orientation="portrait" r:id="rId2"/>
  <headerFooter alignWithMargins="0"/>
  <ignoredErrors>
    <ignoredError sqref="C16:F16 E33 C47 C63:E63 H16:H19 E47 H57:H62 H40 H42:H55 H26:H27 G63:H63" formula="1"/>
    <ignoredError sqref="I7 G22 G24"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EQ51"/>
  <sheetViews>
    <sheetView zoomScale="95" workbookViewId="0">
      <selection activeCell="E39" sqref="E39"/>
    </sheetView>
  </sheetViews>
  <sheetFormatPr defaultColWidth="9.140625" defaultRowHeight="12.75" x14ac:dyDescent="0.2"/>
  <cols>
    <col min="1" max="1" width="65.5703125" style="1" customWidth="1"/>
    <col min="2" max="2" width="15.42578125" style="1" customWidth="1"/>
    <col min="3" max="3" width="19.28515625" style="1" customWidth="1"/>
    <col min="4" max="4" width="14.85546875" style="10" customWidth="1"/>
    <col min="5" max="5" width="22.28515625" style="10" customWidth="1"/>
    <col min="6" max="6" width="34.5703125" style="10" customWidth="1"/>
    <col min="7" max="7" width="9.85546875" style="1" bestFit="1" customWidth="1"/>
    <col min="8" max="8" width="14.140625" style="10" customWidth="1"/>
    <col min="9" max="16384" width="9.140625" style="1"/>
  </cols>
  <sheetData>
    <row r="1" spans="1:8" ht="26.25" x14ac:dyDescent="0.4">
      <c r="A1" s="263" t="s">
        <v>39</v>
      </c>
      <c r="B1" s="263"/>
      <c r="C1" s="263"/>
      <c r="D1" s="263"/>
      <c r="E1" s="263"/>
      <c r="F1" s="263"/>
    </row>
    <row r="3" spans="1:8" ht="36" customHeight="1" x14ac:dyDescent="0.2">
      <c r="A3" s="265" t="s">
        <v>66</v>
      </c>
      <c r="B3" s="266"/>
      <c r="C3" s="266"/>
      <c r="D3" s="266"/>
      <c r="E3" s="266"/>
      <c r="F3" s="266"/>
    </row>
    <row r="4" spans="1:8" x14ac:dyDescent="0.2">
      <c r="A4" s="31"/>
      <c r="B4" s="31"/>
      <c r="C4" s="31"/>
    </row>
    <row r="5" spans="1:8" s="19" customFormat="1" ht="50.25" customHeight="1" x14ac:dyDescent="0.2">
      <c r="A5" s="134" t="s">
        <v>43</v>
      </c>
      <c r="B5" s="128" t="s">
        <v>0</v>
      </c>
      <c r="C5" s="129" t="s">
        <v>27</v>
      </c>
    </row>
    <row r="6" spans="1:8" s="2" customFormat="1" ht="14.45" customHeight="1" x14ac:dyDescent="0.25">
      <c r="A6" s="121" t="s">
        <v>51</v>
      </c>
      <c r="B6" s="119">
        <f>' Allocations Report'!H16</f>
        <v>0</v>
      </c>
      <c r="C6" s="122" t="str">
        <f>IF(ISERROR(B6/B20),"- -",B6/B20)</f>
        <v>- -</v>
      </c>
      <c r="E6" s="19"/>
      <c r="F6" s="19"/>
      <c r="G6" s="19"/>
      <c r="H6" s="19"/>
    </row>
    <row r="7" spans="1:8" s="2" customFormat="1" ht="14.45" customHeight="1" x14ac:dyDescent="0.25">
      <c r="A7" s="121" t="s">
        <v>52</v>
      </c>
      <c r="B7" s="119">
        <f>' Allocations Report'!H21</f>
        <v>0</v>
      </c>
      <c r="C7" s="122" t="str">
        <f>IF(ISERROR(B7/B20),"- -",B7/B20)</f>
        <v>- -</v>
      </c>
      <c r="E7" s="19"/>
      <c r="F7" s="19"/>
      <c r="G7" s="19"/>
      <c r="H7" s="19"/>
    </row>
    <row r="8" spans="1:8" s="2" customFormat="1" ht="14.45" customHeight="1" x14ac:dyDescent="0.25">
      <c r="A8" s="121" t="s">
        <v>53</v>
      </c>
      <c r="B8" s="119">
        <f>' Allocations Report'!H20</f>
        <v>0</v>
      </c>
      <c r="C8" s="122" t="str">
        <f>IF(ISERROR(B8/B20),"- -",B8/B20)</f>
        <v>- -</v>
      </c>
      <c r="E8" s="19"/>
      <c r="F8" s="19"/>
      <c r="G8" s="19"/>
      <c r="H8" s="19"/>
    </row>
    <row r="9" spans="1:8" s="2" customFormat="1" ht="14.45" customHeight="1" x14ac:dyDescent="0.25">
      <c r="A9" s="121" t="s">
        <v>54</v>
      </c>
      <c r="B9" s="119">
        <f>' Allocations Report'!D33</f>
        <v>0</v>
      </c>
      <c r="C9" s="122" t="str">
        <f>IF(ISERROR(B9/B20),"- -",B9/B20)</f>
        <v>- -</v>
      </c>
      <c r="F9" s="13"/>
      <c r="G9" s="14"/>
      <c r="H9" s="13"/>
    </row>
    <row r="10" spans="1:8" s="2" customFormat="1" ht="14.45" customHeight="1" x14ac:dyDescent="0.25">
      <c r="A10" s="121" t="s">
        <v>55</v>
      </c>
      <c r="B10" s="119">
        <f>' Allocations Report'!F33</f>
        <v>0</v>
      </c>
      <c r="C10" s="122" t="str">
        <f>IF(ISERROR(B10/B20),"- -",B10/B20)</f>
        <v>- -</v>
      </c>
      <c r="F10" s="12"/>
      <c r="G10" s="11"/>
      <c r="H10" s="12"/>
    </row>
    <row r="11" spans="1:8" s="2" customFormat="1" ht="14.45" customHeight="1" x14ac:dyDescent="0.25">
      <c r="A11" s="123" t="s">
        <v>16</v>
      </c>
      <c r="B11" s="120">
        <f>SUM(B6:B10)</f>
        <v>0</v>
      </c>
      <c r="C11" s="124" t="str">
        <f>IF(ISERROR(B11/B20),"- -",B11/B20)</f>
        <v>- -</v>
      </c>
      <c r="F11" s="12"/>
      <c r="G11" s="11"/>
      <c r="H11" s="12"/>
    </row>
    <row r="12" spans="1:8" s="2" customFormat="1" ht="14.45" customHeight="1" x14ac:dyDescent="0.25">
      <c r="A12" s="125"/>
      <c r="B12" s="126"/>
      <c r="C12" s="127"/>
      <c r="F12" s="12"/>
      <c r="G12" s="11"/>
      <c r="H12" s="12"/>
    </row>
    <row r="13" spans="1:8" s="2" customFormat="1" ht="14.45" customHeight="1" x14ac:dyDescent="0.25">
      <c r="A13" s="130" t="s">
        <v>14</v>
      </c>
      <c r="B13" s="131" t="s">
        <v>0</v>
      </c>
      <c r="C13" s="132" t="s">
        <v>15</v>
      </c>
      <c r="F13" s="12"/>
      <c r="G13" s="11"/>
      <c r="H13" s="12"/>
    </row>
    <row r="14" spans="1:8" s="2" customFormat="1" ht="14.45" customHeight="1" x14ac:dyDescent="0.25">
      <c r="A14" s="121" t="s">
        <v>65</v>
      </c>
      <c r="B14" s="119">
        <f>' Allocations Report'!B22 +' Allocations Report'!B23</f>
        <v>0</v>
      </c>
      <c r="C14" s="122" t="str">
        <f>IF(ISERROR(B14/B20),"- -",B14/B20)</f>
        <v>- -</v>
      </c>
      <c r="F14" s="12"/>
      <c r="G14" s="11"/>
      <c r="H14" s="12"/>
    </row>
    <row r="15" spans="1:8" s="2" customFormat="1" ht="14.45" customHeight="1" x14ac:dyDescent="0.25">
      <c r="A15" s="121" t="s">
        <v>56</v>
      </c>
      <c r="B15" s="119">
        <f>' Allocations Report'!D47</f>
        <v>0</v>
      </c>
      <c r="C15" s="122" t="str">
        <f>IF(ISERROR(B15/B20),"- -",B15/B20)</f>
        <v>- -</v>
      </c>
      <c r="F15" s="12"/>
      <c r="G15" s="11"/>
      <c r="H15" s="12"/>
    </row>
    <row r="16" spans="1:8" s="2" customFormat="1" ht="14.45" customHeight="1" x14ac:dyDescent="0.25">
      <c r="A16" s="121" t="s">
        <v>57</v>
      </c>
      <c r="B16" s="119">
        <f>' Allocations Report'!F47</f>
        <v>0</v>
      </c>
      <c r="C16" s="122" t="str">
        <f>IF(ISERROR(B16/B20),"- -",B16/B20)</f>
        <v>- -</v>
      </c>
      <c r="F16" s="12"/>
      <c r="G16" s="11"/>
      <c r="H16" s="12"/>
    </row>
    <row r="17" spans="1:147" s="2" customFormat="1" ht="14.45" customHeight="1" x14ac:dyDescent="0.25">
      <c r="A17" s="121" t="s">
        <v>76</v>
      </c>
      <c r="B17" s="119">
        <f>SUM(' Allocations Report'!B67+' Allocations Report'!B68)</f>
        <v>0</v>
      </c>
      <c r="C17" s="122" t="str">
        <f>IF(ISERROR(B17/B20),"- -",B17/B20)</f>
        <v>- -</v>
      </c>
      <c r="F17" s="12"/>
      <c r="G17" s="11"/>
      <c r="H17" s="12"/>
    </row>
    <row r="18" spans="1:147" s="2" customFormat="1" ht="14.45" customHeight="1" x14ac:dyDescent="0.25">
      <c r="A18" s="123" t="s">
        <v>13</v>
      </c>
      <c r="B18" s="120">
        <f>SUM(B14:B17)</f>
        <v>0</v>
      </c>
      <c r="C18" s="124" t="str">
        <f>IF(ISERROR(B18/B20),"- -",B18/B20)</f>
        <v>- -</v>
      </c>
      <c r="F18" s="12"/>
      <c r="G18" s="11"/>
      <c r="H18" s="12"/>
    </row>
    <row r="19" spans="1:147" s="2" customFormat="1" ht="14.45" customHeight="1" thickBot="1" x14ac:dyDescent="0.3">
      <c r="A19" s="267"/>
      <c r="B19" s="267"/>
      <c r="C19" s="267"/>
      <c r="D19" s="12"/>
      <c r="E19" s="11"/>
      <c r="F19" s="12"/>
      <c r="G19" s="11"/>
      <c r="H19" s="12"/>
    </row>
    <row r="20" spans="1:147" s="3" customFormat="1" ht="15.75" thickBot="1" x14ac:dyDescent="0.3">
      <c r="A20" s="135" t="s">
        <v>58</v>
      </c>
      <c r="B20" s="133">
        <f>B11+B18</f>
        <v>0</v>
      </c>
      <c r="C20" s="126"/>
      <c r="D20" s="11"/>
      <c r="E20" s="11"/>
      <c r="F20" s="11"/>
      <c r="G20" s="11"/>
      <c r="H20" s="11"/>
    </row>
    <row r="21" spans="1:147" s="4" customFormat="1" ht="13.5" x14ac:dyDescent="0.25">
      <c r="G21" s="14"/>
      <c r="H21" s="13"/>
    </row>
    <row r="22" spans="1:147" s="4" customFormat="1" ht="14.45" customHeight="1" x14ac:dyDescent="0.25">
      <c r="A22" s="264"/>
      <c r="B22" s="264"/>
      <c r="C22" s="264"/>
      <c r="D22" s="264"/>
      <c r="E22" s="264"/>
      <c r="F22" s="20"/>
      <c r="G22" s="14"/>
      <c r="H22" s="13"/>
    </row>
    <row r="23" spans="1:147" ht="18.75" x14ac:dyDescent="0.25">
      <c r="A23" s="262" t="s">
        <v>44</v>
      </c>
      <c r="B23" s="262"/>
      <c r="C23" s="262"/>
      <c r="D23" s="262"/>
      <c r="E23" s="262"/>
      <c r="F23" s="262"/>
      <c r="G23" s="14"/>
      <c r="H23" s="13"/>
    </row>
    <row r="24" spans="1:147" ht="31.5" customHeight="1" x14ac:dyDescent="0.25">
      <c r="A24" s="268" t="s">
        <v>81</v>
      </c>
      <c r="B24" s="269"/>
      <c r="C24" s="269"/>
      <c r="D24" s="269"/>
      <c r="E24" s="21">
        <f>IF(SUM(' Allocations Report'!I11*0.05)&gt;3000000,3000000,SUM(' Allocations Report'!I11*0.05))</f>
        <v>0</v>
      </c>
      <c r="F24" s="22" t="s">
        <v>40</v>
      </c>
      <c r="G24" s="14"/>
      <c r="H24" s="13"/>
    </row>
    <row r="25" spans="1:147" ht="54" customHeight="1" thickBot="1" x14ac:dyDescent="0.3">
      <c r="A25" s="270"/>
      <c r="B25" s="270"/>
      <c r="C25" s="270"/>
      <c r="D25" s="270"/>
      <c r="E25" s="23">
        <f>' Allocations Report'!H25+' Allocations Report'!B69</f>
        <v>0</v>
      </c>
      <c r="F25" s="24" t="s">
        <v>41</v>
      </c>
      <c r="G25" s="14"/>
      <c r="H25" s="13"/>
    </row>
    <row r="26" spans="1:147" ht="14.45" customHeight="1" thickTop="1" x14ac:dyDescent="0.25">
      <c r="A26" s="25"/>
      <c r="B26" s="25"/>
      <c r="C26" s="25"/>
      <c r="D26" s="25"/>
      <c r="E26" s="26"/>
      <c r="F26" s="26"/>
      <c r="G26" s="14"/>
      <c r="H26" s="13"/>
    </row>
    <row r="27" spans="1:147" ht="18.75" x14ac:dyDescent="0.25">
      <c r="A27" s="262" t="s">
        <v>82</v>
      </c>
      <c r="B27" s="262"/>
      <c r="C27" s="262"/>
      <c r="D27" s="262"/>
      <c r="E27" s="262"/>
      <c r="F27" s="262"/>
      <c r="G27" s="14"/>
      <c r="H27" s="13"/>
    </row>
    <row r="28" spans="1:147" ht="36" customHeight="1" x14ac:dyDescent="0.25">
      <c r="A28" s="260" t="s">
        <v>83</v>
      </c>
      <c r="B28" s="260"/>
      <c r="C28" s="260"/>
      <c r="D28" s="21">
        <f>' Allocations Report'!H26+' Allocations Report'!B70</f>
        <v>0</v>
      </c>
      <c r="E28" s="27">
        <f>IFERROR(SUM(' Allocations Report'!H26+' Allocations Report'!B70)/' Allocations Report'!I11,0)</f>
        <v>0</v>
      </c>
      <c r="F28" s="22" t="s">
        <v>42</v>
      </c>
      <c r="G28" s="14"/>
      <c r="H28" s="13"/>
    </row>
    <row r="29" spans="1:147" ht="39.75" customHeight="1" x14ac:dyDescent="0.25">
      <c r="A29" s="260"/>
      <c r="B29" s="260"/>
      <c r="C29" s="260"/>
      <c r="D29" s="21">
        <f>' Allocations Report'!H27+' Allocations Report'!B71</f>
        <v>0</v>
      </c>
      <c r="E29" s="27">
        <f>IFERROR(SUM(' Allocations Report'!H27+' Allocations Report'!B71)/' Allocations Report'!I11,0)</f>
        <v>0</v>
      </c>
      <c r="F29" s="30" t="s">
        <v>67</v>
      </c>
      <c r="G29" s="14"/>
      <c r="H29" s="13"/>
    </row>
    <row r="30" spans="1:147" ht="75" customHeight="1" thickBot="1" x14ac:dyDescent="0.3">
      <c r="A30" s="261"/>
      <c r="B30" s="261"/>
      <c r="C30" s="261"/>
      <c r="D30" s="23">
        <f>' Allocations Report'!H26+' Allocations Report'!H27+' Allocations Report'!B70+' Allocations Report'!B71</f>
        <v>0</v>
      </c>
      <c r="E30" s="28">
        <f>IFERROR(SUM(' Allocations Report'!H26+' Allocations Report'!H27+' Allocations Report'!B70+' Allocations Report'!B71)/' Allocations Report'!I11,0)</f>
        <v>0</v>
      </c>
      <c r="F30" s="29" t="s">
        <v>68</v>
      </c>
      <c r="G30" s="14"/>
      <c r="H30" s="13"/>
      <c r="K30" s="136"/>
    </row>
    <row r="31" spans="1:147" s="5" customFormat="1" ht="14.25" thickTop="1" x14ac:dyDescent="0.25">
      <c r="A31" s="15"/>
      <c r="B31" s="14"/>
      <c r="C31" s="14"/>
      <c r="D31" s="13"/>
      <c r="E31" s="14"/>
      <c r="F31" s="13"/>
      <c r="G31" s="14"/>
      <c r="H31" s="13"/>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row>
    <row r="32" spans="1:147" s="6" customFormat="1" ht="18.75" x14ac:dyDescent="0.2">
      <c r="A32" s="262" t="s">
        <v>59</v>
      </c>
      <c r="B32" s="262"/>
      <c r="C32" s="262"/>
      <c r="D32" s="262"/>
      <c r="E32" s="262"/>
      <c r="F32" s="262"/>
      <c r="G32" s="16"/>
      <c r="H32" s="16"/>
    </row>
    <row r="33" spans="1:15" ht="21.75" customHeight="1" x14ac:dyDescent="0.2">
      <c r="A33" s="260" t="s">
        <v>78</v>
      </c>
      <c r="B33" s="260"/>
      <c r="C33" s="260"/>
      <c r="D33" s="197"/>
      <c r="E33" s="27"/>
      <c r="F33" s="22"/>
      <c r="G33" s="17"/>
      <c r="H33" s="18"/>
    </row>
    <row r="34" spans="1:15" s="6" customFormat="1" ht="14.45" customHeight="1" x14ac:dyDescent="0.2">
      <c r="A34" s="260"/>
      <c r="B34" s="260"/>
      <c r="C34" s="260"/>
      <c r="D34" s="21">
        <f>IF(ISERROR(' Allocations Report'!B23),0,' Allocations Report'!B23)</f>
        <v>0</v>
      </c>
      <c r="E34" s="27">
        <f>IFERROR(SUM(' Allocations Report'!B23/SUM(' Allocations Report'!B22+' Allocations Report'!B23)),0)</f>
        <v>0</v>
      </c>
      <c r="F34" s="30" t="s">
        <v>61</v>
      </c>
      <c r="G34" s="7"/>
      <c r="H34" s="7"/>
    </row>
    <row r="35" spans="1:15" s="6" customFormat="1" ht="19.5" customHeight="1" thickBot="1" x14ac:dyDescent="0.25">
      <c r="A35" s="261"/>
      <c r="B35" s="261"/>
      <c r="C35" s="261"/>
      <c r="D35" s="198"/>
      <c r="E35" s="28"/>
      <c r="F35" s="29"/>
      <c r="G35" s="8"/>
      <c r="H35" s="8"/>
      <c r="I35" s="9"/>
      <c r="J35" s="9"/>
      <c r="K35" s="9"/>
      <c r="L35" s="9"/>
      <c r="M35" s="9"/>
      <c r="N35" s="9"/>
      <c r="O35" s="9"/>
    </row>
    <row r="36" spans="1:15" ht="14.45" customHeight="1" thickTop="1" x14ac:dyDescent="0.2">
      <c r="A36" s="8"/>
      <c r="B36" s="17"/>
      <c r="C36" s="17"/>
      <c r="D36" s="17"/>
      <c r="E36" s="17"/>
      <c r="F36" s="17"/>
      <c r="G36" s="17"/>
      <c r="H36" s="17"/>
    </row>
    <row r="37" spans="1:15" ht="18.75" x14ac:dyDescent="0.2">
      <c r="A37" s="262" t="s">
        <v>60</v>
      </c>
      <c r="B37" s="262"/>
      <c r="C37" s="262"/>
      <c r="D37" s="262"/>
      <c r="E37" s="262"/>
      <c r="F37" s="262"/>
      <c r="G37" s="17"/>
      <c r="H37" s="18"/>
    </row>
    <row r="38" spans="1:15" ht="14.45" customHeight="1" x14ac:dyDescent="0.2">
      <c r="A38" s="260" t="s">
        <v>79</v>
      </c>
      <c r="B38" s="260"/>
      <c r="C38" s="260"/>
      <c r="D38" s="197"/>
      <c r="E38" s="27"/>
      <c r="F38" s="22"/>
      <c r="G38" s="17"/>
      <c r="H38" s="18"/>
    </row>
    <row r="39" spans="1:15" ht="14.45" customHeight="1" x14ac:dyDescent="0.2">
      <c r="A39" s="260"/>
      <c r="B39" s="260"/>
      <c r="C39" s="260"/>
      <c r="D39" s="21">
        <f>' Allocations Report'!F27</f>
        <v>0</v>
      </c>
      <c r="E39" s="27">
        <f>IFERROR(' Allocations Report'!F27/' Allocations Report'!I8,0)</f>
        <v>0</v>
      </c>
      <c r="F39" s="30" t="s">
        <v>62</v>
      </c>
      <c r="G39" s="17"/>
      <c r="H39" s="18"/>
    </row>
    <row r="40" spans="1:15" ht="26.25" customHeight="1" thickBot="1" x14ac:dyDescent="0.25">
      <c r="A40" s="261"/>
      <c r="B40" s="261"/>
      <c r="C40" s="261"/>
      <c r="D40" s="198"/>
      <c r="E40" s="28"/>
      <c r="F40" s="29"/>
    </row>
    <row r="41" spans="1:15" ht="14.45" customHeight="1" thickTop="1" x14ac:dyDescent="0.2"/>
    <row r="42" spans="1:15" ht="14.45" customHeight="1" x14ac:dyDescent="0.2"/>
    <row r="43" spans="1:15" ht="14.45" customHeight="1" x14ac:dyDescent="0.2"/>
    <row r="44" spans="1:15" ht="14.45" customHeight="1" x14ac:dyDescent="0.2"/>
    <row r="45" spans="1:15" ht="14.45" customHeight="1" x14ac:dyDescent="0.2"/>
    <row r="46" spans="1:15" ht="14.45" customHeight="1" x14ac:dyDescent="0.2"/>
    <row r="47" spans="1:15" ht="14.45" customHeight="1" x14ac:dyDescent="0.2"/>
    <row r="48" spans="1:15" ht="14.45" customHeight="1" x14ac:dyDescent="0.2"/>
    <row r="49" ht="14.45" customHeight="1" x14ac:dyDescent="0.2"/>
    <row r="50" ht="14.45" customHeight="1" x14ac:dyDescent="0.2"/>
    <row r="51" ht="14.45" customHeight="1" x14ac:dyDescent="0.2"/>
  </sheetData>
  <sheetProtection algorithmName="SHA-512" hashValue="kY2G9X/IpCFD8gcJAiceA3iZmhDxmm5U4LsZ0OyTxMm+stApcgijZcFNTYpOkza13cEMk97OLmVDxtJ4A0bzyQ==" saltValue="7yTdrzjmODnTzQCVqY3K1Q==" spinCount="100000" sheet="1" selectLockedCells="1"/>
  <mergeCells count="12">
    <mergeCell ref="A38:C40"/>
    <mergeCell ref="A32:F32"/>
    <mergeCell ref="A37:F37"/>
    <mergeCell ref="A1:F1"/>
    <mergeCell ref="A22:E22"/>
    <mergeCell ref="A3:F3"/>
    <mergeCell ref="A23:F23"/>
    <mergeCell ref="A19:C19"/>
    <mergeCell ref="A24:D25"/>
    <mergeCell ref="A27:F27"/>
    <mergeCell ref="A28:C30"/>
    <mergeCell ref="A33:C35"/>
  </mergeCells>
  <phoneticPr fontId="0" type="noConversion"/>
  <printOptions horizontalCentered="1"/>
  <pageMargins left="0.25" right="0.25" top="0.75" bottom="0.75" header="0.3" footer="0.3"/>
  <pageSetup scale="6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A9" sqref="A9:I9"/>
    </sheetView>
  </sheetViews>
  <sheetFormatPr defaultColWidth="9.140625" defaultRowHeight="12.75" x14ac:dyDescent="0.2"/>
  <cols>
    <col min="1" max="1" width="48.85546875" style="1" customWidth="1"/>
    <col min="2" max="2" width="10.28515625" style="1" customWidth="1"/>
    <col min="3" max="3" width="10.42578125" style="10" bestFit="1" customWidth="1"/>
    <col min="4" max="4" width="9.85546875" style="1" bestFit="1" customWidth="1"/>
    <col min="5" max="5" width="10.42578125" style="10" bestFit="1" customWidth="1"/>
    <col min="6" max="6" width="9.85546875" style="10" bestFit="1" customWidth="1"/>
    <col min="7" max="7" width="10.42578125" style="10" bestFit="1" customWidth="1"/>
    <col min="8" max="8" width="10.85546875" style="1" customWidth="1"/>
    <col min="9" max="9" width="7.42578125" style="10" customWidth="1"/>
    <col min="10" max="16384" width="9.140625" style="1"/>
  </cols>
  <sheetData>
    <row r="1" spans="1:9" ht="22.5" customHeight="1" thickBot="1" x14ac:dyDescent="0.25">
      <c r="A1" s="271" t="s">
        <v>118</v>
      </c>
      <c r="B1" s="272"/>
      <c r="C1" s="272"/>
      <c r="D1" s="272"/>
      <c r="E1" s="272"/>
      <c r="F1" s="272"/>
      <c r="G1" s="272"/>
      <c r="H1" s="272"/>
      <c r="I1" s="273"/>
    </row>
    <row r="2" spans="1:9" ht="28.5" customHeight="1" x14ac:dyDescent="0.2">
      <c r="A2" s="274" t="s">
        <v>119</v>
      </c>
      <c r="B2" s="274"/>
      <c r="C2" s="274"/>
      <c r="D2" s="274"/>
      <c r="E2" s="274"/>
      <c r="F2" s="274"/>
      <c r="G2" s="274"/>
      <c r="H2" s="274"/>
      <c r="I2" s="274"/>
    </row>
    <row r="3" spans="1:9" s="277" customFormat="1" ht="75.75" customHeight="1" x14ac:dyDescent="0.2">
      <c r="A3" s="275" t="s">
        <v>174</v>
      </c>
      <c r="B3" s="275"/>
      <c r="C3" s="275"/>
      <c r="D3" s="275"/>
      <c r="E3" s="275"/>
      <c r="F3" s="275"/>
      <c r="G3" s="275"/>
      <c r="H3" s="275"/>
      <c r="I3" s="276"/>
    </row>
    <row r="4" spans="1:9" ht="26.25" customHeight="1" x14ac:dyDescent="0.2">
      <c r="A4" s="278" t="s">
        <v>120</v>
      </c>
      <c r="B4" s="279"/>
      <c r="C4" s="279"/>
      <c r="D4" s="279"/>
      <c r="E4" s="279"/>
      <c r="F4" s="279"/>
      <c r="G4" s="279"/>
      <c r="H4" s="279"/>
      <c r="I4" s="280"/>
    </row>
    <row r="5" spans="1:9" ht="20.25" customHeight="1" x14ac:dyDescent="0.2">
      <c r="A5" s="279" t="s">
        <v>121</v>
      </c>
      <c r="B5" s="279"/>
      <c r="C5" s="279"/>
      <c r="D5" s="279"/>
      <c r="E5" s="279"/>
      <c r="F5" s="279"/>
      <c r="G5" s="279"/>
      <c r="H5" s="279"/>
      <c r="I5" s="280"/>
    </row>
    <row r="6" spans="1:9" s="136" customFormat="1" ht="41.25" customHeight="1" x14ac:dyDescent="0.2">
      <c r="A6" s="281" t="s">
        <v>122</v>
      </c>
      <c r="B6" s="281"/>
      <c r="C6" s="281"/>
      <c r="D6" s="281"/>
      <c r="E6" s="281"/>
      <c r="F6" s="281"/>
      <c r="G6" s="281"/>
      <c r="H6" s="281"/>
      <c r="I6" s="282"/>
    </row>
    <row r="7" spans="1:9" ht="118.9" customHeight="1" x14ac:dyDescent="0.2">
      <c r="A7" s="283" t="s">
        <v>123</v>
      </c>
      <c r="B7" s="283"/>
      <c r="C7" s="283"/>
      <c r="D7" s="283"/>
      <c r="E7" s="283"/>
      <c r="F7" s="283"/>
      <c r="G7" s="283"/>
      <c r="H7" s="283"/>
      <c r="I7" s="284"/>
    </row>
    <row r="8" spans="1:9" ht="88.15" customHeight="1" x14ac:dyDescent="0.2">
      <c r="A8" s="285" t="s">
        <v>124</v>
      </c>
      <c r="B8" s="285"/>
      <c r="C8" s="285"/>
      <c r="D8" s="285"/>
      <c r="E8" s="285"/>
      <c r="F8" s="285"/>
      <c r="G8" s="285"/>
      <c r="H8" s="285"/>
      <c r="I8" s="286"/>
    </row>
    <row r="9" spans="1:9" ht="54" customHeight="1" x14ac:dyDescent="0.2">
      <c r="A9" s="287" t="s">
        <v>125</v>
      </c>
      <c r="B9" s="287"/>
      <c r="C9" s="287"/>
      <c r="D9" s="287"/>
      <c r="E9" s="287"/>
      <c r="F9" s="287"/>
      <c r="G9" s="287"/>
      <c r="H9" s="287"/>
      <c r="I9" s="288"/>
    </row>
    <row r="10" spans="1:9" s="6" customFormat="1" ht="34.5" customHeight="1" x14ac:dyDescent="0.2">
      <c r="A10" s="289" t="s">
        <v>126</v>
      </c>
      <c r="B10" s="289"/>
      <c r="C10" s="289"/>
      <c r="D10" s="289"/>
      <c r="E10" s="289"/>
      <c r="F10" s="289"/>
      <c r="G10" s="289"/>
      <c r="H10" s="289"/>
      <c r="I10" s="290"/>
    </row>
    <row r="11" spans="1:9" ht="14.45" customHeight="1" x14ac:dyDescent="0.2"/>
    <row r="12" spans="1:9" ht="14.45" customHeight="1" x14ac:dyDescent="0.2"/>
    <row r="13" spans="1:9" ht="14.45" customHeight="1" x14ac:dyDescent="0.2"/>
    <row r="14" spans="1:9" ht="14.45" customHeight="1" x14ac:dyDescent="0.2"/>
    <row r="15" spans="1:9" ht="14.45" customHeight="1" x14ac:dyDescent="0.2"/>
    <row r="16" spans="1:9" ht="14.45" customHeight="1" x14ac:dyDescent="0.2"/>
    <row r="17" ht="14.45" customHeight="1" x14ac:dyDescent="0.2"/>
    <row r="18" ht="14.45" customHeight="1" x14ac:dyDescent="0.2"/>
    <row r="19" ht="2.25" customHeight="1" x14ac:dyDescent="0.2"/>
    <row r="20" ht="14.45" customHeight="1" x14ac:dyDescent="0.2"/>
    <row r="21" ht="14.45" customHeight="1" x14ac:dyDescent="0.2"/>
    <row r="22" ht="14.45" customHeight="1" x14ac:dyDescent="0.2"/>
  </sheetData>
  <sheetProtection algorithmName="SHA-512" hashValue="Sq5MEU/RUgCFRL3c/EfvWuABBKbxoLQ/NCOBjbJ7aIajgzJFvcnLL7U+at7nculNzn1POFWLKTZU/bWIwsdgKg==" saltValue="OPZguIjkLd+C+6roLOPCXQ==" spinCount="100000" sheet="1" objects="1" scenarios="1"/>
  <mergeCells count="10">
    <mergeCell ref="A7:I7"/>
    <mergeCell ref="A8:I8"/>
    <mergeCell ref="A9:I9"/>
    <mergeCell ref="A10:I10"/>
    <mergeCell ref="A1:I1"/>
    <mergeCell ref="A2:I2"/>
    <mergeCell ref="A3:I3"/>
    <mergeCell ref="A4:I4"/>
    <mergeCell ref="A5:I5"/>
    <mergeCell ref="A6:I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ET70"/>
  <sheetViews>
    <sheetView topLeftCell="A10" workbookViewId="0">
      <selection activeCell="E21" sqref="E21"/>
    </sheetView>
  </sheetViews>
  <sheetFormatPr defaultColWidth="9.140625" defaultRowHeight="14.25" x14ac:dyDescent="0.2"/>
  <cols>
    <col min="1" max="1" width="109.5703125" style="292" bestFit="1" customWidth="1"/>
    <col min="2" max="2" width="12.140625" style="292" customWidth="1"/>
    <col min="3" max="3" width="11.42578125" style="413" customWidth="1"/>
    <col min="4" max="4" width="10.42578125" style="292" bestFit="1" customWidth="1"/>
    <col min="5" max="5" width="10.5703125" style="413" customWidth="1"/>
    <col min="6" max="6" width="9.85546875" style="413" bestFit="1" customWidth="1"/>
    <col min="7" max="7" width="9.28515625" style="413" customWidth="1"/>
    <col min="8" max="8" width="10.7109375" style="413" customWidth="1"/>
    <col min="9" max="9" width="7.42578125" style="413" customWidth="1"/>
    <col min="10" max="10" width="10.85546875" style="292" customWidth="1"/>
    <col min="11" max="11" width="11.85546875" style="413" customWidth="1"/>
    <col min="12" max="16384" width="9.140625" style="292"/>
  </cols>
  <sheetData>
    <row r="1" spans="1:13" ht="15.75" x14ac:dyDescent="0.25">
      <c r="A1" s="291" t="s">
        <v>127</v>
      </c>
      <c r="B1" s="291"/>
      <c r="C1" s="291"/>
      <c r="D1" s="291"/>
      <c r="E1" s="291"/>
      <c r="F1" s="291"/>
      <c r="G1" s="291"/>
      <c r="H1" s="291"/>
      <c r="I1" s="291"/>
      <c r="J1" s="291"/>
      <c r="K1" s="291"/>
    </row>
    <row r="2" spans="1:13" ht="16.5" customHeight="1" thickBot="1" x14ac:dyDescent="0.3">
      <c r="A2" s="293"/>
      <c r="B2" s="294"/>
      <c r="C2" s="294"/>
      <c r="D2" s="294"/>
      <c r="E2" s="294"/>
      <c r="F2" s="294"/>
      <c r="G2" s="294"/>
      <c r="H2" s="294"/>
      <c r="I2" s="294"/>
      <c r="J2" s="294"/>
      <c r="K2" s="294"/>
    </row>
    <row r="3" spans="1:13" ht="16.5" thickBot="1" x14ac:dyDescent="0.3">
      <c r="A3" s="295" t="s">
        <v>128</v>
      </c>
      <c r="B3" s="296"/>
      <c r="C3" s="297"/>
      <c r="D3" s="297"/>
      <c r="E3" s="297"/>
      <c r="F3" s="297"/>
      <c r="G3" s="297"/>
      <c r="H3" s="297"/>
      <c r="I3" s="297"/>
      <c r="J3" s="297"/>
      <c r="K3" s="298"/>
    </row>
    <row r="4" spans="1:13" ht="15.75" x14ac:dyDescent="0.25">
      <c r="A4" s="299" t="s">
        <v>129</v>
      </c>
      <c r="B4" s="300"/>
      <c r="C4" s="301"/>
      <c r="D4" s="301"/>
      <c r="E4" s="302"/>
      <c r="F4" s="303"/>
      <c r="G4" s="303"/>
      <c r="H4" s="303"/>
      <c r="I4" s="303"/>
      <c r="J4" s="303"/>
      <c r="K4" s="303"/>
    </row>
    <row r="5" spans="1:13" ht="16.5" thickBot="1" x14ac:dyDescent="0.3">
      <c r="A5" s="304" t="s">
        <v>130</v>
      </c>
      <c r="B5" s="305"/>
      <c r="C5" s="306"/>
      <c r="D5" s="306"/>
      <c r="E5" s="307"/>
      <c r="F5" s="303"/>
      <c r="G5" s="303"/>
      <c r="H5" s="303"/>
      <c r="I5" s="303"/>
      <c r="J5" s="303"/>
      <c r="K5" s="303"/>
    </row>
    <row r="6" spans="1:13" ht="12" customHeight="1" thickBot="1" x14ac:dyDescent="0.3">
      <c r="A6" s="308"/>
      <c r="B6" s="309"/>
      <c r="C6" s="310"/>
      <c r="D6" s="311"/>
      <c r="E6" s="312"/>
      <c r="F6" s="313"/>
      <c r="G6" s="313"/>
      <c r="H6" s="313"/>
      <c r="I6" s="313"/>
      <c r="J6" s="314"/>
      <c r="K6" s="312"/>
    </row>
    <row r="7" spans="1:13" ht="15.75" x14ac:dyDescent="0.25">
      <c r="A7" s="315" t="s">
        <v>131</v>
      </c>
      <c r="B7" s="316"/>
      <c r="C7" s="310"/>
      <c r="D7" s="317"/>
      <c r="E7" s="318"/>
      <c r="F7" s="318"/>
      <c r="G7" s="318"/>
      <c r="H7" s="318"/>
      <c r="I7" s="318"/>
      <c r="J7" s="318"/>
      <c r="K7" s="319"/>
      <c r="L7" s="320"/>
      <c r="M7" s="320"/>
    </row>
    <row r="8" spans="1:13" ht="11.25" customHeight="1" thickBot="1" x14ac:dyDescent="0.3">
      <c r="A8" s="321"/>
      <c r="B8" s="322"/>
      <c r="C8" s="310"/>
      <c r="D8" s="322"/>
      <c r="E8" s="323"/>
      <c r="F8" s="322"/>
      <c r="G8" s="323"/>
      <c r="H8" s="322"/>
      <c r="I8" s="323"/>
      <c r="J8" s="322"/>
      <c r="K8" s="323"/>
    </row>
    <row r="9" spans="1:13" ht="13.5" customHeight="1" x14ac:dyDescent="0.2">
      <c r="A9" s="324" t="s">
        <v>132</v>
      </c>
      <c r="B9" s="325" t="s">
        <v>133</v>
      </c>
      <c r="C9" s="326"/>
      <c r="D9" s="327"/>
      <c r="E9" s="327"/>
      <c r="F9" s="327"/>
      <c r="G9" s="327"/>
      <c r="H9" s="327"/>
      <c r="I9" s="328"/>
      <c r="J9" s="329"/>
      <c r="K9" s="330"/>
    </row>
    <row r="10" spans="1:13" ht="30" customHeight="1" x14ac:dyDescent="0.2">
      <c r="A10" s="331"/>
      <c r="B10" s="332"/>
      <c r="C10" s="333"/>
      <c r="D10" s="327"/>
      <c r="E10" s="327"/>
      <c r="F10" s="327"/>
      <c r="G10" s="327"/>
      <c r="H10" s="328"/>
      <c r="I10" s="328"/>
      <c r="J10" s="330"/>
      <c r="K10" s="330"/>
    </row>
    <row r="11" spans="1:13" s="339" customFormat="1" ht="18" customHeight="1" thickBot="1" x14ac:dyDescent="0.3">
      <c r="A11" s="334"/>
      <c r="B11" s="335" t="s">
        <v>0</v>
      </c>
      <c r="C11" s="336" t="s">
        <v>15</v>
      </c>
      <c r="D11" s="322"/>
      <c r="E11" s="337"/>
      <c r="F11" s="322"/>
      <c r="G11" s="337"/>
      <c r="H11" s="322"/>
      <c r="I11" s="337"/>
      <c r="J11" s="322"/>
      <c r="K11" s="337"/>
      <c r="L11" s="338"/>
    </row>
    <row r="12" spans="1:13" s="339" customFormat="1" ht="14.45" customHeight="1" x14ac:dyDescent="0.25">
      <c r="A12" s="340" t="s">
        <v>134</v>
      </c>
      <c r="B12" s="341">
        <f>SUM(B13:B15)</f>
        <v>0</v>
      </c>
      <c r="C12" s="342" t="str">
        <f>IF(ISERROR(B12/B24),"- -",B12/B24)</f>
        <v>- -</v>
      </c>
      <c r="D12" s="343"/>
      <c r="E12" s="344"/>
      <c r="F12" s="343"/>
      <c r="G12" s="344"/>
      <c r="H12" s="343"/>
      <c r="I12" s="344"/>
      <c r="J12" s="343"/>
      <c r="K12" s="344"/>
    </row>
    <row r="13" spans="1:13" s="339" customFormat="1" ht="14.45" customHeight="1" x14ac:dyDescent="0.25">
      <c r="A13" s="345" t="s">
        <v>2</v>
      </c>
      <c r="B13" s="346"/>
      <c r="C13" s="347" t="str">
        <f>IF(ISERROR(B13/B24),"- -",B13/B24)</f>
        <v>- -</v>
      </c>
      <c r="D13" s="319"/>
      <c r="E13" s="348"/>
      <c r="F13" s="319"/>
      <c r="G13" s="348"/>
      <c r="H13" s="319"/>
      <c r="I13" s="348"/>
      <c r="J13" s="349"/>
      <c r="K13" s="348"/>
    </row>
    <row r="14" spans="1:13" s="339" customFormat="1" ht="14.45" customHeight="1" x14ac:dyDescent="0.25">
      <c r="A14" s="345" t="s">
        <v>3</v>
      </c>
      <c r="B14" s="346"/>
      <c r="C14" s="347" t="str">
        <f>IF(ISERROR(B14/B24),"- -",B14/B24)</f>
        <v>- -</v>
      </c>
      <c r="D14" s="319"/>
      <c r="E14" s="348"/>
      <c r="F14" s="319"/>
      <c r="G14" s="348"/>
      <c r="H14" s="319"/>
      <c r="I14" s="348"/>
      <c r="J14" s="349"/>
      <c r="K14" s="348"/>
    </row>
    <row r="15" spans="1:13" s="339" customFormat="1" ht="14.45" customHeight="1" x14ac:dyDescent="0.25">
      <c r="A15" s="350" t="s">
        <v>4</v>
      </c>
      <c r="B15" s="351"/>
      <c r="C15" s="352" t="str">
        <f>IF(ISERROR(B15/B24),"- -",B15/B24)</f>
        <v>- -</v>
      </c>
      <c r="D15" s="319"/>
      <c r="E15" s="348"/>
      <c r="F15" s="319"/>
      <c r="G15" s="348"/>
      <c r="H15" s="319"/>
      <c r="I15" s="348"/>
      <c r="J15" s="349"/>
      <c r="K15" s="348"/>
    </row>
    <row r="16" spans="1:13" s="359" customFormat="1" ht="18" customHeight="1" x14ac:dyDescent="0.25">
      <c r="A16" s="353" t="s">
        <v>135</v>
      </c>
      <c r="B16" s="354"/>
      <c r="C16" s="355" t="str">
        <f>IF(ISERROR(B16/B24),"- -",B16/B24)</f>
        <v>- -</v>
      </c>
      <c r="D16" s="356"/>
      <c r="E16" s="357"/>
      <c r="F16" s="358"/>
      <c r="G16" s="357"/>
      <c r="H16" s="358"/>
      <c r="I16" s="357"/>
      <c r="J16" s="356"/>
      <c r="K16" s="357"/>
    </row>
    <row r="17" spans="1:11" s="339" customFormat="1" ht="18" customHeight="1" x14ac:dyDescent="0.25">
      <c r="A17" s="360" t="s">
        <v>136</v>
      </c>
      <c r="B17" s="361"/>
      <c r="C17" s="362" t="str">
        <f>IF(ISERROR(B17/B24),"- -",B17/B24)</f>
        <v>- -</v>
      </c>
      <c r="D17" s="343"/>
      <c r="E17" s="344"/>
      <c r="F17" s="363"/>
      <c r="G17" s="344"/>
      <c r="H17" s="363"/>
      <c r="I17" s="344"/>
      <c r="J17" s="343"/>
      <c r="K17" s="344"/>
    </row>
    <row r="18" spans="1:11" s="339" customFormat="1" ht="17.25" customHeight="1" x14ac:dyDescent="0.25">
      <c r="A18" s="364" t="s">
        <v>137</v>
      </c>
      <c r="B18" s="365">
        <f>B59</f>
        <v>0</v>
      </c>
      <c r="C18" s="366" t="str">
        <f>IF(ISERROR(B18/B24),"- -",B18/B24)</f>
        <v>- -</v>
      </c>
      <c r="D18" s="343"/>
      <c r="E18" s="344"/>
      <c r="F18" s="343"/>
      <c r="G18" s="344"/>
      <c r="H18" s="363"/>
      <c r="I18" s="344"/>
      <c r="J18" s="343"/>
      <c r="K18" s="344"/>
    </row>
    <row r="19" spans="1:11" s="339" customFormat="1" ht="18" customHeight="1" x14ac:dyDescent="0.25">
      <c r="A19" s="364" t="s">
        <v>138</v>
      </c>
      <c r="B19" s="367"/>
      <c r="C19" s="368" t="str">
        <f>IF(ISERROR(B19/B24),"- -",B19/B24)</f>
        <v>- -</v>
      </c>
      <c r="D19" s="343"/>
      <c r="E19" s="344"/>
      <c r="F19" s="363"/>
      <c r="G19" s="344"/>
      <c r="H19" s="343"/>
      <c r="I19" s="344"/>
      <c r="J19" s="343"/>
      <c r="K19" s="344"/>
    </row>
    <row r="20" spans="1:11" s="339" customFormat="1" ht="14.45" customHeight="1" x14ac:dyDescent="0.25">
      <c r="A20" s="364" t="s">
        <v>139</v>
      </c>
      <c r="B20" s="365">
        <f>D59</f>
        <v>0</v>
      </c>
      <c r="C20" s="362" t="str">
        <f>IF(ISERROR(B20/B24),"- -",B20/B24)</f>
        <v>- -</v>
      </c>
      <c r="D20" s="343"/>
      <c r="E20" s="344"/>
      <c r="F20" s="343"/>
      <c r="G20" s="344"/>
      <c r="H20" s="363"/>
      <c r="I20" s="344"/>
      <c r="J20" s="343"/>
      <c r="K20" s="344"/>
    </row>
    <row r="21" spans="1:11" s="339" customFormat="1" ht="18" customHeight="1" x14ac:dyDescent="0.25">
      <c r="A21" s="369" t="s">
        <v>140</v>
      </c>
      <c r="B21" s="370"/>
      <c r="C21" s="366" t="str">
        <f>IF(ISERROR(B21/B24),"- -",B21/B24)</f>
        <v>- -</v>
      </c>
      <c r="D21" s="363"/>
      <c r="E21" s="344"/>
      <c r="F21" s="363"/>
      <c r="G21" s="344"/>
      <c r="H21" s="363"/>
      <c r="I21" s="344"/>
      <c r="J21" s="343"/>
      <c r="K21" s="344"/>
    </row>
    <row r="22" spans="1:11" s="339" customFormat="1" ht="19.5" customHeight="1" x14ac:dyDescent="0.25">
      <c r="A22" s="360" t="s">
        <v>141</v>
      </c>
      <c r="B22" s="361"/>
      <c r="C22" s="366" t="str">
        <f>IF(ISERROR(B22/B24),"- -",B22/B24)</f>
        <v>- -</v>
      </c>
      <c r="D22" s="363"/>
      <c r="E22" s="344"/>
      <c r="F22" s="363"/>
      <c r="G22" s="344"/>
      <c r="H22" s="363"/>
      <c r="I22" s="344"/>
      <c r="J22" s="343"/>
      <c r="K22" s="344"/>
    </row>
    <row r="23" spans="1:11" s="339" customFormat="1" ht="19.5" customHeight="1" thickBot="1" x14ac:dyDescent="0.3">
      <c r="A23" s="371" t="s">
        <v>142</v>
      </c>
      <c r="B23" s="372"/>
      <c r="C23" s="373" t="str">
        <f>IF(ISERROR(B23/B24),"- -",B23/B24)</f>
        <v>- -</v>
      </c>
      <c r="D23" s="363"/>
      <c r="E23" s="344"/>
      <c r="F23" s="363"/>
      <c r="G23" s="344"/>
      <c r="H23" s="343"/>
      <c r="I23" s="344"/>
      <c r="J23" s="343"/>
      <c r="K23" s="344"/>
    </row>
    <row r="24" spans="1:11" s="377" customFormat="1" ht="14.45" customHeight="1" thickBot="1" x14ac:dyDescent="0.3">
      <c r="A24" s="374" t="s">
        <v>143</v>
      </c>
      <c r="B24" s="375">
        <f>SUM(B12,B16:B23)</f>
        <v>0</v>
      </c>
      <c r="C24" s="376">
        <f>IF(ISERROR(SUM(C12,C16:C23)),"- -",SUM(C12,C16:C23))</f>
        <v>0</v>
      </c>
      <c r="D24" s="343"/>
      <c r="E24" s="344"/>
      <c r="F24" s="343"/>
      <c r="G24" s="344"/>
      <c r="H24" s="343"/>
      <c r="I24" s="344"/>
      <c r="J24" s="343"/>
      <c r="K24" s="344"/>
    </row>
    <row r="25" spans="1:11" s="377" customFormat="1" ht="14.45" customHeight="1" x14ac:dyDescent="0.25">
      <c r="A25" s="378"/>
      <c r="B25" s="343"/>
      <c r="C25" s="379"/>
      <c r="D25" s="379"/>
      <c r="E25" s="379"/>
      <c r="F25" s="379"/>
      <c r="G25" s="379"/>
      <c r="H25" s="379"/>
      <c r="I25" s="379"/>
      <c r="J25" s="379"/>
      <c r="K25" s="380"/>
    </row>
    <row r="26" spans="1:11" s="377" customFormat="1" ht="11.25" customHeight="1" thickBot="1" x14ac:dyDescent="0.3">
      <c r="A26" s="381"/>
      <c r="B26" s="381"/>
      <c r="C26" s="381"/>
      <c r="D26" s="381"/>
      <c r="E26" s="381"/>
      <c r="F26" s="381"/>
      <c r="G26" s="381"/>
      <c r="H26" s="381"/>
      <c r="I26" s="381"/>
      <c r="J26" s="381"/>
      <c r="K26" s="382"/>
    </row>
    <row r="27" spans="1:11" s="377" customFormat="1" ht="15.75" customHeight="1" x14ac:dyDescent="0.25">
      <c r="A27" s="383" t="s">
        <v>144</v>
      </c>
      <c r="B27" s="384" t="s">
        <v>145</v>
      </c>
      <c r="C27" s="385"/>
      <c r="D27" s="384" t="s">
        <v>146</v>
      </c>
      <c r="E27" s="386"/>
      <c r="F27" s="329"/>
      <c r="G27" s="329"/>
      <c r="H27" s="387"/>
      <c r="I27" s="387"/>
      <c r="J27" s="388"/>
      <c r="K27" s="388"/>
    </row>
    <row r="28" spans="1:11" s="377" customFormat="1" ht="15" customHeight="1" thickBot="1" x14ac:dyDescent="0.3">
      <c r="A28" s="389"/>
      <c r="B28" s="390" t="s">
        <v>0</v>
      </c>
      <c r="C28" s="391" t="s">
        <v>15</v>
      </c>
      <c r="D28" s="390" t="s">
        <v>0</v>
      </c>
      <c r="E28" s="392" t="s">
        <v>15</v>
      </c>
      <c r="F28" s="393"/>
      <c r="G28" s="394"/>
      <c r="H28" s="393"/>
      <c r="I28" s="394"/>
      <c r="J28" s="395"/>
      <c r="K28" s="396"/>
    </row>
    <row r="29" spans="1:11" ht="14.45" customHeight="1" x14ac:dyDescent="0.25">
      <c r="A29" s="397" t="s">
        <v>147</v>
      </c>
      <c r="B29" s="398">
        <f>SUM(B31:B42)</f>
        <v>0</v>
      </c>
      <c r="C29" s="399" t="str">
        <f>IF(ISERROR(B29/B59),"- -",B29/B59)</f>
        <v>- -</v>
      </c>
      <c r="D29" s="400">
        <f>SUM(D32,D35:D42)</f>
        <v>0</v>
      </c>
      <c r="E29" s="401" t="str">
        <f>IF(ISERROR(D29/D59),"- -",D29/D59)</f>
        <v>- -</v>
      </c>
      <c r="F29" s="343"/>
      <c r="G29" s="344"/>
      <c r="H29" s="343"/>
      <c r="I29" s="344"/>
      <c r="J29" s="343"/>
      <c r="K29" s="344"/>
    </row>
    <row r="30" spans="1:11" ht="14.45" customHeight="1" x14ac:dyDescent="0.25">
      <c r="A30" s="402" t="s">
        <v>107</v>
      </c>
      <c r="B30" s="403"/>
      <c r="C30" s="404"/>
      <c r="D30" s="403"/>
      <c r="E30" s="405"/>
      <c r="F30" s="319"/>
      <c r="G30" s="348"/>
      <c r="H30" s="343"/>
      <c r="I30" s="348"/>
      <c r="J30" s="406"/>
      <c r="K30" s="407"/>
    </row>
    <row r="31" spans="1:11" ht="14.45" customHeight="1" x14ac:dyDescent="0.25">
      <c r="A31" s="402" t="s">
        <v>108</v>
      </c>
      <c r="B31" s="408"/>
      <c r="C31" s="409" t="str">
        <f>IF(ISERROR(B31/B59),"- -",B31/B59)</f>
        <v>- -</v>
      </c>
      <c r="D31" s="410"/>
      <c r="E31" s="411"/>
      <c r="F31" s="349"/>
      <c r="G31" s="348"/>
      <c r="H31" s="343"/>
      <c r="I31" s="348"/>
      <c r="J31" s="406"/>
      <c r="K31" s="407"/>
    </row>
    <row r="32" spans="1:11" ht="14.45" customHeight="1" x14ac:dyDescent="0.25">
      <c r="A32" s="402" t="s">
        <v>109</v>
      </c>
      <c r="B32" s="408"/>
      <c r="C32" s="409" t="str">
        <f>IF(ISERROR(B32/B59),"- -",B32/B59)</f>
        <v>- -</v>
      </c>
      <c r="D32" s="408"/>
      <c r="E32" s="412" t="str">
        <f>IF(ISERROR(D32/D59),"- -",D32/D59)</f>
        <v>- -</v>
      </c>
      <c r="F32" s="319"/>
      <c r="G32" s="348"/>
      <c r="H32" s="343"/>
      <c r="I32" s="348"/>
      <c r="J32" s="406"/>
      <c r="K32" s="407"/>
    </row>
    <row r="33" spans="1:11" ht="14.45" customHeight="1" x14ac:dyDescent="0.25">
      <c r="A33" s="402" t="s">
        <v>110</v>
      </c>
      <c r="B33" s="408"/>
      <c r="C33" s="409" t="str">
        <f>IF(ISERROR(B33/B59),"- -",B33/B59)</f>
        <v>- -</v>
      </c>
      <c r="D33" s="410"/>
      <c r="E33" s="411"/>
      <c r="F33" s="319"/>
      <c r="G33" s="348"/>
      <c r="H33" s="343"/>
      <c r="I33" s="348"/>
      <c r="J33" s="406"/>
      <c r="K33" s="407"/>
    </row>
    <row r="34" spans="1:11" ht="14.45" customHeight="1" x14ac:dyDescent="0.25">
      <c r="A34" s="402" t="s">
        <v>111</v>
      </c>
      <c r="B34" s="408"/>
      <c r="C34" s="409" t="str">
        <f>IF(ISERROR(B34/B59),"- -",B34/B59)</f>
        <v>- -</v>
      </c>
      <c r="D34" s="410"/>
      <c r="E34" s="411"/>
      <c r="F34" s="319"/>
      <c r="H34" s="343"/>
      <c r="I34" s="348"/>
      <c r="J34" s="406"/>
      <c r="K34" s="407"/>
    </row>
    <row r="35" spans="1:11" ht="14.45" customHeight="1" x14ac:dyDescent="0.25">
      <c r="A35" s="402" t="s">
        <v>112</v>
      </c>
      <c r="B35" s="408"/>
      <c r="C35" s="409" t="str">
        <f>IF(ISERROR(B35/B59),"- -",B35/B59)</f>
        <v>- -</v>
      </c>
      <c r="D35" s="408"/>
      <c r="E35" s="412" t="str">
        <f>IF(ISERROR(D35/D59),"- -",D35/D59)</f>
        <v>- -</v>
      </c>
      <c r="F35" s="349"/>
      <c r="G35" s="349"/>
      <c r="H35" s="343"/>
      <c r="I35" s="348"/>
      <c r="J35" s="406"/>
      <c r="K35" s="407"/>
    </row>
    <row r="36" spans="1:11" ht="14.45" customHeight="1" x14ac:dyDescent="0.25">
      <c r="A36" s="402" t="s">
        <v>113</v>
      </c>
      <c r="B36" s="408"/>
      <c r="C36" s="409" t="str">
        <f>IF(ISERROR(B36/B59),"- -",B36/B59)</f>
        <v>- -</v>
      </c>
      <c r="D36" s="408"/>
      <c r="E36" s="412" t="str">
        <f>IF(ISERROR(D36/D59),"- -",D36/D59)</f>
        <v>- -</v>
      </c>
      <c r="F36" s="319"/>
      <c r="G36" s="348"/>
      <c r="H36" s="343"/>
      <c r="I36" s="348"/>
      <c r="J36" s="406"/>
      <c r="K36" s="407"/>
    </row>
    <row r="37" spans="1:11" ht="14.45" customHeight="1" x14ac:dyDescent="0.25">
      <c r="A37" s="414" t="s">
        <v>114</v>
      </c>
      <c r="B37" s="408"/>
      <c r="C37" s="409" t="str">
        <f>IF(ISERROR(B37/B59),"- -",B37/B59)</f>
        <v>- -</v>
      </c>
      <c r="D37" s="408"/>
      <c r="E37" s="412" t="str">
        <f>IF(ISERROR(D37/D59),"- -",D37/D59)</f>
        <v>- -</v>
      </c>
      <c r="F37" s="349"/>
      <c r="H37" s="343"/>
      <c r="I37" s="348"/>
      <c r="J37" s="406"/>
      <c r="K37" s="407"/>
    </row>
    <row r="38" spans="1:11" s="320" customFormat="1" ht="14.45" customHeight="1" x14ac:dyDescent="0.25">
      <c r="A38" s="402" t="s">
        <v>115</v>
      </c>
      <c r="B38" s="408"/>
      <c r="C38" s="409" t="str">
        <f>IF(ISERROR(B38/B59),"- -",B38/B59)</f>
        <v>- -</v>
      </c>
      <c r="D38" s="408"/>
      <c r="E38" s="412" t="str">
        <f>IF(ISERROR(D38/D59),"- -",D38/D59)</f>
        <v>- -</v>
      </c>
      <c r="F38" s="319"/>
      <c r="G38" s="348"/>
      <c r="H38" s="343"/>
      <c r="I38" s="348"/>
      <c r="J38" s="406"/>
      <c r="K38" s="348"/>
    </row>
    <row r="39" spans="1:11" s="320" customFormat="1" ht="14.45" customHeight="1" x14ac:dyDescent="0.25">
      <c r="A39" s="402" t="s">
        <v>6</v>
      </c>
      <c r="B39" s="415"/>
      <c r="C39" s="416" t="str">
        <f>IF(ISERROR(B39/B59),"- -",B39/B59)</f>
        <v>- -</v>
      </c>
      <c r="D39" s="415"/>
      <c r="E39" s="417" t="str">
        <f>IF(ISERROR(D39/D59),"- -",D39/D59)</f>
        <v>- -</v>
      </c>
      <c r="F39" s="319"/>
      <c r="G39" s="348"/>
      <c r="H39" s="343"/>
      <c r="I39" s="348"/>
      <c r="J39" s="406"/>
      <c r="K39" s="348"/>
    </row>
    <row r="40" spans="1:11" s="377" customFormat="1" ht="14.45" customHeight="1" x14ac:dyDescent="0.25">
      <c r="A40" s="402" t="s">
        <v>116</v>
      </c>
      <c r="B40" s="408"/>
      <c r="C40" s="418" t="str">
        <f>IF(ISERROR(B40/B59),"- -",B40/B59)</f>
        <v>- -</v>
      </c>
      <c r="D40" s="408"/>
      <c r="E40" s="347" t="str">
        <f>IF(ISERROR(D40/D59),"- -",D40/D59)</f>
        <v>- -</v>
      </c>
      <c r="F40" s="319"/>
      <c r="G40" s="348"/>
      <c r="H40" s="343"/>
      <c r="I40" s="348"/>
      <c r="J40" s="349"/>
      <c r="K40" s="348"/>
    </row>
    <row r="41" spans="1:11" s="377" customFormat="1" ht="14.45" customHeight="1" x14ac:dyDescent="0.25">
      <c r="A41" s="419" t="s">
        <v>117</v>
      </c>
      <c r="B41" s="420"/>
      <c r="C41" s="421" t="str">
        <f>IF(ISERROR(B41/B59),"- -",B41/B59)</f>
        <v>- -</v>
      </c>
      <c r="D41" s="420"/>
      <c r="E41" s="422" t="str">
        <f>IF(ISERROR(D41/D59),"- -",D41/D59)</f>
        <v>- -</v>
      </c>
      <c r="F41" s="319"/>
      <c r="G41" s="348"/>
      <c r="H41" s="343"/>
      <c r="I41" s="348"/>
      <c r="J41" s="349"/>
      <c r="K41" s="348"/>
    </row>
    <row r="42" spans="1:11" s="377" customFormat="1" ht="14.45" customHeight="1" thickBot="1" x14ac:dyDescent="0.3">
      <c r="A42" s="423" t="s">
        <v>148</v>
      </c>
      <c r="B42" s="424"/>
      <c r="C42" s="425" t="str">
        <f>IF(ISERROR(B42/B59),"- -",B42/B59)</f>
        <v>- -</v>
      </c>
      <c r="D42" s="424"/>
      <c r="E42" s="426" t="str">
        <f>IF(ISERROR(D42/D59),"- -",D42/D59)</f>
        <v>- -</v>
      </c>
      <c r="F42" s="319"/>
      <c r="G42" s="348"/>
      <c r="H42" s="343"/>
      <c r="I42" s="348"/>
      <c r="J42" s="349"/>
      <c r="K42" s="348"/>
    </row>
    <row r="43" spans="1:11" ht="14.45" customHeight="1" x14ac:dyDescent="0.25">
      <c r="A43" s="397" t="s">
        <v>149</v>
      </c>
      <c r="B43" s="427">
        <f>SUM(B44:B58)</f>
        <v>0</v>
      </c>
      <c r="C43" s="428" t="str">
        <f>IF(ISERROR(B43/B59),"- -",B43/B59)</f>
        <v>- -</v>
      </c>
      <c r="D43" s="427">
        <f>SUM(D44:D58)</f>
        <v>0</v>
      </c>
      <c r="E43" s="429" t="str">
        <f>IF(ISERROR(D43/D59),"- -",D43/D59)</f>
        <v>- -</v>
      </c>
      <c r="F43" s="343"/>
      <c r="G43" s="344"/>
      <c r="H43" s="343"/>
      <c r="I43" s="344"/>
      <c r="J43" s="343"/>
      <c r="K43" s="344"/>
    </row>
    <row r="44" spans="1:11" ht="14.45" customHeight="1" x14ac:dyDescent="0.25">
      <c r="A44" s="402" t="s">
        <v>98</v>
      </c>
      <c r="B44" s="430"/>
      <c r="C44" s="431" t="str">
        <f>IF(ISERROR(B44/B59),"- -",B44/B59)</f>
        <v>- -</v>
      </c>
      <c r="D44" s="430"/>
      <c r="E44" s="432" t="str">
        <f>IF(ISERROR(D44/D59),"- -",D44/D59)</f>
        <v>- -</v>
      </c>
      <c r="F44" s="319"/>
      <c r="G44" s="348"/>
      <c r="H44" s="343"/>
      <c r="I44" s="348"/>
      <c r="J44" s="406"/>
      <c r="K44" s="407"/>
    </row>
    <row r="45" spans="1:11" ht="14.45" customHeight="1" x14ac:dyDescent="0.25">
      <c r="A45" s="402" t="s">
        <v>99</v>
      </c>
      <c r="B45" s="408"/>
      <c r="C45" s="409" t="str">
        <f>IF(ISERROR(B45/B59),"- -",B45/B59)</f>
        <v>- -</v>
      </c>
      <c r="D45" s="408"/>
      <c r="E45" s="412" t="str">
        <f>IF(ISERROR(D45/D59),"- -",D45/D59)</f>
        <v>- -</v>
      </c>
      <c r="F45" s="319"/>
      <c r="G45" s="348"/>
      <c r="H45" s="343"/>
      <c r="I45" s="348"/>
      <c r="J45" s="406"/>
      <c r="K45" s="407"/>
    </row>
    <row r="46" spans="1:11" ht="14.45" customHeight="1" x14ac:dyDescent="0.25">
      <c r="A46" s="402" t="s">
        <v>100</v>
      </c>
      <c r="B46" s="408"/>
      <c r="C46" s="409" t="str">
        <f>IF(ISERROR(B46/B59),"- -",B46/B59)</f>
        <v>- -</v>
      </c>
      <c r="D46" s="408"/>
      <c r="E46" s="412" t="str">
        <f>IF(ISERROR(D46/D59),"- -",D46/D59)</f>
        <v>- -</v>
      </c>
      <c r="F46" s="319"/>
      <c r="H46" s="343"/>
      <c r="I46" s="348"/>
      <c r="J46" s="406"/>
      <c r="K46" s="407"/>
    </row>
    <row r="47" spans="1:11" ht="14.45" customHeight="1" x14ac:dyDescent="0.25">
      <c r="A47" s="402" t="s">
        <v>101</v>
      </c>
      <c r="B47" s="408"/>
      <c r="C47" s="409" t="str">
        <f>IF(ISERROR(B47/B59),"- -",B47/B59)</f>
        <v>- -</v>
      </c>
      <c r="D47" s="408"/>
      <c r="E47" s="412" t="str">
        <f>IF(ISERROR(D47/D59),"- -",D47/D59)</f>
        <v>- -</v>
      </c>
      <c r="F47" s="319"/>
      <c r="G47" s="348"/>
      <c r="H47" s="343"/>
      <c r="I47" s="348"/>
      <c r="J47" s="406"/>
      <c r="K47" s="407"/>
    </row>
    <row r="48" spans="1:11" ht="14.45" customHeight="1" x14ac:dyDescent="0.25">
      <c r="A48" s="402" t="s">
        <v>102</v>
      </c>
      <c r="B48" s="408"/>
      <c r="C48" s="409" t="str">
        <f>IF(ISERROR(B48/B59),"- -",B48/B59)</f>
        <v>- -</v>
      </c>
      <c r="D48" s="408"/>
      <c r="E48" s="412" t="str">
        <f>IF(ISERROR(D48/D59),"- -",D48/D59)</f>
        <v>- -</v>
      </c>
      <c r="F48" s="319"/>
      <c r="G48" s="348"/>
      <c r="H48" s="343"/>
      <c r="I48" s="348"/>
      <c r="J48" s="406"/>
      <c r="K48" s="407"/>
    </row>
    <row r="49" spans="1:150" ht="14.45" customHeight="1" x14ac:dyDescent="0.25">
      <c r="A49" s="402" t="s">
        <v>103</v>
      </c>
      <c r="B49" s="408"/>
      <c r="C49" s="409" t="str">
        <f>IF(ISERROR(B49/B59),"- -",B49/B59)</f>
        <v>- -</v>
      </c>
      <c r="D49" s="408"/>
      <c r="E49" s="412" t="str">
        <f>IF(ISERROR(D49/D59),"- -",D49/D59)</f>
        <v>- -</v>
      </c>
      <c r="F49" s="319"/>
      <c r="H49" s="343"/>
      <c r="I49" s="348"/>
      <c r="J49" s="406"/>
      <c r="K49" s="407"/>
    </row>
    <row r="50" spans="1:150" ht="14.45" customHeight="1" x14ac:dyDescent="0.25">
      <c r="A50" s="402" t="s">
        <v>150</v>
      </c>
      <c r="B50" s="408"/>
      <c r="C50" s="409" t="str">
        <f>IF(ISERROR(B50/B59),"- -",B50/B59)</f>
        <v>- -</v>
      </c>
      <c r="D50" s="408"/>
      <c r="E50" s="412" t="str">
        <f>IF(ISERROR(D50/D59),"- -",D50/D59)</f>
        <v>- -</v>
      </c>
      <c r="F50" s="319"/>
      <c r="G50" s="348"/>
      <c r="H50" s="343"/>
      <c r="I50" s="348"/>
      <c r="J50" s="406"/>
      <c r="K50" s="407"/>
    </row>
    <row r="51" spans="1:150" ht="14.45" customHeight="1" x14ac:dyDescent="0.25">
      <c r="A51" s="419" t="s">
        <v>105</v>
      </c>
      <c r="B51" s="408"/>
      <c r="C51" s="409" t="str">
        <f>IF(ISERROR(B51/B59),"- -",B51/B59)</f>
        <v>- -</v>
      </c>
      <c r="D51" s="408"/>
      <c r="E51" s="412" t="str">
        <f>IF(ISERROR(D51/D59),"- -",D51/D59)</f>
        <v>- -</v>
      </c>
      <c r="F51" s="319"/>
      <c r="G51" s="348"/>
      <c r="H51" s="343"/>
      <c r="I51" s="348"/>
      <c r="J51" s="406"/>
      <c r="K51" s="407"/>
    </row>
    <row r="52" spans="1:150" ht="14.45" customHeight="1" x14ac:dyDescent="0.25">
      <c r="A52" s="402" t="s">
        <v>106</v>
      </c>
      <c r="B52" s="408"/>
      <c r="C52" s="409" t="str">
        <f>IF(ISERROR(B52/B59),"- -",B52/B59)</f>
        <v>- -</v>
      </c>
      <c r="D52" s="408"/>
      <c r="E52" s="412" t="str">
        <f>IF(ISERROR(D52/D59),"- -",D52/D59)</f>
        <v>- -</v>
      </c>
      <c r="F52" s="319"/>
      <c r="G52" s="348"/>
      <c r="H52" s="343"/>
      <c r="I52" s="348"/>
      <c r="J52" s="406"/>
      <c r="K52" s="407"/>
    </row>
    <row r="53" spans="1:150" s="433" customFormat="1" ht="14.45" customHeight="1" x14ac:dyDescent="0.25">
      <c r="A53" s="402" t="s">
        <v>7</v>
      </c>
      <c r="B53" s="408"/>
      <c r="C53" s="409" t="str">
        <f>IF(ISERROR(B53/B59),"- -",B53/B59)</f>
        <v>- -</v>
      </c>
      <c r="D53" s="408"/>
      <c r="E53" s="412" t="str">
        <f>IF(ISERROR(D53/D59),"- -",D53/D59)</f>
        <v>- -</v>
      </c>
      <c r="F53" s="319"/>
      <c r="G53" s="348"/>
      <c r="H53" s="343"/>
      <c r="I53" s="348"/>
      <c r="J53" s="406"/>
      <c r="K53" s="348"/>
      <c r="L53" s="320"/>
      <c r="M53" s="320"/>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0"/>
      <c r="AN53" s="320"/>
      <c r="AO53" s="320"/>
      <c r="AP53" s="320"/>
      <c r="AQ53" s="320"/>
      <c r="AR53" s="320"/>
      <c r="AS53" s="320"/>
      <c r="AT53" s="320"/>
      <c r="AU53" s="320"/>
      <c r="AV53" s="320"/>
      <c r="AW53" s="320"/>
      <c r="AX53" s="320"/>
      <c r="AY53" s="320"/>
      <c r="AZ53" s="320"/>
      <c r="BA53" s="320"/>
      <c r="BB53" s="320"/>
      <c r="BC53" s="320"/>
      <c r="BD53" s="320"/>
      <c r="BE53" s="320"/>
      <c r="BF53" s="320"/>
      <c r="BG53" s="320"/>
      <c r="BH53" s="320"/>
      <c r="BI53" s="320"/>
      <c r="BJ53" s="320"/>
      <c r="BK53" s="320"/>
      <c r="BL53" s="320"/>
      <c r="BM53" s="320"/>
      <c r="BN53" s="320"/>
      <c r="BO53" s="320"/>
      <c r="BP53" s="320"/>
      <c r="BQ53" s="320"/>
      <c r="BR53" s="320"/>
      <c r="BS53" s="320"/>
      <c r="BT53" s="320"/>
      <c r="BU53" s="320"/>
      <c r="BV53" s="320"/>
      <c r="BW53" s="320"/>
      <c r="BX53" s="320"/>
      <c r="BY53" s="320"/>
      <c r="BZ53" s="320"/>
      <c r="CA53" s="320"/>
      <c r="CB53" s="320"/>
      <c r="CC53" s="320"/>
      <c r="CD53" s="320"/>
      <c r="CE53" s="320"/>
      <c r="CF53" s="320"/>
      <c r="CG53" s="320"/>
      <c r="CH53" s="320"/>
      <c r="CI53" s="320"/>
      <c r="CJ53" s="320"/>
      <c r="CK53" s="320"/>
      <c r="CL53" s="320"/>
      <c r="CM53" s="320"/>
      <c r="CN53" s="320"/>
      <c r="CO53" s="320"/>
      <c r="CP53" s="320"/>
      <c r="CQ53" s="320"/>
      <c r="CR53" s="320"/>
      <c r="CS53" s="320"/>
      <c r="CT53" s="320"/>
      <c r="CU53" s="320"/>
      <c r="CV53" s="320"/>
      <c r="CW53" s="320"/>
      <c r="CX53" s="320"/>
      <c r="CY53" s="320"/>
      <c r="CZ53" s="320"/>
      <c r="DA53" s="320"/>
      <c r="DB53" s="320"/>
      <c r="DC53" s="320"/>
      <c r="DD53" s="320"/>
      <c r="DE53" s="320"/>
      <c r="DF53" s="320"/>
      <c r="DG53" s="320"/>
      <c r="DH53" s="320"/>
      <c r="DI53" s="320"/>
      <c r="DJ53" s="320"/>
      <c r="DK53" s="320"/>
      <c r="DL53" s="320"/>
      <c r="DM53" s="320"/>
      <c r="DN53" s="320"/>
      <c r="DO53" s="320"/>
      <c r="DP53" s="320"/>
      <c r="DQ53" s="320"/>
      <c r="DR53" s="320"/>
      <c r="DS53" s="320"/>
      <c r="DT53" s="320"/>
      <c r="DU53" s="320"/>
      <c r="DV53" s="320"/>
      <c r="DW53" s="320"/>
      <c r="DX53" s="320"/>
      <c r="DY53" s="320"/>
      <c r="DZ53" s="320"/>
      <c r="EA53" s="320"/>
      <c r="EB53" s="320"/>
      <c r="EC53" s="320"/>
      <c r="ED53" s="320"/>
      <c r="EE53" s="320"/>
      <c r="EF53" s="320"/>
      <c r="EG53" s="320"/>
      <c r="EH53" s="320"/>
      <c r="EI53" s="320"/>
      <c r="EJ53" s="320"/>
      <c r="EK53" s="320"/>
      <c r="EL53" s="320"/>
      <c r="EM53" s="320"/>
      <c r="EN53" s="320"/>
      <c r="EO53" s="320"/>
      <c r="EP53" s="320"/>
      <c r="EQ53" s="320"/>
      <c r="ER53" s="320"/>
      <c r="ES53" s="320"/>
      <c r="ET53" s="320"/>
    </row>
    <row r="54" spans="1:150" s="433" customFormat="1" ht="14.45" customHeight="1" x14ac:dyDescent="0.25">
      <c r="A54" s="402" t="s">
        <v>8</v>
      </c>
      <c r="B54" s="408"/>
      <c r="C54" s="409" t="str">
        <f>IF(ISERROR(B54/B59),"- -",B54/B59)</f>
        <v>- -</v>
      </c>
      <c r="D54" s="408"/>
      <c r="E54" s="412" t="str">
        <f>IF(ISERROR(D54/D59),"- -",D54/D59)</f>
        <v>- -</v>
      </c>
      <c r="F54" s="319"/>
      <c r="G54" s="348"/>
      <c r="H54" s="343"/>
      <c r="I54" s="348"/>
      <c r="J54" s="406"/>
      <c r="K54" s="348"/>
      <c r="L54" s="320"/>
      <c r="M54" s="320"/>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320"/>
      <c r="AK54" s="320"/>
      <c r="AL54" s="320"/>
      <c r="AM54" s="320"/>
      <c r="AN54" s="320"/>
      <c r="AO54" s="320"/>
      <c r="AP54" s="320"/>
      <c r="AQ54" s="320"/>
      <c r="AR54" s="320"/>
      <c r="AS54" s="320"/>
      <c r="AT54" s="320"/>
      <c r="AU54" s="320"/>
      <c r="AV54" s="320"/>
      <c r="AW54" s="320"/>
      <c r="AX54" s="320"/>
      <c r="AY54" s="320"/>
      <c r="AZ54" s="320"/>
      <c r="BA54" s="320"/>
      <c r="BB54" s="320"/>
      <c r="BC54" s="320"/>
      <c r="BD54" s="320"/>
      <c r="BE54" s="320"/>
      <c r="BF54" s="320"/>
      <c r="BG54" s="320"/>
      <c r="BH54" s="320"/>
      <c r="BI54" s="320"/>
      <c r="BJ54" s="320"/>
      <c r="BK54" s="320"/>
      <c r="BL54" s="320"/>
      <c r="BM54" s="320"/>
      <c r="BN54" s="320"/>
      <c r="BO54" s="320"/>
      <c r="BP54" s="320"/>
      <c r="BQ54" s="320"/>
      <c r="BR54" s="320"/>
      <c r="BS54" s="320"/>
      <c r="BT54" s="320"/>
      <c r="BU54" s="320"/>
      <c r="BV54" s="320"/>
      <c r="BW54" s="320"/>
      <c r="BX54" s="320"/>
      <c r="BY54" s="320"/>
      <c r="BZ54" s="320"/>
      <c r="CA54" s="320"/>
      <c r="CB54" s="320"/>
      <c r="CC54" s="320"/>
      <c r="CD54" s="320"/>
      <c r="CE54" s="320"/>
      <c r="CF54" s="320"/>
      <c r="CG54" s="320"/>
      <c r="CH54" s="320"/>
      <c r="CI54" s="320"/>
      <c r="CJ54" s="320"/>
      <c r="CK54" s="320"/>
      <c r="CL54" s="320"/>
      <c r="CM54" s="320"/>
      <c r="CN54" s="320"/>
      <c r="CO54" s="320"/>
      <c r="CP54" s="320"/>
      <c r="CQ54" s="320"/>
      <c r="CR54" s="320"/>
      <c r="CS54" s="320"/>
      <c r="CT54" s="320"/>
      <c r="CU54" s="320"/>
      <c r="CV54" s="320"/>
      <c r="CW54" s="320"/>
      <c r="CX54" s="320"/>
      <c r="CY54" s="320"/>
      <c r="CZ54" s="320"/>
      <c r="DA54" s="320"/>
      <c r="DB54" s="320"/>
      <c r="DC54" s="320"/>
      <c r="DD54" s="320"/>
      <c r="DE54" s="320"/>
      <c r="DF54" s="320"/>
      <c r="DG54" s="320"/>
      <c r="DH54" s="320"/>
      <c r="DI54" s="320"/>
      <c r="DJ54" s="320"/>
      <c r="DK54" s="320"/>
      <c r="DL54" s="320"/>
      <c r="DM54" s="320"/>
      <c r="DN54" s="320"/>
      <c r="DO54" s="320"/>
      <c r="DP54" s="320"/>
      <c r="DQ54" s="320"/>
      <c r="DR54" s="320"/>
      <c r="DS54" s="320"/>
      <c r="DT54" s="320"/>
      <c r="DU54" s="320"/>
      <c r="DV54" s="320"/>
      <c r="DW54" s="320"/>
      <c r="DX54" s="320"/>
      <c r="DY54" s="320"/>
      <c r="DZ54" s="320"/>
      <c r="EA54" s="320"/>
      <c r="EB54" s="320"/>
      <c r="EC54" s="320"/>
      <c r="ED54" s="320"/>
      <c r="EE54" s="320"/>
      <c r="EF54" s="320"/>
      <c r="EG54" s="320"/>
      <c r="EH54" s="320"/>
      <c r="EI54" s="320"/>
      <c r="EJ54" s="320"/>
      <c r="EK54" s="320"/>
      <c r="EL54" s="320"/>
      <c r="EM54" s="320"/>
      <c r="EN54" s="320"/>
      <c r="EO54" s="320"/>
      <c r="EP54" s="320"/>
      <c r="EQ54" s="320"/>
      <c r="ER54" s="320"/>
      <c r="ES54" s="320"/>
      <c r="ET54" s="320"/>
    </row>
    <row r="55" spans="1:150" s="433" customFormat="1" ht="14.45" customHeight="1" x14ac:dyDescent="0.25">
      <c r="A55" s="402" t="s">
        <v>97</v>
      </c>
      <c r="B55" s="408"/>
      <c r="C55" s="409" t="str">
        <f>IF(ISERROR(B55/B59),"- -",B55/B59)</f>
        <v>- -</v>
      </c>
      <c r="D55" s="408"/>
      <c r="E55" s="412" t="str">
        <f>IF(ISERROR(D55/D59),"- -",D55/D59)</f>
        <v>- -</v>
      </c>
      <c r="F55" s="319"/>
      <c r="G55" s="348"/>
      <c r="H55" s="343"/>
      <c r="I55" s="348"/>
      <c r="J55" s="406"/>
      <c r="K55" s="348"/>
      <c r="L55" s="320"/>
      <c r="M55" s="320"/>
      <c r="N55" s="320"/>
      <c r="O55" s="320"/>
      <c r="P55" s="320"/>
      <c r="Q55" s="320"/>
      <c r="R55" s="320"/>
      <c r="S55" s="320"/>
      <c r="T55" s="320"/>
      <c r="U55" s="320"/>
      <c r="V55" s="320"/>
      <c r="W55" s="320"/>
      <c r="X55" s="320"/>
      <c r="Y55" s="320"/>
      <c r="Z55" s="320"/>
      <c r="AA55" s="320"/>
      <c r="AB55" s="320"/>
      <c r="AC55" s="320"/>
      <c r="AD55" s="320"/>
      <c r="AE55" s="320"/>
      <c r="AF55" s="320"/>
      <c r="AG55" s="320"/>
      <c r="AH55" s="320"/>
      <c r="AI55" s="320"/>
      <c r="AJ55" s="320"/>
      <c r="AK55" s="320"/>
      <c r="AL55" s="320"/>
      <c r="AM55" s="320"/>
      <c r="AN55" s="320"/>
      <c r="AO55" s="320"/>
      <c r="AP55" s="320"/>
      <c r="AQ55" s="320"/>
      <c r="AR55" s="320"/>
      <c r="AS55" s="320"/>
      <c r="AT55" s="320"/>
      <c r="AU55" s="320"/>
      <c r="AV55" s="320"/>
      <c r="AW55" s="320"/>
      <c r="AX55" s="320"/>
      <c r="AY55" s="320"/>
      <c r="AZ55" s="320"/>
      <c r="BA55" s="320"/>
      <c r="BB55" s="320"/>
      <c r="BC55" s="320"/>
      <c r="BD55" s="320"/>
      <c r="BE55" s="320"/>
      <c r="BF55" s="320"/>
      <c r="BG55" s="320"/>
      <c r="BH55" s="320"/>
      <c r="BI55" s="320"/>
      <c r="BJ55" s="320"/>
      <c r="BK55" s="320"/>
      <c r="BL55" s="320"/>
      <c r="BM55" s="320"/>
      <c r="BN55" s="320"/>
      <c r="BO55" s="320"/>
      <c r="BP55" s="320"/>
      <c r="BQ55" s="320"/>
      <c r="BR55" s="320"/>
      <c r="BS55" s="320"/>
      <c r="BT55" s="320"/>
      <c r="BU55" s="320"/>
      <c r="BV55" s="320"/>
      <c r="BW55" s="320"/>
      <c r="BX55" s="320"/>
      <c r="BY55" s="320"/>
      <c r="BZ55" s="320"/>
      <c r="CA55" s="320"/>
      <c r="CB55" s="320"/>
      <c r="CC55" s="320"/>
      <c r="CD55" s="320"/>
      <c r="CE55" s="320"/>
      <c r="CF55" s="320"/>
      <c r="CG55" s="320"/>
      <c r="CH55" s="320"/>
      <c r="CI55" s="320"/>
      <c r="CJ55" s="320"/>
      <c r="CK55" s="320"/>
      <c r="CL55" s="320"/>
      <c r="CM55" s="320"/>
      <c r="CN55" s="320"/>
      <c r="CO55" s="320"/>
      <c r="CP55" s="320"/>
      <c r="CQ55" s="320"/>
      <c r="CR55" s="320"/>
      <c r="CS55" s="320"/>
      <c r="CT55" s="320"/>
      <c r="CU55" s="320"/>
      <c r="CV55" s="320"/>
      <c r="CW55" s="320"/>
      <c r="CX55" s="320"/>
      <c r="CY55" s="320"/>
      <c r="CZ55" s="320"/>
      <c r="DA55" s="320"/>
      <c r="DB55" s="320"/>
      <c r="DC55" s="320"/>
      <c r="DD55" s="320"/>
      <c r="DE55" s="320"/>
      <c r="DF55" s="320"/>
      <c r="DG55" s="320"/>
      <c r="DH55" s="320"/>
      <c r="DI55" s="320"/>
      <c r="DJ55" s="320"/>
      <c r="DK55" s="320"/>
      <c r="DL55" s="320"/>
      <c r="DM55" s="320"/>
      <c r="DN55" s="320"/>
      <c r="DO55" s="320"/>
      <c r="DP55" s="320"/>
      <c r="DQ55" s="320"/>
      <c r="DR55" s="320"/>
      <c r="DS55" s="320"/>
      <c r="DT55" s="320"/>
      <c r="DU55" s="320"/>
      <c r="DV55" s="320"/>
      <c r="DW55" s="320"/>
      <c r="DX55" s="320"/>
      <c r="DY55" s="320"/>
      <c r="DZ55" s="320"/>
      <c r="EA55" s="320"/>
      <c r="EB55" s="320"/>
      <c r="EC55" s="320"/>
      <c r="ED55" s="320"/>
      <c r="EE55" s="320"/>
      <c r="EF55" s="320"/>
      <c r="EG55" s="320"/>
      <c r="EH55" s="320"/>
      <c r="EI55" s="320"/>
      <c r="EJ55" s="320"/>
      <c r="EK55" s="320"/>
      <c r="EL55" s="320"/>
      <c r="EM55" s="320"/>
      <c r="EN55" s="320"/>
      <c r="EO55" s="320"/>
      <c r="EP55" s="320"/>
      <c r="EQ55" s="320"/>
      <c r="ER55" s="320"/>
      <c r="ES55" s="320"/>
      <c r="ET55" s="320"/>
    </row>
    <row r="56" spans="1:150" s="433" customFormat="1" ht="14.45" customHeight="1" x14ac:dyDescent="0.25">
      <c r="A56" s="402" t="s">
        <v>9</v>
      </c>
      <c r="B56" s="408"/>
      <c r="C56" s="409" t="str">
        <f>IF(ISERROR(B56/B59),"- -",B56/B59)</f>
        <v>- -</v>
      </c>
      <c r="D56" s="408"/>
      <c r="E56" s="412" t="str">
        <f>IF(ISERROR(D56/D59),"- -",D56/D59)</f>
        <v>- -</v>
      </c>
      <c r="F56" s="319"/>
      <c r="G56" s="348"/>
      <c r="H56" s="343"/>
      <c r="I56" s="348"/>
      <c r="J56" s="406"/>
      <c r="K56" s="348"/>
      <c r="L56" s="320"/>
      <c r="M56" s="320"/>
      <c r="N56" s="320"/>
      <c r="O56" s="320"/>
      <c r="P56" s="320"/>
      <c r="Q56" s="320"/>
      <c r="R56" s="320"/>
      <c r="S56" s="320"/>
      <c r="T56" s="320"/>
      <c r="U56" s="320"/>
      <c r="V56" s="320"/>
      <c r="W56" s="320"/>
      <c r="X56" s="320"/>
      <c r="Y56" s="320"/>
      <c r="Z56" s="320"/>
      <c r="AA56" s="320"/>
      <c r="AB56" s="320"/>
      <c r="AC56" s="320"/>
      <c r="AD56" s="320"/>
      <c r="AE56" s="320"/>
      <c r="AF56" s="320"/>
      <c r="AG56" s="320"/>
      <c r="AH56" s="320"/>
      <c r="AI56" s="320"/>
      <c r="AJ56" s="320"/>
      <c r="AK56" s="320"/>
      <c r="AL56" s="320"/>
      <c r="AM56" s="320"/>
      <c r="AN56" s="320"/>
      <c r="AO56" s="320"/>
      <c r="AP56" s="320"/>
      <c r="AQ56" s="320"/>
      <c r="AR56" s="320"/>
      <c r="AS56" s="320"/>
      <c r="AT56" s="320"/>
      <c r="AU56" s="320"/>
      <c r="AV56" s="320"/>
      <c r="AW56" s="320"/>
      <c r="AX56" s="320"/>
      <c r="AY56" s="320"/>
      <c r="AZ56" s="320"/>
      <c r="BA56" s="320"/>
      <c r="BB56" s="320"/>
      <c r="BC56" s="320"/>
      <c r="BD56" s="320"/>
      <c r="BE56" s="320"/>
      <c r="BF56" s="320"/>
      <c r="BG56" s="320"/>
      <c r="BH56" s="320"/>
      <c r="BI56" s="320"/>
      <c r="BJ56" s="320"/>
      <c r="BK56" s="320"/>
      <c r="BL56" s="320"/>
      <c r="BM56" s="320"/>
      <c r="BN56" s="320"/>
      <c r="BO56" s="320"/>
      <c r="BP56" s="320"/>
      <c r="BQ56" s="320"/>
      <c r="BR56" s="320"/>
      <c r="BS56" s="320"/>
      <c r="BT56" s="320"/>
      <c r="BU56" s="320"/>
      <c r="BV56" s="320"/>
      <c r="BW56" s="320"/>
      <c r="BX56" s="320"/>
      <c r="BY56" s="320"/>
      <c r="BZ56" s="320"/>
      <c r="CA56" s="320"/>
      <c r="CB56" s="320"/>
      <c r="CC56" s="320"/>
      <c r="CD56" s="320"/>
      <c r="CE56" s="320"/>
      <c r="CF56" s="320"/>
      <c r="CG56" s="320"/>
      <c r="CH56" s="320"/>
      <c r="CI56" s="320"/>
      <c r="CJ56" s="320"/>
      <c r="CK56" s="320"/>
      <c r="CL56" s="320"/>
      <c r="CM56" s="320"/>
      <c r="CN56" s="320"/>
      <c r="CO56" s="320"/>
      <c r="CP56" s="320"/>
      <c r="CQ56" s="320"/>
      <c r="CR56" s="320"/>
      <c r="CS56" s="320"/>
      <c r="CT56" s="320"/>
      <c r="CU56" s="320"/>
      <c r="CV56" s="320"/>
      <c r="CW56" s="320"/>
      <c r="CX56" s="320"/>
      <c r="CY56" s="320"/>
      <c r="CZ56" s="320"/>
      <c r="DA56" s="320"/>
      <c r="DB56" s="320"/>
      <c r="DC56" s="320"/>
      <c r="DD56" s="320"/>
      <c r="DE56" s="320"/>
      <c r="DF56" s="320"/>
      <c r="DG56" s="320"/>
      <c r="DH56" s="320"/>
      <c r="DI56" s="320"/>
      <c r="DJ56" s="320"/>
      <c r="DK56" s="320"/>
      <c r="DL56" s="320"/>
      <c r="DM56" s="320"/>
      <c r="DN56" s="320"/>
      <c r="DO56" s="320"/>
      <c r="DP56" s="320"/>
      <c r="DQ56" s="320"/>
      <c r="DR56" s="320"/>
      <c r="DS56" s="320"/>
      <c r="DT56" s="320"/>
      <c r="DU56" s="320"/>
      <c r="DV56" s="320"/>
      <c r="DW56" s="320"/>
      <c r="DX56" s="320"/>
      <c r="DY56" s="320"/>
      <c r="DZ56" s="320"/>
      <c r="EA56" s="320"/>
      <c r="EB56" s="320"/>
      <c r="EC56" s="320"/>
      <c r="ED56" s="320"/>
      <c r="EE56" s="320"/>
      <c r="EF56" s="320"/>
      <c r="EG56" s="320"/>
      <c r="EH56" s="320"/>
      <c r="EI56" s="320"/>
      <c r="EJ56" s="320"/>
      <c r="EK56" s="320"/>
      <c r="EL56" s="320"/>
      <c r="EM56" s="320"/>
      <c r="EN56" s="320"/>
      <c r="EO56" s="320"/>
      <c r="EP56" s="320"/>
      <c r="EQ56" s="320"/>
      <c r="ER56" s="320"/>
      <c r="ES56" s="320"/>
      <c r="ET56" s="320"/>
    </row>
    <row r="57" spans="1:150" s="433" customFormat="1" ht="14.45" customHeight="1" x14ac:dyDescent="0.25">
      <c r="A57" s="402" t="s">
        <v>10</v>
      </c>
      <c r="B57" s="408"/>
      <c r="C57" s="409" t="str">
        <f>IF(ISERROR(B57/B59),"- -",B57/B59)</f>
        <v>- -</v>
      </c>
      <c r="D57" s="408"/>
      <c r="E57" s="412" t="str">
        <f>IF(ISERROR(D57/D59),"- -",D57/D59)</f>
        <v>- -</v>
      </c>
      <c r="F57" s="319"/>
      <c r="G57" s="348"/>
      <c r="H57" s="343"/>
      <c r="I57" s="348"/>
      <c r="J57" s="406"/>
      <c r="K57" s="348"/>
      <c r="L57" s="320"/>
      <c r="M57" s="320"/>
      <c r="N57" s="320"/>
      <c r="O57" s="320"/>
      <c r="P57" s="320"/>
      <c r="Q57" s="320"/>
      <c r="R57" s="320"/>
      <c r="S57" s="320"/>
      <c r="T57" s="320"/>
      <c r="U57" s="320"/>
      <c r="V57" s="320"/>
      <c r="W57" s="320"/>
      <c r="X57" s="320"/>
      <c r="Y57" s="320"/>
      <c r="Z57" s="320"/>
      <c r="AA57" s="320"/>
      <c r="AB57" s="320"/>
      <c r="AC57" s="320"/>
      <c r="AD57" s="320"/>
      <c r="AE57" s="320"/>
      <c r="AF57" s="320"/>
      <c r="AG57" s="320"/>
      <c r="AH57" s="320"/>
      <c r="AI57" s="320"/>
      <c r="AJ57" s="320"/>
      <c r="AK57" s="320"/>
      <c r="AL57" s="320"/>
      <c r="AM57" s="320"/>
      <c r="AN57" s="320"/>
      <c r="AO57" s="320"/>
      <c r="AP57" s="320"/>
      <c r="AQ57" s="320"/>
      <c r="AR57" s="320"/>
      <c r="AS57" s="320"/>
      <c r="AT57" s="320"/>
      <c r="AU57" s="320"/>
      <c r="AV57" s="320"/>
      <c r="AW57" s="320"/>
      <c r="AX57" s="320"/>
      <c r="AY57" s="320"/>
      <c r="AZ57" s="320"/>
      <c r="BA57" s="320"/>
      <c r="BB57" s="320"/>
      <c r="BC57" s="320"/>
      <c r="BD57" s="320"/>
      <c r="BE57" s="320"/>
      <c r="BF57" s="320"/>
      <c r="BG57" s="320"/>
      <c r="BH57" s="320"/>
      <c r="BI57" s="320"/>
      <c r="BJ57" s="320"/>
      <c r="BK57" s="320"/>
      <c r="BL57" s="320"/>
      <c r="BM57" s="320"/>
      <c r="BN57" s="320"/>
      <c r="BO57" s="320"/>
      <c r="BP57" s="320"/>
      <c r="BQ57" s="320"/>
      <c r="BR57" s="320"/>
      <c r="BS57" s="320"/>
      <c r="BT57" s="320"/>
      <c r="BU57" s="320"/>
      <c r="BV57" s="320"/>
      <c r="BW57" s="320"/>
      <c r="BX57" s="320"/>
      <c r="BY57" s="320"/>
      <c r="BZ57" s="320"/>
      <c r="CA57" s="320"/>
      <c r="CB57" s="320"/>
      <c r="CC57" s="320"/>
      <c r="CD57" s="320"/>
      <c r="CE57" s="320"/>
      <c r="CF57" s="320"/>
      <c r="CG57" s="320"/>
      <c r="CH57" s="320"/>
      <c r="CI57" s="320"/>
      <c r="CJ57" s="320"/>
      <c r="CK57" s="320"/>
      <c r="CL57" s="320"/>
      <c r="CM57" s="320"/>
      <c r="CN57" s="320"/>
      <c r="CO57" s="320"/>
      <c r="CP57" s="320"/>
      <c r="CQ57" s="320"/>
      <c r="CR57" s="320"/>
      <c r="CS57" s="320"/>
      <c r="CT57" s="320"/>
      <c r="CU57" s="320"/>
      <c r="CV57" s="320"/>
      <c r="CW57" s="320"/>
      <c r="CX57" s="320"/>
      <c r="CY57" s="320"/>
      <c r="CZ57" s="320"/>
      <c r="DA57" s="320"/>
      <c r="DB57" s="320"/>
      <c r="DC57" s="320"/>
      <c r="DD57" s="320"/>
      <c r="DE57" s="320"/>
      <c r="DF57" s="320"/>
      <c r="DG57" s="320"/>
      <c r="DH57" s="320"/>
      <c r="DI57" s="320"/>
      <c r="DJ57" s="320"/>
      <c r="DK57" s="320"/>
      <c r="DL57" s="320"/>
      <c r="DM57" s="320"/>
      <c r="DN57" s="320"/>
      <c r="DO57" s="320"/>
      <c r="DP57" s="320"/>
      <c r="DQ57" s="320"/>
      <c r="DR57" s="320"/>
      <c r="DS57" s="320"/>
      <c r="DT57" s="320"/>
      <c r="DU57" s="320"/>
      <c r="DV57" s="320"/>
      <c r="DW57" s="320"/>
      <c r="DX57" s="320"/>
      <c r="DY57" s="320"/>
      <c r="DZ57" s="320"/>
      <c r="EA57" s="320"/>
      <c r="EB57" s="320"/>
      <c r="EC57" s="320"/>
      <c r="ED57" s="320"/>
      <c r="EE57" s="320"/>
      <c r="EF57" s="320"/>
      <c r="EG57" s="320"/>
      <c r="EH57" s="320"/>
      <c r="EI57" s="320"/>
      <c r="EJ57" s="320"/>
      <c r="EK57" s="320"/>
      <c r="EL57" s="320"/>
      <c r="EM57" s="320"/>
      <c r="EN57" s="320"/>
      <c r="EO57" s="320"/>
      <c r="EP57" s="320"/>
      <c r="EQ57" s="320"/>
      <c r="ER57" s="320"/>
      <c r="ES57" s="320"/>
      <c r="ET57" s="320"/>
    </row>
    <row r="58" spans="1:150" s="433" customFormat="1" ht="14.45" customHeight="1" thickBot="1" x14ac:dyDescent="0.3">
      <c r="A58" s="414" t="s">
        <v>151</v>
      </c>
      <c r="B58" s="408"/>
      <c r="C58" s="409" t="str">
        <f>IF(ISERROR(B58/B59),"- -",B58/B59)</f>
        <v>- -</v>
      </c>
      <c r="D58" s="408"/>
      <c r="E58" s="412" t="str">
        <f>IF(ISERROR(D58/D59),"- -",D58/D59)</f>
        <v>- -</v>
      </c>
      <c r="F58" s="319"/>
      <c r="G58" s="348"/>
      <c r="H58" s="343"/>
      <c r="I58" s="348"/>
      <c r="J58" s="406"/>
      <c r="K58" s="348"/>
      <c r="L58" s="320"/>
      <c r="M58" s="320"/>
      <c r="N58" s="320"/>
      <c r="O58" s="320"/>
      <c r="P58" s="320"/>
      <c r="Q58" s="320"/>
      <c r="R58" s="320"/>
      <c r="S58" s="320"/>
      <c r="T58" s="320"/>
      <c r="U58" s="320"/>
      <c r="V58" s="320"/>
      <c r="W58" s="320"/>
      <c r="X58" s="320"/>
      <c r="Y58" s="320"/>
      <c r="Z58" s="320"/>
      <c r="AA58" s="320"/>
      <c r="AB58" s="320"/>
      <c r="AC58" s="320"/>
      <c r="AD58" s="320"/>
      <c r="AE58" s="320"/>
      <c r="AF58" s="320"/>
      <c r="AG58" s="320"/>
      <c r="AH58" s="320"/>
      <c r="AI58" s="320"/>
      <c r="AJ58" s="320"/>
      <c r="AK58" s="320"/>
      <c r="AL58" s="320"/>
      <c r="AM58" s="320"/>
      <c r="AN58" s="320"/>
      <c r="AO58" s="320"/>
      <c r="AP58" s="320"/>
      <c r="AQ58" s="320"/>
      <c r="AR58" s="320"/>
      <c r="AS58" s="320"/>
      <c r="AT58" s="320"/>
      <c r="AU58" s="320"/>
      <c r="AV58" s="320"/>
      <c r="AW58" s="320"/>
      <c r="AX58" s="320"/>
      <c r="AY58" s="320"/>
      <c r="AZ58" s="320"/>
      <c r="BA58" s="320"/>
      <c r="BB58" s="320"/>
      <c r="BC58" s="320"/>
      <c r="BD58" s="320"/>
      <c r="BE58" s="320"/>
      <c r="BF58" s="320"/>
      <c r="BG58" s="320"/>
      <c r="BH58" s="320"/>
      <c r="BI58" s="320"/>
      <c r="BJ58" s="320"/>
      <c r="BK58" s="320"/>
      <c r="BL58" s="320"/>
      <c r="BM58" s="320"/>
      <c r="BN58" s="320"/>
      <c r="BO58" s="320"/>
      <c r="BP58" s="320"/>
      <c r="BQ58" s="320"/>
      <c r="BR58" s="320"/>
      <c r="BS58" s="320"/>
      <c r="BT58" s="320"/>
      <c r="BU58" s="320"/>
      <c r="BV58" s="320"/>
      <c r="BW58" s="320"/>
      <c r="BX58" s="320"/>
      <c r="BY58" s="320"/>
      <c r="BZ58" s="320"/>
      <c r="CA58" s="320"/>
      <c r="CB58" s="320"/>
      <c r="CC58" s="320"/>
      <c r="CD58" s="320"/>
      <c r="CE58" s="320"/>
      <c r="CF58" s="320"/>
      <c r="CG58" s="320"/>
      <c r="CH58" s="320"/>
      <c r="CI58" s="320"/>
      <c r="CJ58" s="320"/>
      <c r="CK58" s="320"/>
      <c r="CL58" s="320"/>
      <c r="CM58" s="320"/>
      <c r="CN58" s="320"/>
      <c r="CO58" s="320"/>
      <c r="CP58" s="320"/>
      <c r="CQ58" s="320"/>
      <c r="CR58" s="320"/>
      <c r="CS58" s="320"/>
      <c r="CT58" s="320"/>
      <c r="CU58" s="320"/>
      <c r="CV58" s="320"/>
      <c r="CW58" s="320"/>
      <c r="CX58" s="320"/>
      <c r="CY58" s="320"/>
      <c r="CZ58" s="320"/>
      <c r="DA58" s="320"/>
      <c r="DB58" s="320"/>
      <c r="DC58" s="320"/>
      <c r="DD58" s="320"/>
      <c r="DE58" s="320"/>
      <c r="DF58" s="320"/>
      <c r="DG58" s="320"/>
      <c r="DH58" s="320"/>
      <c r="DI58" s="320"/>
      <c r="DJ58" s="320"/>
      <c r="DK58" s="320"/>
      <c r="DL58" s="320"/>
      <c r="DM58" s="320"/>
      <c r="DN58" s="320"/>
      <c r="DO58" s="320"/>
      <c r="DP58" s="320"/>
      <c r="DQ58" s="320"/>
      <c r="DR58" s="320"/>
      <c r="DS58" s="320"/>
      <c r="DT58" s="320"/>
      <c r="DU58" s="320"/>
      <c r="DV58" s="320"/>
      <c r="DW58" s="320"/>
      <c r="DX58" s="320"/>
      <c r="DY58" s="320"/>
      <c r="DZ58" s="320"/>
      <c r="EA58" s="320"/>
      <c r="EB58" s="320"/>
      <c r="EC58" s="320"/>
      <c r="ED58" s="320"/>
      <c r="EE58" s="320"/>
      <c r="EF58" s="320"/>
      <c r="EG58" s="320"/>
      <c r="EH58" s="320"/>
      <c r="EI58" s="320"/>
      <c r="EJ58" s="320"/>
      <c r="EK58" s="320"/>
      <c r="EL58" s="320"/>
      <c r="EM58" s="320"/>
      <c r="EN58" s="320"/>
      <c r="EO58" s="320"/>
      <c r="EP58" s="320"/>
      <c r="EQ58" s="320"/>
      <c r="ER58" s="320"/>
      <c r="ES58" s="320"/>
      <c r="ET58" s="320"/>
    </row>
    <row r="59" spans="1:150" ht="18" customHeight="1" thickBot="1" x14ac:dyDescent="0.3">
      <c r="A59" s="434" t="s">
        <v>152</v>
      </c>
      <c r="B59" s="435">
        <f>SUM(B29+B43)</f>
        <v>0</v>
      </c>
      <c r="C59" s="436" t="str">
        <f>IF(ISERROR(SUM(C29+C43)),"- -",SUM(C29+C43))</f>
        <v>- -</v>
      </c>
      <c r="D59" s="435">
        <f>SUM(D29+D43)</f>
        <v>0</v>
      </c>
      <c r="E59" s="437" t="str">
        <f>IF(ISERROR(SUM(E29+E43)),"- -",SUM(E29+E43))</f>
        <v>- -</v>
      </c>
      <c r="F59" s="343"/>
      <c r="G59" s="344"/>
      <c r="H59" s="343"/>
      <c r="I59" s="344"/>
      <c r="J59" s="343"/>
      <c r="K59" s="344"/>
    </row>
    <row r="60" spans="1:150" s="440" customFormat="1" ht="11.25" customHeight="1" x14ac:dyDescent="0.25">
      <c r="A60" s="438"/>
      <c r="B60" s="438"/>
      <c r="C60" s="438"/>
      <c r="D60" s="438"/>
      <c r="E60" s="438"/>
      <c r="F60" s="438"/>
      <c r="G60" s="438"/>
      <c r="H60" s="438"/>
      <c r="I60" s="438"/>
      <c r="J60" s="439"/>
      <c r="K60" s="439"/>
    </row>
    <row r="61" spans="1:150" s="440" customFormat="1" ht="18" customHeight="1" x14ac:dyDescent="0.25">
      <c r="A61" s="441" t="s">
        <v>153</v>
      </c>
      <c r="B61" s="441"/>
      <c r="C61" s="441"/>
      <c r="D61" s="441"/>
      <c r="E61" s="441"/>
      <c r="F61" s="441"/>
      <c r="G61" s="441"/>
      <c r="H61" s="441"/>
      <c r="I61" s="441"/>
      <c r="J61" s="441"/>
      <c r="K61" s="441"/>
    </row>
    <row r="62" spans="1:150" ht="14.45" customHeight="1" x14ac:dyDescent="0.25">
      <c r="A62" s="441" t="s">
        <v>154</v>
      </c>
      <c r="B62" s="441"/>
      <c r="C62" s="441"/>
      <c r="D62" s="441"/>
      <c r="E62" s="441"/>
      <c r="F62" s="441"/>
      <c r="G62" s="441"/>
      <c r="H62" s="441"/>
      <c r="I62" s="441"/>
      <c r="J62" s="441"/>
      <c r="K62" s="441"/>
    </row>
    <row r="63" spans="1:150" ht="14.45" customHeight="1" x14ac:dyDescent="0.25">
      <c r="A63" s="442" t="s">
        <v>155</v>
      </c>
      <c r="B63" s="442"/>
      <c r="C63" s="442"/>
      <c r="D63" s="442"/>
      <c r="E63" s="442"/>
      <c r="F63" s="442"/>
      <c r="G63" s="442"/>
      <c r="H63" s="442"/>
      <c r="I63" s="442"/>
      <c r="J63" s="442"/>
      <c r="K63" s="442"/>
    </row>
    <row r="64" spans="1:150" ht="14.45" customHeight="1" x14ac:dyDescent="0.25">
      <c r="A64" s="441" t="s">
        <v>156</v>
      </c>
      <c r="B64" s="441"/>
      <c r="C64" s="441"/>
      <c r="D64" s="441"/>
      <c r="E64" s="441"/>
      <c r="F64" s="441"/>
      <c r="G64" s="441"/>
      <c r="H64" s="441"/>
      <c r="I64" s="441"/>
      <c r="J64" s="441"/>
      <c r="K64" s="441"/>
    </row>
    <row r="65" spans="1:11" ht="14.45" customHeight="1" x14ac:dyDescent="0.25">
      <c r="A65" s="311"/>
      <c r="B65" s="311"/>
      <c r="C65" s="310"/>
      <c r="D65" s="311"/>
      <c r="E65" s="310"/>
      <c r="F65" s="310"/>
      <c r="G65" s="310"/>
      <c r="H65" s="310"/>
      <c r="I65" s="310"/>
      <c r="J65" s="311"/>
      <c r="K65" s="310"/>
    </row>
    <row r="66" spans="1:11" ht="14.45" customHeight="1" x14ac:dyDescent="0.25">
      <c r="A66" s="311"/>
      <c r="B66" s="311"/>
      <c r="C66" s="310"/>
      <c r="D66" s="311"/>
      <c r="E66" s="310"/>
      <c r="F66" s="310"/>
      <c r="G66" s="310"/>
      <c r="H66" s="310"/>
      <c r="I66" s="310"/>
      <c r="J66" s="311"/>
      <c r="K66" s="310"/>
    </row>
    <row r="67" spans="1:11" ht="14.45" customHeight="1" x14ac:dyDescent="0.25">
      <c r="A67" s="311"/>
      <c r="B67" s="311"/>
      <c r="C67" s="310"/>
      <c r="D67" s="311"/>
      <c r="E67" s="310"/>
      <c r="F67" s="310"/>
      <c r="G67" s="310"/>
      <c r="H67" s="310"/>
      <c r="I67" s="310"/>
      <c r="J67" s="311"/>
      <c r="K67" s="310"/>
    </row>
    <row r="68" spans="1:11" ht="14.45" customHeight="1" x14ac:dyDescent="0.25">
      <c r="A68" s="311"/>
      <c r="B68" s="311"/>
      <c r="C68" s="310"/>
      <c r="D68" s="311"/>
      <c r="E68" s="310"/>
      <c r="F68" s="310"/>
      <c r="G68" s="310"/>
      <c r="H68" s="310"/>
      <c r="I68" s="310"/>
      <c r="J68" s="311"/>
      <c r="K68" s="310"/>
    </row>
    <row r="69" spans="1:11" ht="15.75" x14ac:dyDescent="0.25">
      <c r="A69" s="311"/>
      <c r="B69" s="311"/>
      <c r="C69" s="310"/>
      <c r="D69" s="311"/>
      <c r="E69" s="310"/>
      <c r="F69" s="310"/>
      <c r="G69" s="310"/>
      <c r="H69" s="310"/>
      <c r="I69" s="310"/>
      <c r="J69" s="311"/>
      <c r="K69" s="310"/>
    </row>
    <row r="70" spans="1:11" ht="15.75" x14ac:dyDescent="0.25">
      <c r="A70" s="311"/>
      <c r="B70" s="311"/>
      <c r="C70" s="310"/>
      <c r="D70" s="311"/>
      <c r="E70" s="310"/>
      <c r="F70" s="310"/>
      <c r="G70" s="310"/>
      <c r="H70" s="310"/>
      <c r="I70" s="310"/>
      <c r="J70" s="311"/>
      <c r="K70" s="310"/>
    </row>
  </sheetData>
  <sheetProtection algorithmName="SHA-512" hashValue="yJrSeoByFrEeqDLtI5GFLgRxIlECfhLFaxeOd+ZvgNPkIqfLihPiAv+igKShCDU+foG38r/c751iQwmMjDqnjA==" saltValue="Ur38oSgH7jCbGQvqBGrKRA==" spinCount="100000" sheet="1" objects="1" scenarios="1"/>
  <mergeCells count="22">
    <mergeCell ref="A61:K61"/>
    <mergeCell ref="A62:K62"/>
    <mergeCell ref="A63:K63"/>
    <mergeCell ref="A64:K64"/>
    <mergeCell ref="A27:A28"/>
    <mergeCell ref="B27:C27"/>
    <mergeCell ref="D27:E27"/>
    <mergeCell ref="F27:G27"/>
    <mergeCell ref="H27:I27"/>
    <mergeCell ref="J27:K27"/>
    <mergeCell ref="A9:A11"/>
    <mergeCell ref="B9:C10"/>
    <mergeCell ref="D9:E10"/>
    <mergeCell ref="F9:G10"/>
    <mergeCell ref="H9:I10"/>
    <mergeCell ref="J9:K10"/>
    <mergeCell ref="A1:K1"/>
    <mergeCell ref="A2:K2"/>
    <mergeCell ref="B3:K3"/>
    <mergeCell ref="B4:E4"/>
    <mergeCell ref="B5:E5"/>
    <mergeCell ref="E7:J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Q74"/>
  <sheetViews>
    <sheetView workbookViewId="0">
      <selection activeCell="G16" sqref="G16"/>
    </sheetView>
  </sheetViews>
  <sheetFormatPr defaultColWidth="9.140625" defaultRowHeight="12.75" x14ac:dyDescent="0.2"/>
  <cols>
    <col min="1" max="1" width="66.140625" style="1" customWidth="1"/>
    <col min="2" max="2" width="15.42578125" style="1" customWidth="1"/>
    <col min="3" max="3" width="16.85546875" style="1" customWidth="1"/>
    <col min="4" max="4" width="4.7109375" style="10" customWidth="1"/>
    <col min="5" max="5" width="9.85546875" style="10" bestFit="1" customWidth="1"/>
    <col min="6" max="6" width="10.42578125" style="10" bestFit="1" customWidth="1"/>
    <col min="7" max="7" width="9.85546875" style="1" bestFit="1" customWidth="1"/>
    <col min="8" max="8" width="17.5703125" style="10" customWidth="1"/>
    <col min="9" max="16384" width="9.140625" style="1"/>
  </cols>
  <sheetData>
    <row r="1" spans="1:8" ht="15.75" x14ac:dyDescent="0.25">
      <c r="A1" s="291" t="s">
        <v>157</v>
      </c>
      <c r="B1" s="291"/>
      <c r="C1" s="291"/>
      <c r="D1" s="291"/>
      <c r="E1" s="291"/>
      <c r="F1" s="443"/>
      <c r="G1" s="443"/>
      <c r="H1" s="443"/>
    </row>
    <row r="2" spans="1:8" ht="15.75" x14ac:dyDescent="0.25">
      <c r="A2" s="311"/>
      <c r="B2" s="311"/>
      <c r="C2" s="311"/>
      <c r="D2" s="310"/>
      <c r="E2" s="310"/>
    </row>
    <row r="3" spans="1:8" ht="12.75" customHeight="1" x14ac:dyDescent="0.25">
      <c r="A3" s="444" t="s">
        <v>158</v>
      </c>
      <c r="B3" s="445" t="str">
        <f>IF(ISBLANK('Suppl Expenditures Report'!B3:K3),"", 'Suppl Expenditures Report'!B3:K3)</f>
        <v/>
      </c>
      <c r="C3" s="446"/>
      <c r="D3" s="446"/>
      <c r="E3" s="446"/>
    </row>
    <row r="4" spans="1:8" ht="15.75" x14ac:dyDescent="0.25">
      <c r="A4" s="311"/>
      <c r="B4" s="311"/>
      <c r="C4" s="311"/>
      <c r="D4" s="310"/>
      <c r="E4" s="310"/>
    </row>
    <row r="5" spans="1:8" ht="31.15" customHeight="1" x14ac:dyDescent="0.25">
      <c r="A5" s="447" t="s">
        <v>159</v>
      </c>
      <c r="B5" s="447"/>
      <c r="C5" s="447"/>
      <c r="D5" s="447"/>
      <c r="E5" s="447"/>
      <c r="F5" s="447"/>
      <c r="G5" s="447"/>
      <c r="H5" s="447"/>
    </row>
    <row r="6" spans="1:8" ht="26.45" customHeight="1" x14ac:dyDescent="0.25">
      <c r="A6" s="448" t="s">
        <v>173</v>
      </c>
      <c r="B6" s="311"/>
      <c r="C6" s="311"/>
      <c r="D6" s="310"/>
      <c r="E6" s="310"/>
    </row>
    <row r="7" spans="1:8" ht="15.75" x14ac:dyDescent="0.25">
      <c r="A7" s="311"/>
      <c r="B7" s="311"/>
      <c r="C7" s="311"/>
      <c r="D7" s="310"/>
      <c r="E7" s="310"/>
    </row>
    <row r="8" spans="1:8" s="19" customFormat="1" ht="69" customHeight="1" x14ac:dyDescent="0.2">
      <c r="A8" s="449" t="s">
        <v>160</v>
      </c>
      <c r="B8" s="484" t="s">
        <v>0</v>
      </c>
      <c r="C8" s="450" t="s">
        <v>161</v>
      </c>
      <c r="D8" s="451"/>
      <c r="E8" s="451"/>
      <c r="H8" s="452"/>
    </row>
    <row r="9" spans="1:8" s="2" customFormat="1" ht="14.45" customHeight="1" x14ac:dyDescent="0.25">
      <c r="A9" s="453" t="s">
        <v>162</v>
      </c>
      <c r="B9" s="454">
        <f>'Suppl Expenditures Report'!B12</f>
        <v>0</v>
      </c>
      <c r="C9" s="455" t="str">
        <f>IF(ISERROR(B9/B20),"- -",B9/B20)</f>
        <v>- -</v>
      </c>
      <c r="D9" s="456"/>
      <c r="E9" s="457"/>
      <c r="F9" s="19"/>
      <c r="G9" s="19"/>
      <c r="H9" s="19"/>
    </row>
    <row r="10" spans="1:8" s="2" customFormat="1" ht="14.45" customHeight="1" x14ac:dyDescent="0.25">
      <c r="A10" s="453" t="s">
        <v>163</v>
      </c>
      <c r="B10" s="454">
        <f>'Suppl Expenditures Report'!B16</f>
        <v>0</v>
      </c>
      <c r="C10" s="455" t="str">
        <f>IF(ISERROR(B10/B20),"- -",B10/B20)</f>
        <v>- -</v>
      </c>
      <c r="D10" s="456"/>
      <c r="E10" s="458"/>
      <c r="F10" s="19"/>
      <c r="G10" s="19"/>
      <c r="H10" s="19"/>
    </row>
    <row r="11" spans="1:8" s="2" customFormat="1" ht="14.45" customHeight="1" x14ac:dyDescent="0.25">
      <c r="A11" s="453" t="s">
        <v>164</v>
      </c>
      <c r="B11" s="454">
        <f>'Suppl Expenditures Report'!B17</f>
        <v>0</v>
      </c>
      <c r="C11" s="455" t="str">
        <f>IF(ISERROR(B11/B20),"- -",B11/B20)</f>
        <v>- -</v>
      </c>
      <c r="D11" s="456"/>
      <c r="E11" s="451"/>
      <c r="F11" s="19"/>
      <c r="G11" s="19"/>
      <c r="H11" s="19"/>
    </row>
    <row r="12" spans="1:8" s="2" customFormat="1" ht="14.45" customHeight="1" x14ac:dyDescent="0.25">
      <c r="A12" s="453" t="s">
        <v>165</v>
      </c>
      <c r="B12" s="454">
        <f>'Suppl Expenditures Report'!D29</f>
        <v>0</v>
      </c>
      <c r="C12" s="455" t="str">
        <f>IF(ISERROR(B12/B20),"- -",B12/B20)</f>
        <v>- -</v>
      </c>
      <c r="D12" s="456"/>
      <c r="E12" s="451"/>
      <c r="F12" s="19"/>
      <c r="G12" s="19"/>
      <c r="H12" s="19"/>
    </row>
    <row r="13" spans="1:8" s="2" customFormat="1" ht="20.25" customHeight="1" x14ac:dyDescent="0.25">
      <c r="A13" s="459" t="s">
        <v>166</v>
      </c>
      <c r="B13" s="460">
        <f>SUM(B9:B12)</f>
        <v>0</v>
      </c>
      <c r="C13" s="461" t="str">
        <f>IF(ISERROR(B13/B20),"- -",B13/B20)</f>
        <v>- -</v>
      </c>
      <c r="D13" s="456"/>
      <c r="E13" s="451"/>
      <c r="F13" s="19"/>
      <c r="G13" s="19"/>
      <c r="H13" s="19"/>
    </row>
    <row r="14" spans="1:8" s="2" customFormat="1" ht="14.45" customHeight="1" x14ac:dyDescent="0.25">
      <c r="A14" s="378"/>
      <c r="B14" s="343"/>
      <c r="C14" s="462"/>
      <c r="D14" s="456"/>
      <c r="E14" s="451"/>
      <c r="F14" s="19"/>
      <c r="G14" s="19"/>
      <c r="H14" s="19"/>
    </row>
    <row r="15" spans="1:8" s="2" customFormat="1" ht="14.45" customHeight="1" x14ac:dyDescent="0.25">
      <c r="A15" s="463" t="s">
        <v>167</v>
      </c>
      <c r="B15" s="464" t="s">
        <v>0</v>
      </c>
      <c r="C15" s="465" t="s">
        <v>15</v>
      </c>
      <c r="D15" s="456"/>
      <c r="E15" s="456"/>
      <c r="F15" s="12"/>
      <c r="G15" s="11"/>
      <c r="H15" s="12"/>
    </row>
    <row r="16" spans="1:8" s="2" customFormat="1" ht="14.45" customHeight="1" x14ac:dyDescent="0.25">
      <c r="A16" s="453" t="s">
        <v>168</v>
      </c>
      <c r="B16" s="454">
        <f>('Suppl Expenditures Report'!B18)</f>
        <v>0</v>
      </c>
      <c r="C16" s="455" t="str">
        <f>IF(ISERROR(B16/B20),"- -",B16/B20)</f>
        <v>- -</v>
      </c>
      <c r="D16" s="456"/>
      <c r="E16" s="456"/>
      <c r="F16" s="12"/>
      <c r="G16" s="11"/>
      <c r="H16" s="12"/>
    </row>
    <row r="17" spans="1:8" s="2" customFormat="1" ht="14.45" customHeight="1" x14ac:dyDescent="0.25">
      <c r="A17" s="453" t="s">
        <v>169</v>
      </c>
      <c r="B17" s="454">
        <f>'Suppl Expenditures Report'!D43</f>
        <v>0</v>
      </c>
      <c r="C17" s="455" t="str">
        <f>IF(ISERROR(B17/B20),"- -",B17/B20)</f>
        <v>- -</v>
      </c>
      <c r="D17" s="456"/>
      <c r="E17" s="456"/>
      <c r="F17" s="12"/>
      <c r="G17" s="11"/>
      <c r="H17" s="12"/>
    </row>
    <row r="18" spans="1:8" s="2" customFormat="1" ht="14.45" customHeight="1" x14ac:dyDescent="0.25">
      <c r="A18" s="466" t="s">
        <v>170</v>
      </c>
      <c r="B18" s="460">
        <f>SUM(B16:B17)</f>
        <v>0</v>
      </c>
      <c r="C18" s="461" t="str">
        <f>IF(ISERROR(B18/B20),"- -",B18/B20)</f>
        <v>- -</v>
      </c>
      <c r="D18" s="456"/>
      <c r="E18" s="456"/>
      <c r="F18" s="12"/>
      <c r="G18" s="11"/>
      <c r="H18" s="12"/>
    </row>
    <row r="19" spans="1:8" s="2" customFormat="1" ht="14.45" customHeight="1" x14ac:dyDescent="0.25">
      <c r="A19" s="467"/>
      <c r="B19" s="343"/>
      <c r="C19" s="343"/>
      <c r="D19" s="344"/>
      <c r="E19" s="343"/>
      <c r="F19" s="12"/>
      <c r="G19" s="11"/>
      <c r="H19" s="12"/>
    </row>
    <row r="20" spans="1:8" s="3" customFormat="1" ht="31.5" x14ac:dyDescent="0.25">
      <c r="A20" s="468" t="s">
        <v>171</v>
      </c>
      <c r="B20" s="460">
        <f>B13+B18</f>
        <v>0</v>
      </c>
      <c r="C20" s="461" t="str">
        <f>IF(ISERROR(C18+C13),"- -",C18+C13)</f>
        <v>- -</v>
      </c>
      <c r="D20" s="343"/>
      <c r="E20" s="343"/>
      <c r="F20" s="11"/>
      <c r="G20" s="11"/>
      <c r="H20" s="11"/>
    </row>
    <row r="21" spans="1:8" s="3" customFormat="1" ht="14.45" customHeight="1" x14ac:dyDescent="0.25">
      <c r="A21" s="469"/>
      <c r="B21" s="343"/>
      <c r="C21" s="343"/>
      <c r="D21" s="343"/>
      <c r="E21" s="343"/>
      <c r="F21" s="11"/>
      <c r="G21" s="11"/>
      <c r="H21" s="11"/>
    </row>
    <row r="22" spans="1:8" s="3" customFormat="1" ht="14.45" customHeight="1" x14ac:dyDescent="0.25">
      <c r="B22" s="470"/>
      <c r="C22" s="11"/>
      <c r="D22" s="11"/>
      <c r="E22" s="11"/>
      <c r="F22" s="11"/>
      <c r="G22" s="11"/>
      <c r="H22" s="11"/>
    </row>
    <row r="23" spans="1:8" s="3" customFormat="1" ht="14.45" customHeight="1" x14ac:dyDescent="0.25">
      <c r="A23" s="471"/>
      <c r="B23" s="11"/>
      <c r="C23" s="472"/>
      <c r="D23" s="472"/>
      <c r="E23" s="472"/>
      <c r="F23" s="472"/>
      <c r="G23" s="472"/>
      <c r="H23" s="472"/>
    </row>
    <row r="24" spans="1:8" s="4" customFormat="1" ht="14.45" customHeight="1" x14ac:dyDescent="0.25">
      <c r="A24" s="473"/>
      <c r="B24" s="14"/>
      <c r="C24" s="14"/>
      <c r="D24" s="13"/>
      <c r="E24" s="14"/>
      <c r="F24" s="13"/>
      <c r="G24" s="14"/>
      <c r="H24" s="13"/>
    </row>
    <row r="25" spans="1:8" s="4" customFormat="1" ht="14.45" customHeight="1" x14ac:dyDescent="0.25">
      <c r="A25" s="4" t="s">
        <v>172</v>
      </c>
      <c r="B25" s="14"/>
      <c r="C25" s="14"/>
      <c r="D25" s="13"/>
      <c r="E25" s="14"/>
      <c r="F25" s="13"/>
      <c r="G25" s="14"/>
      <c r="H25" s="13"/>
    </row>
    <row r="26" spans="1:8" s="3" customFormat="1" ht="14.45" customHeight="1" x14ac:dyDescent="0.25">
      <c r="A26" s="473"/>
      <c r="B26" s="14"/>
      <c r="C26" s="14"/>
      <c r="D26" s="13"/>
      <c r="E26" s="14"/>
      <c r="F26" s="13"/>
      <c r="G26" s="14"/>
      <c r="H26" s="13"/>
    </row>
    <row r="27" spans="1:8" s="3" customFormat="1" ht="14.45" customHeight="1" x14ac:dyDescent="0.25">
      <c r="A27" s="473"/>
      <c r="B27" s="14"/>
      <c r="C27" s="14"/>
      <c r="D27" s="13"/>
      <c r="E27" s="14"/>
      <c r="F27" s="13"/>
      <c r="G27" s="14"/>
      <c r="H27" s="13"/>
    </row>
    <row r="28" spans="1:8" s="3" customFormat="1" ht="14.45" customHeight="1" x14ac:dyDescent="0.25">
      <c r="A28" s="473"/>
      <c r="B28" s="14"/>
      <c r="C28" s="14"/>
      <c r="D28" s="13"/>
      <c r="E28" s="14"/>
      <c r="F28" s="13"/>
      <c r="G28" s="14"/>
      <c r="H28" s="13"/>
    </row>
    <row r="29" spans="1:8" ht="14.45" customHeight="1" x14ac:dyDescent="0.25">
      <c r="A29" s="474"/>
      <c r="B29" s="11"/>
      <c r="C29" s="11"/>
      <c r="D29" s="12"/>
      <c r="E29" s="11"/>
      <c r="F29" s="12"/>
      <c r="G29" s="11"/>
      <c r="H29" s="12"/>
    </row>
    <row r="30" spans="1:8" ht="14.45" customHeight="1" x14ac:dyDescent="0.25">
      <c r="A30" s="15"/>
      <c r="B30" s="14"/>
      <c r="C30" s="14"/>
      <c r="D30" s="13"/>
      <c r="E30" s="14"/>
      <c r="F30" s="13"/>
      <c r="G30" s="14"/>
      <c r="H30" s="13"/>
    </row>
    <row r="31" spans="1:8" ht="14.45" customHeight="1" x14ac:dyDescent="0.25">
      <c r="A31" s="15"/>
      <c r="B31" s="14"/>
      <c r="C31" s="14"/>
      <c r="D31" s="13"/>
      <c r="E31" s="14"/>
      <c r="F31" s="13"/>
      <c r="G31" s="14"/>
      <c r="H31" s="13"/>
    </row>
    <row r="32" spans="1:8" ht="14.45" customHeight="1" x14ac:dyDescent="0.25">
      <c r="A32" s="15"/>
      <c r="B32" s="14"/>
      <c r="C32" s="14"/>
      <c r="D32" s="13"/>
      <c r="E32" s="14"/>
      <c r="F32" s="13"/>
      <c r="G32" s="14"/>
      <c r="H32" s="13"/>
    </row>
    <row r="33" spans="1:147" ht="14.45" customHeight="1" x14ac:dyDescent="0.25">
      <c r="A33" s="15"/>
      <c r="B33" s="14"/>
      <c r="C33" s="14"/>
      <c r="D33" s="13"/>
      <c r="E33" s="14"/>
      <c r="F33" s="13"/>
      <c r="G33" s="14"/>
      <c r="H33" s="13"/>
    </row>
    <row r="34" spans="1:147" ht="14.45" customHeight="1" x14ac:dyDescent="0.25">
      <c r="A34" s="15"/>
      <c r="B34" s="14"/>
      <c r="C34" s="14"/>
      <c r="D34" s="13"/>
      <c r="E34" s="14"/>
      <c r="F34" s="13"/>
      <c r="G34" s="14"/>
      <c r="H34" s="13"/>
    </row>
    <row r="35" spans="1:147" ht="14.45" customHeight="1" x14ac:dyDescent="0.25">
      <c r="A35" s="15"/>
      <c r="B35" s="14"/>
      <c r="C35" s="14"/>
      <c r="D35" s="13"/>
      <c r="E35" s="14"/>
      <c r="F35" s="13"/>
      <c r="G35" s="14"/>
      <c r="H35" s="13"/>
    </row>
    <row r="36" spans="1:147" ht="14.45" customHeight="1" x14ac:dyDescent="0.25">
      <c r="A36" s="15"/>
      <c r="B36" s="14"/>
      <c r="C36" s="14"/>
      <c r="D36" s="13"/>
      <c r="E36" s="14"/>
      <c r="F36" s="13"/>
      <c r="G36" s="14"/>
      <c r="H36" s="13"/>
    </row>
    <row r="37" spans="1:147" ht="14.45" customHeight="1" x14ac:dyDescent="0.25">
      <c r="A37" s="15"/>
      <c r="B37" s="14"/>
      <c r="C37" s="14"/>
      <c r="D37" s="13"/>
      <c r="E37" s="14"/>
      <c r="F37" s="13"/>
      <c r="G37" s="14"/>
      <c r="H37" s="13"/>
    </row>
    <row r="38" spans="1:147" ht="14.45" customHeight="1" x14ac:dyDescent="0.25">
      <c r="A38" s="15"/>
      <c r="B38" s="14"/>
      <c r="C38" s="14"/>
      <c r="D38" s="13"/>
      <c r="E38" s="14"/>
      <c r="F38" s="13"/>
      <c r="G38" s="14"/>
      <c r="H38" s="13"/>
    </row>
    <row r="39" spans="1:147" s="5" customFormat="1" ht="14.45" customHeight="1" x14ac:dyDescent="0.25">
      <c r="A39" s="15"/>
      <c r="B39" s="14"/>
      <c r="C39" s="14"/>
      <c r="D39" s="13"/>
      <c r="E39" s="14"/>
      <c r="F39" s="13"/>
      <c r="G39" s="14"/>
      <c r="H39" s="13"/>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row>
    <row r="40" spans="1:147" s="5" customFormat="1" ht="14.45" customHeight="1" x14ac:dyDescent="0.25">
      <c r="A40" s="15"/>
      <c r="B40" s="14"/>
      <c r="C40" s="14"/>
      <c r="D40" s="13"/>
      <c r="E40" s="14"/>
      <c r="F40" s="13"/>
      <c r="G40" s="14"/>
      <c r="H40" s="13"/>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row>
    <row r="41" spans="1:147" s="5" customFormat="1" ht="14.45" customHeight="1" x14ac:dyDescent="0.25">
      <c r="A41" s="15"/>
      <c r="B41" s="14"/>
      <c r="C41" s="14"/>
      <c r="D41" s="13"/>
      <c r="E41" s="14"/>
      <c r="F41" s="13"/>
      <c r="G41" s="14"/>
      <c r="H41" s="13"/>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row>
    <row r="42" spans="1:147" s="5" customFormat="1" ht="14.45" customHeight="1" x14ac:dyDescent="0.25">
      <c r="A42" s="15"/>
      <c r="B42" s="14"/>
      <c r="C42" s="14"/>
      <c r="D42" s="13"/>
      <c r="E42" s="14"/>
      <c r="F42" s="13"/>
      <c r="G42" s="14"/>
      <c r="H42" s="13"/>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row>
    <row r="43" spans="1:147" s="5" customFormat="1" ht="14.45" customHeight="1" x14ac:dyDescent="0.25">
      <c r="A43" s="15"/>
      <c r="B43" s="14"/>
      <c r="C43" s="14"/>
      <c r="D43" s="13"/>
      <c r="E43" s="14"/>
      <c r="F43" s="13"/>
      <c r="G43" s="14"/>
      <c r="H43" s="13"/>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row>
    <row r="44" spans="1:147" s="5" customFormat="1" ht="14.45" customHeight="1" x14ac:dyDescent="0.25">
      <c r="A44" s="15"/>
      <c r="B44" s="14"/>
      <c r="C44" s="14"/>
      <c r="D44" s="13"/>
      <c r="E44" s="14"/>
      <c r="F44" s="13"/>
      <c r="G44" s="14"/>
      <c r="H44" s="13"/>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row>
    <row r="45" spans="1:147" ht="14.45" customHeight="1" x14ac:dyDescent="0.2">
      <c r="A45" s="475"/>
      <c r="B45" s="476"/>
      <c r="C45" s="476"/>
      <c r="D45" s="477"/>
      <c r="E45" s="476"/>
      <c r="F45" s="477"/>
      <c r="G45" s="476"/>
      <c r="H45" s="477"/>
    </row>
    <row r="46" spans="1:147" s="6" customFormat="1" ht="14.45" customHeight="1" x14ac:dyDescent="0.2">
      <c r="A46" s="16"/>
      <c r="B46" s="16"/>
      <c r="C46" s="16"/>
      <c r="D46" s="16"/>
      <c r="E46" s="16"/>
      <c r="F46" s="16"/>
      <c r="G46" s="16"/>
      <c r="H46" s="16"/>
    </row>
    <row r="47" spans="1:147" s="6" customFormat="1" x14ac:dyDescent="0.2">
      <c r="A47" s="478"/>
      <c r="B47" s="479"/>
      <c r="C47" s="16"/>
      <c r="D47" s="16"/>
      <c r="E47" s="16"/>
      <c r="F47" s="16"/>
      <c r="G47" s="16"/>
      <c r="H47" s="16"/>
    </row>
    <row r="48" spans="1:147" s="6" customFormat="1" ht="15" customHeight="1" x14ac:dyDescent="0.2">
      <c r="A48" s="480"/>
      <c r="B48" s="479"/>
      <c r="C48" s="16"/>
      <c r="D48" s="16"/>
      <c r="E48" s="16"/>
      <c r="F48" s="16"/>
      <c r="G48" s="16"/>
      <c r="H48" s="16"/>
    </row>
    <row r="49" spans="1:15" s="6" customFormat="1" x14ac:dyDescent="0.2">
      <c r="A49" s="480"/>
      <c r="B49" s="481"/>
      <c r="C49" s="16"/>
      <c r="D49" s="16"/>
      <c r="E49" s="16"/>
      <c r="F49" s="16"/>
      <c r="G49" s="16"/>
      <c r="H49" s="16"/>
    </row>
    <row r="50" spans="1:15" s="6" customFormat="1" ht="13.5" x14ac:dyDescent="0.25">
      <c r="A50" s="471"/>
      <c r="B50" s="11"/>
      <c r="C50" s="16"/>
      <c r="D50" s="16"/>
      <c r="E50" s="16"/>
      <c r="F50" s="16"/>
      <c r="G50" s="16"/>
      <c r="H50" s="16"/>
    </row>
    <row r="51" spans="1:15" s="6" customFormat="1" ht="13.5" x14ac:dyDescent="0.25">
      <c r="A51" s="471"/>
      <c r="B51" s="11"/>
      <c r="C51" s="16"/>
      <c r="D51" s="16"/>
      <c r="E51" s="16"/>
      <c r="F51" s="16"/>
      <c r="G51" s="16"/>
      <c r="H51" s="16"/>
    </row>
    <row r="52" spans="1:15" s="6" customFormat="1" ht="13.5" x14ac:dyDescent="0.25">
      <c r="A52" s="471"/>
      <c r="B52" s="11"/>
      <c r="C52" s="16"/>
      <c r="D52" s="16"/>
      <c r="E52" s="16"/>
      <c r="F52" s="16"/>
      <c r="G52" s="16"/>
      <c r="H52" s="16"/>
    </row>
    <row r="53" spans="1:15" s="6" customFormat="1" ht="13.5" x14ac:dyDescent="0.25">
      <c r="A53" s="471"/>
      <c r="B53" s="11"/>
      <c r="C53" s="16"/>
      <c r="D53" s="16"/>
      <c r="E53" s="16"/>
      <c r="F53" s="16"/>
      <c r="G53" s="16"/>
      <c r="H53" s="16"/>
    </row>
    <row r="54" spans="1:15" s="6" customFormat="1" ht="13.5" x14ac:dyDescent="0.25">
      <c r="A54" s="471"/>
      <c r="B54" s="11"/>
      <c r="C54" s="16"/>
      <c r="D54" s="16"/>
      <c r="E54" s="16"/>
      <c r="F54" s="16"/>
      <c r="G54" s="16"/>
      <c r="H54" s="16"/>
    </row>
    <row r="55" spans="1:15" s="6" customFormat="1" ht="13.5" x14ac:dyDescent="0.25">
      <c r="A55" s="471"/>
      <c r="B55" s="11"/>
      <c r="C55" s="16"/>
      <c r="D55" s="16"/>
      <c r="E55" s="16"/>
      <c r="F55" s="16"/>
      <c r="G55" s="16"/>
      <c r="H55" s="16"/>
    </row>
    <row r="56" spans="1:15" ht="14.45" customHeight="1" x14ac:dyDescent="0.2">
      <c r="A56" s="17"/>
      <c r="B56" s="17"/>
      <c r="C56" s="17"/>
      <c r="D56" s="18"/>
      <c r="E56" s="18"/>
      <c r="F56" s="18"/>
      <c r="G56" s="17"/>
      <c r="H56" s="18"/>
    </row>
    <row r="57" spans="1:15" s="6" customFormat="1" ht="14.45" customHeight="1" x14ac:dyDescent="0.2">
      <c r="A57" s="7"/>
      <c r="B57" s="7"/>
      <c r="C57" s="7"/>
      <c r="D57" s="7"/>
      <c r="E57" s="7"/>
      <c r="F57" s="7"/>
      <c r="G57" s="7"/>
      <c r="H57" s="7"/>
    </row>
    <row r="58" spans="1:15" s="6" customFormat="1" ht="14.45" customHeight="1" x14ac:dyDescent="0.2">
      <c r="A58" s="8"/>
      <c r="B58" s="8"/>
      <c r="C58" s="8"/>
      <c r="D58" s="8"/>
      <c r="E58" s="8"/>
      <c r="F58" s="8"/>
      <c r="G58" s="8"/>
      <c r="H58" s="8"/>
      <c r="I58" s="9"/>
      <c r="J58" s="9"/>
      <c r="K58" s="9"/>
      <c r="L58" s="9"/>
      <c r="M58" s="9"/>
      <c r="N58" s="9"/>
      <c r="O58" s="9"/>
    </row>
    <row r="59" spans="1:15" ht="14.45" customHeight="1" x14ac:dyDescent="0.2">
      <c r="A59" s="8"/>
      <c r="B59" s="17"/>
      <c r="C59" s="17"/>
      <c r="D59" s="17"/>
      <c r="E59" s="17"/>
      <c r="F59" s="17"/>
      <c r="G59" s="17"/>
      <c r="H59" s="17"/>
    </row>
    <row r="60" spans="1:15" ht="14.45" customHeight="1" x14ac:dyDescent="0.2">
      <c r="A60" s="482"/>
      <c r="B60" s="17"/>
      <c r="C60" s="17"/>
      <c r="D60" s="18"/>
      <c r="E60" s="18"/>
      <c r="F60" s="18"/>
      <c r="G60" s="17"/>
      <c r="H60" s="18"/>
    </row>
    <row r="61" spans="1:15" ht="14.45" customHeight="1" x14ac:dyDescent="0.2">
      <c r="A61" s="8"/>
      <c r="B61" s="483"/>
      <c r="C61" s="17"/>
      <c r="D61" s="18"/>
      <c r="E61" s="18"/>
      <c r="F61" s="18"/>
      <c r="G61" s="17"/>
      <c r="H61" s="18"/>
    </row>
    <row r="62" spans="1:15" ht="14.45" customHeight="1" x14ac:dyDescent="0.2">
      <c r="A62" s="8"/>
      <c r="B62" s="17"/>
      <c r="C62" s="17"/>
      <c r="D62" s="18"/>
      <c r="E62" s="18"/>
      <c r="F62" s="18"/>
      <c r="G62" s="17"/>
      <c r="H62" s="18"/>
    </row>
    <row r="63" spans="1:15" ht="14.45" customHeight="1" x14ac:dyDescent="0.2"/>
    <row r="64" spans="1:15" ht="14.45" customHeight="1" x14ac:dyDescent="0.2"/>
    <row r="65" ht="14.45" customHeight="1" x14ac:dyDescent="0.2"/>
    <row r="66" ht="14.45" customHeight="1" x14ac:dyDescent="0.2"/>
    <row r="67" ht="14.45" customHeight="1" x14ac:dyDescent="0.2"/>
    <row r="68" ht="14.45" customHeight="1" x14ac:dyDescent="0.2"/>
    <row r="69" ht="14.45" customHeight="1" x14ac:dyDescent="0.2"/>
    <row r="70" ht="14.45" customHeight="1" x14ac:dyDescent="0.2"/>
    <row r="71" ht="14.45" customHeight="1" x14ac:dyDescent="0.2"/>
    <row r="72" ht="14.45" customHeight="1" x14ac:dyDescent="0.2"/>
    <row r="73" ht="14.45" customHeight="1" x14ac:dyDescent="0.2"/>
    <row r="74" ht="14.45" customHeight="1" x14ac:dyDescent="0.2"/>
  </sheetData>
  <sheetProtection algorithmName="SHA-512" hashValue="SIhVyC20k/95j/sU1sBMbY3ws621xpXx7Ir52UeKOhYNREs6sLS7E4duSpaFk0NtSaMUqj36uiD56d06p/Dixw==" saltValue="0TqPAY/Akg1vJtSGO0ybwQ==" spinCount="100000" sheet="1" objects="1" scenarios="1"/>
  <mergeCells count="5">
    <mergeCell ref="A1:H1"/>
    <mergeCell ref="B3:E3"/>
    <mergeCell ref="A5:H5"/>
    <mergeCell ref="A47:A49"/>
    <mergeCell ref="B47:B4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 Allocations Report</vt:lpstr>
      <vt:lpstr>Legislative Requirements</vt:lpstr>
      <vt:lpstr>Suppl Instructions</vt:lpstr>
      <vt:lpstr>Suppl Expenditures Report</vt:lpstr>
      <vt:lpstr>Suppl Core Medical Calculation</vt:lpstr>
      <vt:lpstr>Sheet1</vt:lpstr>
      <vt:lpstr>' Allocations Report'!Print_Area</vt:lpstr>
      <vt:lpstr>'Legislative Requirements'!Print_Area</vt:lpstr>
    </vt:vector>
  </TitlesOfParts>
  <Company>HRSA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c:creator>
  <cp:lastModifiedBy>TM</cp:lastModifiedBy>
  <cp:lastPrinted>2017-02-13T23:11:54Z</cp:lastPrinted>
  <dcterms:created xsi:type="dcterms:W3CDTF">2007-05-07T19:31:08Z</dcterms:created>
  <dcterms:modified xsi:type="dcterms:W3CDTF">2017-03-09T23:11:47Z</dcterms:modified>
</cp:coreProperties>
</file>