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71 Tomatoes Stems Korea\0371 (2017)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8" i="2" l="1"/>
  <c r="E15" i="2"/>
  <c r="I9" i="2"/>
  <c r="H9" i="2"/>
  <c r="E9" i="2"/>
  <c r="H14" i="2" l="1"/>
  <c r="I14" i="2" s="1"/>
  <c r="J14" i="2" s="1"/>
  <c r="H15" i="2"/>
  <c r="I15" i="2" s="1"/>
  <c r="E16" i="2"/>
  <c r="H16" i="2"/>
  <c r="I16" i="2" s="1"/>
  <c r="J16" i="2" s="1"/>
  <c r="H6" i="2"/>
  <c r="I6" i="2" s="1"/>
  <c r="E38" i="2"/>
  <c r="H38" i="2" s="1"/>
  <c r="E37" i="2"/>
  <c r="E35" i="2"/>
  <c r="H35" i="2" s="1"/>
  <c r="E28" i="2"/>
  <c r="H28" i="2" s="1"/>
  <c r="E17" i="2"/>
  <c r="H17" i="2" s="1"/>
  <c r="I17" i="2" s="1"/>
  <c r="J17" i="2" s="1"/>
  <c r="H37" i="2"/>
  <c r="J37" i="2"/>
  <c r="I37" i="2"/>
  <c r="J9" i="2"/>
  <c r="H8" i="2"/>
  <c r="J8" i="2" s="1"/>
  <c r="I8" i="2"/>
  <c r="E11" i="2"/>
  <c r="H11" i="2" s="1"/>
  <c r="E10" i="2"/>
  <c r="H10" i="2" s="1"/>
  <c r="E34" i="2"/>
  <c r="H34" i="2"/>
  <c r="I34" i="2" s="1"/>
  <c r="J34" i="2" s="1"/>
  <c r="E13" i="2"/>
  <c r="H13" i="2"/>
  <c r="E7" i="2"/>
  <c r="H7" i="2" s="1"/>
  <c r="H12" i="2"/>
  <c r="E29" i="2"/>
  <c r="H29" i="2"/>
  <c r="I29" i="2" s="1"/>
  <c r="J29" i="2" s="1"/>
  <c r="E26" i="2"/>
  <c r="H26" i="2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H18" i="2"/>
  <c r="E19" i="2"/>
  <c r="H19" i="2"/>
  <c r="I19" i="2" s="1"/>
  <c r="J19" i="2" s="1"/>
  <c r="E20" i="2"/>
  <c r="H20" i="2"/>
  <c r="I20" i="2" s="1"/>
  <c r="J20" i="2" s="1"/>
  <c r="E27" i="2"/>
  <c r="H27" i="2" s="1"/>
  <c r="E31" i="2"/>
  <c r="H31" i="2" s="1"/>
  <c r="J15" i="2" l="1"/>
  <c r="I27" i="2"/>
  <c r="J27" i="2" s="1"/>
  <c r="I32" i="2"/>
  <c r="J32" i="2" s="1"/>
  <c r="I22" i="2"/>
  <c r="J22" i="2" s="1"/>
  <c r="I7" i="2"/>
  <c r="H39" i="2"/>
  <c r="I35" i="2"/>
  <c r="J35" i="2" s="1"/>
  <c r="I18" i="2"/>
  <c r="J18" i="2" s="1"/>
  <c r="I36" i="2"/>
  <c r="J36" i="2" s="1"/>
  <c r="I24" i="2"/>
  <c r="J24" i="2"/>
  <c r="I10" i="2"/>
  <c r="J10" i="2" s="1"/>
  <c r="I30" i="2"/>
  <c r="J30" i="2" s="1"/>
  <c r="J25" i="2"/>
  <c r="I25" i="2"/>
  <c r="I21" i="2"/>
  <c r="J21" i="2" s="1"/>
  <c r="I11" i="2"/>
  <c r="J11" i="2" s="1"/>
  <c r="J38" i="2"/>
  <c r="I38" i="2"/>
  <c r="I31" i="2"/>
  <c r="J31" i="2" s="1"/>
  <c r="I33" i="2"/>
  <c r="J33" i="2" s="1"/>
  <c r="J23" i="2"/>
  <c r="I23" i="2"/>
  <c r="I12" i="2"/>
  <c r="J12" i="2"/>
  <c r="I28" i="2"/>
  <c r="J28" i="2"/>
  <c r="J6" i="2"/>
  <c r="E39" i="2"/>
  <c r="I26" i="2"/>
  <c r="J26" i="2" s="1"/>
  <c r="I13" i="2"/>
  <c r="J13" i="2" s="1"/>
  <c r="I39" i="2" l="1"/>
  <c r="J7" i="2"/>
  <c r="J39" i="2"/>
</calcChain>
</file>

<file path=xl/sharedStrings.xml><?xml version="1.0" encoding="utf-8"?>
<sst xmlns="http://schemas.openxmlformats.org/spreadsheetml/2006/main" count="41" uniqueCount="38">
  <si>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</si>
  <si>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</si>
  <si>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</si>
  <si>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</si>
  <si>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</si>
  <si>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</si>
  <si>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</si>
  <si>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</si>
  <si>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</si>
  <si>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</si>
  <si>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</si>
  <si>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</si>
  <si>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</si>
  <si>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</si>
  <si>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</si>
  <si>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</si>
  <si>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</si>
  <si>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</si>
  <si>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</si>
  <si>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</si>
  <si>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</si>
  <si>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</si>
  <si>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</si>
  <si>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</si>
  <si>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</si>
  <si>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</si>
  <si>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</si>
  <si>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</si>
  <si>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</si>
  <si>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 w/Declaration</t>
  </si>
  <si>
    <t>12</t>
  </si>
  <si>
    <t>Tomatoes w/Stems from the Republic of Korea into the US - 0579-0371</t>
  </si>
  <si>
    <t>Registration of Pest Exclusion Structures</t>
  </si>
  <si>
    <t>Recordkeeping of Trapping Activities</t>
  </si>
  <si>
    <t>11</t>
  </si>
  <si>
    <t>Trapping Mitgations</t>
  </si>
  <si>
    <t>OMB Control No.
0579-0371</t>
  </si>
  <si>
    <t>Trapping for Bactrocera depressa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</si>
</sst>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26" sqref="D26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31</v>
      </c>
      <c r="B2" s="44"/>
      <c r="C2" s="44"/>
      <c r="D2" s="44"/>
      <c r="E2" s="44"/>
      <c r="F2" s="44"/>
      <c r="G2" s="44"/>
      <c r="H2" s="50" t="s">
        <v>36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8</v>
      </c>
      <c r="D6" s="29">
        <v>0.5</v>
      </c>
      <c r="E6" s="5">
        <v>1</v>
      </c>
      <c r="F6" s="21" t="s">
        <v>30</v>
      </c>
      <c r="G6" s="25">
        <v>42.02</v>
      </c>
      <c r="H6" s="26">
        <f t="shared" ref="H6:H17" si="0">+E6*G6</f>
        <v>42.02</v>
      </c>
      <c r="I6" s="26">
        <f t="shared" ref="I6:I17" si="1">+H6*0.139</f>
        <v>5.8407800000000005</v>
      </c>
      <c r="J6" s="26">
        <f t="shared" ref="J6:J17" si="2">+H6+I6</f>
        <v>47.860780000000005</v>
      </c>
      <c r="K6" s="2"/>
    </row>
    <row r="7" spans="1:11" x14ac:dyDescent="0.2">
      <c r="A7" s="2"/>
      <c r="B7" s="2"/>
      <c r="C7" s="5"/>
      <c r="D7" s="29"/>
      <c r="E7" s="5">
        <f t="shared" ref="E7:E17" si="3">+C7*D7</f>
        <v>0</v>
      </c>
      <c r="F7" s="21"/>
      <c r="G7" s="25"/>
      <c r="H7" s="26">
        <f t="shared" si="0"/>
        <v>0</v>
      </c>
      <c r="I7" s="26">
        <f t="shared" si="1"/>
        <v>0</v>
      </c>
      <c r="J7" s="26">
        <f t="shared" si="2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0"/>
        <v>0</v>
      </c>
      <c r="I8" s="36">
        <f t="shared" si="1"/>
        <v>0</v>
      </c>
      <c r="J8" s="36">
        <f t="shared" si="2"/>
        <v>0</v>
      </c>
      <c r="K8" s="30"/>
    </row>
    <row r="9" spans="1:11" s="31" customFormat="1" x14ac:dyDescent="0.2">
      <c r="A9" s="30"/>
      <c r="B9" s="30" t="s">
        <v>32</v>
      </c>
      <c r="C9" s="5">
        <v>4</v>
      </c>
      <c r="D9" s="29">
        <v>0.5</v>
      </c>
      <c r="E9" s="5">
        <f t="shared" ref="E9" si="4">+C9*D9</f>
        <v>2</v>
      </c>
      <c r="F9" s="21" t="s">
        <v>30</v>
      </c>
      <c r="G9" s="25">
        <v>42.02</v>
      </c>
      <c r="H9" s="26">
        <f t="shared" si="0"/>
        <v>84.04</v>
      </c>
      <c r="I9" s="26">
        <f t="shared" si="1"/>
        <v>11.681560000000001</v>
      </c>
      <c r="J9" s="36">
        <f t="shared" si="2"/>
        <v>95.721560000000011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3"/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30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30" t="s">
        <v>33</v>
      </c>
      <c r="C12" s="32">
        <v>1</v>
      </c>
      <c r="D12" s="33">
        <v>1E-3</v>
      </c>
      <c r="E12" s="32">
        <v>1</v>
      </c>
      <c r="F12" s="34" t="s">
        <v>34</v>
      </c>
      <c r="G12" s="35">
        <v>35.06</v>
      </c>
      <c r="H12" s="26">
        <f t="shared" si="0"/>
        <v>35.06</v>
      </c>
      <c r="I12" s="26">
        <f t="shared" si="1"/>
        <v>4.8733400000000007</v>
      </c>
      <c r="J12" s="26">
        <f t="shared" si="2"/>
        <v>39.933340000000001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/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 t="s">
        <v>37</v>
      </c>
      <c r="C15" s="32">
        <v>32</v>
      </c>
      <c r="D15" s="33">
        <v>0.5</v>
      </c>
      <c r="E15" s="32">
        <f t="shared" ref="E15" si="5">+C15*D15</f>
        <v>16</v>
      </c>
      <c r="F15" s="34" t="s">
        <v>30</v>
      </c>
      <c r="G15" s="35">
        <v>42.02</v>
      </c>
      <c r="H15" s="36">
        <f t="shared" si="0"/>
        <v>672.32</v>
      </c>
      <c r="I15" s="36">
        <f t="shared" si="1"/>
        <v>93.452480000000008</v>
      </c>
      <c r="J15" s="36">
        <f t="shared" si="2"/>
        <v>765.77248000000009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30" t="s">
        <v>35</v>
      </c>
      <c r="C18" s="32">
        <v>2</v>
      </c>
      <c r="D18" s="33">
        <v>0.5</v>
      </c>
      <c r="E18" s="32">
        <f t="shared" ref="E18" si="6">+C18*D18</f>
        <v>1</v>
      </c>
      <c r="F18" s="34" t="s">
        <v>30</v>
      </c>
      <c r="G18" s="35">
        <v>42.02</v>
      </c>
      <c r="H18" s="26">
        <f t="shared" ref="H18:H27" si="7">+E18*G18</f>
        <v>42.02</v>
      </c>
      <c r="I18" s="26">
        <f t="shared" ref="I18:I27" si="8">+H18*0.139</f>
        <v>5.8407800000000005</v>
      </c>
      <c r="J18" s="26">
        <f t="shared" ref="J18:J27" si="9">+H18+I18</f>
        <v>47.860780000000005</v>
      </c>
      <c r="K18" s="2"/>
    </row>
    <row r="19" spans="1:11" s="31" customFormat="1" x14ac:dyDescent="0.2">
      <c r="A19" s="2"/>
      <c r="B19" s="2"/>
      <c r="C19" s="5"/>
      <c r="D19" s="29"/>
      <c r="E19" s="5">
        <f t="shared" ref="E18:E28" si="10">+C19*D19</f>
        <v>0</v>
      </c>
      <c r="F19" s="21"/>
      <c r="G19" s="25"/>
      <c r="H19" s="26">
        <f t="shared" si="7"/>
        <v>0</v>
      </c>
      <c r="I19" s="26">
        <f t="shared" si="8"/>
        <v>0</v>
      </c>
      <c r="J19" s="26">
        <f t="shared" si="9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10"/>
        <v>0</v>
      </c>
      <c r="F20" s="21"/>
      <c r="G20" s="25"/>
      <c r="H20" s="26">
        <f t="shared" si="7"/>
        <v>0</v>
      </c>
      <c r="I20" s="26">
        <f t="shared" si="8"/>
        <v>0</v>
      </c>
      <c r="J20" s="26">
        <f t="shared" si="9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10"/>
        <v>0</v>
      </c>
      <c r="F21" s="21"/>
      <c r="G21" s="25"/>
      <c r="H21" s="26">
        <f t="shared" si="7"/>
        <v>0</v>
      </c>
      <c r="I21" s="26">
        <f t="shared" si="8"/>
        <v>0</v>
      </c>
      <c r="J21" s="26">
        <f t="shared" si="9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10"/>
        <v>0</v>
      </c>
      <c r="F22" s="21"/>
      <c r="G22" s="25"/>
      <c r="H22" s="26">
        <f t="shared" si="7"/>
        <v>0</v>
      </c>
      <c r="I22" s="26">
        <f t="shared" si="8"/>
        <v>0</v>
      </c>
      <c r="J22" s="26">
        <f t="shared" si="9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10"/>
        <v>0</v>
      </c>
      <c r="F23" s="21"/>
      <c r="G23" s="25"/>
      <c r="H23" s="26">
        <f t="shared" si="7"/>
        <v>0</v>
      </c>
      <c r="I23" s="26">
        <f t="shared" si="8"/>
        <v>0</v>
      </c>
      <c r="J23" s="26">
        <f t="shared" si="9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10"/>
        <v>0</v>
      </c>
      <c r="F24" s="21"/>
      <c r="G24" s="25"/>
      <c r="H24" s="26">
        <f t="shared" si="7"/>
        <v>0</v>
      </c>
      <c r="I24" s="26">
        <f t="shared" si="8"/>
        <v>0</v>
      </c>
      <c r="J24" s="26">
        <f t="shared" si="9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10"/>
        <v>0</v>
      </c>
      <c r="F25" s="21"/>
      <c r="G25" s="25"/>
      <c r="H25" s="26">
        <f t="shared" si="7"/>
        <v>0</v>
      </c>
      <c r="I25" s="26">
        <f t="shared" si="8"/>
        <v>0</v>
      </c>
      <c r="J25" s="26">
        <f t="shared" si="9"/>
        <v>0</v>
      </c>
      <c r="K25" s="2"/>
    </row>
    <row r="26" spans="1:11" x14ac:dyDescent="0.2">
      <c r="A26" s="2"/>
      <c r="B26" s="2"/>
      <c r="C26" s="5"/>
      <c r="D26" s="29"/>
      <c r="E26" s="5">
        <f t="shared" si="10"/>
        <v>0</v>
      </c>
      <c r="F26" s="21"/>
      <c r="G26" s="25"/>
      <c r="H26" s="26">
        <f t="shared" si="7"/>
        <v>0</v>
      </c>
      <c r="I26" s="26">
        <f t="shared" si="8"/>
        <v>0</v>
      </c>
      <c r="J26" s="26">
        <f t="shared" si="9"/>
        <v>0</v>
      </c>
      <c r="K26" s="2"/>
    </row>
    <row r="27" spans="1:11" x14ac:dyDescent="0.2">
      <c r="A27" s="2"/>
      <c r="B27" s="2"/>
      <c r="C27" s="5"/>
      <c r="D27" s="29"/>
      <c r="E27" s="5">
        <f t="shared" si="10"/>
        <v>0</v>
      </c>
      <c r="F27" s="21"/>
      <c r="G27" s="25"/>
      <c r="H27" s="26">
        <f t="shared" si="7"/>
        <v>0</v>
      </c>
      <c r="I27" s="26">
        <f t="shared" si="8"/>
        <v>0</v>
      </c>
      <c r="J27" s="26">
        <f t="shared" si="9"/>
        <v>0</v>
      </c>
      <c r="K27" s="2"/>
    </row>
    <row r="28" spans="1:11" x14ac:dyDescent="0.2">
      <c r="A28" s="30"/>
      <c r="B28" s="30"/>
      <c r="C28" s="32"/>
      <c r="D28" s="33"/>
      <c r="E28" s="32">
        <f t="shared" si="10"/>
        <v>0</v>
      </c>
      <c r="F28" s="34"/>
      <c r="G28" s="35"/>
      <c r="H28" s="36">
        <f t="shared" ref="H28:H38" si="11">+E28*G28</f>
        <v>0</v>
      </c>
      <c r="I28" s="36">
        <f t="shared" ref="I28:I38" si="12">+H28*0.139</f>
        <v>0</v>
      </c>
      <c r="J28" s="36">
        <f t="shared" ref="J28:J38" si="13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4">+C30*D30</f>
        <v>0</v>
      </c>
      <c r="F30" s="34"/>
      <c r="G30" s="35"/>
      <c r="H30" s="36">
        <f t="shared" si="11"/>
        <v>0</v>
      </c>
      <c r="I30" s="36">
        <f t="shared" si="12"/>
        <v>0</v>
      </c>
      <c r="J30" s="36">
        <f t="shared" si="13"/>
        <v>0</v>
      </c>
      <c r="K30" s="30"/>
    </row>
    <row r="31" spans="1:11" x14ac:dyDescent="0.2">
      <c r="A31" s="30"/>
      <c r="B31" s="30"/>
      <c r="C31" s="32"/>
      <c r="D31" s="33"/>
      <c r="E31" s="32">
        <f t="shared" si="14"/>
        <v>0</v>
      </c>
      <c r="F31" s="34"/>
      <c r="G31" s="35"/>
      <c r="H31" s="36">
        <f t="shared" si="11"/>
        <v>0</v>
      </c>
      <c r="I31" s="36">
        <f t="shared" si="12"/>
        <v>0</v>
      </c>
      <c r="J31" s="36">
        <f t="shared" si="13"/>
        <v>0</v>
      </c>
      <c r="K31" s="30"/>
    </row>
    <row r="32" spans="1:11" x14ac:dyDescent="0.2">
      <c r="A32" s="30"/>
      <c r="B32" s="30"/>
      <c r="C32" s="32"/>
      <c r="D32" s="33"/>
      <c r="E32" s="32">
        <f t="shared" si="14"/>
        <v>0</v>
      </c>
      <c r="F32" s="34"/>
      <c r="G32" s="35"/>
      <c r="H32" s="36">
        <f t="shared" si="11"/>
        <v>0</v>
      </c>
      <c r="I32" s="36">
        <f t="shared" si="12"/>
        <v>0</v>
      </c>
      <c r="J32" s="36">
        <f t="shared" si="13"/>
        <v>0</v>
      </c>
      <c r="K32" s="30"/>
    </row>
    <row r="33" spans="1:11" x14ac:dyDescent="0.2">
      <c r="A33" s="30"/>
      <c r="B33" s="30"/>
      <c r="C33" s="32"/>
      <c r="D33" s="33"/>
      <c r="E33" s="32">
        <f t="shared" si="14"/>
        <v>0</v>
      </c>
      <c r="F33" s="34"/>
      <c r="G33" s="35"/>
      <c r="H33" s="36">
        <f t="shared" si="11"/>
        <v>0</v>
      </c>
      <c r="I33" s="36">
        <f t="shared" si="12"/>
        <v>0</v>
      </c>
      <c r="J33" s="36">
        <f t="shared" si="13"/>
        <v>0</v>
      </c>
      <c r="K33" s="30"/>
    </row>
    <row r="34" spans="1:11" x14ac:dyDescent="0.2">
      <c r="A34" s="30"/>
      <c r="B34" s="30"/>
      <c r="C34" s="37"/>
      <c r="D34" s="38"/>
      <c r="E34" s="37">
        <f t="shared" si="14"/>
        <v>0</v>
      </c>
      <c r="F34" s="39"/>
      <c r="G34" s="35"/>
      <c r="H34" s="40">
        <f t="shared" si="11"/>
        <v>0</v>
      </c>
      <c r="I34" s="40">
        <f t="shared" si="12"/>
        <v>0</v>
      </c>
      <c r="J34" s="40">
        <f t="shared" si="13"/>
        <v>0</v>
      </c>
      <c r="K34" s="30"/>
    </row>
    <row r="35" spans="1:11" x14ac:dyDescent="0.2">
      <c r="A35" s="30"/>
      <c r="B35" s="41"/>
      <c r="C35" s="32"/>
      <c r="D35" s="33"/>
      <c r="E35" s="32">
        <f t="shared" si="14"/>
        <v>0</v>
      </c>
      <c r="F35" s="34"/>
      <c r="G35" s="35"/>
      <c r="H35" s="36">
        <f t="shared" si="11"/>
        <v>0</v>
      </c>
      <c r="I35" s="36">
        <f t="shared" si="12"/>
        <v>0</v>
      </c>
      <c r="J35" s="36">
        <f t="shared" si="13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4"/>
        <v>0</v>
      </c>
      <c r="F36" s="34"/>
      <c r="G36" s="35"/>
      <c r="H36" s="36">
        <f t="shared" si="11"/>
        <v>0</v>
      </c>
      <c r="I36" s="36">
        <f t="shared" si="12"/>
        <v>0</v>
      </c>
      <c r="J36" s="36">
        <f t="shared" si="13"/>
        <v>0</v>
      </c>
      <c r="K36" s="30"/>
    </row>
    <row r="37" spans="1:11" x14ac:dyDescent="0.2">
      <c r="A37" s="30"/>
      <c r="B37" s="30"/>
      <c r="C37" s="32"/>
      <c r="D37" s="33"/>
      <c r="E37" s="32">
        <f t="shared" si="14"/>
        <v>0</v>
      </c>
      <c r="F37" s="34"/>
      <c r="G37" s="35"/>
      <c r="H37" s="36">
        <f t="shared" si="11"/>
        <v>0</v>
      </c>
      <c r="I37" s="36">
        <f t="shared" si="12"/>
        <v>0</v>
      </c>
      <c r="J37" s="36">
        <f t="shared" si="13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4"/>
        <v>0</v>
      </c>
      <c r="F38" s="34"/>
      <c r="G38" s="35"/>
      <c r="H38" s="36">
        <f t="shared" si="11"/>
        <v>0</v>
      </c>
      <c r="I38" s="36">
        <f t="shared" si="12"/>
        <v>0</v>
      </c>
      <c r="J38" s="36">
        <f t="shared" si="13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21.16</v>
      </c>
      <c r="F39" s="27"/>
      <c r="G39" s="25"/>
      <c r="H39" s="26">
        <f>SUM(H6:H38)</f>
        <v>875.46</v>
      </c>
      <c r="I39" s="26">
        <f>SUM(I6:I38)</f>
        <v>121.68894</v>
      </c>
      <c r="J39" s="26">
        <f>SUM(J6:J38)</f>
        <v>997.14894000000004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Korea Tomatoes </Project_x0020_Name>
    <OMB_x0020_control_x0020__x0023_ xmlns="64E31D74-685E-46CD-AE51-A264634057B8">0579-0371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1BE021-FCE3-4312-AF72-C8178AC11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77A35-5E53-4AD8-AB90-BB2D24B912CA}">
  <ds:schemaRefs>
    <ds:schemaRef ds:uri="64E31D74-685E-46CD-AE51-A264634057B8"/>
    <ds:schemaRef ds:uri="http://purl.org/dc/elements/1.1/"/>
    <ds:schemaRef ds:uri="http://schemas.microsoft.com/office/2006/documentManagement/types"/>
    <ds:schemaRef ds:uri="ed6d8045-9bce-45b8-96e9-ffa15b628daa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468BFF-E8C7-4147-8902-7A589AB7B9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EEDD355-37DC-4C60-A9AB-A7938520E01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775982D-6290-43EF-BFE2-F88865E9564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2017-07-18T13:46:54Z</cp:lastPrinted>
  <dcterms:created xsi:type="dcterms:W3CDTF">2001-05-15T11:23:39Z</dcterms:created>
  <dcterms:modified xsi:type="dcterms:W3CDTF">2017-07-18T13:47:34Z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A7UXA6N55WET-2455-361</vt:lpwstr>
  </property>
  <property fmtid="{D5CDD505-2E9C-101B-9397-08002B2CF9AE}" pid="3" name="_dlc_DocIdItemGuid">
    <vt:lpwstr>3ab62fac-5eaa-47b7-ba9a-97ca56c826b8</vt:lpwstr>
  </property>
  <property fmtid="{D5CDD505-2E9C-101B-9397-08002B2CF9AE}" pid="4" name="_dlc_DocIdUrl">
    <vt:lpwstr>http://sp.we.aphis.gov/PPQ/policy/php/rpm/Paperwork Burden/_layouts/DocIdRedir.aspx?ID=A7UXA6N55WET-2455-361, A7UXA6N55WET-2455-361</vt:lpwstr>
  </property>
</Properties>
</file>