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PMDRD3MRFS11\Info\MRPBS - Marketing &amp; Regulatory Programs Business Services\ITD - Information Technology Division\IMC\ICs - PPQ\0406 Female Squash Flowers Israel\2017\"/>
    </mc:Choice>
  </mc:AlternateContent>
  <bookViews>
    <workbookView xWindow="0" yWindow="0" windowWidth="19200" windowHeight="8550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H6" i="2" l="1"/>
  <c r="I6" i="2" s="1"/>
  <c r="J6" i="2" s="1"/>
  <c r="E14" i="2"/>
  <c r="H14" i="2" s="1"/>
  <c r="E15" i="2"/>
  <c r="H15" i="2" s="1"/>
  <c r="E16" i="2"/>
  <c r="H16" i="2" s="1"/>
  <c r="E38" i="2"/>
  <c r="H38" i="2" s="1"/>
  <c r="E37" i="2"/>
  <c r="E35" i="2"/>
  <c r="H35" i="2" s="1"/>
  <c r="E28" i="2"/>
  <c r="H28" i="2" s="1"/>
  <c r="I28" i="2" s="1"/>
  <c r="J28" i="2" s="1"/>
  <c r="E17" i="2"/>
  <c r="H17" i="2" s="1"/>
  <c r="H37" i="2"/>
  <c r="I37" i="2" s="1"/>
  <c r="J37" i="2" s="1"/>
  <c r="J9" i="2"/>
  <c r="H8" i="2"/>
  <c r="I8" i="2" s="1"/>
  <c r="J8" i="2" s="1"/>
  <c r="E11" i="2"/>
  <c r="H11" i="2" s="1"/>
  <c r="E10" i="2"/>
  <c r="H10" i="2" s="1"/>
  <c r="E34" i="2"/>
  <c r="H34" i="2" s="1"/>
  <c r="E13" i="2"/>
  <c r="H13" i="2" s="1"/>
  <c r="E7" i="2"/>
  <c r="H7" i="2" s="1"/>
  <c r="I7" i="2" s="1"/>
  <c r="J7" i="2" s="1"/>
  <c r="E12" i="2"/>
  <c r="H12" i="2" s="1"/>
  <c r="E29" i="2"/>
  <c r="H29" i="2" s="1"/>
  <c r="I29" i="2" s="1"/>
  <c r="J29" i="2" s="1"/>
  <c r="E26" i="2"/>
  <c r="H26" i="2" s="1"/>
  <c r="E21" i="2"/>
  <c r="H21" i="2"/>
  <c r="I21" i="2" s="1"/>
  <c r="J21" i="2" s="1"/>
  <c r="E24" i="2"/>
  <c r="H24" i="2" s="1"/>
  <c r="E22" i="2"/>
  <c r="H22" i="2" s="1"/>
  <c r="E23" i="2"/>
  <c r="H23" i="2" s="1"/>
  <c r="E25" i="2"/>
  <c r="H25" i="2"/>
  <c r="I25" i="2" s="1"/>
  <c r="J25" i="2" s="1"/>
  <c r="E36" i="2"/>
  <c r="H36" i="2" s="1"/>
  <c r="E32" i="2"/>
  <c r="H32" i="2" s="1"/>
  <c r="I32" i="2" s="1"/>
  <c r="J32" i="2" s="1"/>
  <c r="E33" i="2"/>
  <c r="H33" i="2" s="1"/>
  <c r="E30" i="2"/>
  <c r="H30" i="2" s="1"/>
  <c r="I30" i="2" s="1"/>
  <c r="J30" i="2" s="1"/>
  <c r="E18" i="2"/>
  <c r="H18" i="2" s="1"/>
  <c r="E19" i="2"/>
  <c r="H19" i="2" s="1"/>
  <c r="E20" i="2"/>
  <c r="H20" i="2" s="1"/>
  <c r="E27" i="2"/>
  <c r="H27" i="2"/>
  <c r="E31" i="2"/>
  <c r="H31" i="2" s="1"/>
  <c r="I27" i="2" l="1"/>
  <c r="J27" i="2" s="1"/>
  <c r="I19" i="2"/>
  <c r="J19" i="2" s="1"/>
  <c r="I22" i="2"/>
  <c r="J22" i="2" s="1"/>
  <c r="E39" i="2"/>
  <c r="I31" i="2"/>
  <c r="J31" i="2" s="1"/>
  <c r="I36" i="2"/>
  <c r="J36" i="2" s="1"/>
  <c r="I12" i="2"/>
  <c r="J12" i="2" s="1"/>
  <c r="I34" i="2"/>
  <c r="J34" i="2" s="1"/>
  <c r="I17" i="2"/>
  <c r="J17" i="2" s="1"/>
  <c r="I38" i="2"/>
  <c r="J38" i="2" s="1"/>
  <c r="I20" i="2"/>
  <c r="J20" i="2" s="1"/>
  <c r="I23" i="2"/>
  <c r="J23" i="2" s="1"/>
  <c r="I14" i="2"/>
  <c r="J14" i="2" s="1"/>
  <c r="I18" i="2"/>
  <c r="J18" i="2" s="1"/>
  <c r="I24" i="2"/>
  <c r="J24" i="2" s="1"/>
  <c r="I35" i="2"/>
  <c r="J35" i="2" s="1"/>
  <c r="I15" i="2"/>
  <c r="J15" i="2" s="1"/>
  <c r="I33" i="2"/>
  <c r="J33" i="2" s="1"/>
  <c r="I26" i="2"/>
  <c r="J26" i="2" s="1"/>
  <c r="I10" i="2"/>
  <c r="J10" i="2" s="1"/>
  <c r="I16" i="2"/>
  <c r="J16" i="2" s="1"/>
  <c r="I13" i="2"/>
  <c r="J13" i="2" s="1"/>
  <c r="I11" i="2"/>
  <c r="H39" i="2"/>
  <c r="I39" i="2" l="1"/>
  <c r="J11" i="2"/>
  <c r="J39" i="2" s="1"/>
</calcChain>
</file>

<file path=xl/sharedStrings.xml><?xml version="1.0" encoding="utf-8"?>
<sst xmlns="http://schemas.openxmlformats.org/spreadsheetml/2006/main" count="41" uniqueCount="37">
  <si>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</si>
  <si>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</si>
  <si>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</si>
  <si>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</si>
  <si>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</si>
  <si>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</si>
  <si>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</si>
  <si>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</si>
  <si>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</si>
  <si>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</si>
  <si>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</si>
  <si>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</si>
  <si>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</si>
  <si>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</si>
  <si>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</si>
  <si>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</si>
  <si>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</si>
  <si>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</si>
  <si>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</si>
  <si>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</si>
  <si>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</si>
  <si>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</si>
  <si>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</si>
  <si>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</si>
  <si>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</si>
  <si>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</si>
  <si>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</si>
  <si>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</si>
  <si>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</si>
  <si>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 xml:space="preserve"> </t>
  </si>
  <si>
    <t>GS-13</t>
  </si>
  <si>
    <t>OMB Control No.
0579-0406</t>
  </si>
  <si>
    <t xml:space="preserve">Production Site Inspection </t>
  </si>
  <si>
    <t>Trapping Recordkeeping</t>
  </si>
  <si>
    <t>Phytosanitary certificates</t>
  </si>
  <si>
    <t>Production site registration</t>
  </si>
  <si>
    <t>Importation of Female Squash Flowers from Israel into the Comtinental 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</si>
</sst>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A2" sqref="A2:G2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36</v>
      </c>
      <c r="B2" s="44"/>
      <c r="C2" s="44"/>
      <c r="D2" s="44"/>
      <c r="E2" s="44"/>
      <c r="F2" s="44"/>
      <c r="G2" s="44"/>
      <c r="H2" s="50" t="s">
        <v>31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>
        <v>0</v>
      </c>
      <c r="F6" s="21"/>
      <c r="G6" s="25"/>
      <c r="H6" s="26">
        <f>+E6*G6</f>
        <v>0</v>
      </c>
      <c r="I6" s="26">
        <f t="shared" ref="I6:I17" si="0">+H6*0.139</f>
        <v>0</v>
      </c>
      <c r="J6" s="26">
        <f t="shared" ref="J6:J17" si="1">+H6+I6</f>
        <v>0</v>
      </c>
      <c r="K6" s="2"/>
    </row>
    <row r="7" spans="1:11" x14ac:dyDescent="0.2">
      <c r="A7" s="2"/>
      <c r="B7" s="2"/>
      <c r="C7" s="5"/>
      <c r="D7" s="29"/>
      <c r="E7" s="5">
        <f t="shared" ref="E7:E17" si="2">+C7*D7</f>
        <v>0</v>
      </c>
      <c r="F7" s="21"/>
      <c r="G7" s="25"/>
      <c r="H7" s="26">
        <f t="shared" ref="H7:H17" si="3">+E7*G7</f>
        <v>0</v>
      </c>
      <c r="I7" s="26">
        <f t="shared" si="0"/>
        <v>0</v>
      </c>
      <c r="J7" s="26">
        <f t="shared" si="1"/>
        <v>0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3"/>
        <v>0</v>
      </c>
      <c r="I8" s="36">
        <f t="shared" si="0"/>
        <v>0</v>
      </c>
      <c r="J8" s="36">
        <f t="shared" si="1"/>
        <v>0</v>
      </c>
      <c r="K8" s="30"/>
    </row>
    <row r="9" spans="1:11" s="31" customFormat="1" x14ac:dyDescent="0.2">
      <c r="A9" s="30"/>
      <c r="B9" s="30"/>
      <c r="C9" s="32" t="s">
        <v>29</v>
      </c>
      <c r="D9" s="33" t="s">
        <v>29</v>
      </c>
      <c r="E9" s="32">
        <v>0.16</v>
      </c>
      <c r="F9" s="34"/>
      <c r="G9" s="35"/>
      <c r="H9" s="36">
        <v>0</v>
      </c>
      <c r="I9" s="36">
        <v>0</v>
      </c>
      <c r="J9" s="36">
        <f t="shared" si="1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2"/>
        <v>0</v>
      </c>
      <c r="F10" s="21"/>
      <c r="G10" s="25"/>
      <c r="H10" s="26">
        <f t="shared" si="3"/>
        <v>0</v>
      </c>
      <c r="I10" s="26">
        <f t="shared" si="0"/>
        <v>0</v>
      </c>
      <c r="J10" s="26">
        <f t="shared" si="1"/>
        <v>0</v>
      </c>
      <c r="K10" s="2"/>
    </row>
    <row r="11" spans="1:11" s="31" customFormat="1" x14ac:dyDescent="0.2">
      <c r="A11" s="30"/>
      <c r="B11" s="2" t="s">
        <v>34</v>
      </c>
      <c r="C11" s="5">
        <v>30</v>
      </c>
      <c r="D11" s="29">
        <v>0.5</v>
      </c>
      <c r="E11" s="5">
        <f t="shared" si="2"/>
        <v>15</v>
      </c>
      <c r="F11" s="21" t="s">
        <v>30</v>
      </c>
      <c r="G11" s="25">
        <v>49.96</v>
      </c>
      <c r="H11" s="26">
        <f t="shared" si="3"/>
        <v>749.4</v>
      </c>
      <c r="I11" s="26">
        <f t="shared" si="0"/>
        <v>104.1666</v>
      </c>
      <c r="J11" s="26">
        <f t="shared" si="1"/>
        <v>853.56659999999999</v>
      </c>
      <c r="K11" s="2"/>
    </row>
    <row r="12" spans="1:11" x14ac:dyDescent="0.2">
      <c r="A12" s="2"/>
      <c r="B12" s="2"/>
      <c r="C12" s="5"/>
      <c r="D12" s="29"/>
      <c r="E12" s="5">
        <f t="shared" si="2"/>
        <v>0</v>
      </c>
      <c r="F12" s="21"/>
      <c r="G12" s="25"/>
      <c r="H12" s="26">
        <f t="shared" si="3"/>
        <v>0</v>
      </c>
      <c r="I12" s="26">
        <f t="shared" si="0"/>
        <v>0</v>
      </c>
      <c r="J12" s="26">
        <f t="shared" si="1"/>
        <v>0</v>
      </c>
      <c r="K12" s="2"/>
    </row>
    <row r="13" spans="1:11" x14ac:dyDescent="0.2">
      <c r="A13" s="2"/>
      <c r="B13" s="2" t="s">
        <v>35</v>
      </c>
      <c r="C13" s="5">
        <v>5</v>
      </c>
      <c r="D13" s="29">
        <v>0.5</v>
      </c>
      <c r="E13" s="5">
        <f t="shared" si="2"/>
        <v>2.5</v>
      </c>
      <c r="F13" s="21" t="s">
        <v>30</v>
      </c>
      <c r="G13" s="25">
        <v>49.96</v>
      </c>
      <c r="H13" s="26">
        <f t="shared" si="3"/>
        <v>124.9</v>
      </c>
      <c r="I13" s="26">
        <f t="shared" si="0"/>
        <v>17.361100000000004</v>
      </c>
      <c r="J13" s="26">
        <f t="shared" si="1"/>
        <v>142.2611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2"/>
        <v>0</v>
      </c>
      <c r="F14" s="34"/>
      <c r="G14" s="35"/>
      <c r="H14" s="36">
        <f t="shared" si="3"/>
        <v>0</v>
      </c>
      <c r="I14" s="36">
        <f t="shared" si="0"/>
        <v>0</v>
      </c>
      <c r="J14" s="36">
        <f t="shared" si="1"/>
        <v>0</v>
      </c>
      <c r="K14" s="30"/>
    </row>
    <row r="15" spans="1:11" s="31" customFormat="1" x14ac:dyDescent="0.2">
      <c r="A15" s="30"/>
      <c r="B15" s="30" t="s">
        <v>32</v>
      </c>
      <c r="C15" s="32">
        <v>10</v>
      </c>
      <c r="D15" s="33">
        <v>2</v>
      </c>
      <c r="E15" s="32">
        <f t="shared" si="2"/>
        <v>20</v>
      </c>
      <c r="F15" s="34" t="s">
        <v>30</v>
      </c>
      <c r="G15" s="35">
        <v>49.96</v>
      </c>
      <c r="H15" s="36">
        <f t="shared" si="3"/>
        <v>999.2</v>
      </c>
      <c r="I15" s="36">
        <f t="shared" si="0"/>
        <v>138.88880000000003</v>
      </c>
      <c r="J15" s="36">
        <f t="shared" si="1"/>
        <v>1138.0888</v>
      </c>
      <c r="K15" s="30"/>
    </row>
    <row r="16" spans="1:11" x14ac:dyDescent="0.2">
      <c r="A16" s="30"/>
      <c r="B16" s="30"/>
      <c r="C16" s="32"/>
      <c r="D16" s="33"/>
      <c r="E16" s="32">
        <f t="shared" si="2"/>
        <v>0</v>
      </c>
      <c r="F16" s="34"/>
      <c r="G16" s="35"/>
      <c r="H16" s="36">
        <f t="shared" si="3"/>
        <v>0</v>
      </c>
      <c r="I16" s="36">
        <f t="shared" si="0"/>
        <v>0</v>
      </c>
      <c r="J16" s="36">
        <f t="shared" si="1"/>
        <v>0</v>
      </c>
      <c r="K16" s="30"/>
    </row>
    <row r="17" spans="1:11" s="31" customFormat="1" x14ac:dyDescent="0.2">
      <c r="A17" s="30"/>
      <c r="B17" s="30" t="s">
        <v>33</v>
      </c>
      <c r="C17" s="32">
        <v>265</v>
      </c>
      <c r="D17" s="33">
        <v>0.01</v>
      </c>
      <c r="E17" s="32">
        <f t="shared" si="2"/>
        <v>2.65</v>
      </c>
      <c r="F17" s="34" t="s">
        <v>30</v>
      </c>
      <c r="G17" s="35">
        <v>49.96</v>
      </c>
      <c r="H17" s="36">
        <f t="shared" si="3"/>
        <v>132.39400000000001</v>
      </c>
      <c r="I17" s="36">
        <f t="shared" si="0"/>
        <v>18.402766000000003</v>
      </c>
      <c r="J17" s="36">
        <f t="shared" si="1"/>
        <v>150.79676600000002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40.47</v>
      </c>
      <c r="F39" s="27"/>
      <c r="G39" s="25"/>
      <c r="H39" s="26">
        <f>SUM(H6:H38)</f>
        <v>2005.894</v>
      </c>
      <c r="I39" s="26">
        <f>SUM(I6:I38)</f>
        <v>278.81926600000003</v>
      </c>
      <c r="J39" s="26">
        <f>SUM(J6:J38)</f>
        <v>2284.7132660000002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>
  <documentManagement>
    <APHIS_x0020_docket_x0020__x0023_ xmlns="64E31D74-685E-46CD-AE51-A264634057B8" xsi:nil="true"/>
    <Document_x0020_type xmlns="64E31D74-685E-46CD-AE51-A264634057B8">APHIS 79</Document_x0020_type>
    <OMB_x0020_control_x0020__x0023_ xmlns="64E31D74-685E-46CD-AE51-A264634057B8">0579-0406</OMB_x0020_control_x0020__x0023_>
    <Prject_x0020_Type xmlns="64E31D74-685E-46CD-AE51-A264634057B8">Imports- Q56 and Q37</Prject_x0020_Type>
    <Content_x0020_Type xmlns="64E31D74-685E-46CD-AE51-A264634057B8">Renewal</Content_x0020_Type>
    <Project_x0020_Name xmlns="64E31D74-685E-46CD-AE51-A264634057B8">Israel Female Squash Flowers </Project_x0020_Name>
    <_dlc_DocId xmlns="ed6d8045-9bce-45b8-96e9-ffa15b628daa">A7UXA6N55WET-2455-788</_dlc_DocId>
    <_dlc_DocIdUrl xmlns="ed6d8045-9bce-45b8-96e9-ffa15b628daa">
      <Url>http://sp.we.aphis.gov/PPQ/policy/php/PCC/Paperwork Burden/_layouts/DocIdRedir.aspx?ID=A7UXA6N55WET-2455-788</Url>
      <Description>A7UXA6N55WET-2455-788</Description>
    </_dlc_DocIdUrl>
  </documentManagement>
</p:properties>
</file>

<file path=customXml/itemProps1.xml><?xml version="1.0" encoding="utf-8"?>
<ds:datastoreItem xmlns:ds="http://schemas.openxmlformats.org/officeDocument/2006/customXml" ds:itemID="{9555F23B-A292-4160-BE4F-92907575A2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EEAAB2-41F7-4686-9252-6B69E30E99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E0D0DB-A3D9-40E4-B6B9-D1E77B54821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016E5AE-1072-4F4B-8F2B-CB71B3775B1B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64E31D74-685E-46CD-AE51-A264634057B8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ed6d8045-9bce-45b8-96e9-ffa15b628da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Stratchko, Karen A - APHIS</cp:lastModifiedBy>
  <cp:lastPrinted>2017-08-25T17:57:23Z</cp:lastPrinted>
  <dcterms:created xsi:type="dcterms:W3CDTF">2001-05-15T11:23:39Z</dcterms:created>
  <dcterms:modified xsi:type="dcterms:W3CDTF">2017-08-25T17:57:34Z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96ba6c11-e32a-45fc-9d03-a96508fa3375</vt:lpwstr>
  </property>
</Properties>
</file>