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P:\RENEWALS\3150-0123 Part 74\ROCIS\"/>
    </mc:Choice>
  </mc:AlternateContent>
  <bookViews>
    <workbookView xWindow="96" yWindow="156" windowWidth="19440" windowHeight="8208"/>
  </bookViews>
  <sheets>
    <sheet name="Reporting" sheetId="1" r:id="rId1"/>
    <sheet name="Recordkeeping" sheetId="4" r:id="rId2"/>
    <sheet name="TOTALS" sheetId="6" r:id="rId3"/>
  </sheets>
  <definedNames>
    <definedName name="_xlnm.Print_Area" localSheetId="1">Recordkeeping!$A$1:$G$10</definedName>
    <definedName name="_xlnm.Print_Area" localSheetId="0">Reporting!$A$1:$H$12</definedName>
    <definedName name="_xlnm.Print_Area" localSheetId="2">TOTALS!$A$1:$C$7</definedName>
    <definedName name="_xlnm.Print_Titles" localSheetId="1">Recordkeeping!$1:$2</definedName>
    <definedName name="_xlnm.Print_Titles" localSheetId="0">Reporting!$1:$2</definedName>
  </definedNames>
  <calcPr calcId="152511"/>
</workbook>
</file>

<file path=xl/calcChain.xml><?xml version="1.0" encoding="utf-8"?>
<calcChain xmlns="http://schemas.openxmlformats.org/spreadsheetml/2006/main">
  <c r="E3" i="1" l="1"/>
  <c r="G3" i="1" s="1"/>
  <c r="H3" i="1" s="1"/>
  <c r="E4" i="1"/>
  <c r="G4" i="1"/>
  <c r="H4" i="1" s="1"/>
  <c r="E5" i="1"/>
  <c r="G5" i="1"/>
  <c r="H5" i="1"/>
  <c r="G6" i="1"/>
  <c r="H6" i="1"/>
  <c r="G7" i="1"/>
  <c r="H7" i="1"/>
  <c r="E8" i="1"/>
  <c r="G8" i="1"/>
  <c r="H8" i="1"/>
  <c r="E9" i="1"/>
  <c r="G9" i="1" s="1"/>
  <c r="H9" i="1" s="1"/>
  <c r="E10" i="1"/>
  <c r="G10" i="1"/>
  <c r="H10" i="1" s="1"/>
  <c r="C7" i="6" l="1"/>
  <c r="C6" i="6"/>
  <c r="E11" i="1" l="1"/>
  <c r="E12" i="1" l="1"/>
  <c r="H11" i="1"/>
  <c r="G11" i="1"/>
  <c r="G12" i="1" l="1"/>
  <c r="H12" i="1"/>
  <c r="B3" i="6"/>
  <c r="B2" i="6"/>
  <c r="F6" i="4"/>
  <c r="E4" i="4"/>
  <c r="E5" i="4"/>
  <c r="F5" i="4" s="1"/>
  <c r="E7" i="4"/>
  <c r="F7" i="4" s="1"/>
  <c r="E8" i="4"/>
  <c r="F8" i="4" s="1"/>
  <c r="E9" i="4"/>
  <c r="F9" i="4" s="1"/>
  <c r="E3" i="4"/>
  <c r="F3" i="4" s="1"/>
  <c r="B4" i="6" l="1"/>
  <c r="E10" i="4"/>
  <c r="C3" i="6" s="1"/>
  <c r="F4" i="4"/>
  <c r="F10" i="4" s="1"/>
  <c r="C2" i="6"/>
  <c r="C4" i="6" l="1"/>
</calcChain>
</file>

<file path=xl/sharedStrings.xml><?xml version="1.0" encoding="utf-8"?>
<sst xmlns="http://schemas.openxmlformats.org/spreadsheetml/2006/main" count="66" uniqueCount="54">
  <si>
    <t>Total Annual Burden Hours</t>
  </si>
  <si>
    <t>Total Responses</t>
  </si>
  <si>
    <t>Reponses per Respondent</t>
  </si>
  <si>
    <t>Number of Respondents</t>
  </si>
  <si>
    <t>Burden Per Response</t>
  </si>
  <si>
    <t>Section</t>
  </si>
  <si>
    <t>Brief Description of 10 CFR Part 74 Sections</t>
  </si>
  <si>
    <t>Notification of loss or theft</t>
  </si>
  <si>
    <t>74.31(b)</t>
  </si>
  <si>
    <t>Submittal of a Fundamental Nuclear Material Control Plan</t>
  </si>
  <si>
    <t>74.33 (a),(b), (c)</t>
  </si>
  <si>
    <t>74.41(b)</t>
  </si>
  <si>
    <t>No Currently Operating Category II Facilities</t>
  </si>
  <si>
    <t>74.43(c)</t>
  </si>
  <si>
    <t>Notification and report of significant inventory differences</t>
  </si>
  <si>
    <t>74.51(c)</t>
  </si>
  <si>
    <t>74.57(c)</t>
  </si>
  <si>
    <t>Notification of unresolved loss detection alarms</t>
  </si>
  <si>
    <t>74.57(f)(2)</t>
  </si>
  <si>
    <t>Notification of abrupt loss detection alarms</t>
  </si>
  <si>
    <t>74.59(f)</t>
  </si>
  <si>
    <t>Notification and report of excessive inventory differences</t>
  </si>
  <si>
    <t>Totals</t>
  </si>
  <si>
    <t>Table 2:  Recordkeeping Requirements</t>
  </si>
  <si>
    <t>Number of Recordkeepers</t>
  </si>
  <si>
    <t>Average Annual Burden Per Recordkeeper</t>
  </si>
  <si>
    <t>Total Annual Burden (Hrs)</t>
  </si>
  <si>
    <t>Retention Period</t>
  </si>
  <si>
    <t>Records requirements for licensees not subject to Subparts C, D, and E</t>
  </si>
  <si>
    <t>Varies - 3 years to duration of license</t>
  </si>
  <si>
    <t>74.31(a), (c), &amp; (d)</t>
  </si>
  <si>
    <t>Records requirements for SNM of low strategic significance</t>
  </si>
  <si>
    <t>3 years</t>
  </si>
  <si>
    <t>Records requirements for enrichment licensees</t>
  </si>
  <si>
    <t>Records requirements for SNM of moderate strategic significance</t>
  </si>
  <si>
    <t>74.51(a)</t>
  </si>
  <si>
    <t>74.59(g)</t>
  </si>
  <si>
    <t>Table 1: Reporting Requirements</t>
  </si>
  <si>
    <t>Brief Description of 10 CFR Part 74 Requirements</t>
  </si>
  <si>
    <t>Cost @ $265/hr</t>
  </si>
  <si>
    <t>Cost @$265/hr</t>
  </si>
  <si>
    <t>Responses</t>
  </si>
  <si>
    <t>Burden Hours</t>
  </si>
  <si>
    <t>Reporting</t>
  </si>
  <si>
    <t>Recordkeeping</t>
  </si>
  <si>
    <t>Total</t>
  </si>
  <si>
    <t xml:space="preserve">74.33(a), (c), &amp; (d) </t>
  </si>
  <si>
    <t>74.41(a) and (c) - included in 74.43(a),(b),(d), and 74.45</t>
  </si>
  <si>
    <t xml:space="preserve">74.57(d) and 74.59(b), (c), (d), (e), (f) &amp; (h) </t>
  </si>
  <si>
    <t>Records requirements for strategic SNM (establish M&amp;A system)</t>
  </si>
  <si>
    <t>Records requirements for strategic SNM, quality assurance and accounting requirements(including alarm resolution program)</t>
  </si>
  <si>
    <t>Records requirements for strategic SNM (auditable records)</t>
  </si>
  <si>
    <t>Cost at $265/hr</t>
  </si>
  <si>
    <t>Records storage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</si>
</sst>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* #,##0_);_(* \(#,##0\);_(* &quot;-&quot;??_);_(@_)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1" xfId="0" applyFont="1" applyBorder="1"/>
    <xf numFmtId="165" fontId="2" fillId="0" borderId="0" xfId="1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166" fontId="2" fillId="0" borderId="0" xfId="2" applyNumberFormat="1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6" fontId="3" fillId="0" borderId="1" xfId="2" applyNumberFormat="1" applyFont="1" applyBorder="1" applyAlignment="1">
      <alignment horizontal="center" vertical="center" wrapText="1"/>
    </xf>
    <xf numFmtId="166" fontId="3" fillId="0" borderId="1" xfId="2" applyNumberFormat="1" applyFont="1" applyBorder="1" applyAlignment="1">
      <alignment horizontal="left" vertical="center" wrapText="1" indent="1"/>
    </xf>
    <xf numFmtId="166" fontId="3" fillId="0" borderId="1" xfId="2" applyNumberFormat="1" applyFont="1" applyBorder="1" applyAlignment="1">
      <alignment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6" fontId="2" fillId="0" borderId="1" xfId="2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4" fillId="0" borderId="1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6" fontId="3" fillId="2" borderId="1" xfId="2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6" fontId="2" fillId="2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66" fontId="2" fillId="0" borderId="1" xfId="2" applyNumberFormat="1" applyFont="1" applyBorder="1"/>
    <xf numFmtId="166" fontId="2" fillId="0" borderId="1" xfId="2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/>
    <xf numFmtId="0" fontId="3" fillId="0" borderId="1" xfId="0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Normal="100" workbookViewId="0">
      <pane ySplit="2" topLeftCell="A7" activePane="bottomLeft" state="frozen"/>
      <selection activeCell="H6" sqref="H6"/>
      <selection pane="bottomLeft" activeCell="B16" sqref="B16"/>
    </sheetView>
  </sheetViews>
  <sheetFormatPr defaultColWidth="8.69921875" defaultRowHeight="13.2" x14ac:dyDescent="0.25"/>
  <cols>
    <col min="1" max="1" width="8.69921875" style="1"/>
    <col min="2" max="2" width="20.8984375" style="1" customWidth="1"/>
    <col min="3" max="3" width="14.09765625" style="6" customWidth="1"/>
    <col min="4" max="7" width="10.5" style="6" customWidth="1"/>
    <col min="8" max="8" width="11" style="3" bestFit="1" customWidth="1"/>
    <col min="9" max="9" width="42.69921875" style="4" customWidth="1"/>
    <col min="10" max="16384" width="8.69921875" style="1"/>
  </cols>
  <sheetData>
    <row r="1" spans="1:9" x14ac:dyDescent="0.25">
      <c r="A1" s="32" t="s">
        <v>37</v>
      </c>
      <c r="B1" s="32"/>
      <c r="C1" s="32"/>
      <c r="D1" s="32"/>
      <c r="E1" s="32"/>
      <c r="F1" s="32"/>
      <c r="G1" s="32"/>
      <c r="H1" s="32"/>
    </row>
    <row r="2" spans="1:9" ht="52.8" x14ac:dyDescent="0.25">
      <c r="A2" s="7" t="s">
        <v>5</v>
      </c>
      <c r="B2" s="8" t="s">
        <v>38</v>
      </c>
      <c r="C2" s="9" t="s">
        <v>3</v>
      </c>
      <c r="D2" s="9" t="s">
        <v>2</v>
      </c>
      <c r="E2" s="9" t="s">
        <v>1</v>
      </c>
      <c r="F2" s="10" t="s">
        <v>4</v>
      </c>
      <c r="G2" s="11" t="s">
        <v>0</v>
      </c>
      <c r="H2" s="12" t="s">
        <v>39</v>
      </c>
    </row>
    <row r="3" spans="1:9" x14ac:dyDescent="0.25">
      <c r="A3" s="13">
        <v>74.11</v>
      </c>
      <c r="B3" s="14" t="s">
        <v>7</v>
      </c>
      <c r="C3" s="15">
        <v>3</v>
      </c>
      <c r="D3" s="15">
        <v>1</v>
      </c>
      <c r="E3" s="15">
        <f>C3*D3</f>
        <v>3</v>
      </c>
      <c r="F3" s="15">
        <v>15</v>
      </c>
      <c r="G3" s="15">
        <f>E3*F3</f>
        <v>45</v>
      </c>
      <c r="H3" s="16">
        <f>G3*265</f>
        <v>11925</v>
      </c>
    </row>
    <row r="4" spans="1:9" s="31" customFormat="1" ht="39.6" x14ac:dyDescent="0.25">
      <c r="A4" s="30" t="s">
        <v>8</v>
      </c>
      <c r="B4" s="28" t="s">
        <v>9</v>
      </c>
      <c r="C4" s="26">
        <v>3</v>
      </c>
      <c r="D4" s="26">
        <v>1</v>
      </c>
      <c r="E4" s="26">
        <f t="shared" ref="E4:E11" si="0">C4*D4</f>
        <v>3</v>
      </c>
      <c r="F4" s="26">
        <v>80</v>
      </c>
      <c r="G4" s="26">
        <f>E4*F4</f>
        <v>240</v>
      </c>
      <c r="H4" s="27">
        <f t="shared" ref="H4:H11" si="1">G4*265</f>
        <v>63600</v>
      </c>
    </row>
    <row r="5" spans="1:9" s="31" customFormat="1" ht="39.6" x14ac:dyDescent="0.25">
      <c r="A5" s="30" t="s">
        <v>10</v>
      </c>
      <c r="B5" s="28" t="s">
        <v>9</v>
      </c>
      <c r="C5" s="26">
        <v>1</v>
      </c>
      <c r="D5" s="26">
        <v>1</v>
      </c>
      <c r="E5" s="26">
        <f t="shared" si="0"/>
        <v>1</v>
      </c>
      <c r="F5" s="26">
        <v>80</v>
      </c>
      <c r="G5" s="26">
        <f t="shared" ref="G5:G11" si="2">E5*F5</f>
        <v>80</v>
      </c>
      <c r="H5" s="27">
        <f t="shared" si="1"/>
        <v>21200</v>
      </c>
    </row>
    <row r="6" spans="1:9" ht="52.8" x14ac:dyDescent="0.25">
      <c r="A6" s="13" t="s">
        <v>11</v>
      </c>
      <c r="B6" s="14" t="s">
        <v>9</v>
      </c>
      <c r="C6" s="15" t="s">
        <v>12</v>
      </c>
      <c r="D6" s="15">
        <v>0</v>
      </c>
      <c r="E6" s="15">
        <v>0</v>
      </c>
      <c r="F6" s="22">
        <v>80</v>
      </c>
      <c r="G6" s="15">
        <f t="shared" si="2"/>
        <v>0</v>
      </c>
      <c r="H6" s="16">
        <f t="shared" si="1"/>
        <v>0</v>
      </c>
    </row>
    <row r="7" spans="1:9" ht="52.8" x14ac:dyDescent="0.25">
      <c r="A7" s="13" t="s">
        <v>13</v>
      </c>
      <c r="B7" s="14" t="s">
        <v>14</v>
      </c>
      <c r="C7" s="15" t="s">
        <v>12</v>
      </c>
      <c r="D7" s="15">
        <v>0</v>
      </c>
      <c r="E7" s="15">
        <v>0</v>
      </c>
      <c r="F7" s="22">
        <v>80</v>
      </c>
      <c r="G7" s="15">
        <f t="shared" si="2"/>
        <v>0</v>
      </c>
      <c r="H7" s="16">
        <f t="shared" si="1"/>
        <v>0</v>
      </c>
    </row>
    <row r="8" spans="1:9" ht="39.6" x14ac:dyDescent="0.25">
      <c r="A8" s="13" t="s">
        <v>15</v>
      </c>
      <c r="B8" s="14" t="s">
        <v>9</v>
      </c>
      <c r="C8" s="15">
        <v>2</v>
      </c>
      <c r="D8" s="15">
        <v>1</v>
      </c>
      <c r="E8" s="15">
        <f t="shared" si="0"/>
        <v>2</v>
      </c>
      <c r="F8" s="15">
        <v>100</v>
      </c>
      <c r="G8" s="15">
        <f t="shared" si="2"/>
        <v>200</v>
      </c>
      <c r="H8" s="16">
        <f t="shared" si="1"/>
        <v>53000</v>
      </c>
    </row>
    <row r="9" spans="1:9" ht="26.4" x14ac:dyDescent="0.25">
      <c r="A9" s="13" t="s">
        <v>16</v>
      </c>
      <c r="B9" s="14" t="s">
        <v>17</v>
      </c>
      <c r="C9" s="15">
        <v>2</v>
      </c>
      <c r="D9" s="15">
        <v>1</v>
      </c>
      <c r="E9" s="15">
        <f t="shared" si="0"/>
        <v>2</v>
      </c>
      <c r="F9" s="15">
        <v>8</v>
      </c>
      <c r="G9" s="15">
        <f t="shared" si="2"/>
        <v>16</v>
      </c>
      <c r="H9" s="16">
        <f t="shared" si="1"/>
        <v>4240</v>
      </c>
    </row>
    <row r="10" spans="1:9" ht="26.4" x14ac:dyDescent="0.25">
      <c r="A10" s="13" t="s">
        <v>18</v>
      </c>
      <c r="B10" s="14" t="s">
        <v>19</v>
      </c>
      <c r="C10" s="15">
        <v>2</v>
      </c>
      <c r="D10" s="15">
        <v>1</v>
      </c>
      <c r="E10" s="15">
        <f t="shared" si="0"/>
        <v>2</v>
      </c>
      <c r="F10" s="15">
        <v>4</v>
      </c>
      <c r="G10" s="15">
        <f t="shared" si="2"/>
        <v>8</v>
      </c>
      <c r="H10" s="16">
        <f t="shared" si="1"/>
        <v>2120</v>
      </c>
    </row>
    <row r="11" spans="1:9" ht="39.6" x14ac:dyDescent="0.25">
      <c r="A11" s="13" t="s">
        <v>20</v>
      </c>
      <c r="B11" s="14" t="s">
        <v>21</v>
      </c>
      <c r="C11" s="15">
        <v>2</v>
      </c>
      <c r="D11" s="15">
        <v>2</v>
      </c>
      <c r="E11" s="15">
        <f t="shared" si="0"/>
        <v>4</v>
      </c>
      <c r="F11" s="15">
        <v>20</v>
      </c>
      <c r="G11" s="15">
        <f t="shared" si="2"/>
        <v>80</v>
      </c>
      <c r="H11" s="16">
        <f t="shared" si="1"/>
        <v>21200</v>
      </c>
      <c r="I11" s="1"/>
    </row>
    <row r="12" spans="1:9" x14ac:dyDescent="0.25">
      <c r="A12" s="19" t="s">
        <v>22</v>
      </c>
      <c r="B12" s="8"/>
      <c r="C12" s="20">
        <v>6</v>
      </c>
      <c r="D12" s="15"/>
      <c r="E12" s="9">
        <f>SUM(E3:E11)</f>
        <v>17</v>
      </c>
      <c r="F12" s="15"/>
      <c r="G12" s="9">
        <f>SUM(G3:G11)</f>
        <v>669</v>
      </c>
      <c r="H12" s="12">
        <f>SUM(H3:H11)</f>
        <v>177285</v>
      </c>
    </row>
    <row r="13" spans="1:9" x14ac:dyDescent="0.25">
      <c r="I13" s="1"/>
    </row>
    <row r="16" spans="1:9" x14ac:dyDescent="0.25">
      <c r="I16" s="1"/>
    </row>
    <row r="17" spans="9:9" x14ac:dyDescent="0.25">
      <c r="I17" s="1"/>
    </row>
    <row r="19" spans="9:9" x14ac:dyDescent="0.25">
      <c r="I19" s="1"/>
    </row>
  </sheetData>
  <mergeCells count="1">
    <mergeCell ref="A1:H1"/>
  </mergeCells>
  <pageMargins left="0.7" right="0.7" top="0.75" bottom="0.75" header="0.3" footer="0.3"/>
  <pageSetup orientation="landscape" r:id="rId1"/>
  <headerFooter>
    <oddFooter>&amp;REnclosure 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pane ySplit="2" topLeftCell="A3" activePane="bottomLeft" state="frozen"/>
      <selection activeCell="H6" sqref="H6"/>
      <selection pane="bottomLeft" activeCell="C11" sqref="C11"/>
    </sheetView>
  </sheetViews>
  <sheetFormatPr defaultColWidth="8.69921875" defaultRowHeight="13.2" x14ac:dyDescent="0.25"/>
  <cols>
    <col min="1" max="1" width="20.59765625" style="5" customWidth="1"/>
    <col min="2" max="2" width="20.8984375" style="1" customWidth="1"/>
    <col min="3" max="3" width="13.3984375" style="6" customWidth="1"/>
    <col min="4" max="4" width="16.69921875" style="6" customWidth="1"/>
    <col min="5" max="5" width="10.5" style="6" customWidth="1"/>
    <col min="6" max="6" width="12.09765625" style="3" customWidth="1"/>
    <col min="7" max="7" width="8.69921875" style="1"/>
    <col min="8" max="8" width="43.69921875" style="4" customWidth="1"/>
    <col min="9" max="16384" width="8.69921875" style="1"/>
  </cols>
  <sheetData>
    <row r="1" spans="1:8" x14ac:dyDescent="0.25">
      <c r="A1" s="32" t="s">
        <v>23</v>
      </c>
      <c r="B1" s="32"/>
      <c r="C1" s="32"/>
      <c r="D1" s="32"/>
      <c r="E1" s="32"/>
      <c r="F1" s="32"/>
      <c r="G1" s="2"/>
    </row>
    <row r="2" spans="1:8" ht="52.8" x14ac:dyDescent="0.25">
      <c r="A2" s="19" t="s">
        <v>5</v>
      </c>
      <c r="B2" s="7" t="s">
        <v>6</v>
      </c>
      <c r="C2" s="9" t="s">
        <v>24</v>
      </c>
      <c r="D2" s="10" t="s">
        <v>25</v>
      </c>
      <c r="E2" s="11" t="s">
        <v>26</v>
      </c>
      <c r="F2" s="12" t="s">
        <v>40</v>
      </c>
      <c r="G2" s="21" t="s">
        <v>27</v>
      </c>
    </row>
    <row r="3" spans="1:8" ht="52.8" x14ac:dyDescent="0.25">
      <c r="A3" s="13">
        <v>74.19</v>
      </c>
      <c r="B3" s="14" t="s">
        <v>28</v>
      </c>
      <c r="C3" s="15">
        <v>150</v>
      </c>
      <c r="D3" s="15">
        <v>40</v>
      </c>
      <c r="E3" s="15">
        <f>C3*D3</f>
        <v>6000</v>
      </c>
      <c r="F3" s="16">
        <f>E3*265</f>
        <v>1590000</v>
      </c>
      <c r="G3" s="14" t="s">
        <v>29</v>
      </c>
      <c r="H3" s="1"/>
    </row>
    <row r="4" spans="1:8" ht="39.6" x14ac:dyDescent="0.25">
      <c r="A4" s="13" t="s">
        <v>30</v>
      </c>
      <c r="B4" s="14" t="s">
        <v>31</v>
      </c>
      <c r="C4" s="26">
        <v>3</v>
      </c>
      <c r="D4" s="26">
        <v>195</v>
      </c>
      <c r="E4" s="26">
        <f t="shared" ref="E4:E9" si="0">C4*D4</f>
        <v>585</v>
      </c>
      <c r="F4" s="27">
        <f t="shared" ref="F4:F7" si="1">E4*265</f>
        <v>155025</v>
      </c>
      <c r="G4" s="28" t="s">
        <v>32</v>
      </c>
      <c r="H4" s="29"/>
    </row>
    <row r="5" spans="1:8" ht="26.4" x14ac:dyDescent="0.25">
      <c r="A5" s="13" t="s">
        <v>46</v>
      </c>
      <c r="B5" s="14" t="s">
        <v>33</v>
      </c>
      <c r="C5" s="26">
        <v>1</v>
      </c>
      <c r="D5" s="26">
        <v>415</v>
      </c>
      <c r="E5" s="26">
        <f t="shared" si="0"/>
        <v>415</v>
      </c>
      <c r="F5" s="27">
        <f t="shared" si="1"/>
        <v>109975</v>
      </c>
      <c r="G5" s="28" t="s">
        <v>32</v>
      </c>
      <c r="H5" s="29"/>
    </row>
    <row r="6" spans="1:8" ht="52.8" x14ac:dyDescent="0.25">
      <c r="A6" s="13" t="s">
        <v>47</v>
      </c>
      <c r="B6" s="14" t="s">
        <v>34</v>
      </c>
      <c r="C6" s="15" t="s">
        <v>12</v>
      </c>
      <c r="D6" s="22">
        <v>60</v>
      </c>
      <c r="E6" s="15">
        <v>0</v>
      </c>
      <c r="F6" s="16">
        <f t="shared" si="1"/>
        <v>0</v>
      </c>
      <c r="G6" s="14" t="s">
        <v>32</v>
      </c>
      <c r="H6" s="1"/>
    </row>
    <row r="7" spans="1:8" ht="39.6" x14ac:dyDescent="0.25">
      <c r="A7" s="13" t="s">
        <v>35</v>
      </c>
      <c r="B7" s="14" t="s">
        <v>49</v>
      </c>
      <c r="C7" s="15">
        <v>2</v>
      </c>
      <c r="D7" s="15">
        <v>200</v>
      </c>
      <c r="E7" s="15">
        <f t="shared" si="0"/>
        <v>400</v>
      </c>
      <c r="F7" s="16">
        <f t="shared" si="1"/>
        <v>106000</v>
      </c>
      <c r="G7" s="14" t="s">
        <v>32</v>
      </c>
      <c r="H7" s="1"/>
    </row>
    <row r="8" spans="1:8" ht="66" x14ac:dyDescent="0.25">
      <c r="A8" s="13" t="s">
        <v>48</v>
      </c>
      <c r="B8" s="17" t="s">
        <v>50</v>
      </c>
      <c r="C8" s="15">
        <v>2</v>
      </c>
      <c r="D8" s="15">
        <v>200</v>
      </c>
      <c r="E8" s="15">
        <f t="shared" si="0"/>
        <v>400</v>
      </c>
      <c r="F8" s="16">
        <f>E8*265</f>
        <v>106000</v>
      </c>
      <c r="G8" s="14" t="s">
        <v>32</v>
      </c>
      <c r="H8" s="1"/>
    </row>
    <row r="9" spans="1:8" ht="39.6" x14ac:dyDescent="0.25">
      <c r="A9" s="13" t="s">
        <v>36</v>
      </c>
      <c r="B9" s="17" t="s">
        <v>51</v>
      </c>
      <c r="C9" s="15">
        <v>2</v>
      </c>
      <c r="D9" s="15">
        <v>200</v>
      </c>
      <c r="E9" s="15">
        <f t="shared" si="0"/>
        <v>400</v>
      </c>
      <c r="F9" s="16">
        <f>E9*265</f>
        <v>106000</v>
      </c>
      <c r="G9" s="14" t="s">
        <v>32</v>
      </c>
    </row>
    <row r="10" spans="1:8" x14ac:dyDescent="0.25">
      <c r="A10" s="19" t="s">
        <v>22</v>
      </c>
      <c r="B10" s="8"/>
      <c r="C10" s="9">
        <v>156</v>
      </c>
      <c r="D10" s="18"/>
      <c r="E10" s="9">
        <f>SUM(E3:E9)</f>
        <v>8200</v>
      </c>
      <c r="F10" s="12">
        <f>SUM(F3:F9)</f>
        <v>2173000</v>
      </c>
      <c r="G10" s="23"/>
      <c r="H10" s="1"/>
    </row>
    <row r="12" spans="1:8" x14ac:dyDescent="0.25">
      <c r="H12" s="1"/>
    </row>
  </sheetData>
  <mergeCells count="1">
    <mergeCell ref="A1:F1"/>
  </mergeCells>
  <pageMargins left="0.7" right="0.7" top="0.75" bottom="0.75" header="0.3" footer="0.3"/>
  <pageSetup orientation="landscape" r:id="rId1"/>
  <headerFooter>
    <oddFooter>&amp;C2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zoomScaleNormal="100" workbookViewId="0">
      <selection activeCell="D20" sqref="D20"/>
    </sheetView>
  </sheetViews>
  <sheetFormatPr defaultColWidth="8.69921875" defaultRowHeight="13.2" x14ac:dyDescent="0.25"/>
  <cols>
    <col min="1" max="1" width="14.59765625" style="1" bestFit="1" customWidth="1"/>
    <col min="2" max="2" width="10.8984375" style="1" bestFit="1" customWidth="1"/>
    <col min="3" max="3" width="13.5" style="1" bestFit="1" customWidth="1"/>
    <col min="4" max="16384" width="8.69921875" style="1"/>
  </cols>
  <sheetData>
    <row r="1" spans="1:3" x14ac:dyDescent="0.25">
      <c r="B1" s="24" t="s">
        <v>41</v>
      </c>
      <c r="C1" s="24" t="s">
        <v>42</v>
      </c>
    </row>
    <row r="2" spans="1:3" x14ac:dyDescent="0.25">
      <c r="A2" s="24" t="s">
        <v>43</v>
      </c>
      <c r="B2" s="2">
        <f>Reporting!E12</f>
        <v>17</v>
      </c>
      <c r="C2" s="25">
        <f>Reporting!G12</f>
        <v>669</v>
      </c>
    </row>
    <row r="3" spans="1:3" x14ac:dyDescent="0.25">
      <c r="A3" s="24" t="s">
        <v>44</v>
      </c>
      <c r="B3" s="2">
        <f>Recordkeeping!C10</f>
        <v>156</v>
      </c>
      <c r="C3" s="25">
        <f>Recordkeeping!E10</f>
        <v>8200</v>
      </c>
    </row>
    <row r="4" spans="1:3" x14ac:dyDescent="0.25">
      <c r="A4" s="24" t="s">
        <v>45</v>
      </c>
      <c r="B4" s="2">
        <f>SUM(B2:B3)</f>
        <v>173</v>
      </c>
      <c r="C4" s="25">
        <f>SUM(C2:C3)</f>
        <v>8869</v>
      </c>
    </row>
    <row r="6" spans="1:3" x14ac:dyDescent="0.25">
      <c r="A6" s="1" t="s">
        <v>52</v>
      </c>
      <c r="C6" s="3">
        <f>C4*265</f>
        <v>2350285</v>
      </c>
    </row>
    <row r="7" spans="1:3" x14ac:dyDescent="0.25">
      <c r="A7" s="1" t="s">
        <v>53</v>
      </c>
      <c r="C7" s="3">
        <f>C3*0.0004*265</f>
        <v>869.2</v>
      </c>
    </row>
  </sheetData>
  <pageMargins left="0.7" right="0.7" top="0.75" bottom="0.75" header="0.3" footer="0.3"/>
  <pageSetup orientation="portrait" r:id="rId1"/>
  <headerFooter>
    <oddFooter>&amp;C3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Reporting</vt:lpstr>
      <vt:lpstr>Recordkeeping</vt:lpstr>
      <vt:lpstr>TOTALS</vt:lpstr>
      <vt:lpstr>Recordkeeping!Print_Area</vt:lpstr>
      <vt:lpstr>Reporting!Print_Area</vt:lpstr>
      <vt:lpstr>TOTALS!Print_Area</vt:lpstr>
      <vt:lpstr>Recordkeeping!Print_Titles</vt:lpstr>
      <vt:lpstr>Reporting!Print_Titles</vt:lpstr>
    </vt:vector>
  </TitlesOfParts>
  <Company>USNRC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KEB1</dc:creator>
  <cp:lastModifiedBy>nrclcadmin</cp:lastModifiedBy>
  <cp:lastPrinted>2017-10-12T10:35:31Z</cp:lastPrinted>
  <dcterms:created xsi:type="dcterms:W3CDTF">2014-06-05T12:01:53Z</dcterms:created>
  <dcterms:modified xsi:type="dcterms:W3CDTF">2017-10-17T13:25:35Z</dcterms:modified>
</cp:coreProperties>
</file>