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OLD COMPUTER\ICP\ICP\water\05720-0121 - Water &amp; waste  program loans and grants\2018\ROCIS -2018\Non-IC Forms\"/>
    </mc:Choice>
  </mc:AlternateContent>
  <bookViews>
    <workbookView xWindow="0" yWindow="0" windowWidth="21570" windowHeight="796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Sheet1!$A$1:$K$322</definedName>
    <definedName name="_xlnm.Print_Titles" localSheetId="0">Sheet1!$1:$15</definedName>
  </definedNames>
  <calcPr calcId="171027"/>
</workbook>
</file>

<file path=xl/calcChain.xml><?xml version="1.0" encoding="utf-8"?>
<calcChain xmlns="http://schemas.openxmlformats.org/spreadsheetml/2006/main">
  <c r="K215" i="1" l="1"/>
  <c r="F100" i="1" l="1"/>
  <c r="H100" i="1" s="1"/>
  <c r="F99" i="1"/>
  <c r="H99" i="1" s="1"/>
  <c r="F98" i="1"/>
  <c r="H98" i="1" s="1"/>
  <c r="F83" i="1"/>
  <c r="H83" i="1" s="1"/>
  <c r="F82" i="1"/>
  <c r="H82" i="1" s="1"/>
  <c r="F81" i="1"/>
  <c r="H81" i="1" s="1"/>
  <c r="F88" i="1"/>
  <c r="H88" i="1" s="1"/>
  <c r="F87" i="1"/>
  <c r="H87" i="1" s="1"/>
  <c r="F86" i="1"/>
  <c r="F79" i="1"/>
  <c r="H79" i="1" s="1"/>
  <c r="F78" i="1"/>
  <c r="H78" i="1" s="1"/>
  <c r="F77" i="1"/>
  <c r="H77" i="1" s="1"/>
  <c r="F92" i="1"/>
  <c r="H92" i="1" s="1"/>
  <c r="F91" i="1"/>
  <c r="H91" i="1" s="1"/>
  <c r="F90" i="1"/>
  <c r="H90" i="1" s="1"/>
  <c r="D321" i="1"/>
  <c r="F186" i="1"/>
  <c r="F183" i="1"/>
  <c r="H183" i="1" s="1"/>
  <c r="F182" i="1"/>
  <c r="H182" i="1" s="1"/>
  <c r="F181" i="1"/>
  <c r="H181" i="1" s="1"/>
  <c r="F179" i="1"/>
  <c r="H179" i="1" s="1"/>
  <c r="F178" i="1"/>
  <c r="H178" i="1" s="1"/>
  <c r="F177" i="1"/>
  <c r="H177" i="1" s="1"/>
  <c r="F175" i="1"/>
  <c r="H175" i="1" s="1"/>
  <c r="F174" i="1"/>
  <c r="H174" i="1" s="1"/>
  <c r="F120" i="1"/>
  <c r="H120" i="1" s="1"/>
  <c r="F119" i="1"/>
  <c r="H119" i="1" s="1"/>
  <c r="F118" i="1"/>
  <c r="F122" i="1"/>
  <c r="H122" i="1" s="1"/>
  <c r="F71" i="1"/>
  <c r="H71" i="1" s="1"/>
  <c r="F70" i="1"/>
  <c r="H70" i="1" s="1"/>
  <c r="F69" i="1"/>
  <c r="H69" i="1" s="1"/>
  <c r="F73" i="1"/>
  <c r="H73" i="1" s="1"/>
  <c r="F74" i="1"/>
  <c r="H74" i="1" s="1"/>
  <c r="F75" i="1"/>
  <c r="H75" i="1" s="1"/>
  <c r="F67" i="1"/>
  <c r="H67" i="1" s="1"/>
  <c r="F66" i="1"/>
  <c r="H66" i="1" s="1"/>
  <c r="F65" i="1"/>
  <c r="H65" i="1" s="1"/>
  <c r="H118" i="1" l="1"/>
  <c r="H86" i="1"/>
  <c r="H186" i="1"/>
  <c r="F236" i="1"/>
  <c r="H236" i="1" s="1"/>
  <c r="F237" i="1"/>
  <c r="H237" i="1" s="1"/>
  <c r="F241" i="1"/>
  <c r="H241" i="1" s="1"/>
  <c r="F242" i="1"/>
  <c r="H242" i="1" s="1"/>
  <c r="F239" i="1"/>
  <c r="H239" i="1" s="1"/>
  <c r="F234" i="1"/>
  <c r="H234" i="1" s="1"/>
  <c r="F295" i="1" l="1"/>
  <c r="H295" i="1" s="1"/>
  <c r="F294" i="1"/>
  <c r="H294" i="1" s="1"/>
  <c r="F293" i="1"/>
  <c r="H293" i="1" s="1"/>
  <c r="F19" i="1"/>
  <c r="F20" i="1"/>
  <c r="F21" i="1"/>
  <c r="F289" i="1"/>
  <c r="H289" i="1" s="1"/>
  <c r="F290" i="1"/>
  <c r="H290" i="1" s="1"/>
  <c r="F291" i="1"/>
  <c r="H291" i="1" s="1"/>
  <c r="F192" i="1"/>
  <c r="H192" i="1" s="1"/>
  <c r="F191" i="1"/>
  <c r="H191" i="1" s="1"/>
  <c r="F190" i="1"/>
  <c r="H190" i="1" s="1"/>
  <c r="H21" i="1" l="1"/>
  <c r="H20" i="1"/>
  <c r="H19" i="1"/>
  <c r="F232" i="1"/>
  <c r="H232" i="1" s="1"/>
  <c r="F231" i="1"/>
  <c r="H231" i="1" s="1"/>
  <c r="F230" i="1"/>
  <c r="H230" i="1" s="1"/>
  <c r="F228" i="1"/>
  <c r="H228" i="1" s="1"/>
  <c r="F227" i="1"/>
  <c r="H227" i="1" s="1"/>
  <c r="F226" i="1"/>
  <c r="H226" i="1" s="1"/>
  <c r="F35" i="1" l="1"/>
  <c r="H35" i="1" s="1"/>
  <c r="F36" i="1"/>
  <c r="H36" i="1" s="1"/>
  <c r="F37" i="1"/>
  <c r="H37" i="1" s="1"/>
  <c r="F210" i="1"/>
  <c r="H210" i="1" s="1"/>
  <c r="F211" i="1"/>
  <c r="H211" i="1" s="1"/>
  <c r="F212" i="1"/>
  <c r="H212" i="1" s="1"/>
  <c r="F206" i="1"/>
  <c r="H206" i="1" s="1"/>
  <c r="F207" i="1"/>
  <c r="H207" i="1" s="1"/>
  <c r="F208" i="1"/>
  <c r="H208" i="1" s="1"/>
  <c r="F143" i="1"/>
  <c r="F269" i="1"/>
  <c r="H269" i="1" s="1"/>
  <c r="F270" i="1"/>
  <c r="H270" i="1" s="1"/>
  <c r="F271" i="1"/>
  <c r="H271" i="1" s="1"/>
  <c r="F129" i="1" l="1"/>
  <c r="H129" i="1" s="1"/>
  <c r="F127" i="1"/>
  <c r="H127" i="1" s="1"/>
  <c r="F128" i="1"/>
  <c r="H128" i="1" s="1"/>
  <c r="F61" i="1"/>
  <c r="F62" i="1"/>
  <c r="H62" i="1" s="1"/>
  <c r="F63" i="1"/>
  <c r="H63" i="1" s="1"/>
  <c r="H61" i="1" l="1"/>
  <c r="K46" i="1"/>
  <c r="I46" i="1"/>
  <c r="I216" i="1"/>
  <c r="I47" i="1" s="1"/>
  <c r="K214" i="1"/>
  <c r="F287" i="1"/>
  <c r="H287" i="1" s="1"/>
  <c r="F286" i="1"/>
  <c r="H286" i="1" s="1"/>
  <c r="F285" i="1"/>
  <c r="H285" i="1" s="1"/>
  <c r="F315" i="1"/>
  <c r="H315" i="1" s="1"/>
  <c r="F314" i="1"/>
  <c r="H314" i="1" s="1"/>
  <c r="F313" i="1"/>
  <c r="H313" i="1" s="1"/>
  <c r="F307" i="1"/>
  <c r="H307" i="1" s="1"/>
  <c r="F306" i="1"/>
  <c r="H306" i="1" s="1"/>
  <c r="F305" i="1"/>
  <c r="H305" i="1" s="1"/>
  <c r="F303" i="1"/>
  <c r="H303" i="1" s="1"/>
  <c r="F302" i="1"/>
  <c r="H302" i="1" s="1"/>
  <c r="F301" i="1"/>
  <c r="H301" i="1" s="1"/>
  <c r="F299" i="1"/>
  <c r="H299" i="1" s="1"/>
  <c r="F298" i="1"/>
  <c r="H298" i="1" s="1"/>
  <c r="F297" i="1"/>
  <c r="H297" i="1" s="1"/>
  <c r="F23" i="1"/>
  <c r="F24" i="1"/>
  <c r="F25" i="1"/>
  <c r="F27" i="1"/>
  <c r="H27" i="1" s="1"/>
  <c r="F28" i="1"/>
  <c r="H28" i="1" s="1"/>
  <c r="F29" i="1"/>
  <c r="H29" i="1" s="1"/>
  <c r="F31" i="1"/>
  <c r="H31" i="1" s="1"/>
  <c r="F32" i="1"/>
  <c r="H32" i="1" s="1"/>
  <c r="F33" i="1"/>
  <c r="H33" i="1" s="1"/>
  <c r="F39" i="1"/>
  <c r="H39" i="1" s="1"/>
  <c r="F40" i="1"/>
  <c r="H40" i="1" s="1"/>
  <c r="F41" i="1"/>
  <c r="H41" i="1" s="1"/>
  <c r="F43" i="1"/>
  <c r="H43" i="1" s="1"/>
  <c r="F44" i="1"/>
  <c r="H44" i="1" s="1"/>
  <c r="F45" i="1"/>
  <c r="H45" i="1" s="1"/>
  <c r="F49" i="1"/>
  <c r="F50" i="1"/>
  <c r="H50" i="1" s="1"/>
  <c r="F51" i="1"/>
  <c r="H51" i="1" s="1"/>
  <c r="F53" i="1"/>
  <c r="H53" i="1" s="1"/>
  <c r="F54" i="1"/>
  <c r="H54" i="1" s="1"/>
  <c r="F55" i="1"/>
  <c r="H55" i="1" s="1"/>
  <c r="F57" i="1"/>
  <c r="H57" i="1" s="1"/>
  <c r="F58" i="1"/>
  <c r="H58" i="1" s="1"/>
  <c r="F59" i="1"/>
  <c r="H59" i="1" s="1"/>
  <c r="F94" i="1"/>
  <c r="F95" i="1"/>
  <c r="H95" i="1" s="1"/>
  <c r="F96" i="1"/>
  <c r="H96" i="1" s="1"/>
  <c r="F102" i="1"/>
  <c r="H102" i="1" s="1"/>
  <c r="F103" i="1"/>
  <c r="H103" i="1" s="1"/>
  <c r="F104" i="1"/>
  <c r="H104" i="1" s="1"/>
  <c r="F106" i="1"/>
  <c r="H106" i="1" s="1"/>
  <c r="F107" i="1"/>
  <c r="H107" i="1" s="1"/>
  <c r="F108" i="1"/>
  <c r="H108" i="1" s="1"/>
  <c r="F110" i="1"/>
  <c r="H110" i="1" s="1"/>
  <c r="F111" i="1"/>
  <c r="H111" i="1" s="1"/>
  <c r="F112" i="1"/>
  <c r="H112" i="1" s="1"/>
  <c r="F114" i="1"/>
  <c r="H114" i="1" s="1"/>
  <c r="F115" i="1"/>
  <c r="H115" i="1" s="1"/>
  <c r="F116" i="1"/>
  <c r="H116" i="1" s="1"/>
  <c r="F123" i="1"/>
  <c r="F124" i="1"/>
  <c r="F131" i="1"/>
  <c r="H131" i="1" s="1"/>
  <c r="F132" i="1"/>
  <c r="H132" i="1" s="1"/>
  <c r="F133" i="1"/>
  <c r="H133" i="1" s="1"/>
  <c r="H143" i="1"/>
  <c r="F144" i="1"/>
  <c r="H144" i="1" s="1"/>
  <c r="F145" i="1"/>
  <c r="H145" i="1" s="1"/>
  <c r="F135" i="1"/>
  <c r="H135" i="1" s="1"/>
  <c r="F136" i="1"/>
  <c r="H136" i="1" s="1"/>
  <c r="F137" i="1"/>
  <c r="H137" i="1" s="1"/>
  <c r="F139" i="1"/>
  <c r="H139" i="1" s="1"/>
  <c r="F140" i="1"/>
  <c r="H140" i="1" s="1"/>
  <c r="F141" i="1"/>
  <c r="H141" i="1" s="1"/>
  <c r="F147" i="1"/>
  <c r="H147" i="1" s="1"/>
  <c r="F148" i="1"/>
  <c r="H148" i="1" s="1"/>
  <c r="F149" i="1"/>
  <c r="H149" i="1" s="1"/>
  <c r="F152" i="1"/>
  <c r="F153" i="1"/>
  <c r="H153" i="1" s="1"/>
  <c r="F154" i="1"/>
  <c r="H154" i="1" s="1"/>
  <c r="F156" i="1"/>
  <c r="H156" i="1" s="1"/>
  <c r="F157" i="1"/>
  <c r="H157" i="1" s="1"/>
  <c r="F158" i="1"/>
  <c r="H158" i="1" s="1"/>
  <c r="F160" i="1"/>
  <c r="H160" i="1" s="1"/>
  <c r="F161" i="1"/>
  <c r="H161" i="1" s="1"/>
  <c r="F162" i="1"/>
  <c r="H162" i="1" s="1"/>
  <c r="F164" i="1"/>
  <c r="H164" i="1" s="1"/>
  <c r="F165" i="1"/>
  <c r="H165" i="1" s="1"/>
  <c r="F166" i="1"/>
  <c r="H166" i="1" s="1"/>
  <c r="F168" i="1"/>
  <c r="H168" i="1" s="1"/>
  <c r="F169" i="1"/>
  <c r="H169" i="1" s="1"/>
  <c r="F170" i="1"/>
  <c r="H170" i="1" s="1"/>
  <c r="F173" i="1"/>
  <c r="H173" i="1" s="1"/>
  <c r="F187" i="1"/>
  <c r="F188" i="1"/>
  <c r="H188" i="1" s="1"/>
  <c r="F194" i="1"/>
  <c r="H194" i="1" s="1"/>
  <c r="F195" i="1"/>
  <c r="H195" i="1" s="1"/>
  <c r="F196" i="1"/>
  <c r="H196" i="1" s="1"/>
  <c r="F198" i="1"/>
  <c r="H198" i="1" s="1"/>
  <c r="F199" i="1"/>
  <c r="H199" i="1" s="1"/>
  <c r="F200" i="1"/>
  <c r="H200" i="1" s="1"/>
  <c r="F202" i="1"/>
  <c r="H202" i="1" s="1"/>
  <c r="F203" i="1"/>
  <c r="H203" i="1" s="1"/>
  <c r="F204" i="1"/>
  <c r="H204" i="1" s="1"/>
  <c r="F277" i="1"/>
  <c r="H277" i="1" s="1"/>
  <c r="F278" i="1"/>
  <c r="H278" i="1" s="1"/>
  <c r="F279" i="1"/>
  <c r="H279" i="1" s="1"/>
  <c r="F281" i="1"/>
  <c r="H281" i="1" s="1"/>
  <c r="F282" i="1"/>
  <c r="H282" i="1" s="1"/>
  <c r="F283" i="1"/>
  <c r="H283" i="1" s="1"/>
  <c r="H259" i="1"/>
  <c r="H258" i="1"/>
  <c r="H257" i="1"/>
  <c r="F255" i="1"/>
  <c r="H255" i="1" s="1"/>
  <c r="F254" i="1"/>
  <c r="H254" i="1" s="1"/>
  <c r="F253" i="1"/>
  <c r="H253" i="1" s="1"/>
  <c r="F250" i="1"/>
  <c r="H250" i="1" s="1"/>
  <c r="F249" i="1"/>
  <c r="H249" i="1" s="1"/>
  <c r="F248" i="1"/>
  <c r="H248" i="1" s="1"/>
  <c r="F319" i="1"/>
  <c r="H319" i="1" s="1"/>
  <c r="F318" i="1"/>
  <c r="H318" i="1" s="1"/>
  <c r="F317" i="1"/>
  <c r="H317" i="1" s="1"/>
  <c r="F311" i="1"/>
  <c r="H311" i="1" s="1"/>
  <c r="F310" i="1"/>
  <c r="H310" i="1" s="1"/>
  <c r="F309" i="1"/>
  <c r="H309" i="1" s="1"/>
  <c r="F275" i="1"/>
  <c r="H275" i="1" s="1"/>
  <c r="F274" i="1"/>
  <c r="H274" i="1" s="1"/>
  <c r="F273" i="1"/>
  <c r="H273" i="1" s="1"/>
  <c r="F265" i="1"/>
  <c r="H265" i="1" s="1"/>
  <c r="F267" i="1"/>
  <c r="H267" i="1" s="1"/>
  <c r="F266" i="1"/>
  <c r="H266" i="1" s="1"/>
  <c r="F220" i="1"/>
  <c r="H220" i="1" s="1"/>
  <c r="F219" i="1"/>
  <c r="H219" i="1" s="1"/>
  <c r="F218" i="1"/>
  <c r="F263" i="1"/>
  <c r="H263" i="1" s="1"/>
  <c r="F262" i="1"/>
  <c r="H262" i="1" s="1"/>
  <c r="F261" i="1"/>
  <c r="H261" i="1" s="1"/>
  <c r="F246" i="1"/>
  <c r="H246" i="1" s="1"/>
  <c r="F245" i="1"/>
  <c r="H245" i="1" s="1"/>
  <c r="F244" i="1"/>
  <c r="H244" i="1" s="1"/>
  <c r="F223" i="1"/>
  <c r="H223" i="1" s="1"/>
  <c r="F224" i="1"/>
  <c r="H224" i="1" s="1"/>
  <c r="F222" i="1"/>
  <c r="H222" i="1" s="1"/>
  <c r="H25" i="1" l="1"/>
  <c r="H187" i="1"/>
  <c r="H216" i="1" s="1"/>
  <c r="F216" i="1"/>
  <c r="H152" i="1"/>
  <c r="H184" i="1" s="1"/>
  <c r="F184" i="1"/>
  <c r="H94" i="1"/>
  <c r="H117" i="1" s="1"/>
  <c r="F117" i="1"/>
  <c r="F46" i="1"/>
  <c r="H123" i="1"/>
  <c r="F151" i="1"/>
  <c r="H49" i="1"/>
  <c r="H84" i="1" s="1"/>
  <c r="F84" i="1"/>
  <c r="H24" i="1"/>
  <c r="H23" i="1"/>
  <c r="H218" i="1"/>
  <c r="H321" i="1" s="1"/>
  <c r="F321" i="1"/>
  <c r="H124" i="1"/>
  <c r="H151" i="1" s="1"/>
  <c r="K216" i="1"/>
  <c r="K47" i="1" s="1"/>
  <c r="H46" i="1" l="1"/>
  <c r="H47" i="1" s="1"/>
  <c r="H48" i="1" s="1"/>
  <c r="F47" i="1"/>
  <c r="F48" i="1" s="1"/>
</calcChain>
</file>

<file path=xl/sharedStrings.xml><?xml version="1.0" encoding="utf-8"?>
<sst xmlns="http://schemas.openxmlformats.org/spreadsheetml/2006/main" count="508" uniqueCount="268">
  <si>
    <t xml:space="preserve">                                                                    USDA - RUS</t>
  </si>
  <si>
    <t>Title  of  Information  Document</t>
  </si>
  <si>
    <t>OMB  No.</t>
  </si>
  <si>
    <t xml:space="preserve"> </t>
  </si>
  <si>
    <t xml:space="preserve"> SUMMARY  OF  INFORMATION  COLLECTION</t>
  </si>
  <si>
    <t>Date  Prepared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</si>
  <si>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</si>
  <si>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</si>
  <si>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</si>
  <si>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</si>
  <si>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</si>
  <si>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</si>
  <si>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</si>
  <si>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</si>
  <si>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</si>
  <si>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>= (j)  Average</t>
  </si>
  <si>
    <t xml:space="preserve">  recordkeeping requirements.  </t>
  </si>
  <si>
    <t>(d)  TOTAL</t>
  </si>
  <si>
    <t>(i)  TOTAL</t>
  </si>
  <si>
    <t xml:space="preserve">         IDENTIFICATION  OF  REPORTING  AND  RECORDKEEPPING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</si>
  <si>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</si>
  <si>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</si>
  <si>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</si>
  <si>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</si>
  <si>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</si>
  <si>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</si>
  <si>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</si>
  <si>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</si>
  <si>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</si>
  <si>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</si>
  <si>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</si>
  <si>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</si>
  <si>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</si>
  <si>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</si>
  <si>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</si>
  <si>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</si>
  <si>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</si>
  <si>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</si>
  <si>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</si>
  <si>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</si>
  <si>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</si>
  <si>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</si>
  <si>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</si>
  <si>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</si>
  <si>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</si>
  <si>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</si>
  <si>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</si>
  <si>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</si>
  <si>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</si>
  <si>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</si>
  <si>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</si>
  <si>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</si>
  <si>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</si>
  <si>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</si>
  <si>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</si>
  <si>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</si>
  <si>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</si>
  <si>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</si>
  <si>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</si>
  <si>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 xml:space="preserve"> RUS  Form  36   (07-91)</t>
  </si>
  <si>
    <t xml:space="preserve">  </t>
  </si>
  <si>
    <t>1780.1(f)</t>
  </si>
  <si>
    <t>Relationship or association with RUS employees</t>
  </si>
  <si>
    <t>Statement on availability to obtain credit elsewhere</t>
  </si>
  <si>
    <t>1780.11(a)(2)</t>
  </si>
  <si>
    <t>Notification of service statement</t>
  </si>
  <si>
    <t>Public Information</t>
  </si>
  <si>
    <t>1780.33(b)</t>
  </si>
  <si>
    <t>Intergovernmental comments</t>
  </si>
  <si>
    <t>1780.33(c)</t>
  </si>
  <si>
    <t>Preliminary engineering report</t>
  </si>
  <si>
    <t>1780.33(e)</t>
  </si>
  <si>
    <t>Supporting documentation</t>
  </si>
  <si>
    <t>1780.33(h)(5)</t>
  </si>
  <si>
    <t>1780.33(h)(6)</t>
  </si>
  <si>
    <t>Certification Regarding Drug-Free Workplace</t>
  </si>
  <si>
    <t>Agreements for professional services</t>
  </si>
  <si>
    <t>1780.39(b)(4)</t>
  </si>
  <si>
    <t>Contracts for other services</t>
  </si>
  <si>
    <t>1780.39(c)(5)(i)</t>
  </si>
  <si>
    <t>Positive programs to encourage connections</t>
  </si>
  <si>
    <t>1780.39(c)(3)</t>
  </si>
  <si>
    <t>User agreement</t>
  </si>
  <si>
    <t>1780.39(d)</t>
  </si>
  <si>
    <t>Interim financing</t>
  </si>
  <si>
    <t>1780.39(g)(3)</t>
  </si>
  <si>
    <t>Fidelity or employee dishonesty Bond</t>
  </si>
  <si>
    <t>1780.39(g)(4)</t>
  </si>
  <si>
    <t>Property insurance</t>
  </si>
  <si>
    <t>1780.39(g)(5)</t>
  </si>
  <si>
    <t>General Liability Insurance</t>
  </si>
  <si>
    <t>1780.39(g)(6)</t>
  </si>
  <si>
    <t>Flood Insurance</t>
  </si>
  <si>
    <t>1780.39(g)7)</t>
  </si>
  <si>
    <t>Workman's compensation insurance</t>
  </si>
  <si>
    <t>1780.44(f)</t>
  </si>
  <si>
    <t>Evidence of other funds</t>
  </si>
  <si>
    <t>1780.44(g)(3)</t>
  </si>
  <si>
    <t>Water rights</t>
  </si>
  <si>
    <t>1780.44(g)</t>
  </si>
  <si>
    <t>Appraisal Report</t>
  </si>
  <si>
    <t>1780.44(g)(1)(ii)</t>
  </si>
  <si>
    <t>User Connections</t>
  </si>
  <si>
    <t>1780.44(g)(4)</t>
  </si>
  <si>
    <t>Lease agreement</t>
  </si>
  <si>
    <t>1780.45(a)</t>
  </si>
  <si>
    <t>1780.45(a)(2)</t>
  </si>
  <si>
    <t>Loan Resolution (Public Bodies)</t>
  </si>
  <si>
    <t>Loan Resolution, Security Agreement</t>
  </si>
  <si>
    <t>1780.45(c)</t>
  </si>
  <si>
    <t>Grant Agreement</t>
  </si>
  <si>
    <t>Construction contract forms</t>
  </si>
  <si>
    <t>1780.61(b)</t>
  </si>
  <si>
    <t xml:space="preserve">Borrower attorney's certification of construction contract </t>
  </si>
  <si>
    <t>Contracts awarded prior to application</t>
  </si>
  <si>
    <t>1780.76(b)</t>
  </si>
  <si>
    <t>1780.76(c)</t>
  </si>
  <si>
    <t>Resident Inspector resume</t>
  </si>
  <si>
    <t>1780.76(d)</t>
  </si>
  <si>
    <t>Daily inspection report</t>
  </si>
  <si>
    <t>FORMS APPROVED UNDER OTHER OMB NUMBERS</t>
  </si>
  <si>
    <t>1780.44(g)(2)</t>
  </si>
  <si>
    <t>Preliminary Title Opinion</t>
  </si>
  <si>
    <t>RD 1927-9</t>
  </si>
  <si>
    <t>(0575-0147)</t>
  </si>
  <si>
    <t>Final Title Opinion</t>
  </si>
  <si>
    <t>RD 1927-10</t>
  </si>
  <si>
    <t>1780.76(e)</t>
  </si>
  <si>
    <t>Partial Payment Estimate</t>
  </si>
  <si>
    <t>RD 1924-18</t>
  </si>
  <si>
    <t>(0575-0042)</t>
  </si>
  <si>
    <t>1780.76(h)(2)</t>
  </si>
  <si>
    <t>Contract Change Order</t>
  </si>
  <si>
    <t>RD 1924-7</t>
  </si>
  <si>
    <t>1780.33(h)(3)</t>
  </si>
  <si>
    <t>Equal Opportunity Agreement</t>
  </si>
  <si>
    <t>RD 400-1</t>
  </si>
  <si>
    <t>(0575-0018)</t>
  </si>
  <si>
    <t>1780.33(h)(4)</t>
  </si>
  <si>
    <t>Assurance Agreement</t>
  </si>
  <si>
    <t>RD 400-4</t>
  </si>
  <si>
    <t>1780.33(a)</t>
  </si>
  <si>
    <t>SF 424</t>
  </si>
  <si>
    <t>1780.33(h)(1)</t>
  </si>
  <si>
    <t>Operating Budget</t>
  </si>
  <si>
    <t>RD 442-7</t>
  </si>
  <si>
    <t>(0575-0015)</t>
  </si>
  <si>
    <t>1780.41(a)(3)</t>
  </si>
  <si>
    <t>Balance Sheet or Financial Statement</t>
  </si>
  <si>
    <t>RD 442-3</t>
  </si>
  <si>
    <t>1780.29(b)(1)</t>
  </si>
  <si>
    <t>Agreement for Engineering Services</t>
  </si>
  <si>
    <t>1942-19</t>
  </si>
  <si>
    <t>1780.39(f)</t>
  </si>
  <si>
    <t>Resolution of Members or Stockholders</t>
  </si>
  <si>
    <t>RD 1942-8</t>
  </si>
  <si>
    <t>1780.41(a)(6)</t>
  </si>
  <si>
    <t>Letter of Intent to Meet Conditions</t>
  </si>
  <si>
    <t>RD 1942-46</t>
  </si>
  <si>
    <t>1780.44(g)(1)(i)</t>
  </si>
  <si>
    <t>Opinion of Counsel Relative to Right-of-Way and Easements</t>
  </si>
  <si>
    <t>RD 442-22</t>
  </si>
  <si>
    <t>1780.45(b)(1)(ii)</t>
  </si>
  <si>
    <t>RD 440-11</t>
  </si>
  <si>
    <t>Statement of Budget, Income, and Equity</t>
  </si>
  <si>
    <t>RD 442-2</t>
  </si>
  <si>
    <t>Water Purchase Contract</t>
  </si>
  <si>
    <t>RD 442-30</t>
  </si>
  <si>
    <t>Written</t>
  </si>
  <si>
    <t>AD-1049</t>
  </si>
  <si>
    <t>RUS Bulletin 1780-27</t>
  </si>
  <si>
    <t>RUS Bulletin 1780-28</t>
  </si>
  <si>
    <t>Water and Waste Loan and Grant Program</t>
  </si>
  <si>
    <t>7 CFR 1780</t>
  </si>
  <si>
    <t>0572-0121</t>
  </si>
  <si>
    <t>1780.37(b)</t>
  </si>
  <si>
    <t>Borrower shall maintain accounting records for 3 years</t>
  </si>
  <si>
    <t xml:space="preserve">      7 CFR 1777-Colonias</t>
  </si>
  <si>
    <t xml:space="preserve">     7 CFR 1778-ECWAG</t>
  </si>
  <si>
    <t>7 CFR 1777-Colonias</t>
  </si>
  <si>
    <t>7 CFR 1778-ECWAG</t>
  </si>
  <si>
    <t xml:space="preserve">     7 CFR 1778-ECWAG (0572-0110)</t>
  </si>
  <si>
    <t>RUS Bulletin 1780-12</t>
  </si>
  <si>
    <t>(4040-0004)</t>
  </si>
  <si>
    <t xml:space="preserve">SUBTOTAL </t>
  </si>
  <si>
    <t>Contractor required records</t>
  </si>
  <si>
    <t>RD 1924-9</t>
  </si>
  <si>
    <t>Release by Claimants</t>
  </si>
  <si>
    <t>RD 1924-10</t>
  </si>
  <si>
    <t>7 CFR 1778 -ECWAG</t>
  </si>
  <si>
    <t>7 CFR 1777 - Colonias</t>
  </si>
  <si>
    <t>RD 1924-12</t>
  </si>
  <si>
    <t>1780.76(f)</t>
  </si>
  <si>
    <t>Promissory Note</t>
  </si>
  <si>
    <t>RD 440-22</t>
  </si>
  <si>
    <t>TOTAL OF ALL PAGES</t>
  </si>
  <si>
    <t>TOTAL - Columns "F" and "I" = OMB 83I, 13 b;                                                                                                                                      Columns "H" and "K" = OMB 83I, 13c</t>
  </si>
  <si>
    <t>Inspection Report</t>
  </si>
  <si>
    <t xml:space="preserve">7 CFR 1777-Colonias                  </t>
  </si>
  <si>
    <t>Certification of Contractor's Release</t>
  </si>
  <si>
    <t xml:space="preserve">      7 CFR 1777-Section 306C (0572-0109)</t>
  </si>
  <si>
    <t xml:space="preserve">      7 CFR 1777-Section 306C</t>
  </si>
  <si>
    <t>1780.33(f)</t>
  </si>
  <si>
    <t>Environmental Report</t>
  </si>
  <si>
    <t>1780.7(d) &amp;</t>
  </si>
  <si>
    <t>1780.33 (d)</t>
  </si>
  <si>
    <t>1780.33(h)(7)</t>
  </si>
  <si>
    <t>RD 1940-Q</t>
  </si>
  <si>
    <t>1780.33(h)(8)</t>
  </si>
  <si>
    <t>Certification on Tying Arrangements</t>
  </si>
  <si>
    <t>Cert. for Contracts, Grants, and Loans (Regarding Lobbying)</t>
  </si>
  <si>
    <t>1780.41(a)(5)</t>
  </si>
  <si>
    <t>Letter of Conditions</t>
  </si>
  <si>
    <t>Approval/Actions Following Obligation: (uses obligation data)</t>
  </si>
  <si>
    <t>Application/Eligibility: (uses application data)</t>
  </si>
  <si>
    <t>1780.44©</t>
  </si>
  <si>
    <t>Initial Compliance Review</t>
  </si>
  <si>
    <t>RD 400-8</t>
  </si>
  <si>
    <t>1780.47(d) &amp; (e )</t>
  </si>
  <si>
    <t>1780.47(f)(1)</t>
  </si>
  <si>
    <t>1780.47(f)(2)</t>
  </si>
  <si>
    <t>Management report- Quarterly Report</t>
  </si>
  <si>
    <t>Actions during Construction: (uses construction data)</t>
  </si>
  <si>
    <t>1780.61(a)</t>
  </si>
  <si>
    <t>Owner's Solicitation and Review of Offers</t>
  </si>
  <si>
    <t>1780.76 (a)</t>
  </si>
  <si>
    <t>Pre-Construction Conference</t>
  </si>
  <si>
    <t>RD 1924-16</t>
  </si>
  <si>
    <t>Bond Transcript Documents</t>
  </si>
  <si>
    <t>1780.89 &amp; .90</t>
  </si>
  <si>
    <t>Multiple Advances of Agency Funds (Bond Anticipation Note)</t>
  </si>
  <si>
    <t>1780.14(a)</t>
  </si>
  <si>
    <t>Security- Public Bodies- General Obligation and Revenue Bonds</t>
  </si>
  <si>
    <t>1780.14(b)</t>
  </si>
  <si>
    <t>Security- Not-For-Profit- Liens on property and Financing Stmt.</t>
  </si>
  <si>
    <t>Application for Federal Assistance- Initial Application</t>
  </si>
  <si>
    <t>Budget Information--Non-Construction Programs</t>
  </si>
  <si>
    <t>SF-424A</t>
  </si>
  <si>
    <t>(4040-0006)</t>
  </si>
  <si>
    <t>Assurances--Non-construction Programs</t>
  </si>
  <si>
    <t>SF-424B</t>
  </si>
  <si>
    <t>(4040-0007)</t>
  </si>
  <si>
    <t>1780.39(b)(1),(2)</t>
  </si>
  <si>
    <t>, and (3)</t>
  </si>
  <si>
    <t>Sub-total (Forms Approved Under Other OMB Numbers)</t>
  </si>
  <si>
    <t>Estimate of Funds Needed for 30-Day Period Commencing _"</t>
  </si>
  <si>
    <t>Documentation of Income Survey</t>
  </si>
  <si>
    <t>1780.1(d)</t>
  </si>
  <si>
    <t>Written &amp;</t>
  </si>
  <si>
    <t>RUS Bulletin</t>
  </si>
  <si>
    <t>1780-7</t>
  </si>
  <si>
    <t>1780-9</t>
  </si>
  <si>
    <t>AD-1048</t>
  </si>
  <si>
    <t>(0505-0027)</t>
  </si>
  <si>
    <t>Exhibit GC-H</t>
  </si>
  <si>
    <t>Monitoring construction- Owner's Report</t>
  </si>
  <si>
    <t xml:space="preserve">Representations Regarding Felony Conviction and Tax </t>
  </si>
  <si>
    <t>AD-3030</t>
  </si>
  <si>
    <t>Delinquent Status for Corporate Applicants</t>
  </si>
  <si>
    <t>(0505-0025)</t>
  </si>
  <si>
    <t>Assurances Regarding Felony Conviction and Tax Deilnquent</t>
  </si>
  <si>
    <t>AD-3031</t>
  </si>
  <si>
    <t>Status for Corporate Applicants</t>
  </si>
  <si>
    <t>Audits and Year-End Financial Reports</t>
  </si>
  <si>
    <t>NON-FORM BURDEN-(Under this collection 0572-0121)</t>
  </si>
  <si>
    <t>AD-1047</t>
  </si>
  <si>
    <t>Certification Regarding Debarment- Primary Covered Trans.</t>
  </si>
  <si>
    <t>Certification Regarding Debarment- Lower Tier Covered Trans.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</si>
</sst>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_)"/>
  </numFmts>
  <fonts count="21">
    <font>
      <sz val="10"/>
      <name val="Arial"/>
    </font>
    <font>
      <b/>
      <sz val="12"/>
      <color indexed="8"/>
      <name val="Arial"/>
      <family val="2"/>
    </font>
    <font>
      <sz val="10"/>
      <color indexed="8"/>
      <name val="TMSRMN"/>
    </font>
    <font>
      <sz val="9"/>
      <name val="Arial"/>
      <family val="2"/>
    </font>
    <font>
      <b/>
      <u/>
      <sz val="9"/>
      <name val="Arial"/>
      <family val="2"/>
    </font>
    <font>
      <sz val="8"/>
      <name val="Arial"/>
    </font>
    <font>
      <sz val="9"/>
      <color indexed="8"/>
      <name val="TMSRMN"/>
    </font>
    <font>
      <sz val="10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7"/>
      <color indexed="8"/>
      <name val="Arial"/>
      <family val="2"/>
    </font>
    <font>
      <sz val="8"/>
      <color indexed="8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i/>
      <sz val="8"/>
      <color indexed="8"/>
      <name val="Arial"/>
      <family val="2"/>
    </font>
    <font>
      <i/>
      <sz val="7"/>
      <color indexed="8"/>
      <name val="Arial"/>
      <family val="2"/>
    </font>
    <font>
      <b/>
      <sz val="9"/>
      <color indexed="8"/>
      <name val="Arial"/>
      <family val="2"/>
    </font>
    <font>
      <sz val="8"/>
      <name val="Arial"/>
      <family val="2"/>
    </font>
    <font>
      <b/>
      <i/>
      <sz val="9"/>
      <name val="Arial"/>
      <family val="2"/>
    </font>
    <font>
      <b/>
      <i/>
      <u val="double"/>
      <sz val="9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8"/>
      </right>
      <top style="double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medium">
        <color indexed="8"/>
      </right>
      <top style="double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</borders>
  <cellStyleXfs count="1">
    <xf numFmtId="0" fontId="0" fillId="0" borderId="0"/>
  </cellStyleXfs>
  <cellXfs count="298">
    <xf numFmtId="0" fontId="0" fillId="0" borderId="0" xfId="0"/>
    <xf numFmtId="37" fontId="2" fillId="0" borderId="0" xfId="0" applyNumberFormat="1" applyFont="1" applyBorder="1" applyProtection="1"/>
    <xf numFmtId="0" fontId="3" fillId="0" borderId="20" xfId="0" applyFont="1" applyBorder="1" applyAlignment="1">
      <alignment wrapText="1"/>
    </xf>
    <xf numFmtId="0" fontId="3" fillId="0" borderId="20" xfId="0" applyFont="1" applyBorder="1" applyAlignment="1"/>
    <xf numFmtId="0" fontId="3" fillId="0" borderId="20" xfId="0" applyFont="1" applyBorder="1" applyAlignment="1">
      <alignment horizontal="right"/>
    </xf>
    <xf numFmtId="0" fontId="3" fillId="0" borderId="20" xfId="0" applyFont="1" applyBorder="1" applyAlignment="1">
      <alignment horizontal="left" wrapText="1"/>
    </xf>
    <xf numFmtId="0" fontId="3" fillId="0" borderId="21" xfId="0" applyFont="1" applyBorder="1" applyAlignment="1"/>
    <xf numFmtId="0" fontId="4" fillId="0" borderId="21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21" xfId="0" applyFont="1" applyBorder="1" applyAlignment="1">
      <alignment horizontal="center"/>
    </xf>
    <xf numFmtId="0" fontId="3" fillId="0" borderId="21" xfId="0" applyFont="1" applyBorder="1" applyAlignment="1">
      <alignment horizontal="right"/>
    </xf>
    <xf numFmtId="0" fontId="3" fillId="0" borderId="21" xfId="0" applyFont="1" applyBorder="1" applyAlignment="1">
      <alignment wrapText="1"/>
    </xf>
    <xf numFmtId="0" fontId="3" fillId="0" borderId="21" xfId="0" applyFont="1" applyBorder="1" applyAlignment="1">
      <alignment horizontal="left" wrapText="1"/>
    </xf>
    <xf numFmtId="0" fontId="3" fillId="0" borderId="21" xfId="0" applyFont="1" applyBorder="1" applyAlignment="1">
      <alignment horizontal="center" wrapText="1"/>
    </xf>
    <xf numFmtId="0" fontId="0" fillId="0" borderId="22" xfId="0" applyBorder="1"/>
    <xf numFmtId="0" fontId="0" fillId="0" borderId="0" xfId="0" applyBorder="1"/>
    <xf numFmtId="0" fontId="3" fillId="0" borderId="36" xfId="0" applyFont="1" applyBorder="1" applyAlignment="1">
      <alignment horizontal="left" wrapText="1"/>
    </xf>
    <xf numFmtId="0" fontId="3" fillId="0" borderId="36" xfId="0" applyFont="1" applyBorder="1"/>
    <xf numFmtId="0" fontId="3" fillId="0" borderId="36" xfId="0" applyFont="1" applyBorder="1" applyAlignment="1">
      <alignment horizontal="left"/>
    </xf>
    <xf numFmtId="0" fontId="4" fillId="0" borderId="36" xfId="0" applyFont="1" applyBorder="1" applyAlignment="1">
      <alignment horizontal="left"/>
    </xf>
    <xf numFmtId="0" fontId="3" fillId="0" borderId="36" xfId="0" quotePrefix="1" applyFont="1" applyBorder="1" applyAlignment="1">
      <alignment horizontal="left" wrapText="1"/>
    </xf>
    <xf numFmtId="0" fontId="3" fillId="0" borderId="12" xfId="0" applyFont="1" applyBorder="1" applyAlignment="1">
      <alignment horizontal="left"/>
    </xf>
    <xf numFmtId="0" fontId="3" fillId="0" borderId="12" xfId="0" applyFont="1" applyBorder="1"/>
    <xf numFmtId="0" fontId="3" fillId="0" borderId="12" xfId="0" applyFont="1" applyBorder="1" applyAlignment="1">
      <alignment wrapText="1"/>
    </xf>
    <xf numFmtId="0" fontId="3" fillId="0" borderId="12" xfId="0" applyFont="1" applyBorder="1" applyAlignment="1">
      <alignment horizontal="left" wrapText="1"/>
    </xf>
    <xf numFmtId="0" fontId="3" fillId="0" borderId="5" xfId="0" applyFont="1" applyBorder="1"/>
    <xf numFmtId="0" fontId="3" fillId="0" borderId="46" xfId="0" applyFont="1" applyBorder="1"/>
    <xf numFmtId="0" fontId="3" fillId="0" borderId="46" xfId="0" applyFont="1" applyBorder="1" applyAlignment="1">
      <alignment horizontal="left" wrapText="1"/>
    </xf>
    <xf numFmtId="0" fontId="3" fillId="0" borderId="46" xfId="0" applyFont="1" applyBorder="1" applyAlignment="1">
      <alignment horizontal="left"/>
    </xf>
    <xf numFmtId="0" fontId="3" fillId="0" borderId="49" xfId="0" applyFont="1" applyBorder="1"/>
    <xf numFmtId="0" fontId="3" fillId="0" borderId="1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52" xfId="0" applyFont="1" applyBorder="1" applyAlignment="1">
      <alignment horizontal="left" wrapText="1"/>
    </xf>
    <xf numFmtId="0" fontId="3" fillId="0" borderId="22" xfId="0" applyFont="1" applyBorder="1" applyAlignment="1">
      <alignment horizontal="left" wrapText="1"/>
    </xf>
    <xf numFmtId="0" fontId="3" fillId="0" borderId="55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37" fontId="0" fillId="0" borderId="0" xfId="0" applyNumberFormat="1"/>
    <xf numFmtId="2" fontId="1" fillId="0" borderId="11" xfId="0" applyNumberFormat="1" applyFont="1" applyBorder="1" applyProtection="1"/>
    <xf numFmtId="37" fontId="2" fillId="0" borderId="44" xfId="0" applyNumberFormat="1" applyFont="1" applyBorder="1" applyProtection="1"/>
    <xf numFmtId="0" fontId="3" fillId="0" borderId="57" xfId="0" applyFont="1" applyBorder="1" applyAlignment="1">
      <alignment horizontal="left" wrapText="1"/>
    </xf>
    <xf numFmtId="0" fontId="3" fillId="0" borderId="0" xfId="0" applyFont="1" applyBorder="1"/>
    <xf numFmtId="37" fontId="8" fillId="0" borderId="13" xfId="0" applyNumberFormat="1" applyFont="1" applyBorder="1" applyAlignment="1" applyProtection="1">
      <alignment horizontal="center"/>
    </xf>
    <xf numFmtId="49" fontId="3" fillId="0" borderId="12" xfId="0" applyNumberFormat="1" applyFont="1" applyBorder="1" applyAlignment="1">
      <alignment horizontal="left"/>
    </xf>
    <xf numFmtId="0" fontId="4" fillId="0" borderId="20" xfId="0" applyFont="1" applyBorder="1" applyAlignment="1"/>
    <xf numFmtId="0" fontId="4" fillId="0" borderId="20" xfId="0" applyFont="1" applyBorder="1"/>
    <xf numFmtId="37" fontId="8" fillId="0" borderId="13" xfId="0" applyNumberFormat="1" applyFont="1" applyBorder="1" applyAlignment="1" applyProtection="1">
      <alignment wrapText="1"/>
    </xf>
    <xf numFmtId="37" fontId="10" fillId="0" borderId="1" xfId="0" applyNumberFormat="1" applyFont="1" applyBorder="1" applyProtection="1"/>
    <xf numFmtId="37" fontId="10" fillId="0" borderId="2" xfId="0" applyNumberFormat="1" applyFont="1" applyBorder="1" applyProtection="1"/>
    <xf numFmtId="37" fontId="11" fillId="0" borderId="3" xfId="0" applyNumberFormat="1" applyFont="1" applyBorder="1" applyProtection="1"/>
    <xf numFmtId="37" fontId="9" fillId="0" borderId="2" xfId="0" applyNumberFormat="1" applyFont="1" applyBorder="1" applyProtection="1"/>
    <xf numFmtId="37" fontId="9" fillId="0" borderId="4" xfId="0" applyNumberFormat="1" applyFont="1" applyBorder="1" applyProtection="1"/>
    <xf numFmtId="37" fontId="9" fillId="0" borderId="5" xfId="0" applyNumberFormat="1" applyFont="1" applyBorder="1" applyProtection="1"/>
    <xf numFmtId="37" fontId="9" fillId="0" borderId="0" xfId="0" applyNumberFormat="1" applyFont="1" applyProtection="1"/>
    <xf numFmtId="37" fontId="1" fillId="0" borderId="8" xfId="0" applyNumberFormat="1" applyFont="1" applyBorder="1" applyAlignment="1" applyProtection="1">
      <alignment horizontal="left"/>
    </xf>
    <xf numFmtId="37" fontId="11" fillId="0" borderId="6" xfId="0" applyNumberFormat="1" applyFont="1" applyBorder="1" applyProtection="1"/>
    <xf numFmtId="37" fontId="9" fillId="0" borderId="7" xfId="0" applyNumberFormat="1" applyFont="1" applyBorder="1" applyProtection="1"/>
    <xf numFmtId="37" fontId="1" fillId="0" borderId="5" xfId="0" applyNumberFormat="1" applyFont="1" applyBorder="1" applyProtection="1"/>
    <xf numFmtId="37" fontId="1" fillId="0" borderId="8" xfId="0" applyNumberFormat="1" applyFont="1" applyBorder="1" applyProtection="1"/>
    <xf numFmtId="164" fontId="11" fillId="0" borderId="8" xfId="0" applyNumberFormat="1" applyFont="1" applyBorder="1" applyProtection="1"/>
    <xf numFmtId="164" fontId="9" fillId="0" borderId="0" xfId="0" applyNumberFormat="1" applyFont="1" applyProtection="1"/>
    <xf numFmtId="164" fontId="9" fillId="0" borderId="9" xfId="0" applyNumberFormat="1" applyFont="1" applyBorder="1" applyProtection="1"/>
    <xf numFmtId="37" fontId="9" fillId="0" borderId="10" xfId="0" applyNumberFormat="1" applyFont="1" applyBorder="1" applyProtection="1"/>
    <xf numFmtId="37" fontId="12" fillId="0" borderId="11" xfId="0" applyNumberFormat="1" applyFont="1" applyBorder="1" applyProtection="1"/>
    <xf numFmtId="37" fontId="1" fillId="0" borderId="6" xfId="0" applyNumberFormat="1" applyFont="1" applyBorder="1" applyProtection="1"/>
    <xf numFmtId="37" fontId="9" fillId="0" borderId="11" xfId="0" applyNumberFormat="1" applyFont="1" applyBorder="1" applyProtection="1"/>
    <xf numFmtId="164" fontId="9" fillId="0" borderId="7" xfId="0" applyNumberFormat="1" applyFont="1" applyBorder="1" applyProtection="1"/>
    <xf numFmtId="37" fontId="11" fillId="0" borderId="5" xfId="0" applyNumberFormat="1" applyFont="1" applyBorder="1" applyProtection="1"/>
    <xf numFmtId="37" fontId="14" fillId="0" borderId="0" xfId="0" applyNumberFormat="1" applyFont="1" applyAlignment="1" applyProtection="1">
      <alignment horizontal="center"/>
    </xf>
    <xf numFmtId="37" fontId="10" fillId="0" borderId="0" xfId="0" applyNumberFormat="1" applyFont="1" applyAlignment="1" applyProtection="1">
      <alignment horizontal="center"/>
    </xf>
    <xf numFmtId="37" fontId="10" fillId="0" borderId="0" xfId="0" applyNumberFormat="1" applyFont="1" applyProtection="1"/>
    <xf numFmtId="37" fontId="10" fillId="0" borderId="9" xfId="0" applyNumberFormat="1" applyFont="1" applyBorder="1" applyProtection="1"/>
    <xf numFmtId="37" fontId="14" fillId="0" borderId="5" xfId="0" applyNumberFormat="1" applyFont="1" applyBorder="1" applyProtection="1"/>
    <xf numFmtId="37" fontId="10" fillId="0" borderId="0" xfId="0" applyNumberFormat="1" applyFont="1" applyAlignment="1" applyProtection="1">
      <alignment horizontal="fill"/>
    </xf>
    <xf numFmtId="37" fontId="14" fillId="0" borderId="10" xfId="0" applyNumberFormat="1" applyFont="1" applyBorder="1" applyAlignment="1" applyProtection="1">
      <alignment horizontal="center"/>
    </xf>
    <xf numFmtId="37" fontId="10" fillId="0" borderId="11" xfId="0" applyNumberFormat="1" applyFont="1" applyBorder="1" applyAlignment="1" applyProtection="1">
      <alignment horizontal="center"/>
    </xf>
    <xf numFmtId="37" fontId="10" fillId="0" borderId="11" xfId="0" applyNumberFormat="1" applyFont="1" applyBorder="1" applyProtection="1"/>
    <xf numFmtId="37" fontId="10" fillId="0" borderId="7" xfId="0" applyNumberFormat="1" applyFont="1" applyBorder="1" applyProtection="1"/>
    <xf numFmtId="37" fontId="10" fillId="0" borderId="10" xfId="0" applyNumberFormat="1" applyFont="1" applyBorder="1" applyProtection="1"/>
    <xf numFmtId="37" fontId="9" fillId="0" borderId="27" xfId="0" applyNumberFormat="1" applyFont="1" applyBorder="1" applyProtection="1"/>
    <xf numFmtId="37" fontId="11" fillId="0" borderId="12" xfId="0" applyNumberFormat="1" applyFont="1" applyBorder="1" applyProtection="1"/>
    <xf numFmtId="37" fontId="11" fillId="0" borderId="13" xfId="0" applyNumberFormat="1" applyFont="1" applyBorder="1" applyProtection="1"/>
    <xf numFmtId="37" fontId="11" fillId="0" borderId="13" xfId="0" applyNumberFormat="1" applyFont="1" applyBorder="1" applyAlignment="1" applyProtection="1">
      <alignment horizontal="center"/>
    </xf>
    <xf numFmtId="37" fontId="11" fillId="0" borderId="11" xfId="0" applyNumberFormat="1" applyFont="1" applyBorder="1" applyProtection="1"/>
    <xf numFmtId="37" fontId="11" fillId="0" borderId="11" xfId="0" applyNumberFormat="1" applyFont="1" applyBorder="1" applyAlignment="1" applyProtection="1">
      <alignment horizontal="center"/>
    </xf>
    <xf numFmtId="37" fontId="11" fillId="0" borderId="10" xfId="0" applyNumberFormat="1" applyFont="1" applyBorder="1" applyProtection="1"/>
    <xf numFmtId="37" fontId="11" fillId="0" borderId="7" xfId="0" applyNumberFormat="1" applyFont="1" applyBorder="1" applyProtection="1"/>
    <xf numFmtId="37" fontId="10" fillId="0" borderId="13" xfId="0" applyNumberFormat="1" applyFont="1" applyBorder="1" applyAlignment="1" applyProtection="1">
      <alignment horizontal="center"/>
    </xf>
    <xf numFmtId="37" fontId="10" fillId="0" borderId="12" xfId="0" applyNumberFormat="1" applyFont="1" applyBorder="1" applyAlignment="1" applyProtection="1">
      <alignment horizontal="center"/>
    </xf>
    <xf numFmtId="37" fontId="10" fillId="0" borderId="9" xfId="0" applyNumberFormat="1" applyFont="1" applyBorder="1" applyAlignment="1" applyProtection="1">
      <alignment horizontal="center"/>
    </xf>
    <xf numFmtId="37" fontId="11" fillId="0" borderId="12" xfId="0" applyNumberFormat="1" applyFont="1" applyBorder="1" applyAlignment="1" applyProtection="1">
      <alignment horizontal="center"/>
    </xf>
    <xf numFmtId="37" fontId="15" fillId="0" borderId="13" xfId="0" applyNumberFormat="1" applyFont="1" applyBorder="1" applyAlignment="1" applyProtection="1">
      <alignment horizontal="center"/>
    </xf>
    <xf numFmtId="37" fontId="15" fillId="0" borderId="0" xfId="0" applyNumberFormat="1" applyFont="1" applyAlignment="1" applyProtection="1">
      <alignment horizontal="center"/>
    </xf>
    <xf numFmtId="37" fontId="10" fillId="0" borderId="13" xfId="0" applyNumberFormat="1" applyFont="1" applyBorder="1" applyProtection="1"/>
    <xf numFmtId="37" fontId="11" fillId="0" borderId="0" xfId="0" applyNumberFormat="1" applyFont="1" applyProtection="1"/>
    <xf numFmtId="37" fontId="10" fillId="0" borderId="12" xfId="0" applyNumberFormat="1" applyFont="1" applyBorder="1" applyProtection="1"/>
    <xf numFmtId="37" fontId="15" fillId="0" borderId="9" xfId="0" applyNumberFormat="1" applyFont="1" applyBorder="1" applyAlignment="1" applyProtection="1">
      <alignment horizontal="center"/>
    </xf>
    <xf numFmtId="37" fontId="14" fillId="0" borderId="14" xfId="0" applyNumberFormat="1" applyFont="1" applyBorder="1" applyAlignment="1" applyProtection="1">
      <alignment horizontal="center"/>
    </xf>
    <xf numFmtId="37" fontId="14" fillId="0" borderId="15" xfId="0" applyNumberFormat="1" applyFont="1" applyBorder="1" applyAlignment="1" applyProtection="1">
      <alignment horizontal="center"/>
    </xf>
    <xf numFmtId="37" fontId="14" fillId="0" borderId="11" xfId="0" applyNumberFormat="1" applyFont="1" applyBorder="1" applyAlignment="1" applyProtection="1">
      <alignment horizontal="center"/>
    </xf>
    <xf numFmtId="37" fontId="14" fillId="0" borderId="7" xfId="0" applyNumberFormat="1" applyFont="1" applyBorder="1" applyAlignment="1" applyProtection="1">
      <alignment horizontal="center"/>
    </xf>
    <xf numFmtId="37" fontId="14" fillId="0" borderId="12" xfId="0" applyNumberFormat="1" applyFont="1" applyBorder="1" applyAlignment="1" applyProtection="1">
      <alignment horizontal="center"/>
    </xf>
    <xf numFmtId="37" fontId="14" fillId="0" borderId="13" xfId="0" applyNumberFormat="1" applyFont="1" applyBorder="1" applyAlignment="1" applyProtection="1">
      <alignment horizontal="center"/>
    </xf>
    <xf numFmtId="37" fontId="14" fillId="0" borderId="0" xfId="0" applyNumberFormat="1" applyFont="1" applyBorder="1" applyAlignment="1" applyProtection="1">
      <alignment horizontal="center"/>
    </xf>
    <xf numFmtId="37" fontId="14" fillId="0" borderId="77" xfId="0" applyNumberFormat="1" applyFont="1" applyBorder="1" applyAlignment="1" applyProtection="1">
      <alignment horizontal="center"/>
    </xf>
    <xf numFmtId="37" fontId="14" fillId="0" borderId="9" xfId="0" applyNumberFormat="1" applyFont="1" applyBorder="1" applyAlignment="1" applyProtection="1">
      <alignment horizontal="center"/>
    </xf>
    <xf numFmtId="0" fontId="7" fillId="0" borderId="41" xfId="0" applyFont="1" applyBorder="1"/>
    <xf numFmtId="0" fontId="7" fillId="0" borderId="17" xfId="0" applyFont="1" applyBorder="1"/>
    <xf numFmtId="0" fontId="7" fillId="0" borderId="16" xfId="0" applyFont="1" applyBorder="1"/>
    <xf numFmtId="0" fontId="7" fillId="0" borderId="18" xfId="0" applyFont="1" applyBorder="1"/>
    <xf numFmtId="37" fontId="9" fillId="0" borderId="13" xfId="0" applyNumberFormat="1" applyFont="1" applyBorder="1" applyProtection="1"/>
    <xf numFmtId="2" fontId="9" fillId="0" borderId="13" xfId="0" applyNumberFormat="1" applyFont="1" applyBorder="1" applyProtection="1"/>
    <xf numFmtId="37" fontId="9" fillId="0" borderId="9" xfId="0" applyNumberFormat="1" applyFont="1" applyBorder="1" applyAlignment="1" applyProtection="1">
      <alignment horizontal="right"/>
    </xf>
    <xf numFmtId="37" fontId="9" fillId="0" borderId="13" xfId="0" applyNumberFormat="1" applyFont="1" applyBorder="1" applyAlignment="1" applyProtection="1">
      <alignment horizontal="center"/>
    </xf>
    <xf numFmtId="37" fontId="9" fillId="0" borderId="12" xfId="0" applyNumberFormat="1" applyFont="1" applyBorder="1" applyProtection="1"/>
    <xf numFmtId="37" fontId="9" fillId="0" borderId="9" xfId="0" applyNumberFormat="1" applyFont="1" applyBorder="1" applyProtection="1"/>
    <xf numFmtId="37" fontId="9" fillId="0" borderId="0" xfId="0" applyNumberFormat="1" applyFont="1" applyBorder="1" applyProtection="1"/>
    <xf numFmtId="0" fontId="9" fillId="0" borderId="23" xfId="0" applyNumberFormat="1" applyFont="1" applyBorder="1" applyAlignment="1" applyProtection="1">
      <alignment horizontal="center"/>
    </xf>
    <xf numFmtId="37" fontId="16" fillId="0" borderId="20" xfId="0" applyNumberFormat="1" applyFont="1" applyBorder="1" applyAlignment="1" applyProtection="1">
      <alignment horizontal="right" vertical="center"/>
    </xf>
    <xf numFmtId="0" fontId="9" fillId="0" borderId="13" xfId="0" applyNumberFormat="1" applyFont="1" applyBorder="1" applyAlignment="1" applyProtection="1">
      <alignment horizontal="center"/>
    </xf>
    <xf numFmtId="37" fontId="9" fillId="0" borderId="74" xfId="0" applyNumberFormat="1" applyFont="1" applyBorder="1" applyAlignment="1" applyProtection="1">
      <alignment horizontal="center"/>
    </xf>
    <xf numFmtId="37" fontId="9" fillId="0" borderId="25" xfId="0" applyNumberFormat="1" applyFont="1" applyBorder="1" applyAlignment="1" applyProtection="1">
      <alignment horizontal="right"/>
    </xf>
    <xf numFmtId="37" fontId="9" fillId="0" borderId="23" xfId="0" applyNumberFormat="1" applyFont="1" applyBorder="1" applyAlignment="1" applyProtection="1">
      <alignment horizontal="center"/>
    </xf>
    <xf numFmtId="37" fontId="9" fillId="0" borderId="50" xfId="0" applyNumberFormat="1" applyFont="1" applyBorder="1" applyProtection="1"/>
    <xf numFmtId="37" fontId="9" fillId="0" borderId="31" xfId="0" applyNumberFormat="1" applyFont="1" applyBorder="1" applyProtection="1"/>
    <xf numFmtId="37" fontId="9" fillId="0" borderId="30" xfId="0" applyNumberFormat="1" applyFont="1" applyBorder="1" applyAlignment="1" applyProtection="1">
      <alignment horizontal="right"/>
    </xf>
    <xf numFmtId="37" fontId="9" fillId="0" borderId="21" xfId="0" applyNumberFormat="1" applyFont="1" applyBorder="1" applyProtection="1"/>
    <xf numFmtId="37" fontId="9" fillId="0" borderId="44" xfId="0" applyNumberFormat="1" applyFont="1" applyBorder="1" applyProtection="1"/>
    <xf numFmtId="37" fontId="9" fillId="0" borderId="28" xfId="0" applyNumberFormat="1" applyFont="1" applyBorder="1" applyProtection="1"/>
    <xf numFmtId="37" fontId="9" fillId="0" borderId="36" xfId="0" applyNumberFormat="1" applyFont="1" applyBorder="1" applyProtection="1"/>
    <xf numFmtId="37" fontId="9" fillId="0" borderId="55" xfId="0" applyNumberFormat="1" applyFont="1" applyBorder="1" applyProtection="1"/>
    <xf numFmtId="37" fontId="9" fillId="0" borderId="56" xfId="0" applyNumberFormat="1" applyFont="1" applyBorder="1" applyProtection="1"/>
    <xf numFmtId="2" fontId="9" fillId="0" borderId="0" xfId="0" applyNumberFormat="1" applyFont="1" applyBorder="1" applyProtection="1"/>
    <xf numFmtId="37" fontId="9" fillId="0" borderId="58" xfId="0" applyNumberFormat="1" applyFont="1" applyBorder="1" applyProtection="1"/>
    <xf numFmtId="37" fontId="9" fillId="0" borderId="57" xfId="0" applyNumberFormat="1" applyFont="1" applyBorder="1" applyProtection="1"/>
    <xf numFmtId="0" fontId="7" fillId="0" borderId="37" xfId="0" applyFont="1" applyBorder="1"/>
    <xf numFmtId="0" fontId="7" fillId="0" borderId="26" xfId="0" applyFont="1" applyBorder="1"/>
    <xf numFmtId="0" fontId="7" fillId="0" borderId="69" xfId="0" applyFont="1" applyBorder="1"/>
    <xf numFmtId="0" fontId="7" fillId="0" borderId="39" xfId="0" applyFont="1" applyBorder="1"/>
    <xf numFmtId="37" fontId="9" fillId="0" borderId="38" xfId="0" applyNumberFormat="1" applyFont="1" applyBorder="1" applyProtection="1"/>
    <xf numFmtId="37" fontId="9" fillId="0" borderId="33" xfId="0" applyNumberFormat="1" applyFont="1" applyBorder="1" applyProtection="1"/>
    <xf numFmtId="37" fontId="9" fillId="0" borderId="34" xfId="0" applyNumberFormat="1" applyFont="1" applyBorder="1" applyProtection="1"/>
    <xf numFmtId="37" fontId="9" fillId="0" borderId="71" xfId="0" applyNumberFormat="1" applyFont="1" applyBorder="1" applyProtection="1"/>
    <xf numFmtId="37" fontId="9" fillId="0" borderId="45" xfId="0" applyNumberFormat="1" applyFont="1" applyBorder="1" applyProtection="1"/>
    <xf numFmtId="37" fontId="9" fillId="0" borderId="40" xfId="0" applyNumberFormat="1" applyFont="1" applyBorder="1" applyAlignment="1" applyProtection="1">
      <alignment horizontal="right"/>
    </xf>
    <xf numFmtId="0" fontId="3" fillId="0" borderId="13" xfId="0" applyFont="1" applyBorder="1"/>
    <xf numFmtId="37" fontId="8" fillId="0" borderId="13" xfId="0" applyNumberFormat="1" applyFont="1" applyBorder="1" applyAlignment="1" applyProtection="1">
      <alignment horizontal="left"/>
    </xf>
    <xf numFmtId="37" fontId="8" fillId="0" borderId="13" xfId="0" applyNumberFormat="1" applyFont="1" applyBorder="1" applyProtection="1"/>
    <xf numFmtId="37" fontId="3" fillId="0" borderId="13" xfId="0" applyNumberFormat="1" applyFont="1" applyBorder="1" applyAlignment="1" applyProtection="1">
      <alignment horizontal="center"/>
    </xf>
    <xf numFmtId="37" fontId="3" fillId="0" borderId="13" xfId="0" applyNumberFormat="1" applyFont="1" applyBorder="1" applyAlignment="1" applyProtection="1">
      <alignment horizontal="left"/>
    </xf>
    <xf numFmtId="37" fontId="3" fillId="0" borderId="13" xfId="0" applyNumberFormat="1" applyFont="1" applyBorder="1" applyProtection="1"/>
    <xf numFmtId="37" fontId="8" fillId="2" borderId="23" xfId="0" applyNumberFormat="1" applyFont="1" applyFill="1" applyBorder="1" applyProtection="1"/>
    <xf numFmtId="37" fontId="8" fillId="2" borderId="13" xfId="0" applyNumberFormat="1" applyFont="1" applyFill="1" applyBorder="1" applyAlignment="1" applyProtection="1">
      <alignment horizontal="right"/>
    </xf>
    <xf numFmtId="37" fontId="8" fillId="0" borderId="63" xfId="0" applyNumberFormat="1" applyFont="1" applyBorder="1" applyProtection="1"/>
    <xf numFmtId="37" fontId="8" fillId="0" borderId="13" xfId="0" applyNumberFormat="1" applyFont="1" applyFill="1" applyBorder="1" applyProtection="1"/>
    <xf numFmtId="37" fontId="8" fillId="0" borderId="50" xfId="0" applyNumberFormat="1" applyFont="1" applyBorder="1" applyProtection="1"/>
    <xf numFmtId="37" fontId="8" fillId="0" borderId="21" xfId="0" applyNumberFormat="1" applyFont="1" applyBorder="1" applyProtection="1"/>
    <xf numFmtId="37" fontId="8" fillId="0" borderId="0" xfId="0" applyNumberFormat="1" applyFont="1" applyBorder="1" applyProtection="1"/>
    <xf numFmtId="37" fontId="8" fillId="0" borderId="31" xfId="0" applyNumberFormat="1" applyFont="1" applyBorder="1" applyProtection="1"/>
    <xf numFmtId="0" fontId="3" fillId="0" borderId="0" xfId="0" applyFont="1"/>
    <xf numFmtId="0" fontId="3" fillId="0" borderId="20" xfId="0" applyFont="1" applyBorder="1"/>
    <xf numFmtId="37" fontId="8" fillId="0" borderId="34" xfId="0" applyNumberFormat="1" applyFont="1" applyBorder="1" applyProtection="1"/>
    <xf numFmtId="2" fontId="8" fillId="0" borderId="13" xfId="0" applyNumberFormat="1" applyFont="1" applyBorder="1" applyProtection="1"/>
    <xf numFmtId="37" fontId="8" fillId="0" borderId="12" xfId="0" applyNumberFormat="1" applyFont="1" applyBorder="1" applyProtection="1"/>
    <xf numFmtId="37" fontId="8" fillId="0" borderId="9" xfId="0" applyNumberFormat="1" applyFont="1" applyBorder="1" applyProtection="1"/>
    <xf numFmtId="37" fontId="8" fillId="0" borderId="46" xfId="0" applyNumberFormat="1" applyFont="1" applyBorder="1" applyProtection="1"/>
    <xf numFmtId="37" fontId="8" fillId="0" borderId="20" xfId="0" applyNumberFormat="1" applyFont="1" applyBorder="1" applyProtection="1"/>
    <xf numFmtId="39" fontId="8" fillId="0" borderId="13" xfId="0" applyNumberFormat="1" applyFont="1" applyBorder="1" applyProtection="1"/>
    <xf numFmtId="37" fontId="8" fillId="0" borderId="22" xfId="0" applyNumberFormat="1" applyFont="1" applyBorder="1" applyProtection="1"/>
    <xf numFmtId="37" fontId="8" fillId="0" borderId="21" xfId="0" applyNumberFormat="1" applyFont="1" applyBorder="1" applyAlignment="1" applyProtection="1">
      <alignment horizontal="left"/>
    </xf>
    <xf numFmtId="37" fontId="8" fillId="0" borderId="44" xfId="0" applyNumberFormat="1" applyFont="1" applyBorder="1" applyProtection="1"/>
    <xf numFmtId="37" fontId="8" fillId="0" borderId="19" xfId="0" applyNumberFormat="1" applyFont="1" applyBorder="1" applyProtection="1"/>
    <xf numFmtId="37" fontId="8" fillId="0" borderId="47" xfId="0" applyNumberFormat="1" applyFont="1" applyBorder="1" applyProtection="1"/>
    <xf numFmtId="37" fontId="8" fillId="0" borderId="31" xfId="0" applyNumberFormat="1" applyFont="1" applyBorder="1" applyAlignment="1" applyProtection="1">
      <alignment horizontal="right"/>
    </xf>
    <xf numFmtId="37" fontId="8" fillId="0" borderId="54" xfId="0" applyNumberFormat="1" applyFont="1" applyBorder="1" applyProtection="1"/>
    <xf numFmtId="2" fontId="8" fillId="0" borderId="54" xfId="0" applyNumberFormat="1" applyFont="1" applyBorder="1" applyProtection="1"/>
    <xf numFmtId="37" fontId="8" fillId="0" borderId="29" xfId="0" applyNumberFormat="1" applyFont="1" applyBorder="1" applyProtection="1"/>
    <xf numFmtId="0" fontId="3" fillId="0" borderId="42" xfId="0" applyFont="1" applyBorder="1"/>
    <xf numFmtId="37" fontId="8" fillId="0" borderId="24" xfId="0" applyNumberFormat="1" applyFont="1" applyBorder="1" applyAlignment="1" applyProtection="1">
      <alignment horizontal="right"/>
    </xf>
    <xf numFmtId="37" fontId="8" fillId="0" borderId="23" xfId="0" applyNumberFormat="1" applyFont="1" applyBorder="1" applyProtection="1"/>
    <xf numFmtId="39" fontId="8" fillId="0" borderId="23" xfId="0" applyNumberFormat="1" applyFont="1" applyBorder="1" applyProtection="1"/>
    <xf numFmtId="37" fontId="8" fillId="0" borderId="24" xfId="0" applyNumberFormat="1" applyFont="1" applyBorder="1" applyProtection="1"/>
    <xf numFmtId="2" fontId="8" fillId="0" borderId="23" xfId="0" applyNumberFormat="1" applyFont="1" applyBorder="1" applyProtection="1"/>
    <xf numFmtId="37" fontId="8" fillId="0" borderId="73" xfId="0" applyNumberFormat="1" applyFont="1" applyBorder="1" applyProtection="1"/>
    <xf numFmtId="37" fontId="8" fillId="0" borderId="51" xfId="0" applyNumberFormat="1" applyFont="1" applyBorder="1" applyAlignment="1" applyProtection="1">
      <alignment horizontal="right"/>
    </xf>
    <xf numFmtId="37" fontId="8" fillId="0" borderId="72" xfId="0" applyNumberFormat="1" applyFont="1" applyBorder="1" applyProtection="1"/>
    <xf numFmtId="37" fontId="8" fillId="0" borderId="68" xfId="0" applyNumberFormat="1" applyFont="1" applyBorder="1" applyProtection="1"/>
    <xf numFmtId="37" fontId="8" fillId="0" borderId="35" xfId="0" applyNumberFormat="1" applyFont="1" applyBorder="1" applyProtection="1"/>
    <xf numFmtId="0" fontId="3" fillId="0" borderId="48" xfId="0" applyFont="1" applyBorder="1"/>
    <xf numFmtId="37" fontId="8" fillId="0" borderId="23" xfId="0" applyNumberFormat="1" applyFont="1" applyBorder="1" applyAlignment="1" applyProtection="1">
      <alignment horizontal="right"/>
    </xf>
    <xf numFmtId="37" fontId="8" fillId="0" borderId="65" xfId="0" applyNumberFormat="1" applyFont="1" applyBorder="1" applyProtection="1"/>
    <xf numFmtId="37" fontId="8" fillId="0" borderId="13" xfId="0" applyNumberFormat="1" applyFont="1" applyBorder="1" applyAlignment="1" applyProtection="1">
      <alignment horizontal="right"/>
    </xf>
    <xf numFmtId="37" fontId="8" fillId="0" borderId="12" xfId="0" applyNumberFormat="1" applyFont="1" applyBorder="1" applyAlignment="1" applyProtection="1">
      <alignment horizontal="right"/>
    </xf>
    <xf numFmtId="37" fontId="8" fillId="0" borderId="9" xfId="0" applyNumberFormat="1" applyFont="1" applyBorder="1" applyAlignment="1" applyProtection="1">
      <alignment horizontal="right"/>
    </xf>
    <xf numFmtId="37" fontId="3" fillId="0" borderId="0" xfId="0" applyNumberFormat="1" applyFont="1" applyBorder="1" applyAlignment="1" applyProtection="1">
      <alignment horizontal="center"/>
    </xf>
    <xf numFmtId="37" fontId="3" fillId="0" borderId="19" xfId="0" applyNumberFormat="1" applyFont="1" applyBorder="1" applyAlignment="1" applyProtection="1">
      <alignment horizontal="right"/>
    </xf>
    <xf numFmtId="2" fontId="3" fillId="0" borderId="13" xfId="0" applyNumberFormat="1" applyFont="1" applyBorder="1" applyAlignment="1" applyProtection="1">
      <alignment horizontal="center"/>
    </xf>
    <xf numFmtId="2" fontId="3" fillId="0" borderId="13" xfId="0" applyNumberFormat="1" applyFont="1" applyBorder="1" applyProtection="1"/>
    <xf numFmtId="37" fontId="3" fillId="0" borderId="0" xfId="0" applyNumberFormat="1" applyFont="1" applyBorder="1" applyProtection="1"/>
    <xf numFmtId="37" fontId="8" fillId="0" borderId="19" xfId="0" applyNumberFormat="1" applyFont="1" applyBorder="1" applyAlignment="1" applyProtection="1">
      <alignment horizontal="right"/>
    </xf>
    <xf numFmtId="37" fontId="8" fillId="0" borderId="24" xfId="0" applyNumberFormat="1" applyFont="1" applyBorder="1" applyAlignment="1" applyProtection="1">
      <alignment horizontal="right" vertical="center"/>
    </xf>
    <xf numFmtId="37" fontId="8" fillId="0" borderId="24" xfId="0" applyNumberFormat="1" applyFont="1" applyBorder="1" applyAlignment="1" applyProtection="1">
      <alignment vertical="center"/>
    </xf>
    <xf numFmtId="37" fontId="8" fillId="0" borderId="65" xfId="0" applyNumberFormat="1" applyFont="1" applyBorder="1" applyAlignment="1" applyProtection="1">
      <alignment vertical="center"/>
    </xf>
    <xf numFmtId="39" fontId="8" fillId="0" borderId="48" xfId="0" applyNumberFormat="1" applyFont="1" applyBorder="1" applyProtection="1"/>
    <xf numFmtId="0" fontId="8" fillId="0" borderId="23" xfId="0" applyNumberFormat="1" applyFont="1" applyBorder="1" applyAlignment="1" applyProtection="1">
      <alignment horizontal="center"/>
    </xf>
    <xf numFmtId="39" fontId="8" fillId="0" borderId="25" xfId="0" applyNumberFormat="1" applyFont="1" applyBorder="1" applyProtection="1"/>
    <xf numFmtId="0" fontId="3" fillId="0" borderId="43" xfId="0" applyFont="1" applyBorder="1"/>
    <xf numFmtId="37" fontId="8" fillId="0" borderId="64" xfId="0" applyNumberFormat="1" applyFont="1" applyBorder="1" applyProtection="1"/>
    <xf numFmtId="37" fontId="16" fillId="0" borderId="64" xfId="0" applyNumberFormat="1" applyFont="1" applyBorder="1" applyAlignment="1" applyProtection="1">
      <alignment vertical="center"/>
    </xf>
    <xf numFmtId="37" fontId="16" fillId="0" borderId="64" xfId="0" applyNumberFormat="1" applyFont="1" applyBorder="1" applyProtection="1"/>
    <xf numFmtId="2" fontId="3" fillId="0" borderId="46" xfId="0" applyNumberFormat="1" applyFont="1" applyBorder="1" applyAlignment="1">
      <alignment horizontal="left"/>
    </xf>
    <xf numFmtId="37" fontId="8" fillId="0" borderId="36" xfId="0" applyNumberFormat="1" applyFont="1" applyBorder="1" applyProtection="1"/>
    <xf numFmtId="2" fontId="8" fillId="0" borderId="20" xfId="0" applyNumberFormat="1" applyFont="1" applyBorder="1" applyProtection="1"/>
    <xf numFmtId="0" fontId="3" fillId="0" borderId="21" xfId="0" applyFont="1" applyBorder="1"/>
    <xf numFmtId="0" fontId="3" fillId="0" borderId="55" xfId="0" applyFont="1" applyBorder="1"/>
    <xf numFmtId="0" fontId="3" fillId="0" borderId="22" xfId="0" applyFont="1" applyBorder="1"/>
    <xf numFmtId="0" fontId="3" fillId="0" borderId="44" xfId="0" applyFont="1" applyBorder="1"/>
    <xf numFmtId="0" fontId="3" fillId="0" borderId="35" xfId="0" applyFont="1" applyBorder="1"/>
    <xf numFmtId="37" fontId="8" fillId="0" borderId="55" xfId="0" applyNumberFormat="1" applyFont="1" applyBorder="1" applyProtection="1"/>
    <xf numFmtId="2" fontId="8" fillId="0" borderId="55" xfId="0" applyNumberFormat="1" applyFont="1" applyBorder="1" applyProtection="1"/>
    <xf numFmtId="2" fontId="8" fillId="0" borderId="68" xfId="0" applyNumberFormat="1" applyFont="1" applyBorder="1" applyProtection="1"/>
    <xf numFmtId="37" fontId="8" fillId="0" borderId="56" xfId="0" applyNumberFormat="1" applyFont="1" applyBorder="1" applyProtection="1"/>
    <xf numFmtId="2" fontId="8" fillId="0" borderId="21" xfId="0" applyNumberFormat="1" applyFont="1" applyBorder="1" applyProtection="1"/>
    <xf numFmtId="37" fontId="3" fillId="0" borderId="12" xfId="0" applyNumberFormat="1" applyFont="1" applyBorder="1" applyProtection="1"/>
    <xf numFmtId="37" fontId="2" fillId="0" borderId="21" xfId="0" applyNumberFormat="1" applyFont="1" applyBorder="1" applyAlignment="1" applyProtection="1">
      <alignment horizontal="center"/>
    </xf>
    <xf numFmtId="0" fontId="6" fillId="0" borderId="5" xfId="0" applyNumberFormat="1" applyFont="1" applyBorder="1" applyAlignment="1" applyProtection="1">
      <alignment horizontal="center"/>
    </xf>
    <xf numFmtId="0" fontId="17" fillId="0" borderId="21" xfId="0" applyFont="1" applyBorder="1" applyAlignment="1">
      <alignment horizontal="center"/>
    </xf>
    <xf numFmtId="37" fontId="6" fillId="0" borderId="21" xfId="0" applyNumberFormat="1" applyFont="1" applyBorder="1" applyProtection="1"/>
    <xf numFmtId="2" fontId="2" fillId="0" borderId="21" xfId="0" applyNumberFormat="1" applyFont="1" applyBorder="1" applyAlignment="1" applyProtection="1">
      <alignment horizontal="center"/>
    </xf>
    <xf numFmtId="2" fontId="8" fillId="0" borderId="0" xfId="0" applyNumberFormat="1" applyFont="1" applyBorder="1" applyProtection="1"/>
    <xf numFmtId="0" fontId="3" fillId="0" borderId="44" xfId="0" applyFont="1" applyBorder="1" applyAlignment="1">
      <alignment horizontal="center" wrapText="1"/>
    </xf>
    <xf numFmtId="37" fontId="8" fillId="0" borderId="78" xfId="0" applyNumberFormat="1" applyFont="1" applyBorder="1" applyProtection="1"/>
    <xf numFmtId="37" fontId="9" fillId="0" borderId="22" xfId="0" applyNumberFormat="1" applyFont="1" applyBorder="1" applyProtection="1"/>
    <xf numFmtId="37" fontId="8" fillId="0" borderId="21" xfId="0" applyNumberFormat="1" applyFont="1" applyBorder="1" applyAlignment="1" applyProtection="1">
      <alignment wrapText="1"/>
    </xf>
    <xf numFmtId="0" fontId="18" fillId="3" borderId="32" xfId="0" applyFont="1" applyFill="1" applyBorder="1" applyAlignment="1">
      <alignment horizontal="right"/>
    </xf>
    <xf numFmtId="0" fontId="18" fillId="3" borderId="26" xfId="0" applyFont="1" applyFill="1" applyBorder="1" applyAlignment="1">
      <alignment horizontal="right"/>
    </xf>
    <xf numFmtId="37" fontId="19" fillId="3" borderId="26" xfId="0" applyNumberFormat="1" applyFont="1" applyFill="1" applyBorder="1"/>
    <xf numFmtId="0" fontId="3" fillId="3" borderId="26" xfId="0" applyFont="1" applyFill="1" applyBorder="1"/>
    <xf numFmtId="37" fontId="19" fillId="3" borderId="70" xfId="0" applyNumberFormat="1" applyFont="1" applyFill="1" applyBorder="1"/>
    <xf numFmtId="37" fontId="16" fillId="4" borderId="13" xfId="0" applyNumberFormat="1" applyFont="1" applyFill="1" applyBorder="1" applyAlignment="1" applyProtection="1">
      <alignment vertical="center"/>
    </xf>
    <xf numFmtId="2" fontId="8" fillId="4" borderId="13" xfId="0" applyNumberFormat="1" applyFont="1" applyFill="1" applyBorder="1" applyProtection="1"/>
    <xf numFmtId="37" fontId="16" fillId="4" borderId="0" xfId="0" applyNumberFormat="1" applyFont="1" applyFill="1" applyBorder="1" applyAlignment="1" applyProtection="1">
      <alignment vertical="center"/>
    </xf>
    <xf numFmtId="37" fontId="16" fillId="4" borderId="66" xfId="0" applyNumberFormat="1" applyFont="1" applyFill="1" applyBorder="1" applyAlignment="1" applyProtection="1">
      <alignment vertical="center"/>
    </xf>
    <xf numFmtId="0" fontId="8" fillId="4" borderId="13" xfId="0" applyNumberFormat="1" applyFont="1" applyFill="1" applyBorder="1" applyAlignment="1" applyProtection="1">
      <alignment horizontal="center"/>
    </xf>
    <xf numFmtId="37" fontId="16" fillId="4" borderId="35" xfId="0" applyNumberFormat="1" applyFont="1" applyFill="1" applyBorder="1" applyAlignment="1" applyProtection="1">
      <alignment vertical="center"/>
    </xf>
    <xf numFmtId="37" fontId="16" fillId="4" borderId="76" xfId="0" applyNumberFormat="1" applyFont="1" applyFill="1" applyBorder="1" applyAlignment="1" applyProtection="1">
      <alignment vertical="center"/>
    </xf>
    <xf numFmtId="37" fontId="16" fillId="4" borderId="75" xfId="0" applyNumberFormat="1" applyFont="1" applyFill="1" applyBorder="1" applyProtection="1"/>
    <xf numFmtId="39" fontId="16" fillId="4" borderId="64" xfId="0" applyNumberFormat="1" applyFont="1" applyFill="1" applyBorder="1" applyProtection="1"/>
    <xf numFmtId="37" fontId="16" fillId="4" borderId="67" xfId="0" applyNumberFormat="1" applyFont="1" applyFill="1" applyBorder="1" applyProtection="1"/>
    <xf numFmtId="37" fontId="8" fillId="4" borderId="12" xfId="0" applyNumberFormat="1" applyFont="1" applyFill="1" applyBorder="1" applyProtection="1"/>
    <xf numFmtId="37" fontId="8" fillId="4" borderId="9" xfId="0" applyNumberFormat="1" applyFont="1" applyFill="1" applyBorder="1" applyProtection="1"/>
    <xf numFmtId="37" fontId="8" fillId="4" borderId="59" xfId="0" applyNumberFormat="1" applyFont="1" applyFill="1" applyBorder="1" applyProtection="1"/>
    <xf numFmtId="37" fontId="8" fillId="4" borderId="54" xfId="0" applyNumberFormat="1" applyFont="1" applyFill="1" applyBorder="1" applyProtection="1"/>
    <xf numFmtId="37" fontId="8" fillId="4" borderId="60" xfId="0" applyNumberFormat="1" applyFont="1" applyFill="1" applyBorder="1" applyProtection="1"/>
    <xf numFmtId="0" fontId="20" fillId="0" borderId="16" xfId="0" applyFont="1" applyBorder="1"/>
    <xf numFmtId="39" fontId="8" fillId="4" borderId="20" xfId="0" applyNumberFormat="1" applyFont="1" applyFill="1" applyBorder="1" applyProtection="1"/>
    <xf numFmtId="37" fontId="8" fillId="4" borderId="79" xfId="0" applyNumberFormat="1" applyFont="1" applyFill="1" applyBorder="1" applyProtection="1"/>
    <xf numFmtId="39" fontId="8" fillId="4" borderId="53" xfId="0" applyNumberFormat="1" applyFont="1" applyFill="1" applyBorder="1" applyProtection="1"/>
    <xf numFmtId="0" fontId="0" fillId="0" borderId="44" xfId="0" applyBorder="1"/>
    <xf numFmtId="0" fontId="0" fillId="0" borderId="80" xfId="0" applyBorder="1"/>
    <xf numFmtId="37" fontId="8" fillId="0" borderId="81" xfId="0" applyNumberFormat="1" applyFont="1" applyBorder="1" applyProtection="1"/>
    <xf numFmtId="0" fontId="0" fillId="0" borderId="36" xfId="0" applyBorder="1"/>
    <xf numFmtId="0" fontId="3" fillId="0" borderId="82" xfId="0" applyFont="1" applyBorder="1"/>
    <xf numFmtId="0" fontId="3" fillId="0" borderId="74" xfId="0" applyFont="1" applyBorder="1"/>
    <xf numFmtId="0" fontId="8" fillId="0" borderId="5" xfId="0" applyNumberFormat="1" applyFont="1" applyBorder="1" applyAlignment="1" applyProtection="1">
      <alignment horizontal="center"/>
    </xf>
    <xf numFmtId="37" fontId="8" fillId="0" borderId="21" xfId="0" applyNumberFormat="1" applyFont="1" applyBorder="1" applyAlignment="1" applyProtection="1">
      <alignment horizontal="right"/>
    </xf>
    <xf numFmtId="2" fontId="8" fillId="0" borderId="21" xfId="0" applyNumberFormat="1" applyFont="1" applyBorder="1" applyAlignment="1" applyProtection="1">
      <alignment horizontal="right"/>
    </xf>
    <xf numFmtId="37" fontId="8" fillId="0" borderId="44" xfId="0" applyNumberFormat="1" applyFont="1" applyBorder="1" applyAlignment="1" applyProtection="1">
      <alignment horizontal="right"/>
    </xf>
    <xf numFmtId="37" fontId="8" fillId="0" borderId="0" xfId="0" applyNumberFormat="1" applyFont="1" applyBorder="1" applyAlignment="1" applyProtection="1">
      <alignment horizontal="right"/>
    </xf>
    <xf numFmtId="2" fontId="8" fillId="0" borderId="13" xfId="0" applyNumberFormat="1" applyFont="1" applyBorder="1" applyAlignment="1" applyProtection="1">
      <alignment horizontal="right"/>
    </xf>
    <xf numFmtId="37" fontId="3" fillId="0" borderId="46" xfId="0" applyNumberFormat="1" applyFont="1" applyBorder="1"/>
    <xf numFmtId="37" fontId="3" fillId="0" borderId="44" xfId="0" applyNumberFormat="1" applyFont="1" applyBorder="1"/>
    <xf numFmtId="37" fontId="3" fillId="0" borderId="56" xfId="0" applyNumberFormat="1" applyFont="1" applyBorder="1"/>
    <xf numFmtId="0" fontId="0" fillId="0" borderId="56" xfId="0" applyBorder="1"/>
    <xf numFmtId="0" fontId="7" fillId="0" borderId="83" xfId="0" applyFont="1" applyBorder="1"/>
    <xf numFmtId="0" fontId="0" fillId="0" borderId="84" xfId="0" applyBorder="1"/>
    <xf numFmtId="0" fontId="3" fillId="4" borderId="12" xfId="0" applyFont="1" applyFill="1" applyBorder="1"/>
    <xf numFmtId="0" fontId="3" fillId="4" borderId="20" xfId="0" applyFont="1" applyFill="1" applyBorder="1" applyAlignment="1"/>
    <xf numFmtId="37" fontId="8" fillId="4" borderId="13" xfId="0" applyNumberFormat="1" applyFont="1" applyFill="1" applyBorder="1" applyAlignment="1" applyProtection="1">
      <alignment horizontal="center"/>
    </xf>
    <xf numFmtId="37" fontId="8" fillId="4" borderId="13" xfId="0" applyNumberFormat="1" applyFont="1" applyFill="1" applyBorder="1" applyProtection="1"/>
    <xf numFmtId="37" fontId="9" fillId="4" borderId="12" xfId="0" applyNumberFormat="1" applyFont="1" applyFill="1" applyBorder="1" applyProtection="1"/>
    <xf numFmtId="37" fontId="9" fillId="4" borderId="13" xfId="0" applyNumberFormat="1" applyFont="1" applyFill="1" applyBorder="1" applyProtection="1"/>
    <xf numFmtId="37" fontId="9" fillId="4" borderId="9" xfId="0" applyNumberFormat="1" applyFont="1" applyFill="1" applyBorder="1" applyProtection="1"/>
    <xf numFmtId="37" fontId="13" fillId="4" borderId="12" xfId="0" applyNumberFormat="1" applyFont="1" applyFill="1" applyBorder="1" applyProtection="1"/>
    <xf numFmtId="37" fontId="13" fillId="4" borderId="13" xfId="0" applyNumberFormat="1" applyFont="1" applyFill="1" applyBorder="1" applyProtection="1"/>
    <xf numFmtId="37" fontId="13" fillId="4" borderId="9" xfId="0" applyNumberFormat="1" applyFont="1" applyFill="1" applyBorder="1" applyProtection="1"/>
    <xf numFmtId="0" fontId="3" fillId="4" borderId="36" xfId="0" applyFont="1" applyFill="1" applyBorder="1" applyAlignment="1">
      <alignment horizontal="left" wrapText="1"/>
    </xf>
    <xf numFmtId="0" fontId="3" fillId="4" borderId="21" xfId="0" applyFont="1" applyFill="1" applyBorder="1" applyAlignment="1">
      <alignment wrapText="1"/>
    </xf>
    <xf numFmtId="0" fontId="3" fillId="4" borderId="21" xfId="0" applyFont="1" applyFill="1" applyBorder="1" applyAlignment="1">
      <alignment horizontal="center"/>
    </xf>
    <xf numFmtId="37" fontId="8" fillId="4" borderId="21" xfId="0" applyNumberFormat="1" applyFont="1" applyFill="1" applyBorder="1" applyProtection="1"/>
    <xf numFmtId="0" fontId="3" fillId="4" borderId="55" xfId="0" applyFont="1" applyFill="1" applyBorder="1"/>
    <xf numFmtId="37" fontId="8" fillId="4" borderId="0" xfId="0" applyNumberFormat="1" applyFont="1" applyFill="1" applyBorder="1" applyProtection="1"/>
    <xf numFmtId="0" fontId="3" fillId="4" borderId="44" xfId="0" applyFont="1" applyFill="1" applyBorder="1" applyAlignment="1">
      <alignment horizontal="center"/>
    </xf>
    <xf numFmtId="0" fontId="3" fillId="4" borderId="0" xfId="0" applyFont="1" applyFill="1" applyBorder="1"/>
    <xf numFmtId="37" fontId="8" fillId="4" borderId="19" xfId="0" applyNumberFormat="1" applyFont="1" applyFill="1" applyBorder="1" applyProtection="1"/>
    <xf numFmtId="37" fontId="16" fillId="0" borderId="61" xfId="0" applyNumberFormat="1" applyFont="1" applyBorder="1" applyAlignment="1" applyProtection="1">
      <alignment horizontal="right" vertical="center" wrapText="1"/>
    </xf>
    <xf numFmtId="0" fontId="3" fillId="0" borderId="62" xfId="0" applyFont="1" applyBorder="1" applyAlignment="1">
      <alignment horizontal="right" vertical="center" wrapText="1"/>
    </xf>
    <xf numFmtId="0" fontId="13" fillId="0" borderId="6" xfId="0" applyNumberFormat="1" applyFont="1" applyBorder="1" applyAlignment="1" applyProtection="1">
      <alignment horizontal="center"/>
    </xf>
    <xf numFmtId="0" fontId="7" fillId="0" borderId="11" xfId="0" applyNumberFormat="1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32"/>
  <sheetViews>
    <sheetView tabSelected="1" view="pageBreakPreview" topLeftCell="A25" zoomScaleNormal="100" zoomScaleSheetLayoutView="100" workbookViewId="0">
      <selection activeCell="H48" sqref="H48"/>
    </sheetView>
  </sheetViews>
  <sheetFormatPr defaultRowHeight="12.75"/>
  <cols>
    <col min="1" max="1" width="13" customWidth="1"/>
    <col min="2" max="2" width="47.5703125" customWidth="1"/>
    <col min="3" max="3" width="10.5703125" customWidth="1"/>
    <col min="4" max="5" width="9.28515625" bestFit="1" customWidth="1"/>
    <col min="6" max="6" width="9.7109375" customWidth="1"/>
    <col min="7" max="7" width="9.28515625" bestFit="1" customWidth="1"/>
    <col min="8" max="8" width="11.28515625" bestFit="1" customWidth="1"/>
    <col min="9" max="9" width="10.42578125" bestFit="1" customWidth="1"/>
    <col min="10" max="10" width="9.7109375" bestFit="1" customWidth="1"/>
  </cols>
  <sheetData>
    <row r="1" spans="1:11">
      <c r="A1" s="46" t="s">
        <v>0</v>
      </c>
      <c r="B1" s="47"/>
      <c r="C1" s="48" t="s">
        <v>1</v>
      </c>
      <c r="D1" s="49"/>
      <c r="E1" s="49"/>
      <c r="F1" s="49"/>
      <c r="G1" s="49"/>
      <c r="H1" s="49"/>
      <c r="I1" s="48" t="s">
        <v>2</v>
      </c>
      <c r="J1" s="49"/>
      <c r="K1" s="50"/>
    </row>
    <row r="2" spans="1:11" ht="15.75">
      <c r="A2" s="51"/>
      <c r="B2" s="52"/>
      <c r="C2" s="53" t="s">
        <v>172</v>
      </c>
      <c r="D2" s="52"/>
      <c r="E2" s="52"/>
      <c r="F2" s="52"/>
      <c r="G2" s="52"/>
      <c r="H2" s="52"/>
      <c r="I2" s="54"/>
      <c r="J2" s="37" t="s">
        <v>174</v>
      </c>
      <c r="K2" s="55"/>
    </row>
    <row r="3" spans="1:11" ht="15.75">
      <c r="A3" s="56" t="s">
        <v>4</v>
      </c>
      <c r="B3" s="52"/>
      <c r="C3" s="57" t="s">
        <v>173</v>
      </c>
      <c r="D3" s="52"/>
      <c r="E3" s="52"/>
      <c r="F3" s="52"/>
      <c r="G3" s="52"/>
      <c r="H3" s="52"/>
      <c r="I3" s="58" t="s">
        <v>5</v>
      </c>
      <c r="J3" s="59"/>
      <c r="K3" s="60"/>
    </row>
    <row r="4" spans="1:11" ht="15.75">
      <c r="A4" s="61"/>
      <c r="B4" s="62"/>
      <c r="C4" s="63" t="s">
        <v>3</v>
      </c>
      <c r="D4" s="64"/>
      <c r="E4" s="64"/>
      <c r="F4" s="64"/>
      <c r="G4" s="64"/>
      <c r="H4" s="64"/>
      <c r="I4" s="296">
        <v>2018</v>
      </c>
      <c r="J4" s="297"/>
      <c r="K4" s="65"/>
    </row>
    <row r="5" spans="1:11">
      <c r="A5" s="66" t="s">
        <v>6</v>
      </c>
      <c r="B5" s="67" t="s">
        <v>3</v>
      </c>
      <c r="C5" s="52"/>
      <c r="D5" s="52"/>
      <c r="E5" s="52" t="s">
        <v>7</v>
      </c>
      <c r="F5" s="68" t="s">
        <v>8</v>
      </c>
      <c r="G5" s="69"/>
      <c r="H5" s="68" t="s">
        <v>9</v>
      </c>
      <c r="I5" s="69"/>
      <c r="J5" s="68" t="s">
        <v>10</v>
      </c>
      <c r="K5" s="70"/>
    </row>
    <row r="6" spans="1:11">
      <c r="A6" s="71" t="s">
        <v>11</v>
      </c>
      <c r="B6" s="52"/>
      <c r="C6" s="52"/>
      <c r="D6" s="52"/>
      <c r="E6" s="52" t="s">
        <v>7</v>
      </c>
      <c r="F6" s="72" t="s">
        <v>12</v>
      </c>
      <c r="G6" s="69" t="s">
        <v>13</v>
      </c>
      <c r="H6" s="72" t="s">
        <v>12</v>
      </c>
      <c r="I6" s="69" t="s">
        <v>14</v>
      </c>
      <c r="J6" s="72" t="s">
        <v>12</v>
      </c>
      <c r="K6" s="70" t="s">
        <v>15</v>
      </c>
    </row>
    <row r="7" spans="1:11">
      <c r="A7" s="73" t="s">
        <v>16</v>
      </c>
      <c r="B7" s="64"/>
      <c r="C7" s="64"/>
      <c r="D7" s="64"/>
      <c r="E7" s="64" t="s">
        <v>7</v>
      </c>
      <c r="F7" s="74" t="s">
        <v>17</v>
      </c>
      <c r="G7" s="75"/>
      <c r="H7" s="74" t="s">
        <v>8</v>
      </c>
      <c r="I7" s="75"/>
      <c r="J7" s="74" t="s">
        <v>18</v>
      </c>
      <c r="K7" s="76"/>
    </row>
    <row r="8" spans="1:11">
      <c r="A8" s="77" t="s">
        <v>19</v>
      </c>
      <c r="B8" s="64"/>
      <c r="C8" s="78"/>
      <c r="D8" s="64"/>
      <c r="E8" s="64"/>
      <c r="F8" s="64"/>
      <c r="G8" s="64" t="s">
        <v>20</v>
      </c>
      <c r="H8" s="64"/>
      <c r="I8" s="64"/>
      <c r="J8" s="64"/>
      <c r="K8" s="55"/>
    </row>
    <row r="9" spans="1:11">
      <c r="A9" s="79"/>
      <c r="B9" s="80"/>
      <c r="C9" s="81" t="s">
        <v>21</v>
      </c>
      <c r="D9" s="82"/>
      <c r="E9" s="82"/>
      <c r="F9" s="83" t="s">
        <v>22</v>
      </c>
      <c r="G9" s="82"/>
      <c r="H9" s="82"/>
      <c r="I9" s="84"/>
      <c r="J9" s="83" t="s">
        <v>23</v>
      </c>
      <c r="K9" s="85"/>
    </row>
    <row r="10" spans="1:11">
      <c r="A10" s="79"/>
      <c r="B10" s="80"/>
      <c r="C10" s="81" t="s">
        <v>24</v>
      </c>
      <c r="D10" s="86" t="s">
        <v>25</v>
      </c>
      <c r="E10" s="86" t="s">
        <v>25</v>
      </c>
      <c r="F10" s="86" t="s">
        <v>26</v>
      </c>
      <c r="G10" s="86" t="s">
        <v>27</v>
      </c>
      <c r="H10" s="68" t="s">
        <v>26</v>
      </c>
      <c r="I10" s="87" t="s">
        <v>25</v>
      </c>
      <c r="J10" s="86" t="s">
        <v>28</v>
      </c>
      <c r="K10" s="88" t="s">
        <v>26</v>
      </c>
    </row>
    <row r="11" spans="1:11">
      <c r="A11" s="89" t="s">
        <v>29</v>
      </c>
      <c r="B11" s="80"/>
      <c r="C11" s="90" t="s">
        <v>30</v>
      </c>
      <c r="D11" s="86" t="s">
        <v>31</v>
      </c>
      <c r="E11" s="86" t="s">
        <v>32</v>
      </c>
      <c r="F11" s="86" t="s">
        <v>28</v>
      </c>
      <c r="G11" s="86" t="s">
        <v>33</v>
      </c>
      <c r="H11" s="68" t="s">
        <v>27</v>
      </c>
      <c r="I11" s="87" t="s">
        <v>34</v>
      </c>
      <c r="J11" s="86" t="s">
        <v>35</v>
      </c>
      <c r="K11" s="88" t="s">
        <v>34</v>
      </c>
    </row>
    <row r="12" spans="1:11">
      <c r="A12" s="89" t="s">
        <v>36</v>
      </c>
      <c r="B12" s="81" t="s">
        <v>37</v>
      </c>
      <c r="C12" s="90" t="s">
        <v>38</v>
      </c>
      <c r="D12" s="86" t="s">
        <v>39</v>
      </c>
      <c r="E12" s="86" t="s">
        <v>33</v>
      </c>
      <c r="F12" s="86" t="s">
        <v>32</v>
      </c>
      <c r="G12" s="86" t="s">
        <v>40</v>
      </c>
      <c r="H12" s="91" t="s">
        <v>41</v>
      </c>
      <c r="I12" s="87" t="s">
        <v>42</v>
      </c>
      <c r="J12" s="86" t="s">
        <v>34</v>
      </c>
      <c r="K12" s="88" t="s">
        <v>43</v>
      </c>
    </row>
    <row r="13" spans="1:11">
      <c r="A13" s="79"/>
      <c r="B13" s="81"/>
      <c r="C13" s="80"/>
      <c r="D13" s="92"/>
      <c r="E13" s="86" t="s">
        <v>31</v>
      </c>
      <c r="F13" s="90" t="s">
        <v>44</v>
      </c>
      <c r="G13" s="80"/>
      <c r="H13" s="93"/>
      <c r="I13" s="94"/>
      <c r="J13" s="86" t="s">
        <v>45</v>
      </c>
      <c r="K13" s="88" t="s">
        <v>27</v>
      </c>
    </row>
    <row r="14" spans="1:11">
      <c r="A14" s="79"/>
      <c r="B14" s="81"/>
      <c r="C14" s="80"/>
      <c r="D14" s="92"/>
      <c r="E14" s="86" t="s">
        <v>46</v>
      </c>
      <c r="F14" s="80"/>
      <c r="G14" s="80"/>
      <c r="H14" s="93"/>
      <c r="I14" s="79"/>
      <c r="J14" s="80"/>
      <c r="K14" s="95" t="s">
        <v>47</v>
      </c>
    </row>
    <row r="15" spans="1:11">
      <c r="A15" s="96" t="s">
        <v>48</v>
      </c>
      <c r="B15" s="97" t="s">
        <v>49</v>
      </c>
      <c r="C15" s="97" t="s">
        <v>50</v>
      </c>
      <c r="D15" s="97" t="s">
        <v>51</v>
      </c>
      <c r="E15" s="97" t="s">
        <v>52</v>
      </c>
      <c r="F15" s="97" t="s">
        <v>53</v>
      </c>
      <c r="G15" s="97" t="s">
        <v>54</v>
      </c>
      <c r="H15" s="98" t="s">
        <v>55</v>
      </c>
      <c r="I15" s="96" t="s">
        <v>56</v>
      </c>
      <c r="J15" s="97" t="s">
        <v>57</v>
      </c>
      <c r="K15" s="99" t="s">
        <v>58</v>
      </c>
    </row>
    <row r="16" spans="1:11">
      <c r="A16" s="100"/>
      <c r="B16" s="101"/>
      <c r="C16" s="101"/>
      <c r="D16" s="101"/>
      <c r="E16" s="101"/>
      <c r="F16" s="101"/>
      <c r="G16" s="101"/>
      <c r="H16" s="102"/>
      <c r="I16" s="103"/>
      <c r="J16" s="101"/>
      <c r="K16" s="104"/>
    </row>
    <row r="17" spans="1:16" ht="15.75">
      <c r="A17" s="105"/>
      <c r="B17" s="253" t="s">
        <v>264</v>
      </c>
      <c r="C17" s="106"/>
      <c r="D17" s="107"/>
      <c r="E17" s="107"/>
      <c r="F17" s="107"/>
      <c r="G17" s="107"/>
      <c r="H17" s="108"/>
      <c r="I17" s="106"/>
      <c r="J17" s="107"/>
      <c r="K17" s="273"/>
      <c r="L17" s="14"/>
      <c r="O17" s="1"/>
      <c r="P17" s="15"/>
    </row>
    <row r="18" spans="1:16">
      <c r="A18" s="22"/>
      <c r="B18" s="44" t="s">
        <v>214</v>
      </c>
      <c r="C18" s="144"/>
      <c r="D18" s="144"/>
      <c r="E18" s="144"/>
      <c r="F18" s="144"/>
      <c r="G18" s="144"/>
      <c r="H18" s="40"/>
      <c r="I18" s="26"/>
      <c r="J18" s="144"/>
      <c r="K18" s="40"/>
      <c r="L18" s="14"/>
      <c r="O18" s="1"/>
      <c r="P18" s="15"/>
    </row>
    <row r="19" spans="1:16">
      <c r="A19" s="22" t="s">
        <v>247</v>
      </c>
      <c r="B19" s="159" t="s">
        <v>246</v>
      </c>
      <c r="C19" s="144" t="s">
        <v>168</v>
      </c>
      <c r="D19" s="144">
        <v>158</v>
      </c>
      <c r="E19" s="144">
        <v>1</v>
      </c>
      <c r="F19" s="146">
        <f t="shared" ref="F19" si="0">D19*E19</f>
        <v>158</v>
      </c>
      <c r="G19" s="161">
        <v>8</v>
      </c>
      <c r="H19" s="146">
        <f>F19*G19</f>
        <v>1264</v>
      </c>
      <c r="I19" s="269"/>
      <c r="J19" s="40"/>
      <c r="K19" s="270"/>
      <c r="L19" s="14"/>
      <c r="O19" s="1"/>
      <c r="P19" s="15"/>
    </row>
    <row r="20" spans="1:16">
      <c r="A20" s="22"/>
      <c r="B20" s="2" t="s">
        <v>200</v>
      </c>
      <c r="C20" s="144"/>
      <c r="D20" s="144">
        <v>6</v>
      </c>
      <c r="E20" s="144">
        <v>1</v>
      </c>
      <c r="F20" s="146">
        <f t="shared" ref="F20" si="1">SUM(D20*E20)</f>
        <v>6</v>
      </c>
      <c r="G20" s="161">
        <v>8</v>
      </c>
      <c r="H20" s="146">
        <f t="shared" ref="H20" si="2">SUM(F20*G20)</f>
        <v>48</v>
      </c>
      <c r="I20" s="269"/>
      <c r="J20" s="40"/>
      <c r="K20" s="271"/>
      <c r="L20" s="14"/>
      <c r="O20" s="1"/>
      <c r="P20" s="15"/>
    </row>
    <row r="21" spans="1:16">
      <c r="A21" s="22"/>
      <c r="B21" s="2" t="s">
        <v>181</v>
      </c>
      <c r="C21" s="144"/>
      <c r="D21" s="144">
        <v>9</v>
      </c>
      <c r="E21" s="144">
        <v>1</v>
      </c>
      <c r="F21" s="146">
        <f t="shared" ref="F21" si="3">D21*E21</f>
        <v>9</v>
      </c>
      <c r="G21" s="161">
        <v>8</v>
      </c>
      <c r="H21" s="146">
        <f t="shared" ref="H21" si="4">F21*G21</f>
        <v>72</v>
      </c>
      <c r="I21" s="269"/>
      <c r="J21" s="40"/>
      <c r="K21" s="271"/>
      <c r="L21" s="14"/>
      <c r="O21" s="1"/>
      <c r="P21" s="15"/>
    </row>
    <row r="22" spans="1:16">
      <c r="A22" s="22"/>
      <c r="B22" s="44"/>
      <c r="C22" s="144"/>
      <c r="D22" s="144"/>
      <c r="E22" s="144"/>
      <c r="F22" s="146"/>
      <c r="G22" s="161"/>
      <c r="H22" s="146"/>
      <c r="I22" s="26"/>
      <c r="J22" s="144"/>
      <c r="K22" s="40"/>
      <c r="L22" s="14"/>
      <c r="O22" s="1"/>
      <c r="P22" s="15"/>
    </row>
    <row r="23" spans="1:16">
      <c r="A23" s="21" t="s">
        <v>61</v>
      </c>
      <c r="B23" s="2" t="s">
        <v>62</v>
      </c>
      <c r="C23" s="145" t="s">
        <v>168</v>
      </c>
      <c r="D23" s="146">
        <v>789</v>
      </c>
      <c r="E23" s="190">
        <v>1</v>
      </c>
      <c r="F23" s="146">
        <f>SUM(D23*E23)</f>
        <v>789</v>
      </c>
      <c r="G23" s="161">
        <v>0.25</v>
      </c>
      <c r="H23" s="146">
        <f>SUM(F23*G23)</f>
        <v>197.25</v>
      </c>
      <c r="I23" s="191" t="s">
        <v>3</v>
      </c>
      <c r="J23" s="190" t="s">
        <v>3</v>
      </c>
      <c r="K23" s="192" t="s">
        <v>3</v>
      </c>
      <c r="O23" s="1"/>
      <c r="P23" s="15"/>
    </row>
    <row r="24" spans="1:16">
      <c r="A24" s="21"/>
      <c r="B24" s="2" t="s">
        <v>200</v>
      </c>
      <c r="C24" s="145"/>
      <c r="D24" s="146">
        <v>30</v>
      </c>
      <c r="E24" s="190">
        <v>1</v>
      </c>
      <c r="F24" s="146">
        <f>D24*E24</f>
        <v>30</v>
      </c>
      <c r="G24" s="161">
        <v>0.25</v>
      </c>
      <c r="H24" s="146">
        <f>F24*G24</f>
        <v>7.5</v>
      </c>
      <c r="I24" s="191"/>
      <c r="J24" s="190"/>
      <c r="K24" s="192"/>
      <c r="O24" s="1"/>
      <c r="P24" s="15"/>
    </row>
    <row r="25" spans="1:16">
      <c r="A25" s="21"/>
      <c r="B25" s="2" t="s">
        <v>181</v>
      </c>
      <c r="C25" s="145"/>
      <c r="D25" s="146">
        <v>46</v>
      </c>
      <c r="E25" s="190">
        <v>1</v>
      </c>
      <c r="F25" s="146">
        <f>D25*E25</f>
        <v>46</v>
      </c>
      <c r="G25" s="161">
        <v>0.25</v>
      </c>
      <c r="H25" s="146">
        <f>F25*G25</f>
        <v>11.5</v>
      </c>
      <c r="I25" s="191"/>
      <c r="J25" s="190"/>
      <c r="K25" s="192"/>
      <c r="O25" s="1"/>
      <c r="P25" s="15"/>
    </row>
    <row r="26" spans="1:16">
      <c r="A26" s="21"/>
      <c r="B26" s="2"/>
      <c r="C26" s="41"/>
      <c r="D26" s="146"/>
      <c r="E26" s="190"/>
      <c r="F26" s="146" t="s">
        <v>60</v>
      </c>
      <c r="G26" s="161"/>
      <c r="H26" s="146" t="s">
        <v>3</v>
      </c>
      <c r="I26" s="191"/>
      <c r="J26" s="190"/>
      <c r="K26" s="192" t="s">
        <v>3</v>
      </c>
      <c r="O26" s="1"/>
      <c r="P26" s="15"/>
    </row>
    <row r="27" spans="1:16">
      <c r="A27" s="21" t="s">
        <v>204</v>
      </c>
      <c r="B27" s="2" t="s">
        <v>63</v>
      </c>
      <c r="C27" s="146" t="s">
        <v>168</v>
      </c>
      <c r="D27" s="146">
        <v>789</v>
      </c>
      <c r="E27" s="190">
        <v>1</v>
      </c>
      <c r="F27" s="146">
        <f>SUM(D27*E27)</f>
        <v>789</v>
      </c>
      <c r="G27" s="161">
        <v>1</v>
      </c>
      <c r="H27" s="146">
        <f>SUM(F27*G27)</f>
        <v>789</v>
      </c>
      <c r="I27" s="191" t="s">
        <v>3</v>
      </c>
      <c r="J27" s="190" t="s">
        <v>3</v>
      </c>
      <c r="K27" s="192" t="s">
        <v>3</v>
      </c>
      <c r="O27" s="1"/>
      <c r="P27" s="15"/>
    </row>
    <row r="28" spans="1:16">
      <c r="A28" s="42" t="s">
        <v>205</v>
      </c>
      <c r="B28" s="2" t="s">
        <v>201</v>
      </c>
      <c r="C28" s="145"/>
      <c r="D28" s="146">
        <v>30</v>
      </c>
      <c r="E28" s="190">
        <v>1</v>
      </c>
      <c r="F28" s="146">
        <f>D28*E28</f>
        <v>30</v>
      </c>
      <c r="G28" s="161">
        <v>1</v>
      </c>
      <c r="H28" s="146">
        <f>F28*G28</f>
        <v>30</v>
      </c>
      <c r="I28" s="191"/>
      <c r="J28" s="190"/>
      <c r="K28" s="192"/>
      <c r="O28" s="1"/>
      <c r="P28" s="15"/>
    </row>
    <row r="29" spans="1:16">
      <c r="A29" s="21"/>
      <c r="B29" s="2" t="s">
        <v>178</v>
      </c>
      <c r="C29" s="145"/>
      <c r="D29" s="146">
        <v>46</v>
      </c>
      <c r="E29" s="190">
        <v>1</v>
      </c>
      <c r="F29" s="146">
        <f>D29*E29</f>
        <v>46</v>
      </c>
      <c r="G29" s="161">
        <v>1</v>
      </c>
      <c r="H29" s="146">
        <f>F29*G29</f>
        <v>46</v>
      </c>
      <c r="I29" s="191"/>
      <c r="J29" s="190"/>
      <c r="K29" s="192"/>
      <c r="O29" s="1"/>
      <c r="P29" s="15"/>
    </row>
    <row r="30" spans="1:16">
      <c r="A30" s="21"/>
      <c r="B30" s="2"/>
      <c r="C30" s="147"/>
      <c r="D30" s="193"/>
      <c r="E30" s="194"/>
      <c r="F30" s="149"/>
      <c r="G30" s="195"/>
      <c r="H30" s="149"/>
      <c r="I30" s="191"/>
      <c r="J30" s="190"/>
      <c r="K30" s="192"/>
      <c r="O30" s="1"/>
      <c r="P30" s="15"/>
    </row>
    <row r="31" spans="1:16">
      <c r="A31" s="22" t="s">
        <v>64</v>
      </c>
      <c r="B31" s="3" t="s">
        <v>65</v>
      </c>
      <c r="C31" s="148" t="s">
        <v>168</v>
      </c>
      <c r="D31" s="149">
        <v>158</v>
      </c>
      <c r="E31" s="194">
        <v>1</v>
      </c>
      <c r="F31" s="149">
        <f>SUM(D31*E31)</f>
        <v>158</v>
      </c>
      <c r="G31" s="196">
        <v>1</v>
      </c>
      <c r="H31" s="149">
        <f>SUM(F31*G31)</f>
        <v>158</v>
      </c>
      <c r="I31" s="191"/>
      <c r="J31" s="190"/>
      <c r="K31" s="192"/>
      <c r="O31" s="1"/>
      <c r="P31" s="15"/>
    </row>
    <row r="32" spans="1:16">
      <c r="A32" s="22"/>
      <c r="B32" s="3" t="s">
        <v>177</v>
      </c>
      <c r="C32" s="148"/>
      <c r="D32" s="149">
        <v>6</v>
      </c>
      <c r="E32" s="194">
        <v>1</v>
      </c>
      <c r="F32" s="149">
        <f>D32*E32</f>
        <v>6</v>
      </c>
      <c r="G32" s="196">
        <v>1</v>
      </c>
      <c r="H32" s="149">
        <f>F32*G32</f>
        <v>6</v>
      </c>
      <c r="I32" s="191" t="s">
        <v>3</v>
      </c>
      <c r="J32" s="190" t="s">
        <v>3</v>
      </c>
      <c r="K32" s="192" t="s">
        <v>3</v>
      </c>
      <c r="O32" s="1"/>
      <c r="P32" s="15"/>
    </row>
    <row r="33" spans="1:16">
      <c r="A33" s="22"/>
      <c r="B33" s="3" t="s">
        <v>178</v>
      </c>
      <c r="C33" s="148"/>
      <c r="D33" s="149">
        <v>9</v>
      </c>
      <c r="E33" s="194">
        <v>1</v>
      </c>
      <c r="F33" s="149">
        <f>D33*E33</f>
        <v>9</v>
      </c>
      <c r="G33" s="196">
        <v>1</v>
      </c>
      <c r="H33" s="149">
        <f>F33*G33</f>
        <v>9</v>
      </c>
      <c r="I33" s="191"/>
      <c r="J33" s="190"/>
      <c r="K33" s="192"/>
      <c r="O33" s="1"/>
      <c r="P33" s="15"/>
    </row>
    <row r="34" spans="1:16">
      <c r="A34" s="22"/>
      <c r="B34" s="3"/>
      <c r="C34" s="149"/>
      <c r="D34" s="197"/>
      <c r="E34" s="194"/>
      <c r="F34" s="149"/>
      <c r="G34" s="196"/>
      <c r="H34" s="149"/>
      <c r="I34" s="191"/>
      <c r="J34" s="190"/>
      <c r="K34" s="192"/>
      <c r="O34" s="1"/>
      <c r="P34" s="15"/>
    </row>
    <row r="35" spans="1:16">
      <c r="A35" s="22" t="s">
        <v>231</v>
      </c>
      <c r="B35" s="3" t="s">
        <v>232</v>
      </c>
      <c r="C35" s="149" t="s">
        <v>168</v>
      </c>
      <c r="D35" s="197">
        <v>500</v>
      </c>
      <c r="E35" s="194">
        <v>1</v>
      </c>
      <c r="F35" s="149">
        <f t="shared" ref="F35:F36" si="5">D35*E35</f>
        <v>500</v>
      </c>
      <c r="G35" s="196">
        <v>4</v>
      </c>
      <c r="H35" s="149">
        <f t="shared" ref="H35:H36" si="6">F35*G35</f>
        <v>2000</v>
      </c>
      <c r="I35" s="191"/>
      <c r="J35" s="190"/>
      <c r="K35" s="192"/>
      <c r="O35" s="1"/>
      <c r="P35" s="15"/>
    </row>
    <row r="36" spans="1:16">
      <c r="A36" s="22"/>
      <c r="B36" s="3" t="s">
        <v>177</v>
      </c>
      <c r="C36" s="149"/>
      <c r="D36" s="197">
        <v>0</v>
      </c>
      <c r="E36" s="194">
        <v>1</v>
      </c>
      <c r="F36" s="149">
        <f t="shared" si="5"/>
        <v>0</v>
      </c>
      <c r="G36" s="196">
        <v>4</v>
      </c>
      <c r="H36" s="149">
        <f t="shared" si="6"/>
        <v>0</v>
      </c>
      <c r="I36" s="191"/>
      <c r="J36" s="190"/>
      <c r="K36" s="192"/>
      <c r="O36" s="1"/>
      <c r="P36" s="15"/>
    </row>
    <row r="37" spans="1:16">
      <c r="A37" s="22"/>
      <c r="B37" s="3" t="s">
        <v>178</v>
      </c>
      <c r="C37" s="149"/>
      <c r="D37" s="197">
        <v>0</v>
      </c>
      <c r="E37" s="194">
        <v>1</v>
      </c>
      <c r="F37" s="149">
        <f t="shared" ref="F37" si="7">SUM(D37*E37)</f>
        <v>0</v>
      </c>
      <c r="G37" s="196">
        <v>4</v>
      </c>
      <c r="H37" s="149">
        <f t="shared" ref="H37" si="8">SUM(F37*G37)</f>
        <v>0</v>
      </c>
      <c r="I37" s="191"/>
      <c r="J37" s="190"/>
      <c r="K37" s="192"/>
      <c r="O37" s="1"/>
      <c r="P37" s="15"/>
    </row>
    <row r="38" spans="1:16">
      <c r="A38" s="22"/>
      <c r="B38" s="3"/>
      <c r="C38" s="149"/>
      <c r="D38" s="197"/>
      <c r="E38" s="194"/>
      <c r="F38" s="149"/>
      <c r="G38" s="196"/>
      <c r="H38" s="149"/>
      <c r="I38" s="191"/>
      <c r="J38" s="190"/>
      <c r="K38" s="192"/>
      <c r="O38" s="1"/>
      <c r="P38" s="15"/>
    </row>
    <row r="39" spans="1:16">
      <c r="A39" s="23" t="s">
        <v>233</v>
      </c>
      <c r="B39" s="3" t="s">
        <v>234</v>
      </c>
      <c r="C39" s="149" t="s">
        <v>168</v>
      </c>
      <c r="D39" s="197">
        <v>66</v>
      </c>
      <c r="E39" s="194">
        <v>1</v>
      </c>
      <c r="F39" s="149">
        <f>SUM(D39*E39)</f>
        <v>66</v>
      </c>
      <c r="G39" s="196">
        <v>4</v>
      </c>
      <c r="H39" s="149">
        <f>SUM(F39*G39)</f>
        <v>264</v>
      </c>
      <c r="I39" s="222"/>
      <c r="J39" s="146"/>
      <c r="K39" s="163"/>
      <c r="O39" s="1"/>
      <c r="P39" s="15"/>
    </row>
    <row r="40" spans="1:16">
      <c r="A40" s="22"/>
      <c r="B40" s="3" t="s">
        <v>177</v>
      </c>
      <c r="C40" s="149"/>
      <c r="D40" s="197">
        <v>0</v>
      </c>
      <c r="E40" s="194">
        <v>1</v>
      </c>
      <c r="F40" s="149">
        <f>D40*E40</f>
        <v>0</v>
      </c>
      <c r="G40" s="196">
        <v>4</v>
      </c>
      <c r="H40" s="149">
        <f>F40*G40</f>
        <v>0</v>
      </c>
      <c r="I40" s="222"/>
      <c r="J40" s="146"/>
      <c r="K40" s="163"/>
      <c r="O40" s="1"/>
      <c r="P40" s="15"/>
    </row>
    <row r="41" spans="1:16">
      <c r="A41" s="22"/>
      <c r="B41" s="3" t="s">
        <v>178</v>
      </c>
      <c r="C41" s="149"/>
      <c r="D41" s="197">
        <v>0</v>
      </c>
      <c r="E41" s="194">
        <v>1</v>
      </c>
      <c r="F41" s="149">
        <f>D41*E41</f>
        <v>0</v>
      </c>
      <c r="G41" s="196">
        <v>4</v>
      </c>
      <c r="H41" s="149">
        <f>F41*G41</f>
        <v>0</v>
      </c>
      <c r="I41" s="222"/>
      <c r="J41" s="146"/>
      <c r="K41" s="163"/>
      <c r="O41" s="1"/>
      <c r="P41" s="15"/>
    </row>
    <row r="42" spans="1:16">
      <c r="A42" s="22"/>
      <c r="B42" s="3"/>
      <c r="C42" s="146"/>
      <c r="D42" s="156"/>
      <c r="E42" s="198"/>
      <c r="F42" s="146"/>
      <c r="G42" s="161"/>
      <c r="H42" s="146"/>
      <c r="I42" s="162"/>
      <c r="J42" s="146"/>
      <c r="K42" s="163"/>
      <c r="O42" s="1"/>
      <c r="P42" s="15"/>
    </row>
    <row r="43" spans="1:16">
      <c r="A43" s="24">
        <v>1780.19</v>
      </c>
      <c r="B43" s="3" t="s">
        <v>66</v>
      </c>
      <c r="C43" s="146" t="s">
        <v>168</v>
      </c>
      <c r="D43" s="146">
        <v>789</v>
      </c>
      <c r="E43" s="198">
        <v>1</v>
      </c>
      <c r="F43" s="146">
        <f>SUM(D43*E43)</f>
        <v>789</v>
      </c>
      <c r="G43" s="161">
        <v>2</v>
      </c>
      <c r="H43" s="146">
        <f>SUM(F43*G43)</f>
        <v>1578</v>
      </c>
      <c r="I43" s="162"/>
      <c r="J43" s="146"/>
      <c r="K43" s="163"/>
      <c r="O43" s="1"/>
      <c r="P43" s="15"/>
    </row>
    <row r="44" spans="1:16">
      <c r="A44" s="24"/>
      <c r="B44" s="3" t="s">
        <v>177</v>
      </c>
      <c r="C44" s="146"/>
      <c r="D44" s="146">
        <v>30</v>
      </c>
      <c r="E44" s="198">
        <v>1</v>
      </c>
      <c r="F44" s="146">
        <f>D44*E44</f>
        <v>30</v>
      </c>
      <c r="G44" s="161">
        <v>2</v>
      </c>
      <c r="H44" s="146">
        <f>F44*G44</f>
        <v>60</v>
      </c>
      <c r="I44" s="162"/>
      <c r="J44" s="146"/>
      <c r="K44" s="163"/>
      <c r="O44" s="1"/>
      <c r="P44" s="15"/>
    </row>
    <row r="45" spans="1:16">
      <c r="A45" s="24"/>
      <c r="B45" s="3" t="s">
        <v>178</v>
      </c>
      <c r="C45" s="146"/>
      <c r="D45" s="146">
        <v>46</v>
      </c>
      <c r="E45" s="198">
        <v>1</v>
      </c>
      <c r="F45" s="146">
        <f>D45*E45</f>
        <v>46</v>
      </c>
      <c r="G45" s="161">
        <v>2</v>
      </c>
      <c r="H45" s="146">
        <f>F45*G45</f>
        <v>92</v>
      </c>
      <c r="I45" s="162"/>
      <c r="J45" s="146"/>
      <c r="K45" s="163"/>
      <c r="P45" s="15"/>
    </row>
    <row r="46" spans="1:16" ht="20.100000000000001" customHeight="1" thickBot="1">
      <c r="A46" s="176"/>
      <c r="B46" s="199" t="s">
        <v>184</v>
      </c>
      <c r="C46" s="150"/>
      <c r="D46" s="178"/>
      <c r="E46" s="179"/>
      <c r="F46" s="200">
        <f>SUM(F19:F45)</f>
        <v>3507</v>
      </c>
      <c r="G46" s="181"/>
      <c r="H46" s="201">
        <f>SUM(H19:H45)</f>
        <v>6632.25</v>
      </c>
      <c r="I46" s="202">
        <f>SUM(I23:I45)</f>
        <v>0</v>
      </c>
      <c r="J46" s="203" t="s">
        <v>3</v>
      </c>
      <c r="K46" s="204">
        <f>SUM(K23:K45)</f>
        <v>0</v>
      </c>
    </row>
    <row r="47" spans="1:16" ht="20.100000000000001" customHeight="1" thickBot="1">
      <c r="A47" s="205"/>
      <c r="B47" s="117" t="s">
        <v>195</v>
      </c>
      <c r="C47" s="151"/>
      <c r="D47" s="156"/>
      <c r="E47" s="166"/>
      <c r="F47" s="238">
        <f>SUM(F46,F84,F117,F151,F184,F216)</f>
        <v>46109</v>
      </c>
      <c r="G47" s="239"/>
      <c r="H47" s="240">
        <f>SUM(H46,H84,H117,H151,H184,H216)</f>
        <v>155218.5</v>
      </c>
      <c r="I47" s="241">
        <f>SUM(I216)</f>
        <v>14000</v>
      </c>
      <c r="J47" s="242"/>
      <c r="K47" s="243">
        <f>SUM(K216)</f>
        <v>1120</v>
      </c>
    </row>
    <row r="48" spans="1:16" ht="35.1" customHeight="1" thickTop="1" thickBot="1">
      <c r="A48" s="294" t="s">
        <v>196</v>
      </c>
      <c r="B48" s="295"/>
      <c r="C48" s="152"/>
      <c r="D48" s="152"/>
      <c r="E48" s="206"/>
      <c r="F48" s="207">
        <f>SUM(F47,I47)</f>
        <v>60109</v>
      </c>
      <c r="G48" s="208"/>
      <c r="H48" s="244">
        <f>SUM(H47,K47)</f>
        <v>156338.5</v>
      </c>
      <c r="I48" s="245"/>
      <c r="J48" s="246"/>
      <c r="K48" s="247"/>
    </row>
    <row r="49" spans="1:11">
      <c r="A49" s="22" t="s">
        <v>67</v>
      </c>
      <c r="B49" s="3" t="s">
        <v>68</v>
      </c>
      <c r="C49" s="146" t="s">
        <v>168</v>
      </c>
      <c r="D49" s="156">
        <v>158</v>
      </c>
      <c r="E49" s="170">
        <v>1</v>
      </c>
      <c r="F49" s="146">
        <f>SUM(D49*E49)</f>
        <v>158</v>
      </c>
      <c r="G49" s="161">
        <v>1</v>
      </c>
      <c r="H49" s="146">
        <f>SUM(F49*G49)</f>
        <v>158</v>
      </c>
      <c r="I49" s="113"/>
      <c r="J49" s="109"/>
      <c r="K49" s="114"/>
    </row>
    <row r="50" spans="1:11">
      <c r="A50" s="22"/>
      <c r="B50" s="3" t="s">
        <v>177</v>
      </c>
      <c r="C50" s="146"/>
      <c r="D50" s="156">
        <v>6</v>
      </c>
      <c r="E50" s="170">
        <v>1</v>
      </c>
      <c r="F50" s="146">
        <f>D50*E50</f>
        <v>6</v>
      </c>
      <c r="G50" s="161">
        <v>1</v>
      </c>
      <c r="H50" s="146">
        <f>F50*G50</f>
        <v>6</v>
      </c>
      <c r="I50" s="113"/>
      <c r="J50" s="109"/>
      <c r="K50" s="114"/>
    </row>
    <row r="51" spans="1:11">
      <c r="A51" s="22"/>
      <c r="B51" s="3" t="s">
        <v>178</v>
      </c>
      <c r="C51" s="146"/>
      <c r="D51" s="156">
        <v>9</v>
      </c>
      <c r="E51" s="170">
        <v>1</v>
      </c>
      <c r="F51" s="146">
        <f>D51*E51</f>
        <v>9</v>
      </c>
      <c r="G51" s="161">
        <v>1</v>
      </c>
      <c r="H51" s="146">
        <f>F51*G51</f>
        <v>9</v>
      </c>
      <c r="I51" s="113"/>
      <c r="J51" s="109"/>
      <c r="K51" s="114"/>
    </row>
    <row r="52" spans="1:11">
      <c r="A52" s="25"/>
      <c r="B52" s="165"/>
      <c r="C52" s="153"/>
      <c r="D52" s="185"/>
      <c r="E52" s="166"/>
      <c r="F52" s="146"/>
      <c r="G52" s="161"/>
      <c r="H52" s="186"/>
      <c r="I52" s="112"/>
      <c r="J52" s="118"/>
      <c r="K52" s="111"/>
    </row>
    <row r="53" spans="1:11">
      <c r="A53" s="22" t="s">
        <v>69</v>
      </c>
      <c r="B53" s="3" t="s">
        <v>70</v>
      </c>
      <c r="C53" s="146" t="s">
        <v>168</v>
      </c>
      <c r="D53" s="146">
        <v>789</v>
      </c>
      <c r="E53" s="170">
        <v>1</v>
      </c>
      <c r="F53" s="146">
        <f>SUM(D53*E53)</f>
        <v>789</v>
      </c>
      <c r="G53" s="161">
        <v>40</v>
      </c>
      <c r="H53" s="146">
        <f>SUM(F53*G53)</f>
        <v>31560</v>
      </c>
      <c r="I53" s="113"/>
      <c r="J53" s="109"/>
      <c r="K53" s="114"/>
    </row>
    <row r="54" spans="1:11">
      <c r="A54" s="22"/>
      <c r="B54" s="3" t="s">
        <v>177</v>
      </c>
      <c r="C54" s="146"/>
      <c r="D54" s="146">
        <v>30</v>
      </c>
      <c r="E54" s="170">
        <v>1</v>
      </c>
      <c r="F54" s="146">
        <f>D54*E54</f>
        <v>30</v>
      </c>
      <c r="G54" s="161">
        <v>40</v>
      </c>
      <c r="H54" s="146">
        <f>F54*G54</f>
        <v>1200</v>
      </c>
      <c r="I54" s="113"/>
      <c r="J54" s="109"/>
      <c r="K54" s="114"/>
    </row>
    <row r="55" spans="1:11">
      <c r="A55" s="22"/>
      <c r="B55" s="3" t="s">
        <v>178</v>
      </c>
      <c r="C55" s="146"/>
      <c r="D55" s="146">
        <v>46</v>
      </c>
      <c r="E55" s="170">
        <v>1</v>
      </c>
      <c r="F55" s="146">
        <f>D55*E55</f>
        <v>46</v>
      </c>
      <c r="G55" s="161">
        <v>40</v>
      </c>
      <c r="H55" s="146">
        <f>F55*G55</f>
        <v>1840</v>
      </c>
      <c r="I55" s="113"/>
      <c r="J55" s="109"/>
      <c r="K55" s="114"/>
    </row>
    <row r="56" spans="1:11">
      <c r="A56" s="22"/>
      <c r="B56" s="3"/>
      <c r="C56" s="146"/>
      <c r="D56" s="156"/>
      <c r="E56" s="170"/>
      <c r="F56" s="146"/>
      <c r="G56" s="161"/>
      <c r="H56" s="146"/>
      <c r="I56" s="113"/>
      <c r="J56" s="109"/>
      <c r="K56" s="114"/>
    </row>
    <row r="57" spans="1:11">
      <c r="A57" s="22" t="s">
        <v>71</v>
      </c>
      <c r="B57" s="3" t="s">
        <v>72</v>
      </c>
      <c r="C57" s="146" t="s">
        <v>168</v>
      </c>
      <c r="D57" s="146">
        <v>789</v>
      </c>
      <c r="E57" s="170">
        <v>1</v>
      </c>
      <c r="F57" s="146">
        <f>SUM(D57*E57)</f>
        <v>789</v>
      </c>
      <c r="G57" s="161">
        <v>4</v>
      </c>
      <c r="H57" s="146">
        <f>SUM(F57*G57)</f>
        <v>3156</v>
      </c>
      <c r="I57" s="113"/>
      <c r="J57" s="109"/>
      <c r="K57" s="114"/>
    </row>
    <row r="58" spans="1:11">
      <c r="A58" s="22"/>
      <c r="B58" s="3" t="s">
        <v>177</v>
      </c>
      <c r="C58" s="146"/>
      <c r="D58" s="146">
        <v>30</v>
      </c>
      <c r="E58" s="170">
        <v>1</v>
      </c>
      <c r="F58" s="146">
        <f>D58*E58</f>
        <v>30</v>
      </c>
      <c r="G58" s="161">
        <v>4</v>
      </c>
      <c r="H58" s="146">
        <f>F58*G58</f>
        <v>120</v>
      </c>
      <c r="I58" s="113"/>
      <c r="J58" s="109"/>
      <c r="K58" s="114"/>
    </row>
    <row r="59" spans="1:11">
      <c r="A59" s="22"/>
      <c r="B59" s="3" t="s">
        <v>178</v>
      </c>
      <c r="C59" s="146"/>
      <c r="D59" s="146">
        <v>46</v>
      </c>
      <c r="E59" s="170">
        <v>1</v>
      </c>
      <c r="F59" s="146">
        <f>D59*E59</f>
        <v>46</v>
      </c>
      <c r="G59" s="161">
        <v>4</v>
      </c>
      <c r="H59" s="146">
        <f>F59*G59</f>
        <v>184</v>
      </c>
      <c r="I59" s="113"/>
      <c r="J59" s="109"/>
      <c r="K59" s="114"/>
    </row>
    <row r="60" spans="1:11">
      <c r="A60" s="22"/>
      <c r="B60" s="3"/>
      <c r="C60" s="146"/>
      <c r="D60" s="146"/>
      <c r="E60" s="146"/>
      <c r="F60" s="146"/>
      <c r="G60" s="161"/>
      <c r="H60" s="146"/>
      <c r="I60" s="113"/>
      <c r="J60" s="109"/>
      <c r="K60" s="114"/>
    </row>
    <row r="61" spans="1:11">
      <c r="A61" s="22" t="s">
        <v>202</v>
      </c>
      <c r="B61" s="3" t="s">
        <v>203</v>
      </c>
      <c r="C61" s="146" t="s">
        <v>168</v>
      </c>
      <c r="D61" s="146">
        <v>789</v>
      </c>
      <c r="E61" s="146">
        <v>1</v>
      </c>
      <c r="F61" s="146">
        <f t="shared" ref="F61:F63" si="9">D61*E61</f>
        <v>789</v>
      </c>
      <c r="G61" s="161">
        <v>24</v>
      </c>
      <c r="H61" s="146">
        <f t="shared" ref="H61:H62" si="10">F61*G61</f>
        <v>18936</v>
      </c>
      <c r="I61" s="113"/>
      <c r="J61" s="109"/>
      <c r="K61" s="114"/>
    </row>
    <row r="62" spans="1:11">
      <c r="A62" s="22"/>
      <c r="B62" s="3" t="s">
        <v>177</v>
      </c>
      <c r="C62" s="146"/>
      <c r="D62" s="146">
        <v>30</v>
      </c>
      <c r="E62" s="146">
        <v>1</v>
      </c>
      <c r="F62" s="146">
        <f t="shared" si="9"/>
        <v>30</v>
      </c>
      <c r="G62" s="161">
        <v>24</v>
      </c>
      <c r="H62" s="146">
        <f t="shared" si="10"/>
        <v>720</v>
      </c>
      <c r="I62" s="113"/>
      <c r="J62" s="109"/>
      <c r="K62" s="114"/>
    </row>
    <row r="63" spans="1:11">
      <c r="A63" s="22"/>
      <c r="B63" s="3" t="s">
        <v>178</v>
      </c>
      <c r="C63" s="146"/>
      <c r="D63" s="146">
        <v>46</v>
      </c>
      <c r="E63" s="146">
        <v>1</v>
      </c>
      <c r="F63" s="146">
        <f t="shared" si="9"/>
        <v>46</v>
      </c>
      <c r="G63" s="161">
        <v>24</v>
      </c>
      <c r="H63" s="146">
        <f t="shared" ref="H63" si="11">SUM(F63*G63)</f>
        <v>1104</v>
      </c>
      <c r="I63" s="113"/>
      <c r="J63" s="109"/>
      <c r="K63" s="114"/>
    </row>
    <row r="64" spans="1:11">
      <c r="A64" s="22"/>
      <c r="B64" s="3"/>
      <c r="C64" s="146"/>
      <c r="D64" s="146"/>
      <c r="E64" s="146"/>
      <c r="F64" s="146"/>
      <c r="G64" s="161"/>
      <c r="H64" s="146"/>
      <c r="I64" s="113"/>
      <c r="J64" s="109"/>
      <c r="K64" s="114"/>
    </row>
    <row r="65" spans="1:11">
      <c r="A65" s="275" t="s">
        <v>73</v>
      </c>
      <c r="B65" s="276" t="s">
        <v>266</v>
      </c>
      <c r="C65" s="277" t="s">
        <v>265</v>
      </c>
      <c r="D65" s="278">
        <v>789</v>
      </c>
      <c r="E65" s="278">
        <v>1</v>
      </c>
      <c r="F65" s="278">
        <f>SUM(D65*E65)</f>
        <v>789</v>
      </c>
      <c r="G65" s="239">
        <v>0.25</v>
      </c>
      <c r="H65" s="278">
        <f>SUM(F65*G65)</f>
        <v>197.25</v>
      </c>
      <c r="I65" s="279"/>
      <c r="J65" s="280"/>
      <c r="K65" s="281"/>
    </row>
    <row r="66" spans="1:11">
      <c r="A66" s="275"/>
      <c r="B66" s="276" t="s">
        <v>177</v>
      </c>
      <c r="C66" s="277" t="s">
        <v>253</v>
      </c>
      <c r="D66" s="278">
        <v>30</v>
      </c>
      <c r="E66" s="278">
        <v>1</v>
      </c>
      <c r="F66" s="278">
        <f>D66*E66</f>
        <v>30</v>
      </c>
      <c r="G66" s="239">
        <v>0.25</v>
      </c>
      <c r="H66" s="278">
        <f>F66*G66</f>
        <v>7.5</v>
      </c>
      <c r="I66" s="279"/>
      <c r="J66" s="280"/>
      <c r="K66" s="281"/>
    </row>
    <row r="67" spans="1:11">
      <c r="A67" s="275"/>
      <c r="B67" s="276" t="s">
        <v>178</v>
      </c>
      <c r="C67" s="277"/>
      <c r="D67" s="278">
        <v>46</v>
      </c>
      <c r="E67" s="278">
        <v>1</v>
      </c>
      <c r="F67" s="278">
        <f>D67*E67</f>
        <v>46</v>
      </c>
      <c r="G67" s="239">
        <v>0.25</v>
      </c>
      <c r="H67" s="278">
        <f>F67*G67</f>
        <v>11.5</v>
      </c>
      <c r="I67" s="279"/>
      <c r="J67" s="280"/>
      <c r="K67" s="281"/>
    </row>
    <row r="68" spans="1:11">
      <c r="A68" s="275"/>
      <c r="B68" s="276"/>
      <c r="C68" s="277"/>
      <c r="D68" s="278"/>
      <c r="E68" s="278"/>
      <c r="F68" s="278"/>
      <c r="G68" s="239"/>
      <c r="H68" s="278"/>
      <c r="I68" s="279"/>
      <c r="J68" s="280"/>
      <c r="K68" s="281"/>
    </row>
    <row r="69" spans="1:11">
      <c r="A69" s="275" t="s">
        <v>73</v>
      </c>
      <c r="B69" s="276" t="s">
        <v>267</v>
      </c>
      <c r="C69" s="277" t="s">
        <v>252</v>
      </c>
      <c r="D69" s="278">
        <v>691</v>
      </c>
      <c r="E69" s="278">
        <v>4</v>
      </c>
      <c r="F69" s="278">
        <f>SUM(D69*E69)</f>
        <v>2764</v>
      </c>
      <c r="G69" s="239">
        <v>0.25</v>
      </c>
      <c r="H69" s="278">
        <f>SUM(F69*G69)</f>
        <v>691</v>
      </c>
      <c r="I69" s="282"/>
      <c r="J69" s="283"/>
      <c r="K69" s="284"/>
    </row>
    <row r="70" spans="1:11">
      <c r="A70" s="275"/>
      <c r="B70" s="276" t="s">
        <v>177</v>
      </c>
      <c r="C70" s="277" t="s">
        <v>253</v>
      </c>
      <c r="D70" s="278">
        <v>28</v>
      </c>
      <c r="E70" s="278">
        <v>4</v>
      </c>
      <c r="F70" s="278">
        <f>D70*E70</f>
        <v>112</v>
      </c>
      <c r="G70" s="239">
        <v>0.25</v>
      </c>
      <c r="H70" s="278">
        <f>F70*G70</f>
        <v>28</v>
      </c>
      <c r="I70" s="282"/>
      <c r="J70" s="283"/>
      <c r="K70" s="284"/>
    </row>
    <row r="71" spans="1:11">
      <c r="A71" s="275"/>
      <c r="B71" s="276" t="s">
        <v>178</v>
      </c>
      <c r="C71" s="277"/>
      <c r="D71" s="278">
        <v>46</v>
      </c>
      <c r="E71" s="278">
        <v>4</v>
      </c>
      <c r="F71" s="278">
        <f>D71*E71</f>
        <v>184</v>
      </c>
      <c r="G71" s="239">
        <v>0.25</v>
      </c>
      <c r="H71" s="278">
        <f>F71*G71</f>
        <v>46</v>
      </c>
      <c r="I71" s="279"/>
      <c r="J71" s="280"/>
      <c r="K71" s="281"/>
    </row>
    <row r="72" spans="1:11">
      <c r="A72" s="275"/>
      <c r="B72" s="276"/>
      <c r="C72" s="278"/>
      <c r="D72" s="278"/>
      <c r="E72" s="278"/>
      <c r="F72" s="278"/>
      <c r="G72" s="239"/>
      <c r="H72" s="278"/>
      <c r="I72" s="279"/>
      <c r="J72" s="280"/>
      <c r="K72" s="281"/>
    </row>
    <row r="73" spans="1:11">
      <c r="A73" s="275" t="s">
        <v>74</v>
      </c>
      <c r="B73" s="276" t="s">
        <v>75</v>
      </c>
      <c r="C73" s="277" t="s">
        <v>169</v>
      </c>
      <c r="D73" s="278">
        <v>500</v>
      </c>
      <c r="E73" s="278">
        <v>1</v>
      </c>
      <c r="F73" s="278">
        <f>SUM(D73*E73)</f>
        <v>500</v>
      </c>
      <c r="G73" s="239">
        <v>0.25</v>
      </c>
      <c r="H73" s="278">
        <f>SUM(F73*G73)</f>
        <v>125</v>
      </c>
      <c r="I73" s="279"/>
      <c r="J73" s="280"/>
      <c r="K73" s="281"/>
    </row>
    <row r="74" spans="1:11">
      <c r="A74" s="275"/>
      <c r="B74" s="276" t="s">
        <v>177</v>
      </c>
      <c r="C74" s="277" t="s">
        <v>253</v>
      </c>
      <c r="D74" s="278">
        <v>28</v>
      </c>
      <c r="E74" s="278">
        <v>1</v>
      </c>
      <c r="F74" s="278">
        <f>D74*E74</f>
        <v>28</v>
      </c>
      <c r="G74" s="239">
        <v>0.25</v>
      </c>
      <c r="H74" s="278">
        <f>F74*G74</f>
        <v>7</v>
      </c>
      <c r="I74" s="279"/>
      <c r="J74" s="280"/>
      <c r="K74" s="281"/>
    </row>
    <row r="75" spans="1:11">
      <c r="A75" s="275"/>
      <c r="B75" s="276" t="s">
        <v>178</v>
      </c>
      <c r="C75" s="278"/>
      <c r="D75" s="278">
        <v>46</v>
      </c>
      <c r="E75" s="278">
        <v>1</v>
      </c>
      <c r="F75" s="278">
        <f>D75*E75</f>
        <v>46</v>
      </c>
      <c r="G75" s="239">
        <v>0.25</v>
      </c>
      <c r="H75" s="278">
        <f>F75*G75</f>
        <v>11.5</v>
      </c>
      <c r="I75" s="279"/>
      <c r="J75" s="280"/>
      <c r="K75" s="281"/>
    </row>
    <row r="76" spans="1:11">
      <c r="A76" s="285"/>
      <c r="B76" s="286"/>
      <c r="C76" s="287"/>
      <c r="D76" s="288"/>
      <c r="E76" s="289"/>
      <c r="F76" s="278"/>
      <c r="G76" s="239"/>
      <c r="H76" s="290"/>
      <c r="I76" s="279"/>
      <c r="J76" s="280"/>
      <c r="K76" s="281"/>
    </row>
    <row r="77" spans="1:11">
      <c r="A77" s="275" t="s">
        <v>206</v>
      </c>
      <c r="B77" s="276" t="s">
        <v>210</v>
      </c>
      <c r="C77" s="278" t="s">
        <v>207</v>
      </c>
      <c r="D77" s="278">
        <v>789</v>
      </c>
      <c r="E77" s="278">
        <v>1</v>
      </c>
      <c r="F77" s="278">
        <f t="shared" ref="F77:F79" si="12">D77*E77</f>
        <v>789</v>
      </c>
      <c r="G77" s="239">
        <v>0.25</v>
      </c>
      <c r="H77" s="278">
        <f t="shared" ref="H77" si="13">F77*G77</f>
        <v>197.25</v>
      </c>
      <c r="I77" s="279"/>
      <c r="J77" s="280"/>
      <c r="K77" s="281"/>
    </row>
    <row r="78" spans="1:11">
      <c r="A78" s="275"/>
      <c r="B78" s="276" t="s">
        <v>177</v>
      </c>
      <c r="C78" s="278"/>
      <c r="D78" s="278">
        <v>30</v>
      </c>
      <c r="E78" s="278">
        <v>1</v>
      </c>
      <c r="F78" s="278">
        <f t="shared" si="12"/>
        <v>30</v>
      </c>
      <c r="G78" s="239">
        <v>0.25</v>
      </c>
      <c r="H78" s="278">
        <f t="shared" ref="H78" si="14">SUM(F78*G78)</f>
        <v>7.5</v>
      </c>
      <c r="I78" s="279"/>
      <c r="J78" s="280"/>
      <c r="K78" s="281"/>
    </row>
    <row r="79" spans="1:11">
      <c r="A79" s="275"/>
      <c r="B79" s="276" t="s">
        <v>178</v>
      </c>
      <c r="C79" s="278"/>
      <c r="D79" s="278">
        <v>46</v>
      </c>
      <c r="E79" s="278">
        <v>1</v>
      </c>
      <c r="F79" s="278">
        <f t="shared" si="12"/>
        <v>46</v>
      </c>
      <c r="G79" s="239">
        <v>0.25</v>
      </c>
      <c r="H79" s="278">
        <f t="shared" ref="H79" si="15">F79*G79</f>
        <v>11.5</v>
      </c>
      <c r="I79" s="279"/>
      <c r="J79" s="280"/>
      <c r="K79" s="281"/>
    </row>
    <row r="80" spans="1:11">
      <c r="A80" s="285"/>
      <c r="B80" s="286"/>
      <c r="C80" s="291"/>
      <c r="D80" s="288"/>
      <c r="E80" s="292"/>
      <c r="F80" s="293"/>
      <c r="G80" s="239"/>
      <c r="H80" s="290"/>
      <c r="I80" s="279"/>
      <c r="J80" s="280"/>
      <c r="K80" s="281"/>
    </row>
    <row r="81" spans="1:12" ht="13.15" customHeight="1">
      <c r="A81" s="26" t="s">
        <v>208</v>
      </c>
      <c r="B81" s="3" t="s">
        <v>209</v>
      </c>
      <c r="C81" s="146" t="s">
        <v>168</v>
      </c>
      <c r="D81" s="146">
        <v>789</v>
      </c>
      <c r="E81" s="146">
        <v>1</v>
      </c>
      <c r="F81" s="146">
        <f t="shared" ref="F81:F83" si="16">D81*E81</f>
        <v>789</v>
      </c>
      <c r="G81" s="161">
        <v>0.25</v>
      </c>
      <c r="H81" s="156">
        <f t="shared" ref="H81" si="17">SUM(F81*G81)</f>
        <v>197.25</v>
      </c>
      <c r="I81" s="260"/>
      <c r="J81" s="257"/>
      <c r="K81" s="272"/>
      <c r="L81" s="14"/>
    </row>
    <row r="82" spans="1:12">
      <c r="A82" s="26"/>
      <c r="B82" s="3" t="s">
        <v>177</v>
      </c>
      <c r="C82" s="146"/>
      <c r="D82" s="146">
        <v>30</v>
      </c>
      <c r="E82" s="146">
        <v>1</v>
      </c>
      <c r="F82" s="146">
        <f t="shared" si="16"/>
        <v>30</v>
      </c>
      <c r="G82" s="161">
        <v>0.25</v>
      </c>
      <c r="H82" s="156">
        <f t="shared" ref="H82:H83" si="18">F82*G82</f>
        <v>7.5</v>
      </c>
      <c r="I82" s="260"/>
      <c r="J82" s="257"/>
      <c r="K82" s="257"/>
      <c r="L82" s="14"/>
    </row>
    <row r="83" spans="1:12">
      <c r="A83" s="261"/>
      <c r="B83" s="3" t="s">
        <v>178</v>
      </c>
      <c r="C83" s="146"/>
      <c r="D83" s="146">
        <v>46</v>
      </c>
      <c r="E83" s="146">
        <v>1</v>
      </c>
      <c r="F83" s="146">
        <f t="shared" si="16"/>
        <v>46</v>
      </c>
      <c r="G83" s="161">
        <v>0.25</v>
      </c>
      <c r="H83" s="259">
        <f t="shared" si="18"/>
        <v>11.5</v>
      </c>
      <c r="J83" s="258"/>
      <c r="K83" s="274"/>
      <c r="L83" s="14"/>
    </row>
    <row r="84" spans="1:12" ht="13.5" thickBot="1">
      <c r="A84" s="262"/>
      <c r="B84" s="188" t="s">
        <v>184</v>
      </c>
      <c r="C84" s="150"/>
      <c r="D84" s="178"/>
      <c r="E84" s="179"/>
      <c r="F84" s="180">
        <f>SUM(F49:F83)</f>
        <v>8997</v>
      </c>
      <c r="G84" s="181"/>
      <c r="H84" s="189">
        <f>SUM(H49:H83)</f>
        <v>60550.25</v>
      </c>
      <c r="I84" s="119"/>
      <c r="J84" s="116"/>
      <c r="K84" s="120"/>
    </row>
    <row r="85" spans="1:12">
      <c r="A85" s="22"/>
      <c r="B85" s="3"/>
      <c r="C85" s="146"/>
      <c r="D85" s="146"/>
      <c r="E85" s="146"/>
      <c r="F85" s="146"/>
      <c r="G85" s="161"/>
      <c r="H85" s="146"/>
      <c r="I85" s="113"/>
      <c r="J85" s="109"/>
      <c r="K85" s="114"/>
    </row>
    <row r="86" spans="1:12" ht="24">
      <c r="A86" s="23" t="s">
        <v>242</v>
      </c>
      <c r="B86" s="3" t="s">
        <v>76</v>
      </c>
      <c r="C86" s="146" t="s">
        <v>248</v>
      </c>
      <c r="D86" s="146">
        <v>789</v>
      </c>
      <c r="E86" s="146">
        <v>1</v>
      </c>
      <c r="F86" s="146">
        <f>SUM(D86*E86)</f>
        <v>789</v>
      </c>
      <c r="G86" s="161">
        <v>6</v>
      </c>
      <c r="H86" s="146">
        <f>SUM(F86*G86)</f>
        <v>4734</v>
      </c>
      <c r="I86" s="113"/>
      <c r="J86" s="109"/>
      <c r="K86" s="114"/>
    </row>
    <row r="87" spans="1:12">
      <c r="A87" s="22" t="s">
        <v>243</v>
      </c>
      <c r="B87" s="3" t="s">
        <v>177</v>
      </c>
      <c r="C87" s="146" t="s">
        <v>249</v>
      </c>
      <c r="D87" s="146">
        <v>30</v>
      </c>
      <c r="E87" s="146">
        <v>1</v>
      </c>
      <c r="F87" s="146">
        <f>D87*E87</f>
        <v>30</v>
      </c>
      <c r="G87" s="161">
        <v>6</v>
      </c>
      <c r="H87" s="146">
        <f>F87*G87</f>
        <v>180</v>
      </c>
      <c r="I87" s="113"/>
      <c r="J87" s="109"/>
      <c r="K87" s="114"/>
    </row>
    <row r="88" spans="1:12">
      <c r="A88" s="22"/>
      <c r="B88" s="3" t="s">
        <v>178</v>
      </c>
      <c r="C88" s="146" t="s">
        <v>250</v>
      </c>
      <c r="D88" s="146">
        <v>46</v>
      </c>
      <c r="E88" s="146">
        <v>1</v>
      </c>
      <c r="F88" s="146">
        <f>D88*E88</f>
        <v>46</v>
      </c>
      <c r="G88" s="161">
        <v>6</v>
      </c>
      <c r="H88" s="146">
        <f>F88*G88</f>
        <v>276</v>
      </c>
      <c r="I88" s="113"/>
      <c r="J88" s="109"/>
      <c r="K88" s="114"/>
    </row>
    <row r="89" spans="1:12">
      <c r="A89" s="22"/>
      <c r="B89" s="3"/>
      <c r="C89" s="146"/>
      <c r="D89" s="146"/>
      <c r="E89" s="146"/>
      <c r="F89" s="146"/>
      <c r="G89" s="161"/>
      <c r="H89" s="156"/>
      <c r="I89" s="113"/>
      <c r="J89" s="109"/>
      <c r="K89" s="114"/>
    </row>
    <row r="90" spans="1:12">
      <c r="A90" s="22" t="s">
        <v>77</v>
      </c>
      <c r="B90" s="3" t="s">
        <v>78</v>
      </c>
      <c r="C90" s="146" t="s">
        <v>168</v>
      </c>
      <c r="D90" s="146">
        <v>198</v>
      </c>
      <c r="E90" s="146">
        <v>1</v>
      </c>
      <c r="F90" s="146">
        <f>SUM(D90*E90)</f>
        <v>198</v>
      </c>
      <c r="G90" s="161">
        <v>2</v>
      </c>
      <c r="H90" s="146">
        <f>SUM(F90*G90)</f>
        <v>396</v>
      </c>
      <c r="I90" s="113"/>
      <c r="J90" s="109"/>
      <c r="K90" s="114"/>
    </row>
    <row r="91" spans="1:12">
      <c r="A91" s="22"/>
      <c r="B91" s="3" t="s">
        <v>177</v>
      </c>
      <c r="C91" s="146"/>
      <c r="D91" s="146">
        <v>7</v>
      </c>
      <c r="E91" s="146">
        <v>1</v>
      </c>
      <c r="F91" s="146">
        <f>D91*E91</f>
        <v>7</v>
      </c>
      <c r="G91" s="161">
        <v>2</v>
      </c>
      <c r="H91" s="146">
        <f>F91*G91</f>
        <v>14</v>
      </c>
      <c r="I91" s="113"/>
      <c r="J91" s="109"/>
      <c r="K91" s="114"/>
    </row>
    <row r="92" spans="1:12">
      <c r="A92" s="22"/>
      <c r="B92" s="3" t="s">
        <v>178</v>
      </c>
      <c r="C92" s="146"/>
      <c r="D92" s="146">
        <v>12</v>
      </c>
      <c r="E92" s="146">
        <v>1</v>
      </c>
      <c r="F92" s="146">
        <f>D92*E92</f>
        <v>12</v>
      </c>
      <c r="G92" s="161">
        <v>2</v>
      </c>
      <c r="H92" s="146">
        <f>F92*G92</f>
        <v>24</v>
      </c>
      <c r="I92" s="113"/>
      <c r="J92" s="109"/>
      <c r="K92" s="114"/>
    </row>
    <row r="93" spans="1:12">
      <c r="A93" s="22"/>
      <c r="B93" s="4"/>
      <c r="C93" s="146"/>
      <c r="D93" s="146"/>
      <c r="E93" s="146"/>
      <c r="F93" s="146"/>
      <c r="G93" s="161"/>
      <c r="H93" s="156"/>
      <c r="I93" s="113"/>
      <c r="J93" s="109"/>
      <c r="K93" s="114"/>
    </row>
    <row r="94" spans="1:12">
      <c r="A94" s="22" t="s">
        <v>81</v>
      </c>
      <c r="B94" s="3" t="s">
        <v>82</v>
      </c>
      <c r="C94" s="146" t="s">
        <v>248</v>
      </c>
      <c r="D94" s="146">
        <v>158</v>
      </c>
      <c r="E94" s="146">
        <v>1</v>
      </c>
      <c r="F94" s="146">
        <f>SUM(D94*E94)</f>
        <v>158</v>
      </c>
      <c r="G94" s="161">
        <v>4</v>
      </c>
      <c r="H94" s="146">
        <f>SUM(F94*G94)</f>
        <v>632</v>
      </c>
      <c r="I94" s="113"/>
      <c r="J94" s="109"/>
      <c r="K94" s="114"/>
    </row>
    <row r="95" spans="1:12">
      <c r="A95" s="22"/>
      <c r="B95" s="3" t="s">
        <v>177</v>
      </c>
      <c r="C95" s="146" t="s">
        <v>249</v>
      </c>
      <c r="D95" s="146">
        <v>6</v>
      </c>
      <c r="E95" s="146">
        <v>1</v>
      </c>
      <c r="F95" s="146">
        <f>D95*E95</f>
        <v>6</v>
      </c>
      <c r="G95" s="161">
        <v>4</v>
      </c>
      <c r="H95" s="146">
        <f>F95*G95</f>
        <v>24</v>
      </c>
      <c r="I95" s="113"/>
      <c r="J95" s="109"/>
      <c r="K95" s="114"/>
    </row>
    <row r="96" spans="1:12">
      <c r="A96" s="22"/>
      <c r="B96" s="3" t="s">
        <v>178</v>
      </c>
      <c r="C96" s="146" t="s">
        <v>251</v>
      </c>
      <c r="D96" s="146">
        <v>9</v>
      </c>
      <c r="E96" s="146">
        <v>1</v>
      </c>
      <c r="F96" s="146">
        <f>D96*E96</f>
        <v>9</v>
      </c>
      <c r="G96" s="161">
        <v>4</v>
      </c>
      <c r="H96" s="146">
        <f>F96*G96</f>
        <v>36</v>
      </c>
      <c r="I96" s="113"/>
      <c r="J96" s="109"/>
      <c r="K96" s="114"/>
    </row>
    <row r="97" spans="1:11">
      <c r="A97" s="22"/>
      <c r="B97" s="3"/>
      <c r="C97" s="146"/>
      <c r="D97" s="146"/>
      <c r="E97" s="146"/>
      <c r="F97" s="146"/>
      <c r="G97" s="161"/>
      <c r="H97" s="146"/>
      <c r="I97" s="113"/>
      <c r="J97" s="109"/>
      <c r="K97" s="114"/>
    </row>
    <row r="98" spans="1:11">
      <c r="A98" s="22" t="s">
        <v>79</v>
      </c>
      <c r="B98" s="3" t="s">
        <v>80</v>
      </c>
      <c r="C98" s="146" t="s">
        <v>168</v>
      </c>
      <c r="D98" s="146">
        <v>158</v>
      </c>
      <c r="E98" s="146">
        <v>1</v>
      </c>
      <c r="F98" s="146">
        <f>SUM(D98*E98)</f>
        <v>158</v>
      </c>
      <c r="G98" s="161">
        <v>4</v>
      </c>
      <c r="H98" s="146">
        <f>SUM(F98*G98)</f>
        <v>632</v>
      </c>
      <c r="I98" s="113"/>
      <c r="J98" s="109"/>
      <c r="K98" s="114"/>
    </row>
    <row r="99" spans="1:11">
      <c r="A99" s="22"/>
      <c r="B99" s="3" t="s">
        <v>177</v>
      </c>
      <c r="C99" s="146"/>
      <c r="D99" s="146">
        <v>6</v>
      </c>
      <c r="E99" s="146">
        <v>1</v>
      </c>
      <c r="F99" s="146">
        <f>D99*E99</f>
        <v>6</v>
      </c>
      <c r="G99" s="161">
        <v>4</v>
      </c>
      <c r="H99" s="146">
        <f>F99*G99</f>
        <v>24</v>
      </c>
      <c r="I99" s="113"/>
      <c r="J99" s="109"/>
      <c r="K99" s="114"/>
    </row>
    <row r="100" spans="1:11">
      <c r="A100" s="22"/>
      <c r="B100" s="3" t="s">
        <v>178</v>
      </c>
      <c r="C100" s="146"/>
      <c r="D100" s="146">
        <v>9</v>
      </c>
      <c r="E100" s="146">
        <v>1</v>
      </c>
      <c r="F100" s="146">
        <f>D100*E100</f>
        <v>9</v>
      </c>
      <c r="G100" s="161">
        <v>4</v>
      </c>
      <c r="H100" s="146">
        <f>F100*G100</f>
        <v>36</v>
      </c>
      <c r="I100" s="113"/>
      <c r="J100" s="109"/>
      <c r="K100" s="114"/>
    </row>
    <row r="101" spans="1:11">
      <c r="A101" s="22"/>
      <c r="B101" s="3"/>
      <c r="C101" s="146"/>
      <c r="D101" s="146"/>
      <c r="E101" s="146"/>
      <c r="F101" s="146"/>
      <c r="G101" s="161"/>
      <c r="H101" s="146"/>
      <c r="I101" s="113"/>
      <c r="J101" s="109"/>
      <c r="K101" s="114"/>
    </row>
    <row r="102" spans="1:11">
      <c r="A102" s="22" t="s">
        <v>83</v>
      </c>
      <c r="B102" s="3" t="s">
        <v>84</v>
      </c>
      <c r="C102" s="146" t="s">
        <v>168</v>
      </c>
      <c r="D102" s="146">
        <v>453</v>
      </c>
      <c r="E102" s="146">
        <v>1</v>
      </c>
      <c r="F102" s="146">
        <f>SUM(D102*E102)</f>
        <v>453</v>
      </c>
      <c r="G102" s="161">
        <v>4</v>
      </c>
      <c r="H102" s="146">
        <f>SUM(F102*G102)</f>
        <v>1812</v>
      </c>
      <c r="I102" s="113"/>
      <c r="J102" s="109"/>
      <c r="K102" s="114"/>
    </row>
    <row r="103" spans="1:11">
      <c r="A103" s="22"/>
      <c r="B103" s="3" t="s">
        <v>177</v>
      </c>
      <c r="C103" s="146"/>
      <c r="D103" s="146">
        <v>0</v>
      </c>
      <c r="E103" s="146">
        <v>1</v>
      </c>
      <c r="F103" s="146">
        <f>D103*E103</f>
        <v>0</v>
      </c>
      <c r="G103" s="161">
        <v>4</v>
      </c>
      <c r="H103" s="146">
        <f>F103*G103</f>
        <v>0</v>
      </c>
      <c r="I103" s="113"/>
      <c r="J103" s="109"/>
      <c r="K103" s="114"/>
    </row>
    <row r="104" spans="1:11">
      <c r="A104" s="22"/>
      <c r="B104" s="3" t="s">
        <v>178</v>
      </c>
      <c r="C104" s="146"/>
      <c r="D104" s="146">
        <v>0</v>
      </c>
      <c r="E104" s="146">
        <v>1</v>
      </c>
      <c r="F104" s="146">
        <f>D104*E104</f>
        <v>0</v>
      </c>
      <c r="G104" s="161">
        <v>4</v>
      </c>
      <c r="H104" s="146">
        <f>F104*G104</f>
        <v>0</v>
      </c>
      <c r="I104" s="113"/>
      <c r="J104" s="109"/>
      <c r="K104" s="114"/>
    </row>
    <row r="105" spans="1:11">
      <c r="A105" s="22"/>
      <c r="B105" s="3"/>
      <c r="C105" s="146"/>
      <c r="D105" s="146"/>
      <c r="E105" s="146"/>
      <c r="F105" s="146"/>
      <c r="G105" s="161"/>
      <c r="H105" s="146"/>
      <c r="I105" s="113"/>
      <c r="J105" s="109"/>
      <c r="K105" s="114"/>
    </row>
    <row r="106" spans="1:11">
      <c r="A106" s="25" t="s">
        <v>85</v>
      </c>
      <c r="B106" s="6" t="s">
        <v>86</v>
      </c>
      <c r="C106" s="146" t="s">
        <v>168</v>
      </c>
      <c r="D106" s="146">
        <v>566</v>
      </c>
      <c r="E106" s="146">
        <v>1</v>
      </c>
      <c r="F106" s="146">
        <f>SUM(D106*E106)</f>
        <v>566</v>
      </c>
      <c r="G106" s="161">
        <v>2</v>
      </c>
      <c r="H106" s="146">
        <f>SUM(F106*G106)</f>
        <v>1132</v>
      </c>
      <c r="I106" s="113"/>
      <c r="J106" s="109"/>
      <c r="K106" s="114"/>
    </row>
    <row r="107" spans="1:11">
      <c r="A107" s="25"/>
      <c r="B107" s="6" t="s">
        <v>177</v>
      </c>
      <c r="C107" s="146"/>
      <c r="D107" s="146">
        <v>0</v>
      </c>
      <c r="E107" s="146">
        <v>1</v>
      </c>
      <c r="F107" s="146">
        <f>D107*E107</f>
        <v>0</v>
      </c>
      <c r="G107" s="161">
        <v>2</v>
      </c>
      <c r="H107" s="146">
        <f>F107*G107</f>
        <v>0</v>
      </c>
      <c r="I107" s="113"/>
      <c r="J107" s="109"/>
      <c r="K107" s="114"/>
    </row>
    <row r="108" spans="1:11">
      <c r="A108" s="25"/>
      <c r="B108" s="6" t="s">
        <v>178</v>
      </c>
      <c r="C108" s="146"/>
      <c r="D108" s="146">
        <v>0</v>
      </c>
      <c r="E108" s="146">
        <v>1</v>
      </c>
      <c r="F108" s="146">
        <f>D108*E108</f>
        <v>0</v>
      </c>
      <c r="G108" s="161">
        <v>2</v>
      </c>
      <c r="H108" s="146">
        <f>F108*G108</f>
        <v>0</v>
      </c>
      <c r="I108" s="113"/>
      <c r="J108" s="109"/>
      <c r="K108" s="114"/>
    </row>
    <row r="109" spans="1:11">
      <c r="A109" s="22"/>
      <c r="B109" s="3"/>
      <c r="C109" s="146"/>
      <c r="D109" s="146"/>
      <c r="E109" s="146"/>
      <c r="F109" s="146"/>
      <c r="G109" s="161"/>
      <c r="H109" s="146"/>
      <c r="I109" s="113" t="s">
        <v>3</v>
      </c>
      <c r="J109" s="109" t="s">
        <v>3</v>
      </c>
      <c r="K109" s="114" t="s">
        <v>3</v>
      </c>
    </row>
    <row r="110" spans="1:11">
      <c r="A110" s="25" t="s">
        <v>87</v>
      </c>
      <c r="B110" s="6" t="s">
        <v>88</v>
      </c>
      <c r="C110" s="146" t="s">
        <v>168</v>
      </c>
      <c r="D110" s="146">
        <v>789</v>
      </c>
      <c r="E110" s="146">
        <v>1</v>
      </c>
      <c r="F110" s="146">
        <f>SUM(D110*E110)</f>
        <v>789</v>
      </c>
      <c r="G110" s="161">
        <v>1</v>
      </c>
      <c r="H110" s="146">
        <f>SUM(F110*G110)</f>
        <v>789</v>
      </c>
      <c r="I110" s="113"/>
      <c r="J110" s="109"/>
      <c r="K110" s="114"/>
    </row>
    <row r="111" spans="1:11">
      <c r="A111" s="25"/>
      <c r="B111" s="6" t="s">
        <v>177</v>
      </c>
      <c r="C111" s="146"/>
      <c r="D111" s="146">
        <v>30</v>
      </c>
      <c r="E111" s="146">
        <v>1</v>
      </c>
      <c r="F111" s="146">
        <f>D111*E111</f>
        <v>30</v>
      </c>
      <c r="G111" s="161">
        <v>1</v>
      </c>
      <c r="H111" s="146">
        <f>F111*G111</f>
        <v>30</v>
      </c>
      <c r="I111" s="113"/>
      <c r="J111" s="109"/>
      <c r="K111" s="114"/>
    </row>
    <row r="112" spans="1:11">
      <c r="A112" s="25"/>
      <c r="B112" s="6" t="s">
        <v>178</v>
      </c>
      <c r="C112" s="146"/>
      <c r="D112" s="146">
        <v>46</v>
      </c>
      <c r="E112" s="146">
        <v>1</v>
      </c>
      <c r="F112" s="146">
        <f>D112*E112</f>
        <v>46</v>
      </c>
      <c r="G112" s="161">
        <v>1</v>
      </c>
      <c r="H112" s="146">
        <f>F112*G112</f>
        <v>46</v>
      </c>
      <c r="I112" s="113"/>
      <c r="J112" s="109"/>
      <c r="K112" s="114"/>
    </row>
    <row r="113" spans="1:11">
      <c r="A113" s="25"/>
      <c r="B113" s="6"/>
      <c r="C113" s="146"/>
      <c r="D113" s="146"/>
      <c r="E113" s="146"/>
      <c r="F113" s="146"/>
      <c r="G113" s="161"/>
      <c r="H113" s="146"/>
      <c r="I113" s="113"/>
      <c r="J113" s="109"/>
      <c r="K113" s="114"/>
    </row>
    <row r="114" spans="1:11">
      <c r="A114" s="22" t="s">
        <v>89</v>
      </c>
      <c r="B114" s="3" t="s">
        <v>90</v>
      </c>
      <c r="C114" s="146" t="s">
        <v>168</v>
      </c>
      <c r="D114" s="146">
        <v>789</v>
      </c>
      <c r="E114" s="146">
        <v>1</v>
      </c>
      <c r="F114" s="146">
        <f>SUM(D114*E114)</f>
        <v>789</v>
      </c>
      <c r="G114" s="161">
        <v>1</v>
      </c>
      <c r="H114" s="146">
        <f>SUM(F114*G114)</f>
        <v>789</v>
      </c>
      <c r="I114" s="113"/>
      <c r="J114" s="109"/>
      <c r="K114" s="114"/>
    </row>
    <row r="115" spans="1:11">
      <c r="A115" s="22"/>
      <c r="B115" s="3" t="s">
        <v>177</v>
      </c>
      <c r="C115" s="146"/>
      <c r="D115" s="146">
        <v>30</v>
      </c>
      <c r="E115" s="146">
        <v>1</v>
      </c>
      <c r="F115" s="146">
        <f>D115*E115</f>
        <v>30</v>
      </c>
      <c r="G115" s="161">
        <v>1</v>
      </c>
      <c r="H115" s="146">
        <f>F115*G115</f>
        <v>30</v>
      </c>
      <c r="I115" s="113"/>
      <c r="J115" s="109"/>
      <c r="K115" s="114"/>
    </row>
    <row r="116" spans="1:11">
      <c r="A116" s="22"/>
      <c r="B116" s="3" t="s">
        <v>178</v>
      </c>
      <c r="C116" s="146"/>
      <c r="D116" s="146">
        <v>46</v>
      </c>
      <c r="E116" s="146">
        <v>1</v>
      </c>
      <c r="F116" s="146">
        <f>D116*E116</f>
        <v>46</v>
      </c>
      <c r="G116" s="161">
        <v>1</v>
      </c>
      <c r="H116" s="146">
        <f>F116*G116</f>
        <v>46</v>
      </c>
      <c r="I116" s="113"/>
      <c r="J116" s="109"/>
      <c r="K116" s="114"/>
    </row>
    <row r="117" spans="1:11" ht="13.5" thickBot="1">
      <c r="A117" s="187"/>
      <c r="B117" s="188" t="s">
        <v>184</v>
      </c>
      <c r="C117" s="150"/>
      <c r="D117" s="178"/>
      <c r="E117" s="179"/>
      <c r="F117" s="180">
        <f>SUM(F85:F116)</f>
        <v>4177</v>
      </c>
      <c r="G117" s="181"/>
      <c r="H117" s="189">
        <f>SUM(H85:H116)</f>
        <v>11682</v>
      </c>
      <c r="I117" s="119"/>
      <c r="J117" s="116"/>
      <c r="K117" s="120"/>
    </row>
    <row r="118" spans="1:11">
      <c r="A118" s="22" t="s">
        <v>91</v>
      </c>
      <c r="B118" s="3" t="s">
        <v>92</v>
      </c>
      <c r="C118" s="146" t="s">
        <v>168</v>
      </c>
      <c r="D118" s="146">
        <v>158</v>
      </c>
      <c r="E118" s="146">
        <v>1</v>
      </c>
      <c r="F118" s="146">
        <f>SUM(D118*E118)</f>
        <v>158</v>
      </c>
      <c r="G118" s="161">
        <v>1</v>
      </c>
      <c r="H118" s="146">
        <f>SUM(F118*G118)</f>
        <v>158</v>
      </c>
      <c r="I118" s="113"/>
      <c r="J118" s="109"/>
      <c r="K118" s="114"/>
    </row>
    <row r="119" spans="1:11">
      <c r="A119" s="22"/>
      <c r="B119" s="3" t="s">
        <v>177</v>
      </c>
      <c r="C119" s="146"/>
      <c r="D119" s="146">
        <v>6</v>
      </c>
      <c r="E119" s="146">
        <v>1</v>
      </c>
      <c r="F119" s="146">
        <f>D119*E119</f>
        <v>6</v>
      </c>
      <c r="G119" s="161">
        <v>1</v>
      </c>
      <c r="H119" s="146">
        <f>F119*G119</f>
        <v>6</v>
      </c>
      <c r="I119" s="113"/>
      <c r="J119" s="109"/>
      <c r="K119" s="114"/>
    </row>
    <row r="120" spans="1:11">
      <c r="A120" s="22"/>
      <c r="B120" s="3" t="s">
        <v>178</v>
      </c>
      <c r="C120" s="146"/>
      <c r="D120" s="146">
        <v>9</v>
      </c>
      <c r="E120" s="146">
        <v>1</v>
      </c>
      <c r="F120" s="146">
        <f>D120*E120</f>
        <v>9</v>
      </c>
      <c r="G120" s="161">
        <v>1</v>
      </c>
      <c r="H120" s="146">
        <f>F120*G120</f>
        <v>9</v>
      </c>
      <c r="I120" s="113"/>
      <c r="J120" s="109"/>
      <c r="K120" s="114"/>
    </row>
    <row r="121" spans="1:11">
      <c r="A121" s="22"/>
      <c r="B121" s="3"/>
      <c r="C121" s="146"/>
      <c r="D121" s="146"/>
      <c r="E121" s="146"/>
      <c r="F121" s="146"/>
      <c r="G121" s="161"/>
      <c r="H121" s="146"/>
      <c r="I121" s="113"/>
      <c r="J121" s="109"/>
      <c r="K121" s="114"/>
    </row>
    <row r="122" spans="1:11">
      <c r="A122" s="22" t="s">
        <v>93</v>
      </c>
      <c r="B122" s="3" t="s">
        <v>94</v>
      </c>
      <c r="C122" s="146" t="s">
        <v>168</v>
      </c>
      <c r="D122" s="146">
        <v>789</v>
      </c>
      <c r="E122" s="146">
        <v>1</v>
      </c>
      <c r="F122" s="146">
        <f>SUM(D122*E122)</f>
        <v>789</v>
      </c>
      <c r="G122" s="161">
        <v>1</v>
      </c>
      <c r="H122" s="146">
        <f>SUM(F122*G122)</f>
        <v>789</v>
      </c>
      <c r="I122" s="113"/>
      <c r="J122" s="109"/>
      <c r="K122" s="114"/>
    </row>
    <row r="123" spans="1:11">
      <c r="A123" s="22"/>
      <c r="B123" s="3" t="s">
        <v>177</v>
      </c>
      <c r="C123" s="146"/>
      <c r="D123" s="146">
        <v>30</v>
      </c>
      <c r="E123" s="146">
        <v>1</v>
      </c>
      <c r="F123" s="146">
        <f>D123*E123</f>
        <v>30</v>
      </c>
      <c r="G123" s="161">
        <v>1</v>
      </c>
      <c r="H123" s="146">
        <f>F123*G123</f>
        <v>30</v>
      </c>
      <c r="I123" s="113"/>
      <c r="J123" s="109"/>
      <c r="K123" s="114"/>
    </row>
    <row r="124" spans="1:11">
      <c r="A124" s="22"/>
      <c r="B124" s="3" t="s">
        <v>178</v>
      </c>
      <c r="C124" s="146"/>
      <c r="D124" s="146">
        <v>46</v>
      </c>
      <c r="E124" s="146">
        <v>1</v>
      </c>
      <c r="F124" s="146">
        <f>D124*E124</f>
        <v>46</v>
      </c>
      <c r="G124" s="161">
        <v>1</v>
      </c>
      <c r="H124" s="146">
        <f>F124*G124</f>
        <v>46</v>
      </c>
      <c r="I124" s="113"/>
      <c r="J124" s="109"/>
      <c r="K124" s="114"/>
    </row>
    <row r="125" spans="1:11">
      <c r="A125" s="22"/>
      <c r="B125" s="3"/>
      <c r="C125" s="146"/>
      <c r="D125" s="109"/>
      <c r="E125" s="109"/>
      <c r="F125" s="109"/>
      <c r="G125" s="110"/>
      <c r="H125" s="109"/>
      <c r="I125" s="113"/>
      <c r="J125" s="109"/>
      <c r="K125" s="114"/>
    </row>
    <row r="126" spans="1:11">
      <c r="A126" s="22"/>
      <c r="B126" s="43" t="s">
        <v>213</v>
      </c>
      <c r="C126" s="146"/>
      <c r="D126" s="109"/>
      <c r="E126" s="109"/>
      <c r="F126" s="109"/>
      <c r="G126" s="110"/>
      <c r="H126" s="109"/>
      <c r="I126" s="113"/>
      <c r="J126" s="109"/>
      <c r="K126" s="114"/>
    </row>
    <row r="127" spans="1:11">
      <c r="A127" s="22" t="s">
        <v>211</v>
      </c>
      <c r="B127" s="3" t="s">
        <v>212</v>
      </c>
      <c r="C127" s="146" t="s">
        <v>168</v>
      </c>
      <c r="D127" s="146">
        <v>722</v>
      </c>
      <c r="E127" s="146">
        <v>1</v>
      </c>
      <c r="F127" s="146">
        <f>D127*E127</f>
        <v>722</v>
      </c>
      <c r="G127" s="161">
        <v>1</v>
      </c>
      <c r="H127" s="146">
        <f t="shared" ref="H127:H128" si="19">F127*G127</f>
        <v>722</v>
      </c>
      <c r="I127" s="113"/>
      <c r="J127" s="109"/>
      <c r="K127" s="114"/>
    </row>
    <row r="128" spans="1:11">
      <c r="A128" s="22"/>
      <c r="B128" s="3" t="s">
        <v>177</v>
      </c>
      <c r="C128" s="146"/>
      <c r="D128" s="146">
        <v>28</v>
      </c>
      <c r="E128" s="146">
        <v>1</v>
      </c>
      <c r="F128" s="146">
        <f>D128*E128</f>
        <v>28</v>
      </c>
      <c r="G128" s="161">
        <v>1</v>
      </c>
      <c r="H128" s="146">
        <f t="shared" si="19"/>
        <v>28</v>
      </c>
      <c r="I128" s="113"/>
      <c r="J128" s="109"/>
      <c r="K128" s="114"/>
    </row>
    <row r="129" spans="1:11">
      <c r="A129" s="22"/>
      <c r="B129" s="3" t="s">
        <v>178</v>
      </c>
      <c r="C129" s="146"/>
      <c r="D129" s="146">
        <v>46</v>
      </c>
      <c r="E129" s="146">
        <v>1</v>
      </c>
      <c r="F129" s="146">
        <f>SUM(D129*E129)</f>
        <v>46</v>
      </c>
      <c r="G129" s="161">
        <v>1</v>
      </c>
      <c r="H129" s="146">
        <f t="shared" ref="H129" si="20">SUM(F129*G129)</f>
        <v>46</v>
      </c>
      <c r="I129" s="113"/>
      <c r="J129" s="109"/>
      <c r="K129" s="114"/>
    </row>
    <row r="130" spans="1:11">
      <c r="A130" s="22"/>
      <c r="B130" s="3"/>
      <c r="C130" s="146"/>
      <c r="D130" s="146"/>
      <c r="E130" s="146"/>
      <c r="F130" s="146"/>
      <c r="G130" s="161"/>
      <c r="H130" s="146"/>
      <c r="I130" s="113"/>
      <c r="J130" s="109"/>
      <c r="K130" s="114"/>
    </row>
    <row r="131" spans="1:11">
      <c r="A131" s="22" t="s">
        <v>95</v>
      </c>
      <c r="B131" s="3" t="s">
        <v>96</v>
      </c>
      <c r="C131" s="146" t="s">
        <v>168</v>
      </c>
      <c r="D131" s="146">
        <v>144</v>
      </c>
      <c r="E131" s="146">
        <v>1</v>
      </c>
      <c r="F131" s="146">
        <f>SUM(D131*E131)</f>
        <v>144</v>
      </c>
      <c r="G131" s="161">
        <v>1</v>
      </c>
      <c r="H131" s="146">
        <f>SUM(F131*G131)</f>
        <v>144</v>
      </c>
      <c r="I131" s="113"/>
      <c r="J131" s="109"/>
      <c r="K131" s="114"/>
    </row>
    <row r="132" spans="1:11">
      <c r="A132" s="22"/>
      <c r="B132" s="3" t="s">
        <v>177</v>
      </c>
      <c r="C132" s="146"/>
      <c r="D132" s="146">
        <v>6</v>
      </c>
      <c r="E132" s="146">
        <v>1</v>
      </c>
      <c r="F132" s="146">
        <f>D132*E132</f>
        <v>6</v>
      </c>
      <c r="G132" s="161">
        <v>1</v>
      </c>
      <c r="H132" s="146">
        <f>F132*G132</f>
        <v>6</v>
      </c>
      <c r="I132" s="113"/>
      <c r="J132" s="109"/>
      <c r="K132" s="114"/>
    </row>
    <row r="133" spans="1:11">
      <c r="A133" s="22"/>
      <c r="B133" s="3" t="s">
        <v>178</v>
      </c>
      <c r="C133" s="146"/>
      <c r="D133" s="146">
        <v>9</v>
      </c>
      <c r="E133" s="146">
        <v>1</v>
      </c>
      <c r="F133" s="146">
        <f>D133*E133</f>
        <v>9</v>
      </c>
      <c r="G133" s="161">
        <v>1</v>
      </c>
      <c r="H133" s="146">
        <f>F133*G133</f>
        <v>9</v>
      </c>
      <c r="I133" s="113"/>
      <c r="J133" s="109"/>
      <c r="K133" s="114"/>
    </row>
    <row r="134" spans="1:11">
      <c r="A134" s="22"/>
      <c r="B134" s="3"/>
      <c r="C134" s="146"/>
      <c r="D134" s="146"/>
      <c r="E134" s="146"/>
      <c r="F134" s="146"/>
      <c r="G134" s="161"/>
      <c r="H134" s="146"/>
      <c r="I134" s="113"/>
      <c r="J134" s="109"/>
      <c r="K134" s="114"/>
    </row>
    <row r="135" spans="1:11">
      <c r="A135" s="22" t="s">
        <v>99</v>
      </c>
      <c r="B135" s="3" t="s">
        <v>100</v>
      </c>
      <c r="C135" s="146" t="s">
        <v>168</v>
      </c>
      <c r="D135" s="146">
        <v>85</v>
      </c>
      <c r="E135" s="146">
        <v>1</v>
      </c>
      <c r="F135" s="146">
        <f>SUM(D135*E135)</f>
        <v>85</v>
      </c>
      <c r="G135" s="161">
        <v>2</v>
      </c>
      <c r="H135" s="146">
        <f>SUM(F135*G135)</f>
        <v>170</v>
      </c>
      <c r="I135" s="113"/>
      <c r="J135" s="109"/>
      <c r="K135" s="114"/>
    </row>
    <row r="136" spans="1:11">
      <c r="A136" s="22"/>
      <c r="B136" s="3" t="s">
        <v>177</v>
      </c>
      <c r="C136" s="146"/>
      <c r="D136" s="146">
        <v>0</v>
      </c>
      <c r="E136" s="146">
        <v>1</v>
      </c>
      <c r="F136" s="146">
        <f>D136*E136</f>
        <v>0</v>
      </c>
      <c r="G136" s="161">
        <v>2</v>
      </c>
      <c r="H136" s="146">
        <f>F136*G136</f>
        <v>0</v>
      </c>
      <c r="I136" s="113"/>
      <c r="J136" s="109"/>
      <c r="K136" s="114"/>
    </row>
    <row r="137" spans="1:11">
      <c r="A137" s="22"/>
      <c r="B137" s="3" t="s">
        <v>178</v>
      </c>
      <c r="C137" s="146"/>
      <c r="D137" s="146">
        <v>0</v>
      </c>
      <c r="E137" s="146">
        <v>1</v>
      </c>
      <c r="F137" s="146">
        <f>D137*E137</f>
        <v>0</v>
      </c>
      <c r="G137" s="161">
        <v>2</v>
      </c>
      <c r="H137" s="146">
        <f>F137*G137</f>
        <v>0</v>
      </c>
      <c r="I137" s="113"/>
      <c r="J137" s="109"/>
      <c r="K137" s="114"/>
    </row>
    <row r="138" spans="1:11">
      <c r="A138" s="22"/>
      <c r="B138" s="3"/>
      <c r="C138" s="146"/>
      <c r="D138" s="146"/>
      <c r="E138" s="146"/>
      <c r="F138" s="146"/>
      <c r="G138" s="161"/>
      <c r="H138" s="146"/>
      <c r="I138" s="113"/>
      <c r="J138" s="109"/>
      <c r="K138" s="114"/>
    </row>
    <row r="139" spans="1:11" ht="24">
      <c r="A139" s="23" t="s">
        <v>101</v>
      </c>
      <c r="B139" s="3" t="s">
        <v>102</v>
      </c>
      <c r="C139" s="146" t="s">
        <v>168</v>
      </c>
      <c r="D139" s="146">
        <v>72</v>
      </c>
      <c r="E139" s="146">
        <v>1</v>
      </c>
      <c r="F139" s="146">
        <f>SUM(D139*E139)</f>
        <v>72</v>
      </c>
      <c r="G139" s="161">
        <v>4</v>
      </c>
      <c r="H139" s="146">
        <f>SUM(F139*G139)</f>
        <v>288</v>
      </c>
      <c r="I139" s="113"/>
      <c r="J139" s="109"/>
      <c r="K139" s="114"/>
    </row>
    <row r="140" spans="1:11">
      <c r="A140" s="22"/>
      <c r="B140" s="3" t="s">
        <v>177</v>
      </c>
      <c r="C140" s="146"/>
      <c r="D140" s="146">
        <v>3</v>
      </c>
      <c r="E140" s="146">
        <v>1</v>
      </c>
      <c r="F140" s="146">
        <f>D140*E140</f>
        <v>3</v>
      </c>
      <c r="G140" s="161">
        <v>4</v>
      </c>
      <c r="H140" s="146">
        <f>F140*G140</f>
        <v>12</v>
      </c>
      <c r="I140" s="113"/>
      <c r="J140" s="109"/>
      <c r="K140" s="114"/>
    </row>
    <row r="141" spans="1:11">
      <c r="A141" s="22"/>
      <c r="B141" s="3" t="s">
        <v>178</v>
      </c>
      <c r="C141" s="146"/>
      <c r="D141" s="146">
        <v>5</v>
      </c>
      <c r="E141" s="146">
        <v>1</v>
      </c>
      <c r="F141" s="146">
        <f>D141*E141</f>
        <v>5</v>
      </c>
      <c r="G141" s="161">
        <v>4</v>
      </c>
      <c r="H141" s="146">
        <f>F141*G141</f>
        <v>20</v>
      </c>
      <c r="I141" s="113"/>
      <c r="J141" s="109"/>
      <c r="K141" s="114"/>
    </row>
    <row r="142" spans="1:11">
      <c r="A142" s="22"/>
      <c r="B142" s="3"/>
      <c r="C142" s="146"/>
      <c r="D142" s="146"/>
      <c r="E142" s="146"/>
      <c r="F142" s="146"/>
      <c r="G142" s="161"/>
      <c r="H142" s="146"/>
      <c r="I142" s="113"/>
      <c r="J142" s="109"/>
      <c r="K142" s="114"/>
    </row>
    <row r="143" spans="1:11">
      <c r="A143" s="22" t="s">
        <v>97</v>
      </c>
      <c r="B143" s="3" t="s">
        <v>98</v>
      </c>
      <c r="C143" s="146" t="s">
        <v>168</v>
      </c>
      <c r="D143" s="146">
        <v>72</v>
      </c>
      <c r="E143" s="146">
        <v>1</v>
      </c>
      <c r="F143" s="146">
        <f>D143*E143</f>
        <v>72</v>
      </c>
      <c r="G143" s="161">
        <v>4</v>
      </c>
      <c r="H143" s="146">
        <f>SUM(F143*G143)</f>
        <v>288</v>
      </c>
      <c r="I143" s="113"/>
      <c r="J143" s="109"/>
      <c r="K143" s="114"/>
    </row>
    <row r="144" spans="1:11">
      <c r="A144" s="22"/>
      <c r="B144" s="3" t="s">
        <v>177</v>
      </c>
      <c r="C144" s="146"/>
      <c r="D144" s="146">
        <v>3</v>
      </c>
      <c r="E144" s="146">
        <v>1</v>
      </c>
      <c r="F144" s="146">
        <f>D144*E144</f>
        <v>3</v>
      </c>
      <c r="G144" s="161">
        <v>4</v>
      </c>
      <c r="H144" s="146">
        <f>F144*G144</f>
        <v>12</v>
      </c>
      <c r="I144" s="113"/>
      <c r="J144" s="109"/>
      <c r="K144" s="114"/>
    </row>
    <row r="145" spans="1:11">
      <c r="A145" s="22"/>
      <c r="B145" s="3" t="s">
        <v>178</v>
      </c>
      <c r="C145" s="146"/>
      <c r="D145" s="146">
        <v>5</v>
      </c>
      <c r="E145" s="146">
        <v>1</v>
      </c>
      <c r="F145" s="146">
        <f>D145*E145</f>
        <v>5</v>
      </c>
      <c r="G145" s="161">
        <v>4</v>
      </c>
      <c r="H145" s="146">
        <f>F145*G145</f>
        <v>20</v>
      </c>
      <c r="I145" s="113"/>
      <c r="J145" s="109"/>
      <c r="K145" s="114"/>
    </row>
    <row r="146" spans="1:11">
      <c r="A146" s="22"/>
      <c r="B146" s="3"/>
      <c r="C146" s="146"/>
      <c r="D146" s="146"/>
      <c r="E146" s="146"/>
      <c r="F146" s="146"/>
      <c r="G146" s="161"/>
      <c r="H146" s="146"/>
      <c r="I146" s="113"/>
      <c r="J146" s="109"/>
      <c r="K146" s="114"/>
    </row>
    <row r="147" spans="1:11">
      <c r="A147" s="22" t="s">
        <v>103</v>
      </c>
      <c r="B147" s="3" t="s">
        <v>104</v>
      </c>
      <c r="C147" s="146" t="s">
        <v>168</v>
      </c>
      <c r="D147" s="146">
        <v>72</v>
      </c>
      <c r="E147" s="146">
        <v>1</v>
      </c>
      <c r="F147" s="146">
        <f>SUM(D147*E147)</f>
        <v>72</v>
      </c>
      <c r="G147" s="161">
        <v>4</v>
      </c>
      <c r="H147" s="146">
        <f>SUM(F147*G147)</f>
        <v>288</v>
      </c>
      <c r="I147" s="113"/>
      <c r="J147" s="109"/>
      <c r="K147" s="114"/>
    </row>
    <row r="148" spans="1:11">
      <c r="A148" s="22"/>
      <c r="B148" s="3" t="s">
        <v>177</v>
      </c>
      <c r="C148" s="146"/>
      <c r="D148" s="146">
        <v>3</v>
      </c>
      <c r="E148" s="146">
        <v>1</v>
      </c>
      <c r="F148" s="146">
        <f>D148*E148</f>
        <v>3</v>
      </c>
      <c r="G148" s="161">
        <v>4</v>
      </c>
      <c r="H148" s="146">
        <f>F148*G148</f>
        <v>12</v>
      </c>
      <c r="I148" s="113"/>
      <c r="J148" s="109"/>
      <c r="K148" s="114"/>
    </row>
    <row r="149" spans="1:11">
      <c r="A149" s="22"/>
      <c r="B149" s="3" t="s">
        <v>178</v>
      </c>
      <c r="C149" s="146"/>
      <c r="D149" s="146">
        <v>5</v>
      </c>
      <c r="E149" s="146">
        <v>1</v>
      </c>
      <c r="F149" s="146">
        <f>D149*E149</f>
        <v>5</v>
      </c>
      <c r="G149" s="161">
        <v>4</v>
      </c>
      <c r="H149" s="146">
        <f>F149*G149</f>
        <v>20</v>
      </c>
      <c r="I149" s="113"/>
      <c r="J149" s="109"/>
      <c r="K149" s="114"/>
    </row>
    <row r="150" spans="1:11">
      <c r="A150" s="22"/>
      <c r="B150" s="2"/>
      <c r="C150" s="146"/>
      <c r="D150" s="146"/>
      <c r="E150" s="146"/>
      <c r="F150" s="146"/>
      <c r="G150" s="161"/>
      <c r="H150" s="156"/>
      <c r="I150" s="113"/>
      <c r="J150" s="109"/>
      <c r="K150" s="114"/>
    </row>
    <row r="151" spans="1:11" ht="13.5" thickBot="1">
      <c r="A151" s="176"/>
      <c r="B151" s="177" t="s">
        <v>184</v>
      </c>
      <c r="C151" s="150"/>
      <c r="D151" s="178"/>
      <c r="E151" s="179"/>
      <c r="F151" s="180">
        <f>SUM(F118:F149)</f>
        <v>2318</v>
      </c>
      <c r="G151" s="181"/>
      <c r="H151" s="182">
        <f>SUM(H118:H149)</f>
        <v>3123</v>
      </c>
      <c r="I151" s="121"/>
      <c r="J151" s="116"/>
      <c r="K151" s="120"/>
    </row>
    <row r="152" spans="1:11" ht="36">
      <c r="A152" s="30" t="s">
        <v>106</v>
      </c>
      <c r="B152" s="32" t="s">
        <v>107</v>
      </c>
      <c r="C152" s="45" t="s">
        <v>170</v>
      </c>
      <c r="D152" s="146">
        <v>500</v>
      </c>
      <c r="E152" s="146">
        <v>1</v>
      </c>
      <c r="F152" s="146">
        <f>SUM(D152*E152)</f>
        <v>500</v>
      </c>
      <c r="G152" s="161">
        <v>1</v>
      </c>
      <c r="H152" s="146">
        <f>SUM(F152*G152)</f>
        <v>500</v>
      </c>
      <c r="I152" s="113"/>
      <c r="J152" s="109"/>
      <c r="K152" s="114"/>
    </row>
    <row r="153" spans="1:11">
      <c r="A153" s="31"/>
      <c r="B153" s="5" t="s">
        <v>177</v>
      </c>
      <c r="C153" s="45"/>
      <c r="D153" s="146">
        <v>0</v>
      </c>
      <c r="E153" s="146">
        <v>1</v>
      </c>
      <c r="F153" s="146">
        <f>D153*E153</f>
        <v>0</v>
      </c>
      <c r="G153" s="161">
        <v>1</v>
      </c>
      <c r="H153" s="146">
        <f>F153*G153</f>
        <v>0</v>
      </c>
      <c r="I153" s="113"/>
      <c r="J153" s="109"/>
      <c r="K153" s="114"/>
    </row>
    <row r="154" spans="1:11">
      <c r="A154" s="31"/>
      <c r="B154" s="5" t="s">
        <v>178</v>
      </c>
      <c r="C154" s="45"/>
      <c r="D154" s="146">
        <v>0</v>
      </c>
      <c r="E154" s="146">
        <v>1</v>
      </c>
      <c r="F154" s="146">
        <f>D154*E154</f>
        <v>0</v>
      </c>
      <c r="G154" s="161">
        <v>1</v>
      </c>
      <c r="H154" s="146">
        <f>F154*G154</f>
        <v>0</v>
      </c>
      <c r="I154" s="113"/>
      <c r="J154" s="109"/>
      <c r="K154" s="114"/>
    </row>
    <row r="155" spans="1:11">
      <c r="A155" s="31"/>
      <c r="B155" s="5"/>
      <c r="C155" s="45"/>
      <c r="D155" s="146"/>
      <c r="E155" s="146"/>
      <c r="F155" s="146"/>
      <c r="G155" s="161"/>
      <c r="H155" s="146"/>
      <c r="I155" s="113"/>
      <c r="J155" s="109"/>
      <c r="K155" s="114"/>
    </row>
    <row r="156" spans="1:11" ht="36">
      <c r="A156" s="31" t="s">
        <v>106</v>
      </c>
      <c r="B156" s="5" t="s">
        <v>108</v>
      </c>
      <c r="C156" s="45" t="s">
        <v>171</v>
      </c>
      <c r="D156" s="146">
        <v>66</v>
      </c>
      <c r="E156" s="146">
        <v>1</v>
      </c>
      <c r="F156" s="146">
        <f>SUM(D156*E156)</f>
        <v>66</v>
      </c>
      <c r="G156" s="161">
        <v>1</v>
      </c>
      <c r="H156" s="146">
        <f>SUM(F156*G156)</f>
        <v>66</v>
      </c>
      <c r="I156" s="113"/>
      <c r="J156" s="109"/>
      <c r="K156" s="114"/>
    </row>
    <row r="157" spans="1:11">
      <c r="A157" s="31"/>
      <c r="B157" s="5" t="s">
        <v>177</v>
      </c>
      <c r="C157" s="45"/>
      <c r="D157" s="146">
        <v>0</v>
      </c>
      <c r="E157" s="146">
        <v>1</v>
      </c>
      <c r="F157" s="146">
        <f>D157*E157</f>
        <v>0</v>
      </c>
      <c r="G157" s="161">
        <v>1</v>
      </c>
      <c r="H157" s="146">
        <f>F157*G157</f>
        <v>0</v>
      </c>
      <c r="I157" s="113"/>
      <c r="J157" s="109"/>
      <c r="K157" s="114"/>
    </row>
    <row r="158" spans="1:11">
      <c r="A158" s="31"/>
      <c r="B158" s="5" t="s">
        <v>178</v>
      </c>
      <c r="C158" s="45"/>
      <c r="D158" s="146">
        <v>0</v>
      </c>
      <c r="E158" s="146">
        <v>1</v>
      </c>
      <c r="F158" s="146">
        <f>D158*E158</f>
        <v>0</v>
      </c>
      <c r="G158" s="161">
        <v>1</v>
      </c>
      <c r="H158" s="146">
        <f>F158*G158</f>
        <v>0</v>
      </c>
      <c r="I158" s="113"/>
      <c r="J158" s="109"/>
      <c r="K158" s="114"/>
    </row>
    <row r="159" spans="1:11">
      <c r="A159" s="31"/>
      <c r="B159" s="5"/>
      <c r="C159" s="45"/>
      <c r="D159" s="146"/>
      <c r="E159" s="146"/>
      <c r="F159" s="146"/>
      <c r="G159" s="161"/>
      <c r="H159" s="146"/>
      <c r="I159" s="113"/>
      <c r="J159" s="109"/>
      <c r="K159" s="114"/>
    </row>
    <row r="160" spans="1:11" ht="36">
      <c r="A160" s="25" t="s">
        <v>109</v>
      </c>
      <c r="B160" s="3" t="s">
        <v>110</v>
      </c>
      <c r="C160" s="45" t="s">
        <v>182</v>
      </c>
      <c r="D160" s="146">
        <v>500</v>
      </c>
      <c r="E160" s="146">
        <v>1</v>
      </c>
      <c r="F160" s="146">
        <f>SUM(D160*E160)</f>
        <v>500</v>
      </c>
      <c r="G160" s="161">
        <v>1</v>
      </c>
      <c r="H160" s="146">
        <f>SUM(F160*G160)</f>
        <v>500</v>
      </c>
      <c r="I160" s="113"/>
      <c r="J160" s="109"/>
      <c r="K160" s="114"/>
    </row>
    <row r="161" spans="1:11">
      <c r="A161" s="25"/>
      <c r="B161" s="3" t="s">
        <v>177</v>
      </c>
      <c r="C161" s="146"/>
      <c r="D161" s="146">
        <v>28</v>
      </c>
      <c r="E161" s="146">
        <v>1</v>
      </c>
      <c r="F161" s="146">
        <f>D161*E161</f>
        <v>28</v>
      </c>
      <c r="G161" s="161">
        <v>1</v>
      </c>
      <c r="H161" s="146">
        <f>F161*G161</f>
        <v>28</v>
      </c>
      <c r="I161" s="113"/>
      <c r="J161" s="109"/>
      <c r="K161" s="114"/>
    </row>
    <row r="162" spans="1:11">
      <c r="A162" s="25"/>
      <c r="B162" s="3" t="s">
        <v>178</v>
      </c>
      <c r="C162" s="146"/>
      <c r="D162" s="146">
        <v>46</v>
      </c>
      <c r="E162" s="146">
        <v>1</v>
      </c>
      <c r="F162" s="146">
        <f>D162*E162</f>
        <v>46</v>
      </c>
      <c r="G162" s="161">
        <v>1</v>
      </c>
      <c r="H162" s="146">
        <f>F162*G162</f>
        <v>46</v>
      </c>
      <c r="I162" s="113"/>
      <c r="J162" s="109"/>
      <c r="K162" s="114"/>
    </row>
    <row r="163" spans="1:11">
      <c r="A163" s="25"/>
      <c r="B163" s="3"/>
      <c r="C163" s="146"/>
      <c r="D163" s="146"/>
      <c r="E163" s="146"/>
      <c r="F163" s="146"/>
      <c r="G163" s="161"/>
      <c r="H163" s="146"/>
      <c r="I163" s="113"/>
      <c r="J163" s="109"/>
      <c r="K163" s="114"/>
    </row>
    <row r="164" spans="1:11">
      <c r="A164" s="25" t="s">
        <v>218</v>
      </c>
      <c r="B164" s="3" t="s">
        <v>263</v>
      </c>
      <c r="C164" s="146" t="s">
        <v>168</v>
      </c>
      <c r="D164" s="146">
        <v>722</v>
      </c>
      <c r="E164" s="146">
        <v>3</v>
      </c>
      <c r="F164" s="146">
        <f>SUM(D164*E164)</f>
        <v>2166</v>
      </c>
      <c r="G164" s="161">
        <v>8</v>
      </c>
      <c r="H164" s="146">
        <f>SUM(F164*G164)</f>
        <v>17328</v>
      </c>
      <c r="I164" s="113"/>
      <c r="J164" s="109"/>
      <c r="K164" s="114"/>
    </row>
    <row r="165" spans="1:11">
      <c r="A165" s="25"/>
      <c r="B165" s="3" t="s">
        <v>177</v>
      </c>
      <c r="C165" s="146"/>
      <c r="D165" s="146">
        <v>28</v>
      </c>
      <c r="E165" s="146">
        <v>3</v>
      </c>
      <c r="F165" s="146">
        <f>D165*E165</f>
        <v>84</v>
      </c>
      <c r="G165" s="161">
        <v>8</v>
      </c>
      <c r="H165" s="146">
        <f>F165*G165</f>
        <v>672</v>
      </c>
      <c r="I165" s="113"/>
      <c r="J165" s="109"/>
      <c r="K165" s="114"/>
    </row>
    <row r="166" spans="1:11">
      <c r="A166" s="25"/>
      <c r="B166" s="3" t="s">
        <v>178</v>
      </c>
      <c r="C166" s="146"/>
      <c r="D166" s="146">
        <v>46</v>
      </c>
      <c r="E166" s="146">
        <v>3</v>
      </c>
      <c r="F166" s="146">
        <f>D166*E166</f>
        <v>138</v>
      </c>
      <c r="G166" s="161">
        <v>8</v>
      </c>
      <c r="H166" s="146">
        <f>F166*G166</f>
        <v>1104</v>
      </c>
      <c r="I166" s="113"/>
      <c r="J166" s="109"/>
      <c r="K166" s="114"/>
    </row>
    <row r="167" spans="1:11">
      <c r="A167" s="25"/>
      <c r="B167" s="3"/>
      <c r="C167" s="146"/>
      <c r="D167" s="146"/>
      <c r="E167" s="146"/>
      <c r="F167" s="146"/>
      <c r="G167" s="161"/>
      <c r="H167" s="146"/>
      <c r="I167" s="113"/>
      <c r="J167" s="109"/>
      <c r="K167" s="114"/>
    </row>
    <row r="168" spans="1:11">
      <c r="A168" s="25" t="s">
        <v>219</v>
      </c>
      <c r="B168" s="3" t="s">
        <v>221</v>
      </c>
      <c r="C168" s="146" t="s">
        <v>168</v>
      </c>
      <c r="D168" s="146">
        <v>144</v>
      </c>
      <c r="E168" s="146">
        <v>4</v>
      </c>
      <c r="F168" s="146">
        <f>SUM(D168*E168)</f>
        <v>576</v>
      </c>
      <c r="G168" s="161">
        <v>4</v>
      </c>
      <c r="H168" s="146">
        <f>SUM(F168*G168)</f>
        <v>2304</v>
      </c>
      <c r="I168" s="113"/>
      <c r="J168" s="109"/>
      <c r="K168" s="114"/>
    </row>
    <row r="169" spans="1:11">
      <c r="A169" s="25"/>
      <c r="B169" s="3" t="s">
        <v>177</v>
      </c>
      <c r="C169" s="146"/>
      <c r="D169" s="146">
        <v>6</v>
      </c>
      <c r="E169" s="146">
        <v>4</v>
      </c>
      <c r="F169" s="146">
        <f>D169*E169</f>
        <v>24</v>
      </c>
      <c r="G169" s="161">
        <v>4</v>
      </c>
      <c r="H169" s="146">
        <f>F169*G169</f>
        <v>96</v>
      </c>
      <c r="I169" s="113"/>
      <c r="J169" s="109"/>
      <c r="K169" s="114"/>
    </row>
    <row r="170" spans="1:11">
      <c r="A170" s="25"/>
      <c r="B170" s="3" t="s">
        <v>178</v>
      </c>
      <c r="C170" s="146"/>
      <c r="D170" s="146">
        <v>9</v>
      </c>
      <c r="E170" s="146">
        <v>4</v>
      </c>
      <c r="F170" s="146">
        <f>D170*E170</f>
        <v>36</v>
      </c>
      <c r="G170" s="161">
        <v>4</v>
      </c>
      <c r="H170" s="146">
        <f>F170*G170</f>
        <v>144</v>
      </c>
      <c r="I170" s="113"/>
      <c r="J170" s="109"/>
      <c r="K170" s="114"/>
    </row>
    <row r="171" spans="1:11">
      <c r="A171" s="25"/>
      <c r="B171" s="3"/>
      <c r="C171" s="146"/>
      <c r="D171" s="146"/>
      <c r="E171" s="146"/>
      <c r="F171" s="146"/>
      <c r="G171" s="161"/>
      <c r="H171" s="146"/>
      <c r="I171" s="113"/>
      <c r="J171" s="109"/>
      <c r="K171" s="114"/>
    </row>
    <row r="172" spans="1:11">
      <c r="A172" s="25"/>
      <c r="B172" s="43" t="s">
        <v>222</v>
      </c>
      <c r="C172" s="146"/>
      <c r="D172" s="146"/>
      <c r="E172" s="146"/>
      <c r="F172" s="146"/>
      <c r="G172" s="161"/>
      <c r="H172" s="146"/>
      <c r="I172" s="113"/>
      <c r="J172" s="109"/>
      <c r="K172" s="114"/>
    </row>
    <row r="173" spans="1:11">
      <c r="A173" s="31" t="s">
        <v>223</v>
      </c>
      <c r="B173" s="3" t="s">
        <v>111</v>
      </c>
      <c r="C173" s="146" t="s">
        <v>168</v>
      </c>
      <c r="D173" s="146">
        <v>691</v>
      </c>
      <c r="E173" s="146">
        <v>1</v>
      </c>
      <c r="F173" s="146">
        <f>SUM(D173*E173)</f>
        <v>691</v>
      </c>
      <c r="G173" s="161">
        <v>8</v>
      </c>
      <c r="H173" s="146">
        <f>SUM(F173*G173)</f>
        <v>5528</v>
      </c>
      <c r="I173" s="113"/>
      <c r="J173" s="109"/>
      <c r="K173" s="114"/>
    </row>
    <row r="174" spans="1:11">
      <c r="A174" s="31"/>
      <c r="B174" s="3" t="s">
        <v>177</v>
      </c>
      <c r="C174" s="146"/>
      <c r="D174" s="146">
        <v>28</v>
      </c>
      <c r="E174" s="146">
        <v>1</v>
      </c>
      <c r="F174" s="146">
        <f>D174*E174</f>
        <v>28</v>
      </c>
      <c r="G174" s="161">
        <v>8</v>
      </c>
      <c r="H174" s="146">
        <f>F174*G174</f>
        <v>224</v>
      </c>
      <c r="I174" s="113"/>
      <c r="J174" s="109"/>
      <c r="K174" s="114"/>
    </row>
    <row r="175" spans="1:11">
      <c r="A175" s="31"/>
      <c r="B175" s="3" t="s">
        <v>178</v>
      </c>
      <c r="C175" s="146"/>
      <c r="D175" s="146">
        <v>46</v>
      </c>
      <c r="E175" s="146">
        <v>1</v>
      </c>
      <c r="F175" s="146">
        <f>D175*E175</f>
        <v>46</v>
      </c>
      <c r="G175" s="161">
        <v>8</v>
      </c>
      <c r="H175" s="146">
        <f>F175*G175</f>
        <v>368</v>
      </c>
      <c r="I175" s="113"/>
      <c r="J175" s="109"/>
      <c r="K175" s="114"/>
    </row>
    <row r="176" spans="1:11">
      <c r="A176" s="31"/>
      <c r="B176" s="3"/>
      <c r="C176" s="146"/>
      <c r="D176" s="146"/>
      <c r="E176" s="146"/>
      <c r="F176" s="146"/>
      <c r="G176" s="161"/>
      <c r="H176" s="146"/>
      <c r="I176" s="113"/>
      <c r="J176" s="109"/>
      <c r="K176" s="114"/>
    </row>
    <row r="177" spans="1:11">
      <c r="A177" s="26" t="s">
        <v>112</v>
      </c>
      <c r="B177" s="2" t="s">
        <v>113</v>
      </c>
      <c r="C177" s="146" t="s">
        <v>248</v>
      </c>
      <c r="D177" s="146">
        <v>691</v>
      </c>
      <c r="E177" s="146">
        <v>1</v>
      </c>
      <c r="F177" s="146">
        <f>SUM(D177*E177)</f>
        <v>691</v>
      </c>
      <c r="G177" s="161">
        <v>8</v>
      </c>
      <c r="H177" s="146">
        <f>SUM(F177*G177)</f>
        <v>5528</v>
      </c>
      <c r="I177" s="113"/>
      <c r="J177" s="109"/>
      <c r="K177" s="114"/>
    </row>
    <row r="178" spans="1:11">
      <c r="A178" s="26"/>
      <c r="B178" s="2" t="s">
        <v>177</v>
      </c>
      <c r="C178" s="146" t="s">
        <v>254</v>
      </c>
      <c r="D178" s="146">
        <v>28</v>
      </c>
      <c r="E178" s="146">
        <v>1</v>
      </c>
      <c r="F178" s="146">
        <f>D178*E178</f>
        <v>28</v>
      </c>
      <c r="G178" s="161">
        <v>8</v>
      </c>
      <c r="H178" s="146">
        <f>F178*G178</f>
        <v>224</v>
      </c>
      <c r="I178" s="113"/>
      <c r="J178" s="109"/>
      <c r="K178" s="114"/>
    </row>
    <row r="179" spans="1:11">
      <c r="A179" s="26"/>
      <c r="B179" s="2" t="s">
        <v>178</v>
      </c>
      <c r="C179" s="146"/>
      <c r="D179" s="146">
        <v>46</v>
      </c>
      <c r="E179" s="146">
        <v>1</v>
      </c>
      <c r="F179" s="146">
        <f>D179*E179</f>
        <v>46</v>
      </c>
      <c r="G179" s="161">
        <v>8</v>
      </c>
      <c r="H179" s="146">
        <f>F179*G179</f>
        <v>368</v>
      </c>
      <c r="I179" s="113"/>
      <c r="J179" s="109"/>
      <c r="K179" s="114"/>
    </row>
    <row r="180" spans="1:11">
      <c r="A180" s="26"/>
      <c r="B180" s="2"/>
      <c r="C180" s="146"/>
      <c r="D180" s="146"/>
      <c r="E180" s="146"/>
      <c r="F180" s="146"/>
      <c r="G180" s="161"/>
      <c r="H180" s="146"/>
      <c r="I180" s="113"/>
      <c r="J180" s="109"/>
      <c r="K180" s="114"/>
    </row>
    <row r="181" spans="1:11">
      <c r="A181" s="209">
        <v>1780.7</v>
      </c>
      <c r="B181" s="2" t="s">
        <v>224</v>
      </c>
      <c r="C181" s="146" t="s">
        <v>168</v>
      </c>
      <c r="D181" s="146">
        <v>691</v>
      </c>
      <c r="E181" s="146">
        <v>1</v>
      </c>
      <c r="F181" s="146">
        <f t="shared" ref="F181:F182" si="21">D181*E181</f>
        <v>691</v>
      </c>
      <c r="G181" s="161">
        <v>8</v>
      </c>
      <c r="H181" s="146">
        <f t="shared" ref="H181:H182" si="22">F181*G181</f>
        <v>5528</v>
      </c>
      <c r="I181" s="113"/>
      <c r="J181" s="109"/>
      <c r="K181" s="114"/>
    </row>
    <row r="182" spans="1:11">
      <c r="A182" s="26"/>
      <c r="B182" s="2" t="s">
        <v>177</v>
      </c>
      <c r="C182" s="146"/>
      <c r="D182" s="146">
        <v>28</v>
      </c>
      <c r="E182" s="146">
        <v>1</v>
      </c>
      <c r="F182" s="146">
        <f t="shared" si="21"/>
        <v>28</v>
      </c>
      <c r="G182" s="161">
        <v>8</v>
      </c>
      <c r="H182" s="146">
        <f t="shared" si="22"/>
        <v>224</v>
      </c>
      <c r="I182" s="113"/>
      <c r="J182" s="109"/>
      <c r="K182" s="114"/>
    </row>
    <row r="183" spans="1:11">
      <c r="A183" s="26"/>
      <c r="B183" s="2" t="s">
        <v>178</v>
      </c>
      <c r="C183" s="146"/>
      <c r="D183" s="146">
        <v>46</v>
      </c>
      <c r="E183" s="146">
        <v>1</v>
      </c>
      <c r="F183" s="146">
        <f t="shared" ref="F183" si="23">SUM(D183*E183)</f>
        <v>46</v>
      </c>
      <c r="G183" s="161">
        <v>8</v>
      </c>
      <c r="H183" s="146">
        <f t="shared" ref="H183" si="24">SUM(F183*G183)</f>
        <v>368</v>
      </c>
      <c r="I183" s="113"/>
      <c r="J183" s="109"/>
      <c r="K183" s="114"/>
    </row>
    <row r="184" spans="1:11" ht="13.5" thickBot="1">
      <c r="A184" s="29"/>
      <c r="B184" s="183" t="s">
        <v>184</v>
      </c>
      <c r="C184" s="154"/>
      <c r="D184" s="157"/>
      <c r="E184" s="157"/>
      <c r="F184" s="157">
        <f>SUM(F152:F183)</f>
        <v>6459</v>
      </c>
      <c r="G184" s="181"/>
      <c r="H184" s="184">
        <f>SUM(H152:H183)</f>
        <v>41148</v>
      </c>
      <c r="I184" s="122"/>
      <c r="J184" s="123"/>
      <c r="K184" s="124"/>
    </row>
    <row r="185" spans="1:11">
      <c r="A185" s="27"/>
      <c r="B185" s="3"/>
      <c r="C185" s="146"/>
      <c r="D185" s="146"/>
      <c r="E185" s="146"/>
      <c r="F185" s="146"/>
      <c r="G185" s="161"/>
      <c r="H185" s="146"/>
      <c r="I185" s="162"/>
      <c r="J185" s="146"/>
      <c r="K185" s="163"/>
    </row>
    <row r="186" spans="1:11">
      <c r="A186" s="27">
        <v>1780.74</v>
      </c>
      <c r="B186" s="3" t="s">
        <v>114</v>
      </c>
      <c r="C186" s="146" t="s">
        <v>168</v>
      </c>
      <c r="D186" s="146">
        <v>35</v>
      </c>
      <c r="E186" s="146">
        <v>1</v>
      </c>
      <c r="F186" s="146">
        <f>SUM(D186*E186)</f>
        <v>35</v>
      </c>
      <c r="G186" s="161">
        <v>2</v>
      </c>
      <c r="H186" s="146">
        <f>SUM(F186*G186)</f>
        <v>70</v>
      </c>
      <c r="I186" s="162"/>
      <c r="J186" s="146"/>
      <c r="K186" s="163"/>
    </row>
    <row r="187" spans="1:11">
      <c r="A187" s="27"/>
      <c r="B187" s="3" t="s">
        <v>177</v>
      </c>
      <c r="C187" s="146"/>
      <c r="D187" s="146">
        <v>1</v>
      </c>
      <c r="E187" s="146">
        <v>1</v>
      </c>
      <c r="F187" s="146">
        <f>D187*E187</f>
        <v>1</v>
      </c>
      <c r="G187" s="161">
        <v>2</v>
      </c>
      <c r="H187" s="146">
        <f>F187*G187</f>
        <v>2</v>
      </c>
      <c r="I187" s="162"/>
      <c r="J187" s="146"/>
      <c r="K187" s="163"/>
    </row>
    <row r="188" spans="1:11">
      <c r="A188" s="27"/>
      <c r="B188" s="3" t="s">
        <v>178</v>
      </c>
      <c r="C188" s="146"/>
      <c r="D188" s="146">
        <v>2</v>
      </c>
      <c r="E188" s="146">
        <v>1</v>
      </c>
      <c r="F188" s="146">
        <f>D188*E188</f>
        <v>2</v>
      </c>
      <c r="G188" s="161">
        <v>2</v>
      </c>
      <c r="H188" s="146">
        <f>F188*G188</f>
        <v>4</v>
      </c>
      <c r="I188" s="162"/>
      <c r="J188" s="146"/>
      <c r="K188" s="163"/>
    </row>
    <row r="189" spans="1:11">
      <c r="A189" s="27"/>
      <c r="B189" s="3"/>
      <c r="C189" s="146"/>
      <c r="D189" s="146"/>
      <c r="E189" s="146"/>
      <c r="F189" s="146"/>
      <c r="G189" s="161"/>
      <c r="H189" s="146"/>
      <c r="I189" s="162"/>
      <c r="J189" s="146"/>
      <c r="K189" s="163"/>
    </row>
    <row r="190" spans="1:11">
      <c r="A190" s="16" t="s">
        <v>225</v>
      </c>
      <c r="B190" s="34" t="s">
        <v>226</v>
      </c>
      <c r="C190" s="13" t="s">
        <v>227</v>
      </c>
      <c r="D190" s="155">
        <v>691</v>
      </c>
      <c r="E190" s="155">
        <v>1</v>
      </c>
      <c r="F190" s="155">
        <f t="shared" ref="F190:F192" si="25">SUM(D190*E190)</f>
        <v>691</v>
      </c>
      <c r="G190" s="218">
        <v>1</v>
      </c>
      <c r="H190" s="156">
        <f t="shared" ref="H190:H192" si="26">SUM(F190*G190)</f>
        <v>691</v>
      </c>
      <c r="I190" s="162"/>
      <c r="J190" s="146"/>
      <c r="K190" s="163"/>
    </row>
    <row r="191" spans="1:11">
      <c r="A191" s="16"/>
      <c r="B191" s="34" t="s">
        <v>190</v>
      </c>
      <c r="C191" s="13"/>
      <c r="D191" s="155">
        <v>28</v>
      </c>
      <c r="E191" s="155">
        <v>1</v>
      </c>
      <c r="F191" s="155">
        <f t="shared" si="25"/>
        <v>28</v>
      </c>
      <c r="G191" s="218">
        <v>1</v>
      </c>
      <c r="H191" s="156">
        <f t="shared" si="26"/>
        <v>28</v>
      </c>
      <c r="I191" s="162"/>
      <c r="J191" s="146"/>
      <c r="K191" s="163"/>
    </row>
    <row r="192" spans="1:11">
      <c r="A192" s="16"/>
      <c r="B192" s="34" t="s">
        <v>189</v>
      </c>
      <c r="C192" s="13"/>
      <c r="D192" s="155">
        <v>46</v>
      </c>
      <c r="E192" s="155">
        <v>1</v>
      </c>
      <c r="F192" s="155">
        <f t="shared" si="25"/>
        <v>46</v>
      </c>
      <c r="G192" s="218">
        <v>1</v>
      </c>
      <c r="H192" s="156">
        <f t="shared" si="26"/>
        <v>46</v>
      </c>
      <c r="I192" s="162"/>
      <c r="J192" s="146"/>
      <c r="K192" s="163"/>
    </row>
    <row r="193" spans="1:11">
      <c r="A193" s="33"/>
      <c r="B193" s="11"/>
      <c r="C193" s="229"/>
      <c r="D193" s="169"/>
      <c r="E193" s="169"/>
      <c r="F193" s="155"/>
      <c r="G193" s="228"/>
      <c r="H193" s="230"/>
      <c r="I193" s="162"/>
      <c r="J193" s="146"/>
      <c r="K193" s="163"/>
    </row>
    <row r="194" spans="1:11">
      <c r="A194" s="28" t="s">
        <v>115</v>
      </c>
      <c r="B194" s="3" t="s">
        <v>255</v>
      </c>
      <c r="C194" s="146" t="s">
        <v>168</v>
      </c>
      <c r="D194" s="146">
        <v>691</v>
      </c>
      <c r="E194" s="146">
        <v>12</v>
      </c>
      <c r="F194" s="146">
        <f>SUM(D194*E194)</f>
        <v>8292</v>
      </c>
      <c r="G194" s="161">
        <v>2</v>
      </c>
      <c r="H194" s="146">
        <f>SUM(F194*G194)</f>
        <v>16584</v>
      </c>
      <c r="I194" s="162"/>
      <c r="J194" s="146"/>
      <c r="K194" s="163"/>
    </row>
    <row r="195" spans="1:11">
      <c r="A195" s="28"/>
      <c r="B195" s="3" t="s">
        <v>177</v>
      </c>
      <c r="C195" s="146"/>
      <c r="D195" s="146">
        <v>28</v>
      </c>
      <c r="E195" s="146">
        <v>12</v>
      </c>
      <c r="F195" s="146">
        <f>D195*E195</f>
        <v>336</v>
      </c>
      <c r="G195" s="161">
        <v>2</v>
      </c>
      <c r="H195" s="146">
        <f>F195*G195</f>
        <v>672</v>
      </c>
      <c r="I195" s="162"/>
      <c r="J195" s="146"/>
      <c r="K195" s="163"/>
    </row>
    <row r="196" spans="1:11">
      <c r="A196" s="28"/>
      <c r="B196" s="3" t="s">
        <v>178</v>
      </c>
      <c r="C196" s="146"/>
      <c r="D196" s="146">
        <v>46</v>
      </c>
      <c r="E196" s="146">
        <v>12</v>
      </c>
      <c r="F196" s="146">
        <f>D196*E196</f>
        <v>552</v>
      </c>
      <c r="G196" s="161">
        <v>5</v>
      </c>
      <c r="H196" s="146">
        <f>F196*G196</f>
        <v>2760</v>
      </c>
      <c r="I196" s="162"/>
      <c r="J196" s="146"/>
      <c r="K196" s="163"/>
    </row>
    <row r="197" spans="1:11">
      <c r="A197" s="28"/>
      <c r="B197" s="3"/>
      <c r="C197" s="146"/>
      <c r="D197" s="146"/>
      <c r="E197" s="146"/>
      <c r="F197" s="146"/>
      <c r="G197" s="161"/>
      <c r="H197" s="146"/>
      <c r="I197" s="162"/>
      <c r="J197" s="146"/>
      <c r="K197" s="163"/>
    </row>
    <row r="198" spans="1:11">
      <c r="A198" s="28" t="s">
        <v>116</v>
      </c>
      <c r="B198" s="3" t="s">
        <v>117</v>
      </c>
      <c r="C198" s="146" t="s">
        <v>168</v>
      </c>
      <c r="D198" s="146">
        <v>691</v>
      </c>
      <c r="E198" s="146">
        <v>1</v>
      </c>
      <c r="F198" s="146">
        <f>SUM(D198*E198)</f>
        <v>691</v>
      </c>
      <c r="G198" s="161">
        <v>2</v>
      </c>
      <c r="H198" s="146">
        <f>SUM(F198*G198)</f>
        <v>1382</v>
      </c>
      <c r="I198" s="162"/>
      <c r="J198" s="146"/>
      <c r="K198" s="163"/>
    </row>
    <row r="199" spans="1:11">
      <c r="A199" s="28"/>
      <c r="B199" s="3" t="s">
        <v>177</v>
      </c>
      <c r="C199" s="146"/>
      <c r="D199" s="146">
        <v>28</v>
      </c>
      <c r="E199" s="146">
        <v>1</v>
      </c>
      <c r="F199" s="146">
        <f>D199*E199</f>
        <v>28</v>
      </c>
      <c r="G199" s="161">
        <v>2</v>
      </c>
      <c r="H199" s="146">
        <f>F199*G199</f>
        <v>56</v>
      </c>
      <c r="I199" s="162"/>
      <c r="J199" s="146"/>
      <c r="K199" s="163"/>
    </row>
    <row r="200" spans="1:11">
      <c r="A200" s="28"/>
      <c r="B200" s="3" t="s">
        <v>178</v>
      </c>
      <c r="C200" s="146"/>
      <c r="D200" s="146">
        <v>46</v>
      </c>
      <c r="E200" s="146">
        <v>1</v>
      </c>
      <c r="F200" s="146">
        <f>D200*E200</f>
        <v>46</v>
      </c>
      <c r="G200" s="161">
        <v>2</v>
      </c>
      <c r="H200" s="146">
        <f>F200*G200</f>
        <v>92</v>
      </c>
      <c r="I200" s="162"/>
      <c r="J200" s="146"/>
      <c r="K200" s="163"/>
    </row>
    <row r="201" spans="1:11">
      <c r="A201" s="28"/>
      <c r="B201" s="3"/>
      <c r="C201" s="146"/>
      <c r="D201" s="146"/>
      <c r="E201" s="146"/>
      <c r="F201" s="146"/>
      <c r="G201" s="161"/>
      <c r="H201" s="146"/>
      <c r="I201" s="162"/>
      <c r="J201" s="146"/>
      <c r="K201" s="163"/>
    </row>
    <row r="202" spans="1:11">
      <c r="A202" s="17" t="s">
        <v>118</v>
      </c>
      <c r="B202" s="6" t="s">
        <v>119</v>
      </c>
      <c r="C202" s="155" t="s">
        <v>168</v>
      </c>
      <c r="D202" s="146">
        <v>691</v>
      </c>
      <c r="E202" s="146">
        <v>12</v>
      </c>
      <c r="F202" s="146">
        <f>SUM(D202*E202)</f>
        <v>8292</v>
      </c>
      <c r="G202" s="161">
        <v>0.5</v>
      </c>
      <c r="H202" s="146">
        <f>SUM(F202*G202)</f>
        <v>4146</v>
      </c>
      <c r="I202" s="162"/>
      <c r="J202" s="146"/>
      <c r="K202" s="163"/>
    </row>
    <row r="203" spans="1:11">
      <c r="A203" s="17"/>
      <c r="B203" s="6" t="s">
        <v>177</v>
      </c>
      <c r="C203" s="155"/>
      <c r="D203" s="146">
        <v>28</v>
      </c>
      <c r="E203" s="146">
        <v>12</v>
      </c>
      <c r="F203" s="146">
        <f>D203*E203</f>
        <v>336</v>
      </c>
      <c r="G203" s="161">
        <v>0.5</v>
      </c>
      <c r="H203" s="146">
        <f>F203*G203</f>
        <v>168</v>
      </c>
      <c r="I203" s="162"/>
      <c r="J203" s="146"/>
      <c r="K203" s="163"/>
    </row>
    <row r="204" spans="1:11">
      <c r="A204" s="17"/>
      <c r="B204" s="6" t="s">
        <v>178</v>
      </c>
      <c r="C204" s="155"/>
      <c r="D204" s="146">
        <v>46</v>
      </c>
      <c r="E204" s="146">
        <v>12</v>
      </c>
      <c r="F204" s="146">
        <f>D204*E204</f>
        <v>552</v>
      </c>
      <c r="G204" s="161">
        <v>0.5</v>
      </c>
      <c r="H204" s="146">
        <f>F204*G204</f>
        <v>276</v>
      </c>
      <c r="I204" s="162"/>
      <c r="J204" s="146"/>
      <c r="K204" s="163"/>
    </row>
    <row r="205" spans="1:11">
      <c r="A205" s="17"/>
      <c r="B205" s="6"/>
      <c r="C205" s="155"/>
      <c r="D205" s="155"/>
      <c r="E205" s="146"/>
      <c r="F205" s="146"/>
      <c r="G205" s="161"/>
      <c r="H205" s="146"/>
      <c r="I205" s="162"/>
      <c r="J205" s="146"/>
      <c r="K205" s="163"/>
    </row>
    <row r="206" spans="1:11">
      <c r="A206" s="18">
        <v>1780.83</v>
      </c>
      <c r="B206" s="6" t="s">
        <v>228</v>
      </c>
      <c r="C206" s="155" t="s">
        <v>168</v>
      </c>
      <c r="D206" s="155">
        <v>610</v>
      </c>
      <c r="E206" s="146">
        <v>1</v>
      </c>
      <c r="F206" s="146">
        <f t="shared" ref="F206:F212" si="27">D206*E206</f>
        <v>610</v>
      </c>
      <c r="G206" s="161">
        <v>8</v>
      </c>
      <c r="H206" s="146">
        <f t="shared" ref="H206:H212" si="28">F206*G206</f>
        <v>4880</v>
      </c>
      <c r="I206" s="162"/>
      <c r="J206" s="146"/>
      <c r="K206" s="163"/>
    </row>
    <row r="207" spans="1:11">
      <c r="A207" s="17"/>
      <c r="B207" s="6" t="s">
        <v>177</v>
      </c>
      <c r="C207" s="155"/>
      <c r="D207" s="155">
        <v>0</v>
      </c>
      <c r="E207" s="146">
        <v>1</v>
      </c>
      <c r="F207" s="146">
        <f t="shared" si="27"/>
        <v>0</v>
      </c>
      <c r="G207" s="161">
        <v>8</v>
      </c>
      <c r="H207" s="146">
        <f t="shared" si="28"/>
        <v>0</v>
      </c>
      <c r="I207" s="162"/>
      <c r="J207" s="146"/>
      <c r="K207" s="163"/>
    </row>
    <row r="208" spans="1:11">
      <c r="A208" s="17"/>
      <c r="B208" s="6" t="s">
        <v>178</v>
      </c>
      <c r="C208" s="155"/>
      <c r="D208" s="155">
        <v>0</v>
      </c>
      <c r="E208" s="146">
        <v>1</v>
      </c>
      <c r="F208" s="146">
        <f t="shared" ref="F208" si="29">SUM(D208*E208)</f>
        <v>0</v>
      </c>
      <c r="G208" s="161">
        <v>8</v>
      </c>
      <c r="H208" s="146">
        <f t="shared" ref="H208" si="30">SUM(F208*G208)</f>
        <v>0</v>
      </c>
      <c r="I208" s="162"/>
      <c r="J208" s="146"/>
      <c r="K208" s="163"/>
    </row>
    <row r="209" spans="1:11">
      <c r="A209" s="17"/>
      <c r="B209" s="6"/>
      <c r="C209" s="155"/>
      <c r="D209" s="155"/>
      <c r="E209" s="146"/>
      <c r="F209" s="146"/>
      <c r="G209" s="161"/>
      <c r="H209" s="146"/>
      <c r="I209" s="162"/>
      <c r="J209" s="146"/>
      <c r="K209" s="163"/>
    </row>
    <row r="210" spans="1:11">
      <c r="A210" s="17" t="s">
        <v>229</v>
      </c>
      <c r="B210" s="6" t="s">
        <v>230</v>
      </c>
      <c r="C210" s="155" t="s">
        <v>168</v>
      </c>
      <c r="D210" s="155">
        <v>113</v>
      </c>
      <c r="E210" s="146">
        <v>1</v>
      </c>
      <c r="F210" s="146">
        <f t="shared" si="27"/>
        <v>113</v>
      </c>
      <c r="G210" s="161">
        <v>2</v>
      </c>
      <c r="H210" s="146">
        <f t="shared" si="28"/>
        <v>226</v>
      </c>
      <c r="I210" s="162"/>
      <c r="J210" s="146"/>
      <c r="K210" s="163"/>
    </row>
    <row r="211" spans="1:11">
      <c r="A211" s="17"/>
      <c r="B211" s="6" t="s">
        <v>177</v>
      </c>
      <c r="C211" s="155"/>
      <c r="D211" s="155">
        <v>0</v>
      </c>
      <c r="E211" s="146">
        <v>1</v>
      </c>
      <c r="F211" s="146">
        <f t="shared" ref="F211" si="31">SUM(D211*E211)</f>
        <v>0</v>
      </c>
      <c r="G211" s="161">
        <v>2</v>
      </c>
      <c r="H211" s="146">
        <f t="shared" ref="H211" si="32">SUM(F211*G211)</f>
        <v>0</v>
      </c>
      <c r="I211" s="162"/>
      <c r="J211" s="146"/>
      <c r="K211" s="163"/>
    </row>
    <row r="212" spans="1:11">
      <c r="A212" s="17"/>
      <c r="B212" s="6" t="s">
        <v>178</v>
      </c>
      <c r="C212" s="155"/>
      <c r="D212" s="155">
        <v>0</v>
      </c>
      <c r="E212" s="146">
        <v>1</v>
      </c>
      <c r="F212" s="146">
        <f t="shared" si="27"/>
        <v>0</v>
      </c>
      <c r="G212" s="161">
        <v>2</v>
      </c>
      <c r="H212" s="146">
        <f t="shared" si="28"/>
        <v>0</v>
      </c>
      <c r="I212" s="162"/>
      <c r="J212" s="146"/>
      <c r="K212" s="163"/>
    </row>
    <row r="213" spans="1:11">
      <c r="A213" s="17"/>
      <c r="B213" s="6"/>
      <c r="C213" s="155"/>
      <c r="D213" s="155"/>
      <c r="E213" s="146"/>
      <c r="F213" s="146"/>
      <c r="G213" s="161"/>
      <c r="H213" s="156"/>
      <c r="I213" s="162"/>
      <c r="J213" s="146"/>
      <c r="K213" s="163"/>
    </row>
    <row r="214" spans="1:11">
      <c r="A214" s="164" t="s">
        <v>175</v>
      </c>
      <c r="B214" s="145" t="s">
        <v>176</v>
      </c>
      <c r="C214" s="146"/>
      <c r="D214" s="146"/>
      <c r="E214" s="146"/>
      <c r="F214" s="165" t="s">
        <v>3</v>
      </c>
      <c r="G214" s="161"/>
      <c r="H214" s="156"/>
      <c r="I214" s="248">
        <v>7000</v>
      </c>
      <c r="J214" s="254">
        <v>0.08</v>
      </c>
      <c r="K214" s="249">
        <f>SUM(I214*J214)</f>
        <v>560</v>
      </c>
    </row>
    <row r="215" spans="1:11">
      <c r="A215" s="167"/>
      <c r="B215" s="168" t="s">
        <v>185</v>
      </c>
      <c r="C215" s="156"/>
      <c r="D215" s="169"/>
      <c r="E215" s="170"/>
      <c r="F215" s="146"/>
      <c r="G215" s="161"/>
      <c r="H215" s="156"/>
      <c r="I215" s="255">
        <v>7000</v>
      </c>
      <c r="J215" s="256">
        <v>0.08</v>
      </c>
      <c r="K215" s="249">
        <f>SUM(I215*J215)</f>
        <v>560</v>
      </c>
    </row>
    <row r="216" spans="1:11" ht="13.5" thickBot="1">
      <c r="A216" s="171"/>
      <c r="B216" s="172" t="s">
        <v>184</v>
      </c>
      <c r="C216" s="157"/>
      <c r="D216" s="157"/>
      <c r="E216" s="173"/>
      <c r="F216" s="173">
        <f>SUM(F186:F214)</f>
        <v>20651</v>
      </c>
      <c r="G216" s="174"/>
      <c r="H216" s="175">
        <f>SUM(H186:H214)</f>
        <v>32083</v>
      </c>
      <c r="I216" s="250">
        <f>SUM(I185:I215)</f>
        <v>14000</v>
      </c>
      <c r="J216" s="251"/>
      <c r="K216" s="252">
        <f>SUM(K185:K215)</f>
        <v>1120</v>
      </c>
    </row>
    <row r="217" spans="1:11">
      <c r="A217" s="210"/>
      <c r="B217" s="7" t="s">
        <v>120</v>
      </c>
      <c r="C217" s="155"/>
      <c r="D217" s="155"/>
      <c r="E217" s="146"/>
      <c r="F217" s="146"/>
      <c r="G217" s="211"/>
      <c r="H217" s="156"/>
      <c r="I217" s="113"/>
      <c r="J217" s="109"/>
      <c r="K217" s="114"/>
    </row>
    <row r="218" spans="1:11">
      <c r="A218" s="16" t="s">
        <v>150</v>
      </c>
      <c r="B218" s="12" t="s">
        <v>151</v>
      </c>
      <c r="C218" s="13" t="s">
        <v>152</v>
      </c>
      <c r="D218" s="146">
        <v>789</v>
      </c>
      <c r="E218" s="146">
        <v>1</v>
      </c>
      <c r="F218" s="146">
        <f>SUM(D218*E218)</f>
        <v>789</v>
      </c>
      <c r="G218" s="161">
        <v>4</v>
      </c>
      <c r="H218" s="146">
        <f t="shared" ref="H218:H220" si="33">SUM(F218*G218)</f>
        <v>3156</v>
      </c>
      <c r="I218" s="113"/>
      <c r="J218" s="109"/>
      <c r="K218" s="114"/>
    </row>
    <row r="219" spans="1:11">
      <c r="A219" s="16"/>
      <c r="B219" s="11" t="s">
        <v>179</v>
      </c>
      <c r="C219" s="9" t="s">
        <v>146</v>
      </c>
      <c r="D219" s="146">
        <v>30</v>
      </c>
      <c r="E219" s="146">
        <v>1</v>
      </c>
      <c r="F219" s="146">
        <f>SUM(D219*E219)</f>
        <v>30</v>
      </c>
      <c r="G219" s="161">
        <v>4</v>
      </c>
      <c r="H219" s="146">
        <f t="shared" si="33"/>
        <v>120</v>
      </c>
      <c r="I219" s="113"/>
      <c r="J219" s="109"/>
      <c r="K219" s="114"/>
    </row>
    <row r="220" spans="1:11">
      <c r="A220" s="16"/>
      <c r="B220" s="11" t="s">
        <v>180</v>
      </c>
      <c r="C220" s="9"/>
      <c r="D220" s="146">
        <v>46</v>
      </c>
      <c r="E220" s="212">
        <v>1</v>
      </c>
      <c r="F220" s="146">
        <f>SUM(D220*E220)</f>
        <v>46</v>
      </c>
      <c r="G220" s="161">
        <v>4</v>
      </c>
      <c r="H220" s="146">
        <f t="shared" si="33"/>
        <v>184</v>
      </c>
      <c r="I220" s="113"/>
      <c r="J220" s="109"/>
      <c r="K220" s="114"/>
    </row>
    <row r="221" spans="1:11">
      <c r="A221" s="16"/>
      <c r="B221" s="11"/>
      <c r="C221" s="9"/>
      <c r="D221" s="156"/>
      <c r="E221" s="212"/>
      <c r="F221" s="170"/>
      <c r="G221" s="161"/>
      <c r="H221" s="156"/>
      <c r="I221" s="113"/>
      <c r="J221" s="109"/>
      <c r="K221" s="114"/>
    </row>
    <row r="222" spans="1:11">
      <c r="A222" s="17" t="s">
        <v>141</v>
      </c>
      <c r="B222" s="11" t="s">
        <v>235</v>
      </c>
      <c r="C222" s="9" t="s">
        <v>142</v>
      </c>
      <c r="D222" s="155">
        <v>789</v>
      </c>
      <c r="E222" s="146">
        <v>2</v>
      </c>
      <c r="F222" s="146">
        <f>SUM(D222*E222)</f>
        <v>1578</v>
      </c>
      <c r="G222" s="161">
        <v>1</v>
      </c>
      <c r="H222" s="146">
        <f>SUM(F222*G222)</f>
        <v>1578</v>
      </c>
      <c r="I222" s="113"/>
      <c r="J222" s="109"/>
      <c r="K222" s="114"/>
    </row>
    <row r="223" spans="1:11">
      <c r="A223" s="17"/>
      <c r="B223" s="11" t="s">
        <v>198</v>
      </c>
      <c r="C223" s="9" t="s">
        <v>183</v>
      </c>
      <c r="D223" s="155">
        <v>30</v>
      </c>
      <c r="E223" s="146">
        <v>2</v>
      </c>
      <c r="F223" s="146">
        <f>D223*E223</f>
        <v>60</v>
      </c>
      <c r="G223" s="161">
        <v>1</v>
      </c>
      <c r="H223" s="146">
        <f>F223*G223</f>
        <v>60</v>
      </c>
      <c r="I223" s="113"/>
      <c r="J223" s="109"/>
      <c r="K223" s="114"/>
    </row>
    <row r="224" spans="1:11">
      <c r="A224" s="17"/>
      <c r="B224" s="11" t="s">
        <v>180</v>
      </c>
      <c r="C224" s="9"/>
      <c r="D224" s="155">
        <v>46</v>
      </c>
      <c r="E224" s="146">
        <v>2</v>
      </c>
      <c r="F224" s="146">
        <f>D224*E224</f>
        <v>92</v>
      </c>
      <c r="G224" s="161">
        <v>1</v>
      </c>
      <c r="H224" s="146">
        <f>F224*G224</f>
        <v>92</v>
      </c>
      <c r="I224" s="113"/>
      <c r="J224" s="109"/>
      <c r="K224" s="114"/>
    </row>
    <row r="225" spans="1:11">
      <c r="A225" s="17"/>
      <c r="B225" s="11"/>
      <c r="C225" s="9"/>
      <c r="D225" s="155"/>
      <c r="E225" s="146"/>
      <c r="F225" s="146"/>
      <c r="G225" s="161"/>
      <c r="H225" s="146"/>
      <c r="I225" s="113"/>
      <c r="J225" s="109"/>
      <c r="K225" s="114"/>
    </row>
    <row r="226" spans="1:11">
      <c r="A226" s="17" t="s">
        <v>141</v>
      </c>
      <c r="B226" s="11" t="s">
        <v>236</v>
      </c>
      <c r="C226" s="9" t="s">
        <v>237</v>
      </c>
      <c r="D226" s="155">
        <v>789</v>
      </c>
      <c r="E226" s="146">
        <v>2</v>
      </c>
      <c r="F226" s="146">
        <f>SUM(D226*E226)</f>
        <v>1578</v>
      </c>
      <c r="G226" s="161">
        <v>1</v>
      </c>
      <c r="H226" s="146">
        <f>SUM(F226*G226)</f>
        <v>1578</v>
      </c>
      <c r="I226" s="113"/>
      <c r="J226" s="109"/>
      <c r="K226" s="114"/>
    </row>
    <row r="227" spans="1:11">
      <c r="A227" s="224"/>
      <c r="B227" s="11" t="s">
        <v>198</v>
      </c>
      <c r="C227" s="225" t="s">
        <v>238</v>
      </c>
      <c r="D227" s="155">
        <v>30</v>
      </c>
      <c r="E227" s="146">
        <v>2</v>
      </c>
      <c r="F227" s="146">
        <f>D227*E227</f>
        <v>60</v>
      </c>
      <c r="G227" s="161">
        <v>1</v>
      </c>
      <c r="H227" s="146">
        <f>F227*G227</f>
        <v>60</v>
      </c>
      <c r="I227" s="113"/>
      <c r="J227" s="109"/>
      <c r="K227" s="114"/>
    </row>
    <row r="228" spans="1:11">
      <c r="A228" s="224"/>
      <c r="B228" s="11" t="s">
        <v>180</v>
      </c>
      <c r="C228" s="225"/>
      <c r="D228" s="155">
        <v>46</v>
      </c>
      <c r="E228" s="146">
        <v>2</v>
      </c>
      <c r="F228" s="146">
        <f>D228*E228</f>
        <v>92</v>
      </c>
      <c r="G228" s="161">
        <v>1</v>
      </c>
      <c r="H228" s="146">
        <f>F228*G228</f>
        <v>92</v>
      </c>
      <c r="I228" s="113"/>
      <c r="J228" s="109"/>
      <c r="K228" s="114"/>
    </row>
    <row r="229" spans="1:11">
      <c r="A229" s="224"/>
      <c r="B229" s="226"/>
      <c r="C229" s="225"/>
      <c r="D229" s="223"/>
      <c r="E229" s="223"/>
      <c r="F229" s="223"/>
      <c r="G229" s="227"/>
      <c r="H229" s="38"/>
      <c r="I229" s="113"/>
      <c r="J229" s="109"/>
      <c r="K229" s="114"/>
    </row>
    <row r="230" spans="1:11">
      <c r="A230" s="17" t="s">
        <v>141</v>
      </c>
      <c r="B230" s="11" t="s">
        <v>239</v>
      </c>
      <c r="C230" s="9" t="s">
        <v>240</v>
      </c>
      <c r="D230" s="155">
        <v>789</v>
      </c>
      <c r="E230" s="146">
        <v>2</v>
      </c>
      <c r="F230" s="146">
        <f>SUM(D230*E230)</f>
        <v>1578</v>
      </c>
      <c r="G230" s="161">
        <v>1</v>
      </c>
      <c r="H230" s="146">
        <f>SUM(F230*G230)</f>
        <v>1578</v>
      </c>
      <c r="I230" s="113"/>
      <c r="J230" s="109"/>
      <c r="K230" s="114"/>
    </row>
    <row r="231" spans="1:11">
      <c r="A231" s="224" t="s">
        <v>3</v>
      </c>
      <c r="B231" s="11" t="s">
        <v>198</v>
      </c>
      <c r="C231" s="225" t="s">
        <v>241</v>
      </c>
      <c r="D231" s="155">
        <v>30</v>
      </c>
      <c r="E231" s="146">
        <v>2</v>
      </c>
      <c r="F231" s="146">
        <f>D231*E231</f>
        <v>60</v>
      </c>
      <c r="G231" s="161">
        <v>1</v>
      </c>
      <c r="H231" s="146">
        <f>F231*G231</f>
        <v>60</v>
      </c>
      <c r="I231" s="113"/>
      <c r="J231" s="109"/>
      <c r="K231" s="114"/>
    </row>
    <row r="232" spans="1:11">
      <c r="A232" s="263"/>
      <c r="B232" s="11" t="s">
        <v>180</v>
      </c>
      <c r="C232" s="9"/>
      <c r="D232" s="155">
        <v>46</v>
      </c>
      <c r="E232" s="146">
        <v>2</v>
      </c>
      <c r="F232" s="146">
        <f>D232*E232</f>
        <v>92</v>
      </c>
      <c r="G232" s="161">
        <v>1</v>
      </c>
      <c r="H232" s="146">
        <f>F232*G232</f>
        <v>92</v>
      </c>
      <c r="I232" s="113"/>
      <c r="J232" s="109"/>
      <c r="K232" s="114"/>
    </row>
    <row r="233" spans="1:11">
      <c r="A233" s="17"/>
      <c r="B233" s="11"/>
      <c r="C233" s="9"/>
      <c r="D233" s="155"/>
      <c r="E233" s="146"/>
      <c r="F233" s="146"/>
      <c r="G233" s="161"/>
      <c r="H233" s="146"/>
      <c r="I233" s="113"/>
      <c r="J233" s="109"/>
      <c r="K233" s="114"/>
    </row>
    <row r="234" spans="1:11">
      <c r="A234" s="17" t="s">
        <v>71</v>
      </c>
      <c r="B234" s="212" t="s">
        <v>256</v>
      </c>
      <c r="C234" s="232" t="s">
        <v>257</v>
      </c>
      <c r="D234" s="264">
        <v>789</v>
      </c>
      <c r="E234" s="264">
        <v>1</v>
      </c>
      <c r="F234" s="264">
        <f t="shared" ref="F234:F242" si="34">SUM(D234*E234)</f>
        <v>789</v>
      </c>
      <c r="G234" s="265">
        <v>0.25</v>
      </c>
      <c r="H234" s="266">
        <f t="shared" ref="H234:H242" si="35">SUM(F234*G234)</f>
        <v>197.25</v>
      </c>
      <c r="I234" s="113"/>
      <c r="J234" s="109"/>
      <c r="K234" s="114"/>
    </row>
    <row r="235" spans="1:11" ht="24">
      <c r="A235" s="17"/>
      <c r="B235" s="11" t="s">
        <v>258</v>
      </c>
      <c r="C235" s="232" t="s">
        <v>259</v>
      </c>
      <c r="D235" s="264"/>
      <c r="E235" s="264"/>
      <c r="F235" s="264"/>
      <c r="G235" s="265"/>
      <c r="H235" s="266"/>
      <c r="I235" s="113"/>
      <c r="J235" s="109"/>
      <c r="K235" s="114"/>
    </row>
    <row r="236" spans="1:11">
      <c r="A236" s="17"/>
      <c r="B236" s="11" t="s">
        <v>198</v>
      </c>
      <c r="C236" s="232"/>
      <c r="D236" s="264">
        <v>30</v>
      </c>
      <c r="E236" s="264">
        <v>1</v>
      </c>
      <c r="F236" s="264">
        <f t="shared" si="34"/>
        <v>30</v>
      </c>
      <c r="G236" s="265">
        <v>0.25</v>
      </c>
      <c r="H236" s="266">
        <f t="shared" si="35"/>
        <v>7.5</v>
      </c>
      <c r="I236" s="113"/>
      <c r="J236" s="109"/>
      <c r="K236" s="114"/>
    </row>
    <row r="237" spans="1:11">
      <c r="A237" s="17"/>
      <c r="B237" s="11" t="s">
        <v>180</v>
      </c>
      <c r="C237" s="232"/>
      <c r="D237" s="264">
        <v>46</v>
      </c>
      <c r="E237" s="264">
        <v>1</v>
      </c>
      <c r="F237" s="264">
        <f t="shared" si="34"/>
        <v>46</v>
      </c>
      <c r="G237" s="265">
        <v>0.25</v>
      </c>
      <c r="H237" s="266">
        <f t="shared" si="35"/>
        <v>11.5</v>
      </c>
      <c r="I237" s="113"/>
      <c r="J237" s="109"/>
      <c r="K237" s="114"/>
    </row>
    <row r="238" spans="1:11">
      <c r="A238" s="17"/>
      <c r="B238" s="11"/>
      <c r="C238" s="232"/>
      <c r="D238" s="264"/>
      <c r="E238" s="264"/>
      <c r="F238" s="264"/>
      <c r="G238" s="265"/>
      <c r="H238" s="266"/>
      <c r="I238" s="113"/>
      <c r="J238" s="109"/>
      <c r="K238" s="114"/>
    </row>
    <row r="239" spans="1:11" ht="24">
      <c r="A239" s="17" t="s">
        <v>71</v>
      </c>
      <c r="B239" s="11" t="s">
        <v>260</v>
      </c>
      <c r="C239" s="232" t="s">
        <v>261</v>
      </c>
      <c r="D239" s="264">
        <v>85</v>
      </c>
      <c r="E239" s="264">
        <v>1</v>
      </c>
      <c r="F239" s="264">
        <f t="shared" si="34"/>
        <v>85</v>
      </c>
      <c r="G239" s="265">
        <v>0.25</v>
      </c>
      <c r="H239" s="266">
        <f t="shared" si="35"/>
        <v>21.25</v>
      </c>
      <c r="I239" s="113"/>
      <c r="J239" s="109"/>
      <c r="K239" s="114"/>
    </row>
    <row r="240" spans="1:11" ht="24">
      <c r="A240" s="17"/>
      <c r="B240" s="11" t="s">
        <v>262</v>
      </c>
      <c r="C240" s="232" t="s">
        <v>259</v>
      </c>
      <c r="D240" s="264"/>
      <c r="E240" s="264"/>
      <c r="F240" s="264"/>
      <c r="G240" s="265"/>
      <c r="H240" s="266"/>
      <c r="I240" s="113"/>
      <c r="J240" s="109"/>
      <c r="K240" s="114"/>
    </row>
    <row r="241" spans="1:11">
      <c r="A241" s="17"/>
      <c r="B241" s="11" t="s">
        <v>198</v>
      </c>
      <c r="C241" s="9"/>
      <c r="D241" s="264">
        <v>6</v>
      </c>
      <c r="E241" s="190">
        <v>1</v>
      </c>
      <c r="F241" s="264">
        <f t="shared" si="34"/>
        <v>6</v>
      </c>
      <c r="G241" s="265">
        <v>0.25</v>
      </c>
      <c r="H241" s="266">
        <f t="shared" si="35"/>
        <v>1.5</v>
      </c>
      <c r="I241" s="113"/>
      <c r="J241" s="109"/>
      <c r="K241" s="114"/>
    </row>
    <row r="242" spans="1:11">
      <c r="A242" s="17"/>
      <c r="B242" s="11" t="s">
        <v>180</v>
      </c>
      <c r="C242" s="9"/>
      <c r="D242" s="264">
        <v>8</v>
      </c>
      <c r="E242" s="190">
        <v>1</v>
      </c>
      <c r="F242" s="264">
        <f t="shared" si="34"/>
        <v>8</v>
      </c>
      <c r="G242" s="265">
        <v>0.25</v>
      </c>
      <c r="H242" s="266">
        <f t="shared" si="35"/>
        <v>2</v>
      </c>
      <c r="I242" s="113"/>
      <c r="J242" s="109"/>
      <c r="K242" s="114"/>
    </row>
    <row r="243" spans="1:11">
      <c r="A243" s="17"/>
      <c r="B243" s="11"/>
      <c r="C243" s="9"/>
      <c r="D243" s="267"/>
      <c r="E243" s="198"/>
      <c r="F243" s="190"/>
      <c r="G243" s="268"/>
      <c r="H243" s="190"/>
      <c r="I243" s="113"/>
      <c r="J243" s="109"/>
      <c r="K243" s="114"/>
    </row>
    <row r="244" spans="1:11">
      <c r="A244" s="16" t="s">
        <v>143</v>
      </c>
      <c r="B244" s="12" t="s">
        <v>144</v>
      </c>
      <c r="C244" s="13" t="s">
        <v>145</v>
      </c>
      <c r="D244" s="146">
        <v>789</v>
      </c>
      <c r="E244" s="146">
        <v>1</v>
      </c>
      <c r="F244" s="146">
        <f>SUM(D244*E244)</f>
        <v>789</v>
      </c>
      <c r="G244" s="161">
        <v>5</v>
      </c>
      <c r="H244" s="146">
        <f>SUM(F244*G244)</f>
        <v>3945</v>
      </c>
      <c r="I244" s="113"/>
      <c r="J244" s="109"/>
      <c r="K244" s="114"/>
    </row>
    <row r="245" spans="1:11">
      <c r="A245" s="20"/>
      <c r="B245" s="11" t="s">
        <v>179</v>
      </c>
      <c r="C245" s="9" t="s">
        <v>146</v>
      </c>
      <c r="D245" s="146">
        <v>30</v>
      </c>
      <c r="E245" s="146">
        <v>1</v>
      </c>
      <c r="F245" s="146">
        <f>SUM(D245*E245)</f>
        <v>30</v>
      </c>
      <c r="G245" s="161">
        <v>5</v>
      </c>
      <c r="H245" s="146">
        <f>SUM(F245*G245)</f>
        <v>150</v>
      </c>
      <c r="I245" s="113"/>
      <c r="J245" s="109"/>
      <c r="K245" s="114"/>
    </row>
    <row r="246" spans="1:11">
      <c r="A246" s="20"/>
      <c r="B246" s="11" t="s">
        <v>180</v>
      </c>
      <c r="C246" s="9"/>
      <c r="D246" s="146">
        <v>46</v>
      </c>
      <c r="E246" s="212">
        <v>1</v>
      </c>
      <c r="F246" s="146">
        <f>SUM(D246*E246)</f>
        <v>46</v>
      </c>
      <c r="G246" s="161">
        <v>5</v>
      </c>
      <c r="H246" s="146">
        <f>SUM(F246*G246)</f>
        <v>230</v>
      </c>
      <c r="I246" s="113"/>
      <c r="J246" s="109"/>
      <c r="K246" s="114"/>
    </row>
    <row r="247" spans="1:11">
      <c r="A247" s="20"/>
      <c r="B247" s="11"/>
      <c r="C247" s="9"/>
      <c r="D247" s="156"/>
      <c r="E247" s="212"/>
      <c r="F247" s="170"/>
      <c r="G247" s="161"/>
      <c r="H247" s="156"/>
      <c r="I247" s="113"/>
      <c r="J247" s="109"/>
      <c r="K247" s="114"/>
    </row>
    <row r="248" spans="1:11">
      <c r="A248" s="17" t="s">
        <v>134</v>
      </c>
      <c r="B248" s="6" t="s">
        <v>135</v>
      </c>
      <c r="C248" s="9" t="s">
        <v>136</v>
      </c>
      <c r="D248" s="146">
        <v>789</v>
      </c>
      <c r="E248" s="146">
        <v>1</v>
      </c>
      <c r="F248" s="146">
        <f>SUM(D248*E248)</f>
        <v>789</v>
      </c>
      <c r="G248" s="161">
        <v>0.08</v>
      </c>
      <c r="H248" s="146">
        <f>SUM(F248*G248)</f>
        <v>63.120000000000005</v>
      </c>
      <c r="I248" s="113"/>
      <c r="J248" s="109"/>
      <c r="K248" s="114"/>
    </row>
    <row r="249" spans="1:11">
      <c r="A249" s="17"/>
      <c r="B249" s="11" t="s">
        <v>179</v>
      </c>
      <c r="C249" s="9" t="s">
        <v>137</v>
      </c>
      <c r="D249" s="146">
        <v>30</v>
      </c>
      <c r="E249" s="146">
        <v>1</v>
      </c>
      <c r="F249" s="146">
        <f>SUM(D249*E249)</f>
        <v>30</v>
      </c>
      <c r="G249" s="161">
        <v>0.08</v>
      </c>
      <c r="H249" s="146">
        <f>SUM(F249*G249)</f>
        <v>2.4</v>
      </c>
      <c r="I249" s="113"/>
      <c r="J249" s="109"/>
      <c r="K249" s="114"/>
    </row>
    <row r="250" spans="1:11">
      <c r="A250" s="17"/>
      <c r="B250" s="11" t="s">
        <v>180</v>
      </c>
      <c r="C250" s="9"/>
      <c r="D250" s="146">
        <v>46</v>
      </c>
      <c r="E250" s="212">
        <v>1</v>
      </c>
      <c r="F250" s="146">
        <f>SUM(D250*E250)</f>
        <v>46</v>
      </c>
      <c r="G250" s="161">
        <v>0.08</v>
      </c>
      <c r="H250" s="146">
        <f>SUM(F250*G250)</f>
        <v>3.68</v>
      </c>
      <c r="I250" s="113"/>
      <c r="J250" s="109"/>
      <c r="K250" s="114"/>
    </row>
    <row r="251" spans="1:11">
      <c r="A251" s="17"/>
      <c r="B251" s="11"/>
      <c r="C251" s="9"/>
      <c r="D251" s="156"/>
      <c r="E251" s="215"/>
      <c r="F251" s="170"/>
      <c r="G251" s="161"/>
      <c r="H251" s="156"/>
      <c r="I251" s="113"/>
      <c r="J251" s="109"/>
      <c r="K251" s="114"/>
    </row>
    <row r="252" spans="1:11">
      <c r="A252" s="17"/>
      <c r="B252" s="11"/>
      <c r="C252" s="9"/>
      <c r="D252" s="155"/>
      <c r="E252" s="40"/>
      <c r="F252" s="170"/>
      <c r="G252" s="161"/>
      <c r="H252" s="156"/>
      <c r="I252" s="113"/>
      <c r="J252" s="109"/>
      <c r="K252" s="114"/>
    </row>
    <row r="253" spans="1:11">
      <c r="A253" s="17" t="s">
        <v>138</v>
      </c>
      <c r="B253" s="6" t="s">
        <v>139</v>
      </c>
      <c r="C253" s="9" t="s">
        <v>140</v>
      </c>
      <c r="D253" s="146">
        <v>789</v>
      </c>
      <c r="E253" s="146">
        <v>1</v>
      </c>
      <c r="F253" s="146">
        <f>SUM(D253*E253)</f>
        <v>789</v>
      </c>
      <c r="G253" s="161">
        <v>0.25</v>
      </c>
      <c r="H253" s="146">
        <f>SUM(F253*G253)</f>
        <v>197.25</v>
      </c>
      <c r="I253" s="113"/>
      <c r="J253" s="109"/>
      <c r="K253" s="114"/>
    </row>
    <row r="254" spans="1:11">
      <c r="A254" s="17"/>
      <c r="B254" s="11" t="s">
        <v>179</v>
      </c>
      <c r="C254" s="9" t="s">
        <v>137</v>
      </c>
      <c r="D254" s="146">
        <v>30</v>
      </c>
      <c r="E254" s="146">
        <v>1</v>
      </c>
      <c r="F254" s="146">
        <f>SUM(D254*E254)</f>
        <v>30</v>
      </c>
      <c r="G254" s="161">
        <v>0.25</v>
      </c>
      <c r="H254" s="146">
        <f>SUM(F254*G254)</f>
        <v>7.5</v>
      </c>
      <c r="I254" s="113"/>
      <c r="J254" s="109"/>
      <c r="K254" s="114"/>
    </row>
    <row r="255" spans="1:11">
      <c r="A255" s="17"/>
      <c r="B255" s="11" t="s">
        <v>180</v>
      </c>
      <c r="C255" s="9"/>
      <c r="D255" s="146">
        <v>46</v>
      </c>
      <c r="E255" s="212">
        <v>1</v>
      </c>
      <c r="F255" s="146">
        <f>SUM(D255*E255)</f>
        <v>46</v>
      </c>
      <c r="G255" s="161">
        <v>0.25</v>
      </c>
      <c r="H255" s="146">
        <f>SUM(F255*G255)</f>
        <v>11.5</v>
      </c>
      <c r="I255" s="113"/>
      <c r="J255" s="109"/>
      <c r="K255" s="114"/>
    </row>
    <row r="256" spans="1:11">
      <c r="A256" s="16"/>
      <c r="B256" s="10"/>
      <c r="C256" s="9"/>
      <c r="D256" s="155"/>
      <c r="E256" s="146"/>
      <c r="F256" s="146"/>
      <c r="G256" s="161"/>
      <c r="H256" s="156"/>
      <c r="I256" s="113"/>
      <c r="J256" s="109"/>
      <c r="K256" s="114"/>
    </row>
    <row r="257" spans="1:11">
      <c r="A257" s="16" t="s">
        <v>153</v>
      </c>
      <c r="B257" s="12" t="s">
        <v>154</v>
      </c>
      <c r="C257" s="13" t="s">
        <v>155</v>
      </c>
      <c r="D257" s="155">
        <v>93</v>
      </c>
      <c r="E257" s="146">
        <v>1</v>
      </c>
      <c r="F257" s="146">
        <v>167</v>
      </c>
      <c r="G257" s="161">
        <v>1</v>
      </c>
      <c r="H257" s="146">
        <f>SUM(F257*G257)</f>
        <v>167</v>
      </c>
      <c r="I257" s="113"/>
      <c r="J257" s="109"/>
      <c r="K257" s="114"/>
    </row>
    <row r="258" spans="1:11">
      <c r="A258" s="16"/>
      <c r="B258" s="11" t="s">
        <v>179</v>
      </c>
      <c r="C258" s="9" t="s">
        <v>146</v>
      </c>
      <c r="D258" s="155">
        <v>6</v>
      </c>
      <c r="E258" s="146">
        <v>1</v>
      </c>
      <c r="F258" s="146">
        <v>13</v>
      </c>
      <c r="G258" s="161">
        <v>1</v>
      </c>
      <c r="H258" s="146">
        <f>SUM(F258*G258)</f>
        <v>13</v>
      </c>
      <c r="I258" s="113"/>
      <c r="J258" s="109"/>
      <c r="K258" s="114"/>
    </row>
    <row r="259" spans="1:11">
      <c r="A259" s="16"/>
      <c r="B259" s="11" t="s">
        <v>180</v>
      </c>
      <c r="C259" s="9"/>
      <c r="D259" s="155">
        <v>8</v>
      </c>
      <c r="E259" s="146">
        <v>1</v>
      </c>
      <c r="F259" s="146">
        <v>20</v>
      </c>
      <c r="G259" s="161">
        <v>1</v>
      </c>
      <c r="H259" s="146">
        <f>SUM(F259*G259)</f>
        <v>20</v>
      </c>
      <c r="I259" s="113"/>
      <c r="J259" s="109"/>
      <c r="K259" s="114"/>
    </row>
    <row r="260" spans="1:11">
      <c r="A260" s="16"/>
      <c r="B260" s="11"/>
      <c r="C260" s="9"/>
      <c r="D260" s="155"/>
      <c r="E260" s="146"/>
      <c r="F260" s="146"/>
      <c r="G260" s="161"/>
      <c r="H260" s="156"/>
      <c r="I260" s="113"/>
      <c r="J260" s="109"/>
      <c r="K260" s="114"/>
    </row>
    <row r="261" spans="1:11">
      <c r="A261" s="16" t="s">
        <v>147</v>
      </c>
      <c r="B261" s="12" t="s">
        <v>148</v>
      </c>
      <c r="C261" s="13" t="s">
        <v>149</v>
      </c>
      <c r="D261" s="146">
        <v>722</v>
      </c>
      <c r="E261" s="146">
        <v>1</v>
      </c>
      <c r="F261" s="146">
        <f>SUM(D261*E261)</f>
        <v>722</v>
      </c>
      <c r="G261" s="161">
        <v>1</v>
      </c>
      <c r="H261" s="146">
        <f>SUM(F261*G261)</f>
        <v>722</v>
      </c>
      <c r="I261" s="113"/>
      <c r="J261" s="109"/>
      <c r="K261" s="114"/>
    </row>
    <row r="262" spans="1:11">
      <c r="A262" s="16"/>
      <c r="B262" s="11" t="s">
        <v>179</v>
      </c>
      <c r="C262" s="9" t="s">
        <v>146</v>
      </c>
      <c r="D262" s="146">
        <v>28</v>
      </c>
      <c r="E262" s="146">
        <v>1</v>
      </c>
      <c r="F262" s="146">
        <f>SUM(D262*E262)</f>
        <v>28</v>
      </c>
      <c r="G262" s="161">
        <v>1</v>
      </c>
      <c r="H262" s="146">
        <f>SUM(F262*G262)</f>
        <v>28</v>
      </c>
      <c r="I262" s="113"/>
      <c r="J262" s="109"/>
      <c r="K262" s="114"/>
    </row>
    <row r="263" spans="1:11">
      <c r="A263" s="16"/>
      <c r="B263" s="11" t="s">
        <v>180</v>
      </c>
      <c r="C263" s="9"/>
      <c r="D263" s="146">
        <v>46</v>
      </c>
      <c r="E263" s="212">
        <v>1</v>
      </c>
      <c r="F263" s="146">
        <f>SUM(D263*E263)</f>
        <v>46</v>
      </c>
      <c r="G263" s="161">
        <v>1</v>
      </c>
      <c r="H263" s="146">
        <f>SUM(F263*G263)</f>
        <v>46</v>
      </c>
      <c r="I263" s="113"/>
      <c r="J263" s="109"/>
      <c r="K263" s="114"/>
    </row>
    <row r="264" spans="1:11">
      <c r="A264" s="16"/>
      <c r="B264" s="10"/>
      <c r="C264" s="9"/>
      <c r="D264" s="155"/>
      <c r="E264" s="146"/>
      <c r="F264" s="146"/>
      <c r="G264" s="161"/>
      <c r="H264" s="156"/>
      <c r="I264" s="113"/>
      <c r="J264" s="109"/>
      <c r="K264" s="114"/>
    </row>
    <row r="265" spans="1:11">
      <c r="A265" s="16" t="s">
        <v>156</v>
      </c>
      <c r="B265" s="12" t="s">
        <v>157</v>
      </c>
      <c r="C265" s="13" t="s">
        <v>158</v>
      </c>
      <c r="D265" s="155">
        <v>722</v>
      </c>
      <c r="E265" s="146">
        <v>1</v>
      </c>
      <c r="F265" s="146">
        <f>SUM(D265*E265)</f>
        <v>722</v>
      </c>
      <c r="G265" s="161">
        <v>1</v>
      </c>
      <c r="H265" s="146">
        <f>SUM(F265*G265)</f>
        <v>722</v>
      </c>
      <c r="I265" s="113"/>
      <c r="J265" s="109"/>
      <c r="K265" s="114"/>
    </row>
    <row r="266" spans="1:11">
      <c r="A266" s="16"/>
      <c r="B266" s="11" t="s">
        <v>179</v>
      </c>
      <c r="C266" s="9" t="s">
        <v>146</v>
      </c>
      <c r="D266" s="155">
        <v>28</v>
      </c>
      <c r="E266" s="146">
        <v>1</v>
      </c>
      <c r="F266" s="146">
        <f>SUM(D266*E266)</f>
        <v>28</v>
      </c>
      <c r="G266" s="161">
        <v>1</v>
      </c>
      <c r="H266" s="146">
        <f>SUM(F266*G266)</f>
        <v>28</v>
      </c>
      <c r="I266" s="113"/>
      <c r="J266" s="109"/>
      <c r="K266" s="114"/>
    </row>
    <row r="267" spans="1:11">
      <c r="A267" s="16"/>
      <c r="B267" s="11" t="s">
        <v>180</v>
      </c>
      <c r="C267" s="9"/>
      <c r="D267" s="155">
        <v>46</v>
      </c>
      <c r="E267" s="212">
        <v>1</v>
      </c>
      <c r="F267" s="146">
        <f>SUM(D267*E267)</f>
        <v>46</v>
      </c>
      <c r="G267" s="161">
        <v>1</v>
      </c>
      <c r="H267" s="146">
        <f>SUM(F267*G267)</f>
        <v>46</v>
      </c>
      <c r="I267" s="113"/>
      <c r="J267" s="109"/>
      <c r="K267" s="114"/>
    </row>
    <row r="268" spans="1:11">
      <c r="A268" s="16"/>
      <c r="B268" s="11"/>
      <c r="C268" s="9"/>
      <c r="D268" s="155"/>
      <c r="E268" s="213"/>
      <c r="F268" s="146"/>
      <c r="G268" s="161"/>
      <c r="H268" s="146"/>
      <c r="I268" s="113"/>
      <c r="J268" s="109"/>
      <c r="K268" s="114"/>
    </row>
    <row r="269" spans="1:11">
      <c r="A269" s="16" t="s">
        <v>215</v>
      </c>
      <c r="B269" s="11" t="s">
        <v>216</v>
      </c>
      <c r="C269" s="9" t="s">
        <v>217</v>
      </c>
      <c r="D269" s="156">
        <v>722</v>
      </c>
      <c r="E269" s="212">
        <v>1</v>
      </c>
      <c r="F269" s="146">
        <f t="shared" ref="F269:F271" si="36">SUM(D269*E269)</f>
        <v>722</v>
      </c>
      <c r="G269" s="161">
        <v>8</v>
      </c>
      <c r="H269" s="146">
        <f t="shared" ref="H269:H271" si="37">SUM(F269*G269)</f>
        <v>5776</v>
      </c>
      <c r="I269" s="113"/>
      <c r="J269" s="109"/>
      <c r="K269" s="114"/>
    </row>
    <row r="270" spans="1:11">
      <c r="A270" s="16"/>
      <c r="B270" s="11" t="s">
        <v>179</v>
      </c>
      <c r="C270" s="9" t="s">
        <v>137</v>
      </c>
      <c r="D270" s="156">
        <v>28</v>
      </c>
      <c r="E270" s="212">
        <v>1</v>
      </c>
      <c r="F270" s="146">
        <f t="shared" si="36"/>
        <v>28</v>
      </c>
      <c r="G270" s="161">
        <v>8</v>
      </c>
      <c r="H270" s="146">
        <f t="shared" si="37"/>
        <v>224</v>
      </c>
      <c r="I270" s="113"/>
      <c r="J270" s="109"/>
      <c r="K270" s="114"/>
    </row>
    <row r="271" spans="1:11">
      <c r="A271" s="16"/>
      <c r="B271" s="11" t="s">
        <v>180</v>
      </c>
      <c r="C271" s="9"/>
      <c r="D271" s="155">
        <v>46</v>
      </c>
      <c r="E271" s="213">
        <v>1</v>
      </c>
      <c r="F271" s="146">
        <f t="shared" si="36"/>
        <v>46</v>
      </c>
      <c r="G271" s="161">
        <v>8</v>
      </c>
      <c r="H271" s="146">
        <f t="shared" si="37"/>
        <v>368</v>
      </c>
      <c r="I271" s="113"/>
      <c r="J271" s="109"/>
      <c r="K271" s="114"/>
    </row>
    <row r="272" spans="1:11">
      <c r="A272" s="16"/>
      <c r="B272" s="11"/>
      <c r="C272" s="9"/>
      <c r="D272" s="155"/>
      <c r="E272" s="212"/>
      <c r="F272" s="146"/>
      <c r="G272" s="161"/>
      <c r="H272" s="156"/>
      <c r="I272" s="113"/>
      <c r="J272" s="109"/>
      <c r="K272" s="114"/>
    </row>
    <row r="273" spans="1:12" ht="24">
      <c r="A273" s="16" t="s">
        <v>159</v>
      </c>
      <c r="B273" s="12" t="s">
        <v>160</v>
      </c>
      <c r="C273" s="13" t="s">
        <v>161</v>
      </c>
      <c r="D273" s="146">
        <v>691</v>
      </c>
      <c r="E273" s="146">
        <v>1</v>
      </c>
      <c r="F273" s="146">
        <f>SUM(D273*E273)</f>
        <v>691</v>
      </c>
      <c r="G273" s="161">
        <v>1</v>
      </c>
      <c r="H273" s="146">
        <f>SUM(F273*G273)</f>
        <v>691</v>
      </c>
      <c r="I273" s="113"/>
      <c r="J273" s="109"/>
      <c r="K273" s="114"/>
    </row>
    <row r="274" spans="1:12">
      <c r="A274" s="16"/>
      <c r="B274" s="11" t="s">
        <v>179</v>
      </c>
      <c r="C274" s="9" t="s">
        <v>146</v>
      </c>
      <c r="D274" s="146">
        <v>28</v>
      </c>
      <c r="E274" s="146">
        <v>1</v>
      </c>
      <c r="F274" s="146">
        <f>SUM(D274*E274)</f>
        <v>28</v>
      </c>
      <c r="G274" s="161">
        <v>1</v>
      </c>
      <c r="H274" s="146">
        <f>SUM(F274*G274)</f>
        <v>28</v>
      </c>
      <c r="I274" s="113"/>
      <c r="J274" s="109"/>
      <c r="K274" s="114"/>
    </row>
    <row r="275" spans="1:12">
      <c r="A275" s="16"/>
      <c r="B275" s="11" t="s">
        <v>180</v>
      </c>
      <c r="C275" s="9"/>
      <c r="D275" s="146">
        <v>46</v>
      </c>
      <c r="E275" s="212">
        <v>1</v>
      </c>
      <c r="F275" s="146">
        <f>SUM(D275*E275)</f>
        <v>46</v>
      </c>
      <c r="G275" s="161">
        <v>1</v>
      </c>
      <c r="H275" s="146">
        <f>SUM(F275*G275)</f>
        <v>46</v>
      </c>
      <c r="I275" s="113"/>
      <c r="J275" s="109"/>
      <c r="K275" s="114"/>
    </row>
    <row r="276" spans="1:12">
      <c r="A276" s="16"/>
      <c r="B276" s="11"/>
      <c r="C276" s="9"/>
      <c r="D276" s="156"/>
      <c r="E276" s="212"/>
      <c r="F276" s="170"/>
      <c r="G276" s="161"/>
      <c r="H276" s="156"/>
      <c r="I276" s="113"/>
      <c r="J276" s="109"/>
      <c r="K276" s="114"/>
    </row>
    <row r="277" spans="1:12">
      <c r="A277" s="18" t="s">
        <v>121</v>
      </c>
      <c r="B277" s="8" t="s">
        <v>122</v>
      </c>
      <c r="C277" s="9" t="s">
        <v>123</v>
      </c>
      <c r="D277" s="146">
        <v>81</v>
      </c>
      <c r="E277" s="146">
        <v>1</v>
      </c>
      <c r="F277" s="146">
        <f>SUM(D277*E277)</f>
        <v>81</v>
      </c>
      <c r="G277" s="161">
        <v>1.5</v>
      </c>
      <c r="H277" s="146">
        <f>SUM(F277*G277)</f>
        <v>121.5</v>
      </c>
      <c r="I277" s="113"/>
      <c r="J277" s="109"/>
      <c r="K277" s="114"/>
    </row>
    <row r="278" spans="1:12">
      <c r="A278" s="19"/>
      <c r="B278" s="11" t="s">
        <v>179</v>
      </c>
      <c r="C278" s="9" t="s">
        <v>124</v>
      </c>
      <c r="D278" s="146">
        <v>0</v>
      </c>
      <c r="E278" s="146">
        <v>1</v>
      </c>
      <c r="F278" s="146">
        <f>SUM(D278*E278)</f>
        <v>0</v>
      </c>
      <c r="G278" s="161">
        <v>1.5</v>
      </c>
      <c r="H278" s="146">
        <f>SUM(F278*G278)</f>
        <v>0</v>
      </c>
      <c r="I278" s="113"/>
      <c r="J278" s="109"/>
      <c r="K278" s="114"/>
    </row>
    <row r="279" spans="1:12">
      <c r="A279" s="214"/>
      <c r="B279" s="11" t="s">
        <v>180</v>
      </c>
      <c r="C279" s="158"/>
      <c r="D279" s="155">
        <v>0</v>
      </c>
      <c r="E279" s="212">
        <v>1</v>
      </c>
      <c r="F279" s="146">
        <f>SUM(D279*E279)</f>
        <v>0</v>
      </c>
      <c r="G279" s="161">
        <v>1.5</v>
      </c>
      <c r="H279" s="146">
        <f>SUM(F279*G279)</f>
        <v>0</v>
      </c>
      <c r="I279" s="113"/>
      <c r="J279" s="109"/>
      <c r="K279" s="114"/>
    </row>
    <row r="280" spans="1:12">
      <c r="A280" s="214"/>
      <c r="B280" s="215"/>
      <c r="C280" s="159"/>
      <c r="D280" s="159"/>
      <c r="E280" s="159"/>
      <c r="F280" s="159"/>
      <c r="G280" s="159"/>
      <c r="H280" s="216"/>
      <c r="I280" s="113"/>
      <c r="J280" s="109"/>
      <c r="K280" s="114"/>
    </row>
    <row r="281" spans="1:12">
      <c r="A281" s="18" t="s">
        <v>121</v>
      </c>
      <c r="B281" s="8" t="s">
        <v>125</v>
      </c>
      <c r="C281" s="9" t="s">
        <v>126</v>
      </c>
      <c r="D281" s="146">
        <v>81</v>
      </c>
      <c r="E281" s="146">
        <v>1</v>
      </c>
      <c r="F281" s="146">
        <f>SUM(D281*E281)</f>
        <v>81</v>
      </c>
      <c r="G281" s="161">
        <v>0.34</v>
      </c>
      <c r="H281" s="146">
        <f>SUM(F281*G281)</f>
        <v>27.540000000000003</v>
      </c>
      <c r="I281" s="113"/>
      <c r="J281" s="109"/>
      <c r="K281" s="114"/>
    </row>
    <row r="282" spans="1:12">
      <c r="A282" s="18"/>
      <c r="B282" s="11" t="s">
        <v>179</v>
      </c>
      <c r="C282" s="9" t="s">
        <v>124</v>
      </c>
      <c r="D282" s="146">
        <v>0</v>
      </c>
      <c r="E282" s="146">
        <v>1</v>
      </c>
      <c r="F282" s="146">
        <f>SUM(D282*E282)</f>
        <v>0</v>
      </c>
      <c r="G282" s="161">
        <v>0.34</v>
      </c>
      <c r="H282" s="146">
        <f>SUM(F282*G282)</f>
        <v>0</v>
      </c>
      <c r="I282" s="113"/>
      <c r="J282" s="109"/>
      <c r="K282" s="114"/>
    </row>
    <row r="283" spans="1:12">
      <c r="A283" s="18"/>
      <c r="B283" s="11" t="s">
        <v>180</v>
      </c>
      <c r="C283" s="9"/>
      <c r="D283" s="146">
        <v>0</v>
      </c>
      <c r="E283" s="212">
        <v>1</v>
      </c>
      <c r="F283" s="146">
        <f>SUM(D283*E283)</f>
        <v>0</v>
      </c>
      <c r="G283" s="161">
        <v>0.34</v>
      </c>
      <c r="H283" s="146">
        <f>SUM(F283*G283)</f>
        <v>0</v>
      </c>
      <c r="I283" s="113"/>
      <c r="J283" s="109"/>
      <c r="K283" s="114"/>
    </row>
    <row r="284" spans="1:12">
      <c r="A284" s="16"/>
      <c r="B284" s="10"/>
      <c r="C284" s="9"/>
      <c r="D284" s="155"/>
      <c r="E284" s="146"/>
      <c r="F284" s="146"/>
      <c r="G284" s="161"/>
      <c r="H284" s="156"/>
      <c r="I284" s="113"/>
      <c r="J284" s="109"/>
      <c r="K284" s="114"/>
    </row>
    <row r="285" spans="1:12">
      <c r="A285" s="33" t="s">
        <v>105</v>
      </c>
      <c r="B285" s="11" t="s">
        <v>193</v>
      </c>
      <c r="C285" s="13" t="s">
        <v>194</v>
      </c>
      <c r="D285" s="146">
        <v>81</v>
      </c>
      <c r="E285" s="217">
        <v>1</v>
      </c>
      <c r="F285" s="146">
        <f>SUM(D285*E285)</f>
        <v>81</v>
      </c>
      <c r="G285" s="218">
        <v>0.25</v>
      </c>
      <c r="H285" s="156">
        <f>SUM(F285*G285)</f>
        <v>20.25</v>
      </c>
      <c r="I285" s="128"/>
      <c r="J285" s="125"/>
      <c r="K285" s="130"/>
    </row>
    <row r="286" spans="1:12" ht="24">
      <c r="A286" s="33"/>
      <c r="B286" s="11" t="s">
        <v>190</v>
      </c>
      <c r="C286" s="13" t="s">
        <v>146</v>
      </c>
      <c r="D286" s="146">
        <v>0</v>
      </c>
      <c r="E286" s="217">
        <v>1</v>
      </c>
      <c r="F286" s="146">
        <f>SUM(D286*E286)</f>
        <v>0</v>
      </c>
      <c r="G286" s="218">
        <v>0.25</v>
      </c>
      <c r="H286" s="156">
        <f>SUM(F286*G286)</f>
        <v>0</v>
      </c>
      <c r="I286" s="128"/>
      <c r="J286" s="125"/>
      <c r="K286" s="130"/>
    </row>
    <row r="287" spans="1:12">
      <c r="A287" s="16"/>
      <c r="B287" s="34" t="s">
        <v>189</v>
      </c>
      <c r="C287" s="13"/>
      <c r="D287" s="146">
        <v>0</v>
      </c>
      <c r="E287" s="217">
        <v>1</v>
      </c>
      <c r="F287" s="146">
        <f>SUM(D287*E287)</f>
        <v>0</v>
      </c>
      <c r="G287" s="218">
        <v>0.25</v>
      </c>
      <c r="H287" s="156">
        <f>SUM(F287*G287)</f>
        <v>0</v>
      </c>
      <c r="I287" s="128"/>
      <c r="J287" s="125"/>
      <c r="K287" s="130"/>
    </row>
    <row r="288" spans="1:12">
      <c r="A288" s="33"/>
      <c r="B288" s="11"/>
      <c r="C288" s="13"/>
      <c r="D288" s="155"/>
      <c r="E288" s="156"/>
      <c r="F288" s="170"/>
      <c r="G288" s="219"/>
      <c r="H288" s="220"/>
      <c r="I288" s="129"/>
      <c r="J288" s="115"/>
      <c r="K288" s="126"/>
      <c r="L288" s="14"/>
    </row>
    <row r="289" spans="1:12" ht="24">
      <c r="A289" s="16" t="s">
        <v>162</v>
      </c>
      <c r="B289" s="12" t="s">
        <v>245</v>
      </c>
      <c r="C289" s="13" t="s">
        <v>163</v>
      </c>
      <c r="D289" s="146">
        <v>0</v>
      </c>
      <c r="E289" s="146">
        <v>0</v>
      </c>
      <c r="F289" s="146">
        <f>SUM(D289*E289)</f>
        <v>0</v>
      </c>
      <c r="G289" s="161">
        <v>1</v>
      </c>
      <c r="H289" s="156">
        <f>SUM(F289*G289)</f>
        <v>0</v>
      </c>
      <c r="I289" s="128"/>
      <c r="J289" s="115"/>
      <c r="K289" s="126"/>
      <c r="L289" s="14"/>
    </row>
    <row r="290" spans="1:12">
      <c r="A290" s="16"/>
      <c r="B290" s="11" t="s">
        <v>179</v>
      </c>
      <c r="C290" s="9" t="s">
        <v>146</v>
      </c>
      <c r="D290" s="146">
        <v>0</v>
      </c>
      <c r="E290" s="146">
        <v>0</v>
      </c>
      <c r="F290" s="146">
        <f>SUM(D290*E290)</f>
        <v>0</v>
      </c>
      <c r="G290" s="161">
        <v>1</v>
      </c>
      <c r="H290" s="156">
        <f>SUM(F290*G290)</f>
        <v>0</v>
      </c>
      <c r="I290" s="128"/>
      <c r="J290" s="115"/>
      <c r="K290" s="126"/>
      <c r="L290" s="14"/>
    </row>
    <row r="291" spans="1:12">
      <c r="A291" s="16"/>
      <c r="B291" s="11" t="s">
        <v>180</v>
      </c>
      <c r="C291" s="9"/>
      <c r="D291" s="146">
        <v>0</v>
      </c>
      <c r="E291" s="146">
        <v>0</v>
      </c>
      <c r="F291" s="146">
        <f>SUM(D291*E291)</f>
        <v>0</v>
      </c>
      <c r="G291" s="161">
        <v>1</v>
      </c>
      <c r="H291" s="156">
        <f>SUM(F291*G291)</f>
        <v>0</v>
      </c>
      <c r="I291" s="128"/>
      <c r="J291" s="125"/>
      <c r="K291" s="126"/>
      <c r="L291" s="14"/>
    </row>
    <row r="292" spans="1:12">
      <c r="A292" s="16"/>
      <c r="B292" s="11"/>
      <c r="C292" s="9"/>
      <c r="D292" s="155"/>
      <c r="E292" s="146"/>
      <c r="F292" s="146"/>
      <c r="G292" s="161"/>
      <c r="H292" s="156"/>
      <c r="I292" s="128"/>
      <c r="J292" s="115"/>
      <c r="K292" s="126"/>
      <c r="L292" s="15"/>
    </row>
    <row r="293" spans="1:12">
      <c r="A293" s="16" t="s">
        <v>220</v>
      </c>
      <c r="B293" s="12" t="s">
        <v>164</v>
      </c>
      <c r="C293" s="13" t="s">
        <v>165</v>
      </c>
      <c r="D293" s="146">
        <v>789</v>
      </c>
      <c r="E293" s="146">
        <v>1</v>
      </c>
      <c r="F293" s="146">
        <f>SUM(D293*E293)</f>
        <v>789</v>
      </c>
      <c r="G293" s="161">
        <v>2.5</v>
      </c>
      <c r="H293" s="156">
        <f>SUM(F293*G293)</f>
        <v>1972.5</v>
      </c>
      <c r="I293" s="231"/>
      <c r="J293" s="125"/>
      <c r="K293" s="115"/>
      <c r="L293" s="15"/>
    </row>
    <row r="294" spans="1:12">
      <c r="A294" s="16"/>
      <c r="B294" s="11" t="s">
        <v>179</v>
      </c>
      <c r="C294" s="9" t="s">
        <v>146</v>
      </c>
      <c r="D294" s="146">
        <v>30</v>
      </c>
      <c r="E294" s="146">
        <v>1</v>
      </c>
      <c r="F294" s="146">
        <f>SUM(D294*E294)</f>
        <v>30</v>
      </c>
      <c r="G294" s="161">
        <v>2.5</v>
      </c>
      <c r="H294" s="156">
        <f>SUM(F294*G294)</f>
        <v>75</v>
      </c>
      <c r="I294" s="231"/>
      <c r="J294" s="126"/>
      <c r="K294" s="126"/>
      <c r="L294" s="15"/>
    </row>
    <row r="295" spans="1:12">
      <c r="A295" s="16"/>
      <c r="B295" s="11" t="s">
        <v>180</v>
      </c>
      <c r="C295" s="9"/>
      <c r="D295" s="146">
        <v>46</v>
      </c>
      <c r="E295" s="212">
        <v>1</v>
      </c>
      <c r="F295" s="146">
        <f>SUM(D295*E295)</f>
        <v>46</v>
      </c>
      <c r="G295" s="161">
        <v>2.5</v>
      </c>
      <c r="H295" s="156">
        <f>SUM(F295*G295)</f>
        <v>115</v>
      </c>
      <c r="I295" s="231"/>
      <c r="J295" s="126"/>
      <c r="K295" s="126"/>
      <c r="L295" s="15"/>
    </row>
    <row r="296" spans="1:12">
      <c r="A296" s="16"/>
      <c r="B296" s="10"/>
      <c r="C296" s="9"/>
      <c r="D296" s="155"/>
      <c r="E296" s="146"/>
      <c r="F296" s="146"/>
      <c r="G296" s="161"/>
      <c r="H296" s="156"/>
      <c r="I296" s="113"/>
      <c r="J296" s="109"/>
      <c r="K296" s="114"/>
    </row>
    <row r="297" spans="1:12">
      <c r="A297" s="16">
        <v>1780.62</v>
      </c>
      <c r="B297" s="12" t="s">
        <v>166</v>
      </c>
      <c r="C297" s="13" t="s">
        <v>167</v>
      </c>
      <c r="D297" s="155">
        <v>173</v>
      </c>
      <c r="E297" s="146">
        <v>1</v>
      </c>
      <c r="F297" s="146">
        <f>SUM(D297*E297)</f>
        <v>173</v>
      </c>
      <c r="G297" s="161">
        <v>1</v>
      </c>
      <c r="H297" s="146">
        <f>SUM(F297*G297)</f>
        <v>173</v>
      </c>
      <c r="I297" s="113"/>
      <c r="J297" s="109"/>
      <c r="K297" s="114"/>
    </row>
    <row r="298" spans="1:12" ht="24">
      <c r="A298" s="16"/>
      <c r="B298" s="6" t="s">
        <v>179</v>
      </c>
      <c r="C298" s="13" t="s">
        <v>146</v>
      </c>
      <c r="D298" s="155">
        <v>7</v>
      </c>
      <c r="E298" s="146">
        <v>1</v>
      </c>
      <c r="F298" s="146">
        <f>SUM(D298*E298)</f>
        <v>7</v>
      </c>
      <c r="G298" s="161">
        <v>1</v>
      </c>
      <c r="H298" s="146">
        <f>SUM(F298*G298)</f>
        <v>7</v>
      </c>
      <c r="I298" s="113"/>
      <c r="J298" s="109"/>
      <c r="K298" s="114"/>
    </row>
    <row r="299" spans="1:12">
      <c r="A299" s="16"/>
      <c r="B299" s="11" t="s">
        <v>180</v>
      </c>
      <c r="C299" s="13"/>
      <c r="D299" s="155">
        <v>13</v>
      </c>
      <c r="E299" s="146">
        <v>1</v>
      </c>
      <c r="F299" s="146">
        <f>SUM(D299*E299)</f>
        <v>13</v>
      </c>
      <c r="G299" s="161">
        <v>1</v>
      </c>
      <c r="H299" s="146">
        <f>SUM(F299*G299)</f>
        <v>13</v>
      </c>
      <c r="I299" s="113"/>
      <c r="J299" s="109"/>
      <c r="K299" s="114"/>
    </row>
    <row r="300" spans="1:12">
      <c r="A300" s="33"/>
      <c r="B300" s="11"/>
      <c r="C300" s="13"/>
      <c r="D300" s="155"/>
      <c r="E300" s="217"/>
      <c r="F300" s="155"/>
      <c r="G300" s="218"/>
      <c r="H300" s="156"/>
      <c r="I300" s="128"/>
      <c r="J300" s="125"/>
      <c r="K300" s="130"/>
    </row>
    <row r="301" spans="1:12">
      <c r="A301" s="16">
        <v>1780.75</v>
      </c>
      <c r="B301" s="34" t="s">
        <v>199</v>
      </c>
      <c r="C301" s="13" t="s">
        <v>186</v>
      </c>
      <c r="D301" s="146">
        <v>691</v>
      </c>
      <c r="E301" s="217">
        <v>1</v>
      </c>
      <c r="F301" s="155">
        <f>SUM(D301*E301)</f>
        <v>691</v>
      </c>
      <c r="G301" s="218">
        <v>0.25</v>
      </c>
      <c r="H301" s="156">
        <f>SUM(F301*G301)</f>
        <v>172.75</v>
      </c>
      <c r="I301" s="128"/>
      <c r="J301" s="125"/>
      <c r="K301" s="130"/>
    </row>
    <row r="302" spans="1:12" ht="13.5" customHeight="1">
      <c r="A302" s="16"/>
      <c r="B302" s="34" t="s">
        <v>190</v>
      </c>
      <c r="C302" s="13" t="s">
        <v>130</v>
      </c>
      <c r="D302" s="146">
        <v>28</v>
      </c>
      <c r="E302" s="217">
        <v>1</v>
      </c>
      <c r="F302" s="155">
        <f>SUM(D302*E302)</f>
        <v>28</v>
      </c>
      <c r="G302" s="218">
        <v>0.25</v>
      </c>
      <c r="H302" s="156">
        <f>SUM(F302*G302)</f>
        <v>7</v>
      </c>
      <c r="I302" s="128"/>
      <c r="J302" s="125"/>
      <c r="K302" s="130"/>
    </row>
    <row r="303" spans="1:12" ht="13.5" customHeight="1">
      <c r="A303" s="16"/>
      <c r="B303" s="34" t="s">
        <v>189</v>
      </c>
      <c r="C303" s="13"/>
      <c r="D303" s="146">
        <v>46</v>
      </c>
      <c r="E303" s="217">
        <v>1</v>
      </c>
      <c r="F303" s="155">
        <f>SUM(D303*E303)</f>
        <v>46</v>
      </c>
      <c r="G303" s="218">
        <v>0.25</v>
      </c>
      <c r="H303" s="156">
        <f>SUM(F303*G303)</f>
        <v>11.5</v>
      </c>
      <c r="I303" s="128"/>
      <c r="J303" s="125"/>
      <c r="K303" s="130"/>
    </row>
    <row r="304" spans="1:12" ht="13.5" customHeight="1">
      <c r="A304" s="33"/>
      <c r="B304" s="11"/>
      <c r="C304" s="13"/>
      <c r="D304" s="155"/>
      <c r="E304" s="217"/>
      <c r="F304" s="155"/>
      <c r="G304" s="218"/>
      <c r="H304" s="156"/>
      <c r="I304" s="128"/>
      <c r="J304" s="125"/>
      <c r="K304" s="130"/>
    </row>
    <row r="305" spans="1:11">
      <c r="A305" s="33">
        <v>1780.75</v>
      </c>
      <c r="B305" s="11" t="s">
        <v>187</v>
      </c>
      <c r="C305" s="13" t="s">
        <v>188</v>
      </c>
      <c r="D305" s="146">
        <v>691</v>
      </c>
      <c r="E305" s="217">
        <v>1</v>
      </c>
      <c r="F305" s="155">
        <f>SUM(D305*E305)</f>
        <v>691</v>
      </c>
      <c r="G305" s="218">
        <v>0.5</v>
      </c>
      <c r="H305" s="156">
        <f>SUM(F305*G305)</f>
        <v>345.5</v>
      </c>
      <c r="I305" s="128"/>
      <c r="J305" s="125"/>
      <c r="K305" s="130"/>
    </row>
    <row r="306" spans="1:11" ht="24">
      <c r="A306" s="16"/>
      <c r="B306" s="34" t="s">
        <v>190</v>
      </c>
      <c r="C306" s="13" t="s">
        <v>130</v>
      </c>
      <c r="D306" s="146">
        <v>28</v>
      </c>
      <c r="E306" s="217">
        <v>1</v>
      </c>
      <c r="F306" s="155">
        <f>SUM(D306*E306)</f>
        <v>28</v>
      </c>
      <c r="G306" s="218">
        <v>0.5</v>
      </c>
      <c r="H306" s="156">
        <f>SUM(F306*G306)</f>
        <v>14</v>
      </c>
      <c r="I306" s="128"/>
      <c r="J306" s="125"/>
      <c r="K306" s="130"/>
    </row>
    <row r="307" spans="1:11">
      <c r="A307" s="16"/>
      <c r="B307" s="34" t="s">
        <v>189</v>
      </c>
      <c r="C307" s="13"/>
      <c r="D307" s="146">
        <v>46</v>
      </c>
      <c r="E307" s="217">
        <v>1</v>
      </c>
      <c r="F307" s="155">
        <f>SUM(D307*E307)</f>
        <v>46</v>
      </c>
      <c r="G307" s="218">
        <v>0.5</v>
      </c>
      <c r="H307" s="156">
        <f>SUM(F307*G307)</f>
        <v>23</v>
      </c>
      <c r="I307" s="128"/>
      <c r="J307" s="125"/>
      <c r="K307" s="130"/>
    </row>
    <row r="308" spans="1:11">
      <c r="A308" s="16"/>
      <c r="B308" s="34"/>
      <c r="C308" s="13"/>
      <c r="D308" s="155"/>
      <c r="E308" s="155"/>
      <c r="F308" s="217"/>
      <c r="G308" s="221"/>
      <c r="H308" s="156"/>
      <c r="I308" s="128"/>
      <c r="J308" s="125"/>
      <c r="K308" s="130"/>
    </row>
    <row r="309" spans="1:11">
      <c r="A309" s="17" t="s">
        <v>127</v>
      </c>
      <c r="B309" s="6" t="s">
        <v>128</v>
      </c>
      <c r="C309" s="9" t="s">
        <v>129</v>
      </c>
      <c r="D309" s="155">
        <v>691</v>
      </c>
      <c r="E309" s="146">
        <v>12</v>
      </c>
      <c r="F309" s="217">
        <f>SUM(D309*E309)</f>
        <v>8292</v>
      </c>
      <c r="G309" s="221">
        <v>0.5</v>
      </c>
      <c r="H309" s="146">
        <f>SUM(F309*G309)</f>
        <v>4146</v>
      </c>
      <c r="I309" s="128"/>
      <c r="J309" s="125"/>
      <c r="K309" s="130"/>
    </row>
    <row r="310" spans="1:11">
      <c r="A310" s="17"/>
      <c r="B310" s="11" t="s">
        <v>179</v>
      </c>
      <c r="C310" s="9" t="s">
        <v>130</v>
      </c>
      <c r="D310" s="146">
        <v>28</v>
      </c>
      <c r="E310" s="146">
        <v>12</v>
      </c>
      <c r="F310" s="146">
        <f>SUM(D310*E310)</f>
        <v>336</v>
      </c>
      <c r="G310" s="161">
        <v>0.5</v>
      </c>
      <c r="H310" s="146">
        <f>SUM(F310*G310)</f>
        <v>168</v>
      </c>
      <c r="I310" s="128"/>
      <c r="J310" s="125"/>
      <c r="K310" s="130"/>
    </row>
    <row r="311" spans="1:11">
      <c r="A311" s="17"/>
      <c r="B311" s="11" t="s">
        <v>180</v>
      </c>
      <c r="C311" s="9"/>
      <c r="D311" s="146">
        <v>46</v>
      </c>
      <c r="E311" s="212">
        <v>12</v>
      </c>
      <c r="F311" s="146">
        <f>SUM(D311*E311)</f>
        <v>552</v>
      </c>
      <c r="G311" s="161">
        <v>0.5</v>
      </c>
      <c r="H311" s="146">
        <f>SUM(F311*G311)</f>
        <v>276</v>
      </c>
      <c r="I311" s="128"/>
      <c r="J311" s="125"/>
      <c r="K311" s="130"/>
    </row>
    <row r="312" spans="1:11">
      <c r="A312" s="16"/>
      <c r="B312" s="34"/>
      <c r="C312" s="35"/>
      <c r="D312" s="155"/>
      <c r="E312" s="217"/>
      <c r="F312" s="155"/>
      <c r="G312" s="218"/>
      <c r="H312" s="156"/>
      <c r="I312" s="128"/>
      <c r="J312" s="125"/>
      <c r="K312" s="130"/>
    </row>
    <row r="313" spans="1:11">
      <c r="A313" s="16" t="s">
        <v>192</v>
      </c>
      <c r="B313" s="34" t="s">
        <v>197</v>
      </c>
      <c r="C313" s="35" t="s">
        <v>191</v>
      </c>
      <c r="D313" s="170">
        <v>691</v>
      </c>
      <c r="E313" s="217">
        <v>12</v>
      </c>
      <c r="F313" s="155">
        <f>SUM(D313*E313)</f>
        <v>8292</v>
      </c>
      <c r="G313" s="218">
        <v>0.25</v>
      </c>
      <c r="H313" s="156">
        <f>SUM(F313*G313)</f>
        <v>2073</v>
      </c>
      <c r="I313" s="128"/>
      <c r="J313" s="125"/>
      <c r="K313" s="130"/>
    </row>
    <row r="314" spans="1:11" ht="24">
      <c r="A314" s="16"/>
      <c r="B314" s="34" t="s">
        <v>190</v>
      </c>
      <c r="C314" s="13" t="s">
        <v>130</v>
      </c>
      <c r="D314" s="146">
        <v>28</v>
      </c>
      <c r="E314" s="217">
        <v>12</v>
      </c>
      <c r="F314" s="155">
        <f>SUM(D314*E314)</f>
        <v>336</v>
      </c>
      <c r="G314" s="218">
        <v>0.25</v>
      </c>
      <c r="H314" s="156">
        <f>SUM(F314*G314)</f>
        <v>84</v>
      </c>
      <c r="I314" s="128"/>
      <c r="J314" s="125"/>
      <c r="K314" s="130"/>
    </row>
    <row r="315" spans="1:11">
      <c r="A315" s="16"/>
      <c r="B315" s="34" t="s">
        <v>189</v>
      </c>
      <c r="C315" s="35"/>
      <c r="D315" s="170">
        <v>46</v>
      </c>
      <c r="E315" s="217">
        <v>12</v>
      </c>
      <c r="F315" s="155">
        <f>SUM(D315*E315)</f>
        <v>552</v>
      </c>
      <c r="G315" s="218">
        <v>0.25</v>
      </c>
      <c r="H315" s="156">
        <f>SUM(F315*G315)</f>
        <v>138</v>
      </c>
      <c r="I315" s="128"/>
      <c r="J315" s="125"/>
      <c r="K315" s="130"/>
    </row>
    <row r="316" spans="1:11">
      <c r="A316" s="16"/>
      <c r="B316" s="34"/>
      <c r="C316" s="35"/>
      <c r="D316" s="169"/>
      <c r="E316" s="155"/>
      <c r="F316" s="155"/>
      <c r="G316" s="218"/>
      <c r="H316" s="156"/>
      <c r="I316" s="128"/>
      <c r="J316" s="125"/>
      <c r="K316" s="130"/>
    </row>
    <row r="317" spans="1:11">
      <c r="A317" s="17" t="s">
        <v>131</v>
      </c>
      <c r="B317" s="6" t="s">
        <v>132</v>
      </c>
      <c r="C317" s="9" t="s">
        <v>133</v>
      </c>
      <c r="D317" s="146">
        <v>691</v>
      </c>
      <c r="E317" s="146">
        <v>2</v>
      </c>
      <c r="F317" s="146">
        <f>SUM(D317*E317)</f>
        <v>1382</v>
      </c>
      <c r="G317" s="161">
        <v>0.25</v>
      </c>
      <c r="H317" s="146">
        <f>SUM(F317*G317)</f>
        <v>345.5</v>
      </c>
      <c r="I317" s="128"/>
      <c r="J317" s="125"/>
      <c r="K317" s="130"/>
    </row>
    <row r="318" spans="1:11">
      <c r="A318" s="17"/>
      <c r="B318" s="11" t="s">
        <v>179</v>
      </c>
      <c r="C318" s="9" t="s">
        <v>130</v>
      </c>
      <c r="D318" s="146">
        <v>28</v>
      </c>
      <c r="E318" s="146">
        <v>2</v>
      </c>
      <c r="F318" s="146">
        <f>SUM(D318*E318)</f>
        <v>56</v>
      </c>
      <c r="G318" s="161">
        <v>0.25</v>
      </c>
      <c r="H318" s="146">
        <f>SUM(F318*G318)</f>
        <v>14</v>
      </c>
      <c r="I318" s="128"/>
      <c r="J318" s="125"/>
      <c r="K318" s="130"/>
    </row>
    <row r="319" spans="1:11">
      <c r="A319" s="17"/>
      <c r="B319" s="11" t="s">
        <v>180</v>
      </c>
      <c r="C319" s="9"/>
      <c r="D319" s="146">
        <v>46</v>
      </c>
      <c r="E319" s="212">
        <v>2</v>
      </c>
      <c r="F319" s="146">
        <f>SUM(D319*E319)</f>
        <v>92</v>
      </c>
      <c r="G319" s="161">
        <v>0.25</v>
      </c>
      <c r="H319" s="146">
        <f>SUM(F319*G319)</f>
        <v>23</v>
      </c>
      <c r="I319" s="128"/>
      <c r="J319" s="125"/>
      <c r="K319" s="130"/>
    </row>
    <row r="320" spans="1:11" ht="16.5" customHeight="1">
      <c r="A320" s="39"/>
      <c r="B320" s="34"/>
      <c r="C320" s="158"/>
      <c r="D320" s="125"/>
      <c r="E320" s="127"/>
      <c r="F320" s="127"/>
      <c r="G320" s="131"/>
      <c r="H320" s="132"/>
      <c r="I320" s="133"/>
      <c r="J320" s="127"/>
      <c r="K320" s="132"/>
    </row>
    <row r="321" spans="1:11">
      <c r="A321" s="134"/>
      <c r="B321" s="233" t="s">
        <v>244</v>
      </c>
      <c r="C321" s="234"/>
      <c r="D321" s="235">
        <f>SUM(D218:D320)</f>
        <v>15405</v>
      </c>
      <c r="E321" s="236"/>
      <c r="F321" s="235">
        <f>SUM(F218:F320)</f>
        <v>35688</v>
      </c>
      <c r="G321" s="236"/>
      <c r="H321" s="237">
        <f>SUM(H218:H320)</f>
        <v>32792.490000000005</v>
      </c>
      <c r="I321" s="136"/>
      <c r="J321" s="135"/>
      <c r="K321" s="137"/>
    </row>
    <row r="322" spans="1:11" ht="13.5" thickBot="1">
      <c r="A322" s="138" t="s">
        <v>59</v>
      </c>
      <c r="B322" s="139"/>
      <c r="C322" s="160"/>
      <c r="D322" s="140"/>
      <c r="E322" s="140"/>
      <c r="F322" s="140"/>
      <c r="G322" s="140"/>
      <c r="H322" s="141"/>
      <c r="I322" s="142"/>
      <c r="J322" s="140"/>
      <c r="K322" s="143"/>
    </row>
    <row r="325" spans="1:11">
      <c r="H325" s="36"/>
    </row>
    <row r="331" spans="1:11">
      <c r="H331" t="s">
        <v>3</v>
      </c>
    </row>
    <row r="332" spans="1:11">
      <c r="H332" t="s">
        <v>3</v>
      </c>
    </row>
  </sheetData>
  <mergeCells count="2">
    <mergeCell ref="A48:B48"/>
    <mergeCell ref="I4:J4"/>
  </mergeCells>
  <phoneticPr fontId="5" type="noConversion"/>
  <printOptions horizontalCentered="1" verticalCentered="1"/>
  <pageMargins left="0.25" right="0.25" top="0.25" bottom="0.25" header="0.5" footer="0.5"/>
  <pageSetup scale="89" orientation="landscape" horizontalDpi="4294967292" r:id="rId1"/>
  <headerFooter alignWithMargins="0">
    <oddFooter>&amp;RPage &amp;P of &amp;N</oddFooter>
  </headerFooter>
  <rowBreaks count="4" manualBreakCount="4">
    <brk id="48" max="10" man="1"/>
    <brk id="117" max="10" man="1"/>
    <brk id="151" max="10" man="1"/>
    <brk id="216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5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/>
  <sheetData/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RD/RUS/WWD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Wolfgang</dc:creator>
  <cp:lastModifiedBy>Daskal, MaryPat - RD, Washington, DC</cp:lastModifiedBy>
  <cp:lastPrinted>2017-12-11T21:54:59Z</cp:lastPrinted>
  <dcterms:created xsi:type="dcterms:W3CDTF">1999-05-21T13:07:41Z</dcterms:created>
  <dcterms:modified xsi:type="dcterms:W3CDTF">2018-01-12T16:55:16Z</dcterms:modified>
</cp:coreProperties>
</file>