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104\0104 (2017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 fullCalcOnLoad="1"/>
</workbook>
</file>

<file path=xl/calcChain.xml><?xml version="1.0" encoding="utf-8"?>
<calcChain xmlns="http://schemas.openxmlformats.org/spreadsheetml/2006/main">
  <c r="E9" i="2" l="1"/>
  <c r="H9" i="2"/>
  <c r="J9" i="2"/>
  <c r="E8" i="2"/>
  <c r="H8" i="2"/>
  <c r="E14" i="2"/>
  <c r="H14" i="2"/>
  <c r="E15" i="2"/>
  <c r="H15" i="2"/>
  <c r="J15" i="2"/>
  <c r="E16" i="2"/>
  <c r="H16" i="2"/>
  <c r="E6" i="2"/>
  <c r="H6" i="2"/>
  <c r="I6" i="2"/>
  <c r="E38" i="2"/>
  <c r="H38" i="2"/>
  <c r="E37" i="2"/>
  <c r="H37" i="2"/>
  <c r="E35" i="2"/>
  <c r="H35" i="2"/>
  <c r="E28" i="2"/>
  <c r="H28" i="2"/>
  <c r="E17" i="2"/>
  <c r="H17" i="2"/>
  <c r="E11" i="2"/>
  <c r="H11" i="2"/>
  <c r="E10" i="2"/>
  <c r="H10" i="2"/>
  <c r="J10" i="2"/>
  <c r="E34" i="2"/>
  <c r="H34" i="2"/>
  <c r="E13" i="2"/>
  <c r="H13" i="2"/>
  <c r="I13" i="2"/>
  <c r="J13" i="2"/>
  <c r="E7" i="2"/>
  <c r="H7" i="2"/>
  <c r="J7" i="2"/>
  <c r="E12" i="2"/>
  <c r="H12" i="2"/>
  <c r="I12" i="2"/>
  <c r="J12" i="2"/>
  <c r="E29" i="2"/>
  <c r="H29" i="2"/>
  <c r="E26" i="2"/>
  <c r="H26" i="2"/>
  <c r="J26" i="2"/>
  <c r="E21" i="2"/>
  <c r="H21" i="2"/>
  <c r="E24" i="2"/>
  <c r="H24" i="2"/>
  <c r="J24" i="2"/>
  <c r="E22" i="2"/>
  <c r="H22" i="2"/>
  <c r="E23" i="2"/>
  <c r="H23" i="2"/>
  <c r="I23" i="2"/>
  <c r="J23" i="2"/>
  <c r="E25" i="2"/>
  <c r="H25" i="2"/>
  <c r="E36" i="2"/>
  <c r="H36" i="2"/>
  <c r="I36" i="2"/>
  <c r="J36" i="2"/>
  <c r="E32" i="2"/>
  <c r="H32" i="2"/>
  <c r="E33" i="2"/>
  <c r="H33" i="2"/>
  <c r="J33" i="2"/>
  <c r="E30" i="2"/>
  <c r="H30" i="2"/>
  <c r="E18" i="2"/>
  <c r="H18" i="2"/>
  <c r="J18" i="2"/>
  <c r="E19" i="2"/>
  <c r="H19" i="2"/>
  <c r="E20" i="2"/>
  <c r="H20" i="2"/>
  <c r="I20" i="2"/>
  <c r="J20" i="2"/>
  <c r="E27" i="2"/>
  <c r="H27" i="2"/>
  <c r="E31" i="2"/>
  <c r="H31" i="2"/>
  <c r="J31" i="2"/>
  <c r="I31" i="2"/>
  <c r="I18" i="2"/>
  <c r="I24" i="2"/>
  <c r="I10" i="2"/>
  <c r="I38" i="2"/>
  <c r="J38" i="2"/>
  <c r="I15" i="2"/>
  <c r="I28" i="2"/>
  <c r="J28" i="2"/>
  <c r="I33" i="2"/>
  <c r="I26" i="2"/>
  <c r="I32" i="2"/>
  <c r="J32" i="2"/>
  <c r="I29" i="2"/>
  <c r="J29" i="2"/>
  <c r="I16" i="2"/>
  <c r="J16" i="2"/>
  <c r="I8" i="2"/>
  <c r="J8" i="2"/>
  <c r="I30" i="2"/>
  <c r="J30" i="2"/>
  <c r="I21" i="2"/>
  <c r="J21" i="2"/>
  <c r="I11" i="2"/>
  <c r="J11" i="2"/>
  <c r="I35" i="2"/>
  <c r="J35" i="2"/>
  <c r="I19" i="2"/>
  <c r="J19" i="2"/>
  <c r="J22" i="2"/>
  <c r="I22" i="2"/>
  <c r="I34" i="2"/>
  <c r="J34" i="2"/>
  <c r="J17" i="2"/>
  <c r="I17" i="2"/>
  <c r="I37" i="2"/>
  <c r="J37" i="2"/>
  <c r="I27" i="2"/>
  <c r="J27" i="2"/>
  <c r="I25" i="2"/>
  <c r="J25" i="2"/>
  <c r="I7" i="2"/>
  <c r="J14" i="2"/>
  <c r="I14" i="2"/>
  <c r="E39" i="2"/>
  <c r="I39" i="2"/>
  <c r="J6" i="2"/>
  <c r="J39" i="2"/>
  <c r="H39" i="2"/>
</calcChain>
</file>

<file path=xl/sharedStrings.xml><?xml version="1.0" encoding="utf-8"?>
<sst xmlns="http://schemas.openxmlformats.org/spreadsheetml/2006/main" count="41" uniqueCount="36">
  <si>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</si>
  <si>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</si>
  <si>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</si>
  <si>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</si>
  <si>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</si>
  <si>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</si>
  <si>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</si>
  <si>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</si>
  <si>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</si>
  <si>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</si>
  <si>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</si>
  <si>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</si>
  <si>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</si>
  <si>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</si>
  <si>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</si>
  <si>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</si>
  <si>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</si>
  <si>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</si>
  <si>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</si>
  <si>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</si>
  <si>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</si>
  <si>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</si>
  <si>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</si>
  <si>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</si>
  <si>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</si>
  <si>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</si>
  <si>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</si>
  <si>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</si>
  <si>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</si>
  <si>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</si>
  <si>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Gypsy Moth Identification Worksheet</t>
  </si>
  <si>
    <t>Check Traps</t>
  </si>
  <si>
    <t>11</t>
  </si>
  <si>
    <t>Complete PPQ Form 305</t>
  </si>
  <si>
    <t>Lab Tech</t>
  </si>
  <si>
    <t>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</si>
</sst>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6" zoomScale="120" zoomScaleNormal="120" workbookViewId="0">
      <selection activeCell="G13" sqref="G13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30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5700</v>
      </c>
      <c r="D6" s="29">
        <v>0.3</v>
      </c>
      <c r="E6" s="5">
        <f t="shared" ref="E6:E17" si="0">+C6*D6</f>
        <v>1710</v>
      </c>
      <c r="F6" s="21" t="s">
        <v>32</v>
      </c>
      <c r="G6" s="25">
        <v>35.06</v>
      </c>
      <c r="H6" s="26">
        <f t="shared" ref="H6:H17" si="1">+E6*G6</f>
        <v>59952.600000000006</v>
      </c>
      <c r="I6" s="26">
        <f t="shared" ref="I6:I17" si="2">+H6*0.139</f>
        <v>8333.4114000000009</v>
      </c>
      <c r="J6" s="26">
        <f t="shared" ref="J6:J17" si="3">+H6+I6</f>
        <v>68286.011400000003</v>
      </c>
      <c r="K6" s="2"/>
    </row>
    <row r="7" spans="1:11" x14ac:dyDescent="0.2">
      <c r="A7" s="2"/>
      <c r="B7" s="2" t="s">
        <v>33</v>
      </c>
      <c r="C7" s="5">
        <v>1815</v>
      </c>
      <c r="D7" s="29">
        <v>0.17</v>
      </c>
      <c r="E7" s="5">
        <f t="shared" si="0"/>
        <v>308.55</v>
      </c>
      <c r="F7" s="21" t="s">
        <v>32</v>
      </c>
      <c r="G7" s="25">
        <v>35.06</v>
      </c>
      <c r="H7" s="26">
        <f t="shared" si="1"/>
        <v>10817.763000000001</v>
      </c>
      <c r="I7" s="26">
        <f t="shared" si="2"/>
        <v>1503.6690570000003</v>
      </c>
      <c r="J7" s="26">
        <f t="shared" si="3"/>
        <v>12321.432057000002</v>
      </c>
      <c r="K7" s="2"/>
    </row>
    <row r="8" spans="1:11" s="31" customFormat="1" x14ac:dyDescent="0.2">
      <c r="A8" s="30"/>
      <c r="B8" s="30" t="s">
        <v>34</v>
      </c>
      <c r="C8" s="32">
        <v>10860</v>
      </c>
      <c r="D8" s="33">
        <v>0.25</v>
      </c>
      <c r="E8" s="32">
        <f>+C8*D8</f>
        <v>2715</v>
      </c>
      <c r="F8" s="34" t="s">
        <v>32</v>
      </c>
      <c r="G8" s="35">
        <v>35.06</v>
      </c>
      <c r="H8" s="36">
        <f t="shared" si="1"/>
        <v>95187.900000000009</v>
      </c>
      <c r="I8" s="36">
        <f t="shared" si="2"/>
        <v>13231.118100000002</v>
      </c>
      <c r="J8" s="36">
        <f t="shared" si="3"/>
        <v>108419.01810000002</v>
      </c>
      <c r="K8" s="30"/>
    </row>
    <row r="9" spans="1:11" s="31" customFormat="1" x14ac:dyDescent="0.2">
      <c r="A9" s="30"/>
      <c r="B9" s="30" t="s">
        <v>34</v>
      </c>
      <c r="C9" s="32">
        <v>10860</v>
      </c>
      <c r="D9" s="33">
        <v>0.25</v>
      </c>
      <c r="E9" s="32">
        <f>+C9*D9</f>
        <v>2715</v>
      </c>
      <c r="F9" s="34" t="s">
        <v>32</v>
      </c>
      <c r="G9" s="35">
        <v>35.06</v>
      </c>
      <c r="H9" s="36">
        <f>+E9*G9</f>
        <v>95187.900000000009</v>
      </c>
      <c r="I9" s="36">
        <v>1.1491408000000001</v>
      </c>
      <c r="J9" s="36">
        <f t="shared" si="3"/>
        <v>95189.049140800009</v>
      </c>
      <c r="K9" s="30"/>
    </row>
    <row r="10" spans="1:11" s="31" customFormat="1" x14ac:dyDescent="0.2">
      <c r="A10" s="30"/>
      <c r="B10" s="2" t="s">
        <v>35</v>
      </c>
      <c r="C10" s="5">
        <v>10860</v>
      </c>
      <c r="D10" s="29">
        <v>0.08</v>
      </c>
      <c r="E10" s="5">
        <f t="shared" si="0"/>
        <v>868.80000000000007</v>
      </c>
      <c r="F10" s="21" t="s">
        <v>32</v>
      </c>
      <c r="G10" s="25">
        <v>35.06</v>
      </c>
      <c r="H10" s="26">
        <f t="shared" si="1"/>
        <v>30460.128000000004</v>
      </c>
      <c r="I10" s="26">
        <f t="shared" si="2"/>
        <v>4233.9577920000011</v>
      </c>
      <c r="J10" s="26">
        <f t="shared" si="3"/>
        <v>34694.085792000005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8317.35</v>
      </c>
      <c r="F39" s="27"/>
      <c r="G39" s="25"/>
      <c r="H39" s="26">
        <f>SUM(H6:H38)</f>
        <v>291606.29100000008</v>
      </c>
      <c r="I39" s="26">
        <f>SUM(I6:I38)</f>
        <v>27303.305489800005</v>
      </c>
      <c r="J39" s="26">
        <f>SUM(J6:J38)</f>
        <v>318909.59648980002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Gypsy Moth Identification Worksheet</Project_x0020_Name>
    <Content_x0020_Type xmlns="7e5b9ae7-a347-4d92-9f74-fe480936de16">New</Content_x0020_Type>
    <OMB_x0020_control_x0020__x0023_ xmlns="7e5b9ae7-a347-4d92-9f74-fe480936de16">0579-0104</OMB_x0020_control_x0020__x0023_>
    <Prject_x0020_Type xmlns="7e5b9ae7-a347-4d92-9f74-fe480936de16">Domestic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Props1.xml><?xml version="1.0" encoding="utf-8"?>
<ds:datastoreItem xmlns:ds="http://schemas.openxmlformats.org/officeDocument/2006/customXml" ds:itemID="{4D02DA0D-FD4A-4793-BC44-4B5A569F9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8180-9DC7-4924-B4BC-A14E057708C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FA1197-AF31-4288-A543-02DDB5AF1BA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6D036B1-0B9C-4501-826D-88954E9AE1E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85C5AF9-4AF3-45B2-A5BB-AB5EF4CBD26E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30fd08c8-6eec-448f-b918-567415d0039b"/>
    <ds:schemaRef ds:uri="http://purl.org/dc/terms/"/>
    <ds:schemaRef ds:uri="http://schemas.microsoft.com/office/2006/metadata/properties"/>
    <ds:schemaRef ds:uri="http://schemas.microsoft.com/office/infopath/2007/PartnerControls"/>
    <ds:schemaRef ds:uri="7e5b9ae7-a347-4d92-9f74-fe480936de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2013-12-17T15:40:34Z</cp:lastPrinted>
  <dcterms:created xsi:type="dcterms:W3CDTF">2001-05-15T11:23:39Z</dcterms:created>
  <dcterms:modified xsi:type="dcterms:W3CDTF">2017-12-19T12:30:08Z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A7UXA6N55WET-2455-405</vt:lpwstr>
  </property>
  <property fmtid="{D5CDD505-2E9C-101B-9397-08002B2CF9AE}" pid="3" name="_dlc_DocIdItemGuid">
    <vt:lpwstr>df7c49ba-f845-4d2f-b398-90a0eebf088f</vt:lpwstr>
  </property>
  <property fmtid="{D5CDD505-2E9C-101B-9397-08002B2CF9AE}" pid="4" name="_dlc_DocIdUrl">
    <vt:lpwstr>https://ems-team.usda.gov/sites/aphis-ppq-policy/php/PCC/Paperwork%20Burden/_layouts/15/DocIdRedir.aspx?ID=A7UXA6N55WET-2455-405, A7UXA6N55WET-2455-405</vt:lpwstr>
  </property>
  <property fmtid="{D5CDD505-2E9C-101B-9397-08002B2CF9AE}" pid="5" name="display_urn:schemas-microsoft-com:office:office#Editor">
    <vt:lpwstr>Gilbert, Lynn - APHIS</vt:lpwstr>
  </property>
  <property fmtid="{D5CDD505-2E9C-101B-9397-08002B2CF9AE}" pid="6" name="display_urn:schemas-microsoft-com:office:office#Author">
    <vt:lpwstr>Gilbert, Lynn - APHIS</vt:lpwstr>
  </property>
</Properties>
</file>