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3.xml" ContentType="application/vnd.openxmlformats-officedocument.spreadsheetml.tab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53222"/>
  <mc:AlternateContent xmlns:mc="http://schemas.openxmlformats.org/markup-compatibility/2006">
    <mc:Choice Requires="x15">
      <x15ac:absPath xmlns:x15ac="http://schemas.microsoft.com/office/spreadsheetml/2010/11/ac" url="F:\PRA\Generic PRA\07 CHIPRA Connecting Kids to Outreach and Enrollment Grants\June 2019 changes\"/>
    </mc:Choice>
  </mc:AlternateContent>
  <workbookProtection workbookAlgorithmName="SHA-512" workbookHashValue="l8rBSgsAp8tLDN6APlHXgz8sxGqFQs53powFX2WZmfesRVjRJaZqtB9c7OM7v1QjLrU8i1yiHLp4WjcCGA05Kg==" workbookSaltValue="pnOoc90bMo5hUNMlRHa95A==" workbookSpinCount="100000" lockStructure="1"/>
  <bookViews>
    <workbookView xWindow="0" yWindow="0" windowWidth="21600" windowHeight="11715" tabRatio="783" activeTab="1"/>
  </bookViews>
  <sheets>
    <sheet name="Instructions" sheetId="7" r:id="rId1"/>
    <sheet name="Cover sheet" sheetId="2" r:id="rId2"/>
    <sheet name="Dates" sheetId="6" state="hidden" r:id="rId3"/>
    <sheet name="A. Child data" sheetId="1" r:id="rId4"/>
    <sheet name="B. Child dashboard" sheetId="3" r:id="rId5"/>
    <sheet name="Child dash support" sheetId="20" state="hidden" r:id="rId6"/>
    <sheet name="C. Parent data" sheetId="18" r:id="rId7"/>
    <sheet name="D. Parent dashboard" sheetId="19" r:id="rId8"/>
    <sheet name="Parent dash support" sheetId="14" state="hidden" r:id="rId9"/>
    <sheet name="E. Main activities" sheetId="4" r:id="rId10"/>
  </sheets>
  <definedNames>
    <definedName name="ChildAppNRStatUnknown">OFFSET('A. Child data'!$J$12,COUNT('A. Child data'!$J:$J),0,-13,1)</definedName>
    <definedName name="ChildAppOther">OFFSET('A. Child data'!$L$12,COUNT('A. Child data'!$L:$L),0,-13,1)</definedName>
    <definedName name="ChildApps">OFFSET('A. Child data'!$E$12,COUNT('A. Child data'!$E:$E),0,-13,1)</definedName>
    <definedName name="ChildAppsE">OFFSET('A. Child data'!$H$12,COUNT('A. Child data'!$H:$H),0,-13,1)</definedName>
    <definedName name="ChildAppsR">OFFSET('A. Child data'!$I$12,COUNT('A. Child data'!$I:$I),0,-13,1)</definedName>
    <definedName name="ChildAppTarget">OFFSET('A. Child data'!$K$12,COUNT('A. Child data'!$K:$K),0,-13,1)</definedName>
    <definedName name="ChildAppTOStatUnknown">OFFSET('A. Child data'!$M$12,COUNT('A. Child data'!$M:$M),0,-13,1)</definedName>
    <definedName name="ChildEnrollNRStatUnknown">OFFSET('A. Child data'!$U$12,COUNT('A. Child data'!$U:$U),0,-13,1)</definedName>
    <definedName name="ChildER">OFFSET('A. Child data'!$P$12,COUNT('A. Child data'!$P:$P),0,-13,1)</definedName>
    <definedName name="ChildEROther">OFFSET('A. Child data'!$W$12,COUNT('A. Child data'!$W:$W),0,-13,1)</definedName>
    <definedName name="ChildERTarget">OFFSET('A. Child data'!$V$12,COUNT('A. Child data'!$V:$V),0,-13,1)</definedName>
    <definedName name="ChildERTOStatUnknown">OFFSET('A. Child data'!$X$12,COUNT('A. Child data'!$X:$X),0,-13,1)</definedName>
    <definedName name="ChildLabels">OFFSET(ChildApps,0,-3)</definedName>
    <definedName name="ChildNewEnrollments">OFFSET('A. Child data'!$S$12,COUNT('A. Child data'!$S:$S),0,-13,1)</definedName>
    <definedName name="ChildRenewals">OFFSET('A. Child data'!$T$12,COUNT('A. Child data'!$T:$T),0,-13,1)</definedName>
    <definedName name="ParentAppNRStatUnknown">OFFSET('C. Parent data'!$J$12,COUNT('C. Parent data'!$J:$J),0,-13,1)</definedName>
    <definedName name="ParentAppOther">OFFSET('C. Parent data'!$L$12,COUNT('C. Parent data'!$L:$L),0,-13,1)</definedName>
    <definedName name="ParentApps">OFFSET('C. Parent data'!$E$12,COUNT('C. Parent data'!$E:$E),0,-13,1)</definedName>
    <definedName name="ParentAppsE">OFFSET('C. Parent data'!$H$12,COUNT('C. Parent data'!$H:$H),0,-13,1)</definedName>
    <definedName name="ParentAppsR">OFFSET('C. Parent data'!$I$12,COUNT('C. Parent data'!$I:$I),0,-13,1)</definedName>
    <definedName name="ParentAppTarget">OFFSET('C. Parent data'!$K$12,COUNT('C. Parent data'!$K:$K),0,-13,1)</definedName>
    <definedName name="ParentAppTOStatUnknown">OFFSET('C. Parent data'!$M$12,COUNT('C. Parent data'!$M:$M),0,-13,1)</definedName>
    <definedName name="ParentEnrollNRStatUnknown">OFFSET('C. Parent data'!$U$12,COUNT('C. Parent data'!$U:$U),0,-13,1)</definedName>
    <definedName name="ParentER">OFFSET('C. Parent data'!$P$12,COUNT('C. Parent data'!$P:$P),0,-13,1)</definedName>
    <definedName name="ParentEROther">OFFSET('C. Parent data'!$W$12,COUNT('C. Parent data'!$W:$W),0,-13,1)</definedName>
    <definedName name="ParentERTarget">OFFSET('C. Parent data'!$V$12,COUNT('C. Parent data'!$V:$V),0,-13,1)</definedName>
    <definedName name="ParentERTOStatUnknown">OFFSET('C. Parent data'!$X$12,COUNT('C. Parent data'!$X:$X),0,-13,1)</definedName>
    <definedName name="ParentLabels">OFFSET(ParentApps,0,-3)</definedName>
    <definedName name="ParentNewEnrollments">OFFSET('C. Parent data'!$S$12,COUNT('C. Parent data'!$S:$S),0,-13,1)</definedName>
    <definedName name="ParentRenewals">OFFSET('C. Parent data'!$T$12,COUNT('C. Parent data'!$T:$T),0,-13,1)</definedName>
    <definedName name="_xlnm.Print_Area" localSheetId="1">'Cover sheet'!$C$2:$F$49</definedName>
  </definedNames>
  <calcPr calcId="162913"/>
</workbook>
</file>

<file path=xl/calcChain.xml><?xml version="1.0" encoding="utf-8"?>
<calcChain xmlns="http://schemas.openxmlformats.org/spreadsheetml/2006/main">
  <c r="E28" i="18" l="1"/>
  <c r="P28" i="18"/>
  <c r="E29" i="18"/>
  <c r="P29" i="18"/>
  <c r="E28" i="1"/>
  <c r="P28" i="1"/>
  <c r="E29" i="1"/>
  <c r="P26" i="1"/>
  <c r="P27" i="18"/>
  <c r="E26" i="18"/>
  <c r="J26" i="18" s="1"/>
  <c r="E27" i="18"/>
  <c r="P29" i="1"/>
  <c r="P30" i="1"/>
  <c r="P31" i="1"/>
  <c r="P32" i="1"/>
  <c r="P33" i="1"/>
  <c r="P34" i="1"/>
  <c r="E26" i="1"/>
  <c r="E27" i="1"/>
  <c r="H26" i="18" l="1"/>
  <c r="K26" i="18"/>
  <c r="M26" i="18"/>
  <c r="L26" i="18"/>
  <c r="I26" i="18"/>
  <c r="X73" i="1"/>
  <c r="W73" i="1"/>
  <c r="T73" i="1"/>
  <c r="S73" i="1"/>
  <c r="P73" i="1"/>
  <c r="U73" i="1" s="1"/>
  <c r="E73" i="1"/>
  <c r="X72" i="1"/>
  <c r="U72" i="1"/>
  <c r="T72" i="1"/>
  <c r="S72" i="1"/>
  <c r="P72" i="1"/>
  <c r="V72" i="1" s="1"/>
  <c r="M72" i="1"/>
  <c r="L72" i="1"/>
  <c r="I72" i="1"/>
  <c r="H72" i="1"/>
  <c r="E72" i="1"/>
  <c r="J72" i="1" s="1"/>
  <c r="W71" i="1"/>
  <c r="S71" i="1"/>
  <c r="P71" i="1"/>
  <c r="X71" i="1" s="1"/>
  <c r="M71" i="1"/>
  <c r="J71" i="1"/>
  <c r="I71" i="1"/>
  <c r="H71" i="1"/>
  <c r="E71" i="1"/>
  <c r="K71" i="1" s="1"/>
  <c r="X70" i="1"/>
  <c r="W70" i="1"/>
  <c r="T70" i="1"/>
  <c r="S70" i="1"/>
  <c r="P70" i="1"/>
  <c r="U70" i="1" s="1"/>
  <c r="L70" i="1"/>
  <c r="H70" i="1"/>
  <c r="E70" i="1"/>
  <c r="M70" i="1" s="1"/>
  <c r="P69" i="1"/>
  <c r="H69" i="1"/>
  <c r="E69" i="1"/>
  <c r="K69" i="1" s="1"/>
  <c r="P68" i="1"/>
  <c r="M68" i="1"/>
  <c r="J68" i="1"/>
  <c r="I68" i="1"/>
  <c r="E68" i="1"/>
  <c r="K68" i="1" s="1"/>
  <c r="X67" i="1"/>
  <c r="W67" i="1"/>
  <c r="U67" i="1"/>
  <c r="T67" i="1"/>
  <c r="S67" i="1"/>
  <c r="P67" i="1"/>
  <c r="V67" i="1" s="1"/>
  <c r="L67" i="1"/>
  <c r="I67" i="1"/>
  <c r="E67" i="1"/>
  <c r="K67" i="1" s="1"/>
  <c r="X66" i="1"/>
  <c r="W66" i="1"/>
  <c r="U66" i="1"/>
  <c r="T66" i="1"/>
  <c r="S66" i="1"/>
  <c r="P66" i="1"/>
  <c r="V66" i="1" s="1"/>
  <c r="L66" i="1"/>
  <c r="H66" i="1"/>
  <c r="E66" i="1"/>
  <c r="M66" i="1" s="1"/>
  <c r="P65" i="1"/>
  <c r="H65" i="1"/>
  <c r="E65" i="1"/>
  <c r="K65" i="1" s="1"/>
  <c r="P64" i="1"/>
  <c r="M64" i="1"/>
  <c r="J64" i="1"/>
  <c r="I64" i="1"/>
  <c r="E64" i="1"/>
  <c r="K64" i="1" s="1"/>
  <c r="X63" i="1"/>
  <c r="W63" i="1"/>
  <c r="U63" i="1"/>
  <c r="T63" i="1"/>
  <c r="S63" i="1"/>
  <c r="P63" i="1"/>
  <c r="V63" i="1" s="1"/>
  <c r="L63" i="1"/>
  <c r="I63" i="1"/>
  <c r="E63" i="1"/>
  <c r="K63" i="1" s="1"/>
  <c r="X62" i="1"/>
  <c r="W62" i="1"/>
  <c r="U62" i="1"/>
  <c r="T62" i="1"/>
  <c r="S62" i="1"/>
  <c r="P62" i="1"/>
  <c r="V62" i="1" s="1"/>
  <c r="L62" i="1"/>
  <c r="H62" i="1"/>
  <c r="E62" i="1"/>
  <c r="M62" i="1" s="1"/>
  <c r="P61" i="1"/>
  <c r="H61" i="1"/>
  <c r="E61" i="1"/>
  <c r="K61" i="1" s="1"/>
  <c r="P60" i="1"/>
  <c r="M60" i="1"/>
  <c r="J60" i="1"/>
  <c r="I60" i="1"/>
  <c r="E60" i="1"/>
  <c r="K60" i="1" s="1"/>
  <c r="X59" i="1"/>
  <c r="W59" i="1"/>
  <c r="U59" i="1"/>
  <c r="T59" i="1"/>
  <c r="S59" i="1"/>
  <c r="P59" i="1"/>
  <c r="V59" i="1" s="1"/>
  <c r="L59" i="1"/>
  <c r="I59" i="1"/>
  <c r="E59" i="1"/>
  <c r="K59" i="1" s="1"/>
  <c r="X58" i="1"/>
  <c r="W58" i="1"/>
  <c r="U58" i="1"/>
  <c r="T58" i="1"/>
  <c r="S58" i="1"/>
  <c r="P58" i="1"/>
  <c r="V58" i="1" s="1"/>
  <c r="L58" i="1"/>
  <c r="H58" i="1"/>
  <c r="E58" i="1"/>
  <c r="M58" i="1" s="1"/>
  <c r="P57" i="1"/>
  <c r="H57" i="1"/>
  <c r="E57" i="1"/>
  <c r="K57" i="1" s="1"/>
  <c r="P56" i="1"/>
  <c r="M56" i="1"/>
  <c r="J56" i="1"/>
  <c r="I56" i="1"/>
  <c r="E56" i="1"/>
  <c r="K56" i="1" s="1"/>
  <c r="X55" i="1"/>
  <c r="W55" i="1"/>
  <c r="U55" i="1"/>
  <c r="T55" i="1"/>
  <c r="S55" i="1"/>
  <c r="P55" i="1"/>
  <c r="V55" i="1" s="1"/>
  <c r="L55" i="1"/>
  <c r="I55" i="1"/>
  <c r="E55" i="1"/>
  <c r="K55" i="1" s="1"/>
  <c r="X54" i="1"/>
  <c r="W54" i="1"/>
  <c r="U54" i="1"/>
  <c r="T54" i="1"/>
  <c r="S54" i="1"/>
  <c r="P54" i="1"/>
  <c r="V54" i="1" s="1"/>
  <c r="L54" i="1"/>
  <c r="H54" i="1"/>
  <c r="E54" i="1"/>
  <c r="M54" i="1" s="1"/>
  <c r="P53" i="1"/>
  <c r="E53" i="1"/>
  <c r="P52" i="1"/>
  <c r="U52" i="1" s="1"/>
  <c r="E52" i="1"/>
  <c r="X51" i="1"/>
  <c r="U51" i="1"/>
  <c r="T51" i="1"/>
  <c r="P51" i="1"/>
  <c r="V51" i="1" s="1"/>
  <c r="L51" i="1"/>
  <c r="H51" i="1"/>
  <c r="E51" i="1"/>
  <c r="K51" i="1" s="1"/>
  <c r="P50" i="1"/>
  <c r="U50" i="1" s="1"/>
  <c r="M50" i="1"/>
  <c r="L50" i="1"/>
  <c r="J50" i="1"/>
  <c r="I50" i="1"/>
  <c r="H50" i="1"/>
  <c r="E50" i="1"/>
  <c r="K50" i="1" s="1"/>
  <c r="P49" i="1"/>
  <c r="L49" i="1"/>
  <c r="E49" i="1"/>
  <c r="K49" i="1" s="1"/>
  <c r="P48" i="1"/>
  <c r="U48" i="1" s="1"/>
  <c r="M48" i="1"/>
  <c r="J48" i="1"/>
  <c r="I48" i="1"/>
  <c r="E48" i="1"/>
  <c r="K48" i="1" s="1"/>
  <c r="X47" i="1"/>
  <c r="S47" i="1"/>
  <c r="P47" i="1"/>
  <c r="V47" i="1" s="1"/>
  <c r="E47" i="1"/>
  <c r="P46" i="1"/>
  <c r="U46" i="1" s="1"/>
  <c r="E46" i="1"/>
  <c r="X45" i="1"/>
  <c r="U45" i="1"/>
  <c r="T45" i="1"/>
  <c r="S45" i="1"/>
  <c r="P45" i="1"/>
  <c r="V45" i="1" s="1"/>
  <c r="H45" i="1"/>
  <c r="E45" i="1"/>
  <c r="K45" i="1" s="1"/>
  <c r="P44" i="1"/>
  <c r="U44" i="1" s="1"/>
  <c r="M44" i="1"/>
  <c r="J44" i="1"/>
  <c r="I44" i="1"/>
  <c r="E44" i="1"/>
  <c r="L44" i="1" s="1"/>
  <c r="P43" i="1"/>
  <c r="L43" i="1"/>
  <c r="E43" i="1"/>
  <c r="K43" i="1" s="1"/>
  <c r="P42" i="1"/>
  <c r="E42" i="1"/>
  <c r="X41" i="1"/>
  <c r="U41" i="1"/>
  <c r="T41" i="1"/>
  <c r="S41" i="1"/>
  <c r="P41" i="1"/>
  <c r="V41" i="1" s="1"/>
  <c r="H41" i="1"/>
  <c r="E41" i="1"/>
  <c r="K41" i="1" s="1"/>
  <c r="P40" i="1"/>
  <c r="V40" i="1" s="1"/>
  <c r="M40" i="1"/>
  <c r="J40" i="1"/>
  <c r="I40" i="1"/>
  <c r="E40" i="1"/>
  <c r="L40" i="1" s="1"/>
  <c r="P39" i="1"/>
  <c r="L39" i="1"/>
  <c r="E39" i="1"/>
  <c r="K39" i="1" s="1"/>
  <c r="P38" i="1"/>
  <c r="V38" i="1" s="1"/>
  <c r="I38" i="1"/>
  <c r="E38" i="1"/>
  <c r="P37" i="1"/>
  <c r="L37" i="1"/>
  <c r="H37" i="1"/>
  <c r="E37" i="1"/>
  <c r="K37" i="1" s="1"/>
  <c r="V36" i="1"/>
  <c r="P36" i="1"/>
  <c r="E36" i="1"/>
  <c r="X35" i="1"/>
  <c r="U35" i="1"/>
  <c r="T35" i="1"/>
  <c r="S35" i="1"/>
  <c r="P35" i="1"/>
  <c r="V35" i="1" s="1"/>
  <c r="H35" i="1"/>
  <c r="E35" i="1"/>
  <c r="V34" i="1"/>
  <c r="M34" i="1"/>
  <c r="J34" i="1"/>
  <c r="I34" i="1"/>
  <c r="E34" i="1"/>
  <c r="L34" i="1" s="1"/>
  <c r="X33" i="1"/>
  <c r="W33" i="1"/>
  <c r="U33" i="1"/>
  <c r="T33" i="1"/>
  <c r="S33" i="1"/>
  <c r="V33" i="1"/>
  <c r="L33" i="1"/>
  <c r="E33" i="1"/>
  <c r="V32" i="1"/>
  <c r="M32" i="1"/>
  <c r="I32" i="1"/>
  <c r="E32" i="1"/>
  <c r="X31" i="1"/>
  <c r="W31" i="1"/>
  <c r="U31" i="1"/>
  <c r="T31" i="1"/>
  <c r="S31" i="1"/>
  <c r="V31" i="1"/>
  <c r="L31" i="1"/>
  <c r="E31" i="1"/>
  <c r="K31" i="1" s="1"/>
  <c r="V30" i="1"/>
  <c r="M30" i="1"/>
  <c r="J30" i="1"/>
  <c r="I30" i="1"/>
  <c r="E30" i="1"/>
  <c r="L30" i="1" s="1"/>
  <c r="X29" i="1"/>
  <c r="W29" i="1"/>
  <c r="U29" i="1"/>
  <c r="T29" i="1"/>
  <c r="S29" i="1"/>
  <c r="V29" i="1"/>
  <c r="L29" i="1"/>
  <c r="H29" i="1"/>
  <c r="K29" i="1"/>
  <c r="V28" i="1"/>
  <c r="M28" i="1"/>
  <c r="J28" i="1"/>
  <c r="I28" i="1"/>
  <c r="L28" i="1"/>
  <c r="P27" i="1"/>
  <c r="V27" i="1" s="1"/>
  <c r="K27" i="1"/>
  <c r="X73" i="18"/>
  <c r="V73" i="18"/>
  <c r="T73" i="18"/>
  <c r="S73" i="18"/>
  <c r="P73" i="18"/>
  <c r="U73" i="18" s="1"/>
  <c r="E73" i="18"/>
  <c r="V72" i="18"/>
  <c r="T72" i="18"/>
  <c r="S72" i="18"/>
  <c r="P72" i="18"/>
  <c r="E72" i="18"/>
  <c r="X71" i="18"/>
  <c r="W71" i="18"/>
  <c r="U71" i="18"/>
  <c r="T71" i="18"/>
  <c r="S71" i="18"/>
  <c r="P71" i="18"/>
  <c r="V71" i="18" s="1"/>
  <c r="K71" i="18"/>
  <c r="I71" i="18"/>
  <c r="E71" i="18"/>
  <c r="J71" i="18" s="1"/>
  <c r="V70" i="18"/>
  <c r="P70" i="18"/>
  <c r="J70" i="18"/>
  <c r="E70" i="18"/>
  <c r="M70" i="18" s="1"/>
  <c r="V69" i="18"/>
  <c r="P69" i="18"/>
  <c r="U69" i="18" s="1"/>
  <c r="E69" i="18"/>
  <c r="V68" i="18"/>
  <c r="U68" i="18"/>
  <c r="T68" i="18"/>
  <c r="P68" i="18"/>
  <c r="E68" i="18"/>
  <c r="M68" i="18" s="1"/>
  <c r="P67" i="18"/>
  <c r="K67" i="18"/>
  <c r="J67" i="18"/>
  <c r="I67" i="18"/>
  <c r="E67" i="18"/>
  <c r="X66" i="18"/>
  <c r="W66" i="18"/>
  <c r="U66" i="18"/>
  <c r="T66" i="18"/>
  <c r="S66" i="18"/>
  <c r="P66" i="18"/>
  <c r="V66" i="18" s="1"/>
  <c r="J66" i="18"/>
  <c r="E66" i="18"/>
  <c r="M66" i="18" s="1"/>
  <c r="V65" i="18"/>
  <c r="U65" i="18"/>
  <c r="P65" i="18"/>
  <c r="M65" i="18"/>
  <c r="L65" i="18"/>
  <c r="J65" i="18"/>
  <c r="I65" i="18"/>
  <c r="H65" i="18"/>
  <c r="E65" i="18"/>
  <c r="K65" i="18" s="1"/>
  <c r="V64" i="18"/>
  <c r="T64" i="18"/>
  <c r="P64" i="18"/>
  <c r="U64" i="18" s="1"/>
  <c r="E64" i="18"/>
  <c r="X63" i="18"/>
  <c r="W63" i="18"/>
  <c r="U63" i="18"/>
  <c r="T63" i="18"/>
  <c r="S63" i="18"/>
  <c r="P63" i="18"/>
  <c r="V63" i="18" s="1"/>
  <c r="K63" i="18"/>
  <c r="E63" i="18"/>
  <c r="J63" i="18" s="1"/>
  <c r="P62" i="18"/>
  <c r="J62" i="18"/>
  <c r="E62" i="18"/>
  <c r="M62" i="18" s="1"/>
  <c r="P61" i="18"/>
  <c r="U61" i="18" s="1"/>
  <c r="K61" i="18"/>
  <c r="J61" i="18"/>
  <c r="H61" i="18"/>
  <c r="E61" i="18"/>
  <c r="V60" i="18"/>
  <c r="U60" i="18"/>
  <c r="P60" i="18"/>
  <c r="E60" i="18"/>
  <c r="M60" i="18" s="1"/>
  <c r="V59" i="18"/>
  <c r="U59" i="18"/>
  <c r="S59" i="18"/>
  <c r="P59" i="18"/>
  <c r="K59" i="18"/>
  <c r="J59" i="18"/>
  <c r="E59" i="18"/>
  <c r="X58" i="18"/>
  <c r="W58" i="18"/>
  <c r="U58" i="18"/>
  <c r="T58" i="18"/>
  <c r="S58" i="18"/>
  <c r="P58" i="18"/>
  <c r="V58" i="18" s="1"/>
  <c r="E58" i="18"/>
  <c r="M58" i="18" s="1"/>
  <c r="V57" i="18"/>
  <c r="P57" i="18"/>
  <c r="M57" i="18"/>
  <c r="L57" i="18"/>
  <c r="J57" i="18"/>
  <c r="I57" i="18"/>
  <c r="H57" i="18"/>
  <c r="E57" i="18"/>
  <c r="K57" i="18" s="1"/>
  <c r="V56" i="18"/>
  <c r="P56" i="18"/>
  <c r="U56" i="18" s="1"/>
  <c r="E56" i="18"/>
  <c r="X55" i="18"/>
  <c r="W55" i="18"/>
  <c r="U55" i="18"/>
  <c r="T55" i="18"/>
  <c r="S55" i="18"/>
  <c r="P55" i="18"/>
  <c r="V55" i="18" s="1"/>
  <c r="E55" i="18"/>
  <c r="J55" i="18" s="1"/>
  <c r="V54" i="18"/>
  <c r="U54" i="18"/>
  <c r="S54" i="18"/>
  <c r="P54" i="18"/>
  <c r="J54" i="18"/>
  <c r="E54" i="18"/>
  <c r="M54" i="18" s="1"/>
  <c r="X53" i="18"/>
  <c r="V53" i="18"/>
  <c r="T53" i="18"/>
  <c r="S53" i="18"/>
  <c r="P53" i="18"/>
  <c r="U53" i="18" s="1"/>
  <c r="K53" i="18"/>
  <c r="J53" i="18"/>
  <c r="E53" i="18"/>
  <c r="V52" i="18"/>
  <c r="P52" i="18"/>
  <c r="J52" i="18"/>
  <c r="E52" i="18"/>
  <c r="M52" i="18" s="1"/>
  <c r="V51" i="18"/>
  <c r="U51" i="18"/>
  <c r="P51" i="18"/>
  <c r="K51" i="18"/>
  <c r="E51" i="18"/>
  <c r="X50" i="18"/>
  <c r="W50" i="18"/>
  <c r="U50" i="18"/>
  <c r="T50" i="18"/>
  <c r="S50" i="18"/>
  <c r="P50" i="18"/>
  <c r="V50" i="18" s="1"/>
  <c r="E50" i="18"/>
  <c r="M50" i="18" s="1"/>
  <c r="P49" i="18"/>
  <c r="U49" i="18" s="1"/>
  <c r="M49" i="18"/>
  <c r="L49" i="18"/>
  <c r="J49" i="18"/>
  <c r="I49" i="18"/>
  <c r="H49" i="18"/>
  <c r="E49" i="18"/>
  <c r="K49" i="18" s="1"/>
  <c r="P48" i="18"/>
  <c r="U48" i="18" s="1"/>
  <c r="E48" i="18"/>
  <c r="X47" i="18"/>
  <c r="W47" i="18"/>
  <c r="U47" i="18"/>
  <c r="T47" i="18"/>
  <c r="S47" i="18"/>
  <c r="P47" i="18"/>
  <c r="V47" i="18" s="1"/>
  <c r="M47" i="18"/>
  <c r="K47" i="18"/>
  <c r="I47" i="18"/>
  <c r="H47" i="18"/>
  <c r="E47" i="18"/>
  <c r="J47" i="18" s="1"/>
  <c r="V46" i="18"/>
  <c r="U46" i="18"/>
  <c r="P46" i="18"/>
  <c r="J46" i="18"/>
  <c r="E46" i="18"/>
  <c r="M46" i="18" s="1"/>
  <c r="V45" i="18"/>
  <c r="T45" i="18"/>
  <c r="P45" i="18"/>
  <c r="U45" i="18" s="1"/>
  <c r="K45" i="18"/>
  <c r="E45" i="18"/>
  <c r="H45" i="18" s="1"/>
  <c r="P44" i="18"/>
  <c r="U44" i="18" s="1"/>
  <c r="E44" i="18"/>
  <c r="M44" i="18" s="1"/>
  <c r="U43" i="18"/>
  <c r="T43" i="18"/>
  <c r="P43" i="18"/>
  <c r="K43" i="18"/>
  <c r="J43" i="18"/>
  <c r="E43" i="18"/>
  <c r="X42" i="18"/>
  <c r="V42" i="18"/>
  <c r="P42" i="18"/>
  <c r="J42" i="18"/>
  <c r="E42" i="18"/>
  <c r="M42" i="18" s="1"/>
  <c r="P41" i="18"/>
  <c r="K41" i="18"/>
  <c r="J41" i="18"/>
  <c r="H41" i="18"/>
  <c r="E41" i="18"/>
  <c r="V40" i="18"/>
  <c r="U40" i="18"/>
  <c r="P40" i="18"/>
  <c r="E40" i="18"/>
  <c r="M40" i="18" s="1"/>
  <c r="P39" i="18"/>
  <c r="T39" i="18" s="1"/>
  <c r="M39" i="18"/>
  <c r="J39" i="18"/>
  <c r="I39" i="18"/>
  <c r="E39" i="18"/>
  <c r="L39" i="18" s="1"/>
  <c r="P38" i="18"/>
  <c r="J38" i="18"/>
  <c r="E38" i="18"/>
  <c r="M38" i="18" s="1"/>
  <c r="X37" i="18"/>
  <c r="U37" i="18"/>
  <c r="T37" i="18"/>
  <c r="P37" i="18"/>
  <c r="W37" i="18" s="1"/>
  <c r="E37" i="18"/>
  <c r="J37" i="18" s="1"/>
  <c r="P36" i="18"/>
  <c r="E36" i="18"/>
  <c r="M36" i="18" s="1"/>
  <c r="X35" i="18"/>
  <c r="P35" i="18"/>
  <c r="W35" i="18" s="1"/>
  <c r="M35" i="18"/>
  <c r="J35" i="18"/>
  <c r="I35" i="18"/>
  <c r="H35" i="18"/>
  <c r="E35" i="18"/>
  <c r="K35" i="18" s="1"/>
  <c r="P34" i="18"/>
  <c r="E34" i="18"/>
  <c r="M34" i="18" s="1"/>
  <c r="P33" i="18"/>
  <c r="W33" i="18" s="1"/>
  <c r="J33" i="18"/>
  <c r="I33" i="18"/>
  <c r="E33" i="18"/>
  <c r="K33" i="18" s="1"/>
  <c r="P32" i="18"/>
  <c r="K32" i="18"/>
  <c r="E32" i="18"/>
  <c r="J32" i="18" s="1"/>
  <c r="P31" i="18"/>
  <c r="W31" i="18" s="1"/>
  <c r="M31" i="18"/>
  <c r="J31" i="18"/>
  <c r="I31" i="18"/>
  <c r="H31" i="18"/>
  <c r="E31" i="18"/>
  <c r="K31" i="18" s="1"/>
  <c r="P30" i="18"/>
  <c r="W30" i="18" s="1"/>
  <c r="E30" i="18"/>
  <c r="K30" i="18" s="1"/>
  <c r="X29" i="18"/>
  <c r="U29" i="18"/>
  <c r="T29" i="18"/>
  <c r="W29" i="18"/>
  <c r="M29" i="18"/>
  <c r="L29" i="18"/>
  <c r="J29" i="18"/>
  <c r="I29" i="18"/>
  <c r="H29" i="18"/>
  <c r="K29" i="18"/>
  <c r="X27" i="18"/>
  <c r="U27" i="18"/>
  <c r="T27" i="18"/>
  <c r="W27" i="18"/>
  <c r="M27" i="18"/>
  <c r="L27" i="18"/>
  <c r="J27" i="18"/>
  <c r="I27" i="18"/>
  <c r="H27" i="18"/>
  <c r="K27" i="18"/>
  <c r="P26" i="18"/>
  <c r="W48" i="18" l="1"/>
  <c r="L55" i="18"/>
  <c r="M56" i="18"/>
  <c r="J56" i="18"/>
  <c r="W61" i="18"/>
  <c r="X62" i="18"/>
  <c r="T62" i="18"/>
  <c r="W62" i="18"/>
  <c r="X67" i="18"/>
  <c r="T67" i="18"/>
  <c r="W67" i="18"/>
  <c r="M69" i="18"/>
  <c r="I69" i="18"/>
  <c r="L69" i="18"/>
  <c r="M73" i="18"/>
  <c r="I73" i="18"/>
  <c r="H73" i="18"/>
  <c r="V39" i="1"/>
  <c r="X39" i="1"/>
  <c r="S39" i="1"/>
  <c r="T39" i="1"/>
  <c r="W39" i="1"/>
  <c r="U39" i="1"/>
  <c r="V49" i="1"/>
  <c r="X49" i="1"/>
  <c r="S49" i="1"/>
  <c r="U49" i="1"/>
  <c r="T49" i="1"/>
  <c r="L52" i="1"/>
  <c r="H52" i="1"/>
  <c r="J52" i="1"/>
  <c r="M52" i="1"/>
  <c r="I52" i="1"/>
  <c r="W53" i="1"/>
  <c r="S53" i="1"/>
  <c r="U53" i="1"/>
  <c r="X53" i="1"/>
  <c r="T53" i="1"/>
  <c r="W56" i="1"/>
  <c r="S56" i="1"/>
  <c r="U56" i="1"/>
  <c r="X56" i="1"/>
  <c r="T56" i="1"/>
  <c r="W57" i="1"/>
  <c r="S57" i="1"/>
  <c r="U57" i="1"/>
  <c r="X57" i="1"/>
  <c r="T57" i="1"/>
  <c r="W60" i="1"/>
  <c r="S60" i="1"/>
  <c r="U60" i="1"/>
  <c r="X60" i="1"/>
  <c r="T60" i="1"/>
  <c r="W61" i="1"/>
  <c r="S61" i="1"/>
  <c r="U61" i="1"/>
  <c r="X61" i="1"/>
  <c r="T61" i="1"/>
  <c r="W64" i="1"/>
  <c r="S64" i="1"/>
  <c r="U64" i="1"/>
  <c r="X64" i="1"/>
  <c r="T64" i="1"/>
  <c r="W65" i="1"/>
  <c r="S65" i="1"/>
  <c r="U65" i="1"/>
  <c r="X65" i="1"/>
  <c r="T65" i="1"/>
  <c r="W68" i="1"/>
  <c r="S68" i="1"/>
  <c r="U68" i="1"/>
  <c r="X68" i="1"/>
  <c r="T68" i="1"/>
  <c r="W69" i="1"/>
  <c r="S69" i="1"/>
  <c r="U69" i="1"/>
  <c r="X69" i="1"/>
  <c r="T69" i="1"/>
  <c r="K73" i="1"/>
  <c r="M73" i="1"/>
  <c r="H73" i="1"/>
  <c r="J73" i="1"/>
  <c r="I73" i="1"/>
  <c r="X49" i="18"/>
  <c r="H37" i="18"/>
  <c r="J40" i="18"/>
  <c r="T44" i="18"/>
  <c r="S48" i="18"/>
  <c r="X48" i="18"/>
  <c r="T49" i="18"/>
  <c r="L51" i="18"/>
  <c r="H51" i="18"/>
  <c r="M51" i="18"/>
  <c r="W52" i="18"/>
  <c r="S52" i="18"/>
  <c r="X52" i="18"/>
  <c r="H55" i="18"/>
  <c r="M55" i="18"/>
  <c r="W56" i="18"/>
  <c r="W57" i="18"/>
  <c r="S57" i="18"/>
  <c r="X57" i="18"/>
  <c r="J60" i="18"/>
  <c r="S61" i="18"/>
  <c r="X61" i="18"/>
  <c r="S62" i="18"/>
  <c r="L63" i="18"/>
  <c r="M64" i="18"/>
  <c r="J64" i="18"/>
  <c r="S67" i="18"/>
  <c r="H69" i="18"/>
  <c r="W69" i="18"/>
  <c r="X70" i="18"/>
  <c r="T70" i="18"/>
  <c r="W70" i="18"/>
  <c r="J73" i="18"/>
  <c r="V37" i="1"/>
  <c r="W37" i="1"/>
  <c r="X37" i="1"/>
  <c r="S37" i="1"/>
  <c r="U37" i="1"/>
  <c r="L42" i="1"/>
  <c r="I42" i="1"/>
  <c r="M42" i="1"/>
  <c r="J42" i="1"/>
  <c r="V43" i="1"/>
  <c r="X43" i="1"/>
  <c r="S43" i="1"/>
  <c r="U43" i="1"/>
  <c r="T43" i="1"/>
  <c r="K47" i="1"/>
  <c r="H47" i="1"/>
  <c r="L47" i="1"/>
  <c r="W49" i="1"/>
  <c r="K52" i="1"/>
  <c r="V53" i="1"/>
  <c r="V56" i="1"/>
  <c r="V57" i="1"/>
  <c r="V60" i="1"/>
  <c r="V61" i="1"/>
  <c r="V64" i="1"/>
  <c r="V65" i="1"/>
  <c r="V68" i="1"/>
  <c r="V69" i="1"/>
  <c r="L73" i="1"/>
  <c r="K37" i="18"/>
  <c r="W41" i="18"/>
  <c r="X41" i="18"/>
  <c r="X44" i="18"/>
  <c r="T33" i="18"/>
  <c r="L37" i="18"/>
  <c r="W42" i="18"/>
  <c r="S42" i="18"/>
  <c r="L45" i="18"/>
  <c r="L33" i="18"/>
  <c r="U33" i="18"/>
  <c r="T35" i="18"/>
  <c r="J36" i="18"/>
  <c r="I37" i="18"/>
  <c r="M37" i="18"/>
  <c r="K39" i="18"/>
  <c r="W40" i="18"/>
  <c r="S40" i="18"/>
  <c r="X40" i="18"/>
  <c r="U41" i="18"/>
  <c r="T42" i="18"/>
  <c r="M43" i="18"/>
  <c r="I43" i="18"/>
  <c r="L43" i="18"/>
  <c r="W45" i="18"/>
  <c r="X46" i="18"/>
  <c r="T46" i="18"/>
  <c r="W46" i="18"/>
  <c r="T48" i="18"/>
  <c r="J50" i="18"/>
  <c r="I51" i="18"/>
  <c r="X51" i="18"/>
  <c r="T51" i="18"/>
  <c r="W51" i="18"/>
  <c r="T52" i="18"/>
  <c r="M53" i="18"/>
  <c r="I53" i="18"/>
  <c r="L53" i="18"/>
  <c r="I55" i="18"/>
  <c r="S56" i="18"/>
  <c r="X56" i="18"/>
  <c r="T57" i="18"/>
  <c r="L59" i="18"/>
  <c r="H59" i="18"/>
  <c r="M59" i="18"/>
  <c r="W60" i="18"/>
  <c r="S60" i="18"/>
  <c r="X60" i="18"/>
  <c r="T61" i="18"/>
  <c r="U62" i="18"/>
  <c r="H63" i="18"/>
  <c r="M63" i="18"/>
  <c r="W64" i="18"/>
  <c r="W65" i="18"/>
  <c r="S65" i="18"/>
  <c r="X65" i="18"/>
  <c r="U67" i="18"/>
  <c r="J68" i="18"/>
  <c r="J69" i="18"/>
  <c r="S69" i="18"/>
  <c r="X69" i="18"/>
  <c r="S70" i="18"/>
  <c r="L71" i="18"/>
  <c r="M72" i="18"/>
  <c r="J72" i="18"/>
  <c r="K73" i="18"/>
  <c r="L36" i="1"/>
  <c r="J36" i="1"/>
  <c r="M36" i="1"/>
  <c r="T37" i="1"/>
  <c r="W43" i="1"/>
  <c r="W44" i="18"/>
  <c r="S44" i="18"/>
  <c r="W49" i="18"/>
  <c r="S49" i="18"/>
  <c r="J34" i="18"/>
  <c r="W39" i="18"/>
  <c r="X39" i="18"/>
  <c r="T41" i="18"/>
  <c r="M45" i="18"/>
  <c r="I45" i="18"/>
  <c r="L31" i="18"/>
  <c r="H33" i="18"/>
  <c r="M33" i="18"/>
  <c r="X33" i="18"/>
  <c r="L35" i="18"/>
  <c r="U35" i="18"/>
  <c r="H39" i="18"/>
  <c r="U39" i="18"/>
  <c r="T40" i="18"/>
  <c r="M41" i="18"/>
  <c r="I41" i="18"/>
  <c r="L41" i="18"/>
  <c r="U42" i="18"/>
  <c r="H43" i="18"/>
  <c r="W43" i="18"/>
  <c r="X43" i="18"/>
  <c r="J44" i="18"/>
  <c r="V44" i="18"/>
  <c r="J45" i="18"/>
  <c r="S45" i="18"/>
  <c r="X45" i="18"/>
  <c r="S46" i="18"/>
  <c r="L47" i="18"/>
  <c r="M48" i="18"/>
  <c r="J48" i="18"/>
  <c r="V48" i="18"/>
  <c r="V49" i="18"/>
  <c r="J51" i="18"/>
  <c r="S51" i="18"/>
  <c r="U52" i="18"/>
  <c r="H53" i="18"/>
  <c r="W53" i="18"/>
  <c r="X54" i="18"/>
  <c r="T54" i="18"/>
  <c r="W54" i="18"/>
  <c r="K55" i="18"/>
  <c r="T56" i="18"/>
  <c r="U57" i="18"/>
  <c r="J58" i="18"/>
  <c r="I59" i="18"/>
  <c r="X59" i="18"/>
  <c r="T59" i="18"/>
  <c r="W59" i="18"/>
  <c r="T60" i="18"/>
  <c r="M61" i="18"/>
  <c r="I61" i="18"/>
  <c r="L61" i="18"/>
  <c r="V61" i="18"/>
  <c r="V62" i="18"/>
  <c r="I63" i="18"/>
  <c r="S64" i="18"/>
  <c r="X64" i="18"/>
  <c r="T65" i="18"/>
  <c r="L67" i="18"/>
  <c r="H67" i="18"/>
  <c r="M67" i="18"/>
  <c r="V67" i="18"/>
  <c r="W68" i="18"/>
  <c r="S68" i="18"/>
  <c r="X68" i="18"/>
  <c r="K69" i="18"/>
  <c r="T69" i="18"/>
  <c r="U70" i="18"/>
  <c r="H71" i="18"/>
  <c r="M71" i="18"/>
  <c r="W72" i="18"/>
  <c r="U72" i="18"/>
  <c r="X72" i="18"/>
  <c r="L73" i="18"/>
  <c r="K35" i="1"/>
  <c r="L35" i="1"/>
  <c r="I36" i="1"/>
  <c r="L46" i="1"/>
  <c r="H46" i="1"/>
  <c r="J46" i="1"/>
  <c r="M46" i="1"/>
  <c r="I46" i="1"/>
  <c r="W73" i="18"/>
  <c r="H31" i="1"/>
  <c r="L32" i="1"/>
  <c r="J32" i="1"/>
  <c r="K33" i="1"/>
  <c r="H33" i="1"/>
  <c r="L38" i="1"/>
  <c r="J38" i="1"/>
  <c r="M38" i="1"/>
  <c r="K46" i="1"/>
  <c r="K53" i="1"/>
  <c r="H53" i="1"/>
  <c r="L53" i="1"/>
  <c r="I53" i="1"/>
  <c r="W35" i="1"/>
  <c r="H39" i="1"/>
  <c r="W41" i="1"/>
  <c r="H43" i="1"/>
  <c r="W45" i="1"/>
  <c r="U47" i="1"/>
  <c r="H48" i="1"/>
  <c r="L48" i="1"/>
  <c r="H49" i="1"/>
  <c r="S51" i="1"/>
  <c r="W51" i="1"/>
  <c r="J54" i="1"/>
  <c r="H55" i="1"/>
  <c r="H56" i="1"/>
  <c r="L56" i="1"/>
  <c r="L57" i="1"/>
  <c r="J58" i="1"/>
  <c r="H59" i="1"/>
  <c r="H60" i="1"/>
  <c r="L60" i="1"/>
  <c r="L61" i="1"/>
  <c r="J62" i="1"/>
  <c r="H63" i="1"/>
  <c r="H64" i="1"/>
  <c r="L64" i="1"/>
  <c r="L65" i="1"/>
  <c r="J66" i="1"/>
  <c r="H67" i="1"/>
  <c r="H68" i="1"/>
  <c r="L68" i="1"/>
  <c r="L69" i="1"/>
  <c r="J70" i="1"/>
  <c r="V70" i="1"/>
  <c r="U71" i="1"/>
  <c r="K72" i="1"/>
  <c r="W72" i="1"/>
  <c r="V73" i="1"/>
  <c r="W47" i="1"/>
  <c r="K54" i="1"/>
  <c r="M57" i="1"/>
  <c r="K58" i="1"/>
  <c r="M61" i="1"/>
  <c r="K62" i="1"/>
  <c r="M65" i="1"/>
  <c r="K66" i="1"/>
  <c r="M69" i="1"/>
  <c r="K70" i="1"/>
  <c r="V71" i="1"/>
  <c r="L41" i="1"/>
  <c r="L45" i="1"/>
  <c r="T47" i="1"/>
  <c r="I54" i="1"/>
  <c r="M55" i="1"/>
  <c r="I57" i="1"/>
  <c r="I58" i="1"/>
  <c r="M59" i="1"/>
  <c r="I61" i="1"/>
  <c r="I62" i="1"/>
  <c r="M63" i="1"/>
  <c r="I65" i="1"/>
  <c r="I66" i="1"/>
  <c r="M67" i="1"/>
  <c r="I69" i="1"/>
  <c r="I70" i="1"/>
  <c r="L71" i="1"/>
  <c r="T71" i="1"/>
  <c r="T31" i="18"/>
  <c r="U31" i="18"/>
  <c r="X31" i="18"/>
  <c r="W27" i="1"/>
  <c r="S27" i="1"/>
  <c r="X27" i="1"/>
  <c r="T27" i="1"/>
  <c r="U27" i="1"/>
  <c r="H27" i="1"/>
  <c r="L27" i="1"/>
  <c r="U42" i="1"/>
  <c r="X42" i="1"/>
  <c r="T42" i="1"/>
  <c r="V42" i="1"/>
  <c r="W42" i="1"/>
  <c r="S42" i="1"/>
  <c r="U30" i="1"/>
  <c r="X30" i="1"/>
  <c r="T30" i="1"/>
  <c r="W30" i="1"/>
  <c r="S30" i="1"/>
  <c r="U38" i="1"/>
  <c r="X38" i="1"/>
  <c r="T38" i="1"/>
  <c r="W38" i="1"/>
  <c r="S38" i="1"/>
  <c r="U34" i="1"/>
  <c r="X34" i="1"/>
  <c r="T34" i="1"/>
  <c r="W34" i="1"/>
  <c r="S34" i="1"/>
  <c r="U32" i="1"/>
  <c r="X32" i="1"/>
  <c r="T32" i="1"/>
  <c r="W32" i="1"/>
  <c r="S32" i="1"/>
  <c r="U40" i="1"/>
  <c r="X40" i="1"/>
  <c r="T40" i="1"/>
  <c r="W40" i="1"/>
  <c r="S40" i="1"/>
  <c r="U28" i="1"/>
  <c r="X28" i="1"/>
  <c r="T28" i="1"/>
  <c r="W28" i="1"/>
  <c r="S28" i="1"/>
  <c r="U36" i="1"/>
  <c r="X36" i="1"/>
  <c r="T36" i="1"/>
  <c r="W36" i="1"/>
  <c r="S36" i="1"/>
  <c r="V48" i="1"/>
  <c r="V52" i="1"/>
  <c r="K28" i="1"/>
  <c r="I29" i="1"/>
  <c r="M29" i="1"/>
  <c r="M31" i="1"/>
  <c r="K32" i="1"/>
  <c r="I33" i="1"/>
  <c r="M33" i="1"/>
  <c r="K34" i="1"/>
  <c r="I35" i="1"/>
  <c r="M35" i="1"/>
  <c r="K36" i="1"/>
  <c r="I37" i="1"/>
  <c r="M37" i="1"/>
  <c r="K38" i="1"/>
  <c r="I39" i="1"/>
  <c r="M39" i="1"/>
  <c r="K40" i="1"/>
  <c r="I41" i="1"/>
  <c r="M41" i="1"/>
  <c r="K42" i="1"/>
  <c r="I43" i="1"/>
  <c r="M43" i="1"/>
  <c r="K44" i="1"/>
  <c r="S44" i="1"/>
  <c r="W44" i="1"/>
  <c r="I45" i="1"/>
  <c r="M45" i="1"/>
  <c r="S46" i="1"/>
  <c r="W46" i="1"/>
  <c r="I47" i="1"/>
  <c r="M47" i="1"/>
  <c r="S48" i="1"/>
  <c r="W48" i="1"/>
  <c r="I49" i="1"/>
  <c r="M49" i="1"/>
  <c r="S50" i="1"/>
  <c r="W50" i="1"/>
  <c r="I51" i="1"/>
  <c r="M51" i="1"/>
  <c r="S52" i="1"/>
  <c r="W52" i="1"/>
  <c r="M53" i="1"/>
  <c r="V46" i="1"/>
  <c r="I27" i="1"/>
  <c r="M27" i="1"/>
  <c r="K30" i="1"/>
  <c r="I31" i="1"/>
  <c r="J27" i="1"/>
  <c r="H28" i="1"/>
  <c r="J29" i="1"/>
  <c r="H30" i="1"/>
  <c r="J31" i="1"/>
  <c r="H32" i="1"/>
  <c r="J33" i="1"/>
  <c r="H34" i="1"/>
  <c r="J35" i="1"/>
  <c r="H36" i="1"/>
  <c r="J37" i="1"/>
  <c r="H38" i="1"/>
  <c r="J39" i="1"/>
  <c r="H40" i="1"/>
  <c r="J41" i="1"/>
  <c r="H42" i="1"/>
  <c r="J43" i="1"/>
  <c r="H44" i="1"/>
  <c r="T44" i="1"/>
  <c r="X44" i="1"/>
  <c r="J45" i="1"/>
  <c r="T46" i="1"/>
  <c r="X46" i="1"/>
  <c r="J47" i="1"/>
  <c r="T48" i="1"/>
  <c r="X48" i="1"/>
  <c r="J49" i="1"/>
  <c r="T50" i="1"/>
  <c r="X50" i="1"/>
  <c r="J51" i="1"/>
  <c r="T52" i="1"/>
  <c r="X52" i="1"/>
  <c r="J53" i="1"/>
  <c r="J55" i="1"/>
  <c r="J57" i="1"/>
  <c r="J59" i="1"/>
  <c r="J61" i="1"/>
  <c r="J63" i="1"/>
  <c r="J65" i="1"/>
  <c r="J67" i="1"/>
  <c r="J69" i="1"/>
  <c r="V44" i="1"/>
  <c r="V50" i="1"/>
  <c r="U28" i="18"/>
  <c r="X28" i="18"/>
  <c r="T28" i="18"/>
  <c r="U34" i="18"/>
  <c r="X34" i="18"/>
  <c r="T34" i="18"/>
  <c r="W34" i="18"/>
  <c r="S34" i="18"/>
  <c r="M28" i="18"/>
  <c r="I28" i="18"/>
  <c r="L28" i="18"/>
  <c r="H28" i="18"/>
  <c r="S28" i="18"/>
  <c r="U30" i="18"/>
  <c r="X30" i="18"/>
  <c r="T30" i="18"/>
  <c r="V34" i="18"/>
  <c r="U38" i="18"/>
  <c r="X38" i="18"/>
  <c r="T38" i="18"/>
  <c r="W38" i="18"/>
  <c r="S38" i="18"/>
  <c r="J28" i="18"/>
  <c r="V28" i="18"/>
  <c r="M30" i="18"/>
  <c r="I30" i="18"/>
  <c r="L30" i="18"/>
  <c r="H30" i="18"/>
  <c r="S30" i="18"/>
  <c r="U32" i="18"/>
  <c r="X32" i="18"/>
  <c r="T32" i="18"/>
  <c r="W32" i="18"/>
  <c r="S32" i="18"/>
  <c r="U36" i="18"/>
  <c r="X36" i="18"/>
  <c r="T36" i="18"/>
  <c r="W36" i="18"/>
  <c r="S36" i="18"/>
  <c r="V38" i="18"/>
  <c r="K28" i="18"/>
  <c r="W28" i="18"/>
  <c r="J30" i="18"/>
  <c r="V30" i="18"/>
  <c r="M32" i="18"/>
  <c r="I32" i="18"/>
  <c r="L32" i="18"/>
  <c r="H32" i="18"/>
  <c r="V32" i="18"/>
  <c r="V36" i="18"/>
  <c r="K34" i="18"/>
  <c r="K36" i="18"/>
  <c r="K38" i="18"/>
  <c r="K40" i="18"/>
  <c r="K42" i="18"/>
  <c r="K44" i="18"/>
  <c r="K46" i="18"/>
  <c r="K48" i="18"/>
  <c r="K50" i="18"/>
  <c r="K52" i="18"/>
  <c r="K54" i="18"/>
  <c r="K56" i="18"/>
  <c r="K58" i="18"/>
  <c r="K60" i="18"/>
  <c r="K62" i="18"/>
  <c r="K64" i="18"/>
  <c r="K66" i="18"/>
  <c r="K68" i="18"/>
  <c r="K70" i="18"/>
  <c r="K72" i="18"/>
  <c r="V27" i="18"/>
  <c r="V29" i="18"/>
  <c r="V31" i="18"/>
  <c r="V33" i="18"/>
  <c r="H34" i="18"/>
  <c r="L34" i="18"/>
  <c r="V35" i="18"/>
  <c r="H36" i="18"/>
  <c r="L36" i="18"/>
  <c r="V37" i="18"/>
  <c r="H38" i="18"/>
  <c r="L38" i="18"/>
  <c r="V39" i="18"/>
  <c r="H40" i="18"/>
  <c r="L40" i="18"/>
  <c r="V41" i="18"/>
  <c r="H42" i="18"/>
  <c r="L42" i="18"/>
  <c r="V43" i="18"/>
  <c r="H44" i="18"/>
  <c r="L44" i="18"/>
  <c r="H46" i="18"/>
  <c r="L46" i="18"/>
  <c r="H48" i="18"/>
  <c r="L48" i="18"/>
  <c r="H50" i="18"/>
  <c r="L50" i="18"/>
  <c r="H52" i="18"/>
  <c r="L52" i="18"/>
  <c r="H54" i="18"/>
  <c r="L54" i="18"/>
  <c r="H56" i="18"/>
  <c r="L56" i="18"/>
  <c r="H58" i="18"/>
  <c r="L58" i="18"/>
  <c r="H60" i="18"/>
  <c r="L60" i="18"/>
  <c r="H62" i="18"/>
  <c r="L62" i="18"/>
  <c r="H64" i="18"/>
  <c r="L64" i="18"/>
  <c r="H66" i="18"/>
  <c r="L66" i="18"/>
  <c r="H68" i="18"/>
  <c r="L68" i="18"/>
  <c r="H70" i="18"/>
  <c r="L70" i="18"/>
  <c r="H72" i="18"/>
  <c r="L72" i="18"/>
  <c r="S27" i="18"/>
  <c r="S29" i="18"/>
  <c r="S31" i="18"/>
  <c r="S33" i="18"/>
  <c r="I34" i="18"/>
  <c r="S35" i="18"/>
  <c r="I36" i="18"/>
  <c r="S37" i="18"/>
  <c r="I38" i="18"/>
  <c r="S39" i="18"/>
  <c r="I40" i="18"/>
  <c r="S41" i="18"/>
  <c r="I42" i="18"/>
  <c r="S43" i="18"/>
  <c r="I44" i="18"/>
  <c r="I46" i="18"/>
  <c r="I48" i="18"/>
  <c r="I50" i="18"/>
  <c r="I52" i="18"/>
  <c r="I54" i="18"/>
  <c r="I56" i="18"/>
  <c r="I58" i="18"/>
  <c r="I60" i="18"/>
  <c r="I62" i="18"/>
  <c r="I64" i="18"/>
  <c r="I66" i="18"/>
  <c r="I68" i="18"/>
  <c r="I70" i="18"/>
  <c r="I72" i="18"/>
  <c r="C3" i="14" l="1"/>
  <c r="D3" i="20"/>
  <c r="P20" i="18"/>
  <c r="U20" i="18" s="1"/>
  <c r="P21" i="18"/>
  <c r="P22" i="18"/>
  <c r="U22" i="18" s="1"/>
  <c r="P23" i="18"/>
  <c r="X23" i="18" s="1"/>
  <c r="P24" i="18"/>
  <c r="U24" i="18" s="1"/>
  <c r="P25" i="18"/>
  <c r="X21" i="18"/>
  <c r="X22" i="18"/>
  <c r="X25" i="18"/>
  <c r="U21" i="18"/>
  <c r="U25" i="18"/>
  <c r="M18" i="1"/>
  <c r="M19" i="1"/>
  <c r="M22" i="1"/>
  <c r="M23" i="1"/>
  <c r="J26" i="1"/>
  <c r="X26" i="1"/>
  <c r="E18" i="1"/>
  <c r="J18" i="1" s="1"/>
  <c r="E19" i="1"/>
  <c r="J19" i="1" s="1"/>
  <c r="E20" i="1"/>
  <c r="M20" i="1" s="1"/>
  <c r="E21" i="1"/>
  <c r="J21" i="1" s="1"/>
  <c r="E22" i="1"/>
  <c r="J22" i="1" s="1"/>
  <c r="E23" i="1"/>
  <c r="J23" i="1" s="1"/>
  <c r="E24" i="1"/>
  <c r="M24" i="1" s="1"/>
  <c r="E25" i="1"/>
  <c r="J25" i="1" s="1"/>
  <c r="J20" i="1"/>
  <c r="J24" i="1" l="1"/>
  <c r="M25" i="1"/>
  <c r="M21" i="1"/>
  <c r="U23" i="18"/>
  <c r="U26" i="1"/>
  <c r="M26" i="1"/>
  <c r="X24" i="18"/>
  <c r="X20" i="18"/>
  <c r="E14" i="18"/>
  <c r="E15" i="18"/>
  <c r="E16" i="18"/>
  <c r="E17" i="18"/>
  <c r="E18" i="18"/>
  <c r="E19" i="18"/>
  <c r="E20" i="18"/>
  <c r="E21" i="18"/>
  <c r="E22" i="18"/>
  <c r="E23" i="18"/>
  <c r="E24" i="18"/>
  <c r="E25" i="18"/>
  <c r="Y13" i="18"/>
  <c r="Y14" i="18"/>
  <c r="Y15" i="18"/>
  <c r="Y16" i="18"/>
  <c r="Y17" i="18"/>
  <c r="Y18" i="18"/>
  <c r="Y19" i="18"/>
  <c r="Y20" i="18"/>
  <c r="Y21" i="18"/>
  <c r="Y22" i="18"/>
  <c r="Y23" i="18"/>
  <c r="Y24" i="18"/>
  <c r="Y25" i="18"/>
  <c r="Z13" i="18"/>
  <c r="Z14" i="18"/>
  <c r="Z15" i="18"/>
  <c r="Z16" i="18"/>
  <c r="Z17" i="18"/>
  <c r="Z18" i="18"/>
  <c r="Z19" i="18"/>
  <c r="Z20" i="18"/>
  <c r="Z21" i="18"/>
  <c r="Z22" i="18"/>
  <c r="Z23" i="18"/>
  <c r="Z24" i="18"/>
  <c r="Z25" i="18"/>
  <c r="Z26" i="18"/>
  <c r="Z27" i="18"/>
  <c r="Z28" i="18"/>
  <c r="Z29" i="18"/>
  <c r="Z30" i="18"/>
  <c r="Z31" i="18"/>
  <c r="Z32" i="18"/>
  <c r="Z33" i="18"/>
  <c r="Z34" i="18"/>
  <c r="Z35" i="18"/>
  <c r="Z36" i="18"/>
  <c r="Z37" i="18"/>
  <c r="Z38" i="18"/>
  <c r="Z39" i="18"/>
  <c r="Z40" i="18"/>
  <c r="Z41" i="18"/>
  <c r="Z42" i="18"/>
  <c r="Z43" i="18"/>
  <c r="Z44" i="18"/>
  <c r="Z45" i="18"/>
  <c r="Z46" i="18"/>
  <c r="Z47" i="18"/>
  <c r="Z48" i="18"/>
  <c r="Z49" i="18"/>
  <c r="Z50" i="18"/>
  <c r="Z51" i="18"/>
  <c r="Z52" i="18"/>
  <c r="Z53" i="18"/>
  <c r="Z54" i="18"/>
  <c r="Z55" i="18"/>
  <c r="Z56" i="18"/>
  <c r="Z57" i="18"/>
  <c r="Z58" i="18"/>
  <c r="Z59" i="18"/>
  <c r="Z60" i="18"/>
  <c r="Z61" i="18"/>
  <c r="Z62" i="18"/>
  <c r="Z63" i="18"/>
  <c r="Z64" i="18"/>
  <c r="Z65" i="18"/>
  <c r="Z66" i="18"/>
  <c r="Z67" i="18"/>
  <c r="Z68" i="18"/>
  <c r="Z69" i="18"/>
  <c r="Z70" i="18"/>
  <c r="Z71" i="18"/>
  <c r="Z72" i="18"/>
  <c r="Z73" i="18"/>
  <c r="Y27" i="18"/>
  <c r="Y28" i="18"/>
  <c r="Y29" i="18"/>
  <c r="Y30" i="18"/>
  <c r="Y31" i="18"/>
  <c r="Y32" i="18"/>
  <c r="Y33" i="18"/>
  <c r="Y34" i="18"/>
  <c r="Y35" i="18"/>
  <c r="Y36" i="18"/>
  <c r="Y37" i="18"/>
  <c r="Y38" i="18"/>
  <c r="Y39" i="18"/>
  <c r="Y40" i="18"/>
  <c r="Y41" i="18"/>
  <c r="Y42" i="18"/>
  <c r="Y43" i="18"/>
  <c r="Y44" i="18"/>
  <c r="Y45" i="18"/>
  <c r="Y46" i="18"/>
  <c r="Y47" i="18"/>
  <c r="Y48" i="18"/>
  <c r="Y49" i="18"/>
  <c r="Y50" i="18"/>
  <c r="Y51" i="18"/>
  <c r="Y52" i="18"/>
  <c r="Y53" i="18"/>
  <c r="Y54" i="18"/>
  <c r="Y55" i="18"/>
  <c r="Y56" i="18"/>
  <c r="Y57" i="18"/>
  <c r="Y58" i="18"/>
  <c r="Y59" i="18"/>
  <c r="Y60" i="18"/>
  <c r="Y61" i="18"/>
  <c r="Y62" i="18"/>
  <c r="Y63" i="18"/>
  <c r="Y64" i="18"/>
  <c r="Y65" i="18"/>
  <c r="Y66" i="18"/>
  <c r="Y67" i="18"/>
  <c r="Y68" i="18"/>
  <c r="Y69" i="18"/>
  <c r="Y70" i="18"/>
  <c r="Y71" i="18"/>
  <c r="Y72" i="18"/>
  <c r="Y73" i="18"/>
  <c r="Y26" i="18"/>
  <c r="V26" i="18"/>
  <c r="B26" i="18"/>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W23" i="18"/>
  <c r="S21" i="18"/>
  <c r="K20" i="18"/>
  <c r="W19" i="18"/>
  <c r="P19" i="18"/>
  <c r="P18" i="18"/>
  <c r="P17" i="18"/>
  <c r="K17" i="18"/>
  <c r="P16" i="18"/>
  <c r="I16" i="18"/>
  <c r="P15" i="18"/>
  <c r="I15" i="18"/>
  <c r="P14" i="18"/>
  <c r="P13" i="18"/>
  <c r="E13" i="18"/>
  <c r="K25" i="18" l="1"/>
  <c r="I25" i="18"/>
  <c r="H25" i="18"/>
  <c r="M25" i="18"/>
  <c r="J25" i="18"/>
  <c r="I21" i="18"/>
  <c r="H21" i="18"/>
  <c r="M21" i="18"/>
  <c r="J21" i="18"/>
  <c r="M17" i="18"/>
  <c r="J17" i="18"/>
  <c r="K13" i="18"/>
  <c r="M13" i="18"/>
  <c r="J13" i="18"/>
  <c r="I24" i="18"/>
  <c r="H24" i="18"/>
  <c r="M24" i="18"/>
  <c r="J24" i="18"/>
  <c r="H20" i="18"/>
  <c r="I20" i="18"/>
  <c r="M20" i="18"/>
  <c r="J20" i="18"/>
  <c r="M16" i="18"/>
  <c r="J16" i="18"/>
  <c r="X17" i="18"/>
  <c r="U17" i="18"/>
  <c r="X18" i="18"/>
  <c r="U18" i="18"/>
  <c r="K23" i="18"/>
  <c r="I23" i="18"/>
  <c r="H23" i="18"/>
  <c r="J23" i="18"/>
  <c r="M23" i="18"/>
  <c r="I19" i="18"/>
  <c r="H19" i="18"/>
  <c r="M19" i="18"/>
  <c r="J19" i="18"/>
  <c r="K15" i="18"/>
  <c r="J15" i="18"/>
  <c r="M15" i="18"/>
  <c r="U15" i="18"/>
  <c r="X15" i="18"/>
  <c r="X13" i="18"/>
  <c r="U13" i="18"/>
  <c r="X14" i="18"/>
  <c r="U14" i="18"/>
  <c r="U16" i="18"/>
  <c r="X16" i="18"/>
  <c r="X19" i="18"/>
  <c r="U19" i="18"/>
  <c r="K22" i="18"/>
  <c r="I22" i="18"/>
  <c r="H22" i="18"/>
  <c r="J22" i="18"/>
  <c r="M22" i="18"/>
  <c r="I18" i="18"/>
  <c r="H18" i="18"/>
  <c r="M18" i="18"/>
  <c r="J18" i="18"/>
  <c r="K14" i="18"/>
  <c r="M14" i="18"/>
  <c r="J14" i="18"/>
  <c r="U26" i="18"/>
  <c r="X26" i="18"/>
  <c r="K19" i="18"/>
  <c r="K24" i="18"/>
  <c r="T13" i="18"/>
  <c r="I14" i="18"/>
  <c r="K16" i="18"/>
  <c r="I17" i="18"/>
  <c r="W17" i="18"/>
  <c r="K18" i="18"/>
  <c r="K21" i="18"/>
  <c r="V13" i="18"/>
  <c r="W16" i="18"/>
  <c r="W21" i="18"/>
  <c r="T18" i="18"/>
  <c r="T20" i="18"/>
  <c r="T22" i="18"/>
  <c r="I13" i="18"/>
  <c r="S15" i="18"/>
  <c r="S18" i="18"/>
  <c r="H13" i="18"/>
  <c r="W26" i="18"/>
  <c r="S26" i="18"/>
  <c r="T14" i="18"/>
  <c r="W14" i="18"/>
  <c r="T15" i="18"/>
  <c r="W15" i="18"/>
  <c r="T16" i="18"/>
  <c r="T17" i="18"/>
  <c r="W18" i="18"/>
  <c r="T19" i="18"/>
  <c r="W20" i="18"/>
  <c r="T21" i="18"/>
  <c r="W22" i="18"/>
  <c r="T23" i="18"/>
  <c r="T24" i="18"/>
  <c r="W24" i="18"/>
  <c r="T25" i="18"/>
  <c r="W25" i="18"/>
  <c r="L13" i="18"/>
  <c r="S14" i="18"/>
  <c r="S16" i="18"/>
  <c r="S17" i="18"/>
  <c r="S19" i="18"/>
  <c r="S20" i="18"/>
  <c r="S22" i="18"/>
  <c r="S23" i="18"/>
  <c r="S24" i="18"/>
  <c r="S25" i="18"/>
  <c r="W13" i="18"/>
  <c r="S13" i="18"/>
  <c r="L14" i="18"/>
  <c r="H14" i="18"/>
  <c r="V14" i="18"/>
  <c r="L15" i="18"/>
  <c r="H15" i="18"/>
  <c r="V15" i="18"/>
  <c r="L16" i="18"/>
  <c r="H16" i="18"/>
  <c r="V16" i="18"/>
  <c r="L17" i="18"/>
  <c r="H17" i="18"/>
  <c r="V17" i="18"/>
  <c r="L18" i="18"/>
  <c r="V18" i="18"/>
  <c r="L19" i="18"/>
  <c r="V19" i="18"/>
  <c r="L20" i="18"/>
  <c r="V20" i="18"/>
  <c r="L21" i="18"/>
  <c r="V21" i="18"/>
  <c r="L22" i="18"/>
  <c r="V22" i="18"/>
  <c r="L23" i="18"/>
  <c r="V23" i="18"/>
  <c r="L24" i="18"/>
  <c r="V24" i="18"/>
  <c r="L25" i="18"/>
  <c r="V25" i="18"/>
  <c r="T26" i="18"/>
  <c r="L26" i="1" l="1"/>
  <c r="K26" i="1"/>
  <c r="D9" i="2"/>
  <c r="D4" i="20" s="1"/>
  <c r="W26" i="1" l="1"/>
  <c r="V26" i="1"/>
  <c r="B26" i="1"/>
  <c r="D12" i="2"/>
  <c r="C4" i="14" l="1"/>
  <c r="AA16" i="18"/>
  <c r="AA20" i="18"/>
  <c r="AA24" i="18"/>
  <c r="AA28" i="18"/>
  <c r="AA32" i="18"/>
  <c r="AA36" i="18"/>
  <c r="AA40" i="18"/>
  <c r="AA44" i="18"/>
  <c r="AA48" i="18"/>
  <c r="AA52" i="18"/>
  <c r="AA56" i="18"/>
  <c r="AA60" i="18"/>
  <c r="AA64" i="18"/>
  <c r="AA68" i="18"/>
  <c r="AA72" i="18"/>
  <c r="AA14" i="18"/>
  <c r="AA22" i="18"/>
  <c r="AA30" i="18"/>
  <c r="AA38" i="18"/>
  <c r="AA46" i="18"/>
  <c r="AA54" i="18"/>
  <c r="AA62" i="18"/>
  <c r="AA70" i="18"/>
  <c r="AA23" i="18"/>
  <c r="AA31" i="18"/>
  <c r="AA35" i="18"/>
  <c r="AA43" i="18"/>
  <c r="AA51" i="18"/>
  <c r="AA63" i="18"/>
  <c r="AA71" i="18"/>
  <c r="AA13" i="18"/>
  <c r="AA17" i="18"/>
  <c r="AA21" i="18"/>
  <c r="AA25" i="18"/>
  <c r="AA29" i="18"/>
  <c r="AA33" i="18"/>
  <c r="AA37" i="18"/>
  <c r="AA41" i="18"/>
  <c r="AA45" i="18"/>
  <c r="AA49" i="18"/>
  <c r="AA53" i="18"/>
  <c r="AA57" i="18"/>
  <c r="AA61" i="18"/>
  <c r="AA65" i="18"/>
  <c r="AA69" i="18"/>
  <c r="AA73" i="18"/>
  <c r="AA18" i="18"/>
  <c r="AA26" i="18"/>
  <c r="AA34" i="18"/>
  <c r="AA42" i="18"/>
  <c r="AA50" i="18"/>
  <c r="AA58" i="18"/>
  <c r="AA66" i="18"/>
  <c r="AA15" i="18"/>
  <c r="AA19" i="18"/>
  <c r="AA27" i="18"/>
  <c r="AA39" i="18"/>
  <c r="AA47" i="18"/>
  <c r="AA55" i="18"/>
  <c r="AA59" i="18"/>
  <c r="AA67" i="18"/>
  <c r="Y62" i="1"/>
  <c r="Y63" i="1"/>
  <c r="Y64" i="1"/>
  <c r="Y65" i="1"/>
  <c r="Y66" i="1"/>
  <c r="Y67" i="1"/>
  <c r="Y68" i="1"/>
  <c r="Y69" i="1"/>
  <c r="Y70" i="1"/>
  <c r="Y71" i="1"/>
  <c r="Y72" i="1"/>
  <c r="Y73" i="1"/>
  <c r="Z62" i="1"/>
  <c r="Z63" i="1"/>
  <c r="Z64" i="1"/>
  <c r="Z65" i="1"/>
  <c r="Z66" i="1"/>
  <c r="Z67" i="1"/>
  <c r="Z68" i="1"/>
  <c r="Z69" i="1"/>
  <c r="Z70" i="1"/>
  <c r="Z71" i="1"/>
  <c r="Z72" i="1"/>
  <c r="Z73" i="1"/>
  <c r="S26" i="1" l="1"/>
  <c r="T26" i="1"/>
  <c r="H26" i="1"/>
  <c r="I26" i="1"/>
  <c r="AA63" i="1" l="1"/>
  <c r="AA67" i="1"/>
  <c r="AA71" i="1"/>
  <c r="AA69" i="1"/>
  <c r="AA66" i="1"/>
  <c r="AA64" i="1"/>
  <c r="AA68" i="1"/>
  <c r="AA72" i="1"/>
  <c r="AA65" i="1"/>
  <c r="AA73" i="1"/>
  <c r="AA62" i="1"/>
  <c r="AA70" i="1"/>
  <c r="Y27" i="1" l="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26" i="1"/>
  <c r="B27" i="1" l="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Y13" i="1"/>
  <c r="P18" i="1"/>
  <c r="U18" i="1" l="1"/>
  <c r="X18" i="1"/>
  <c r="L18" i="1"/>
  <c r="K18" i="1"/>
  <c r="W18" i="1"/>
  <c r="V18" i="1"/>
  <c r="S18" i="1"/>
  <c r="T18" i="1"/>
  <c r="H18" i="1"/>
  <c r="I18" i="1"/>
  <c r="B28" i="1"/>
  <c r="B29" i="1" l="1"/>
  <c r="AA13" i="1"/>
  <c r="AA17" i="1"/>
  <c r="AA21" i="1"/>
  <c r="AA25" i="1"/>
  <c r="AA29" i="1"/>
  <c r="AA33" i="1"/>
  <c r="AA37" i="1"/>
  <c r="AA41" i="1"/>
  <c r="AA45" i="1"/>
  <c r="AA49" i="1"/>
  <c r="AA53" i="1"/>
  <c r="AA57" i="1"/>
  <c r="AA61" i="1"/>
  <c r="AA19" i="1"/>
  <c r="AA35" i="1"/>
  <c r="AA47" i="1"/>
  <c r="AA55" i="1"/>
  <c r="AA16" i="1"/>
  <c r="AA24" i="1"/>
  <c r="AA28" i="1"/>
  <c r="AA36" i="1"/>
  <c r="AA44" i="1"/>
  <c r="AA48" i="1"/>
  <c r="AA56" i="1"/>
  <c r="AA14" i="1"/>
  <c r="AA18" i="1"/>
  <c r="AA22" i="1"/>
  <c r="AA26" i="1"/>
  <c r="AA30" i="1"/>
  <c r="AA34" i="1"/>
  <c r="AA38" i="1"/>
  <c r="AA42" i="1"/>
  <c r="AA46" i="1"/>
  <c r="AA50" i="1"/>
  <c r="AA54" i="1"/>
  <c r="AA58" i="1"/>
  <c r="AA15" i="1"/>
  <c r="AA23" i="1"/>
  <c r="AA27" i="1"/>
  <c r="AA31" i="1"/>
  <c r="AA39" i="1"/>
  <c r="AA43" i="1"/>
  <c r="AA51" i="1"/>
  <c r="AA59" i="1"/>
  <c r="AA20" i="1"/>
  <c r="AA32" i="1"/>
  <c r="AA40" i="1"/>
  <c r="AA52" i="1"/>
  <c r="AA60" i="1"/>
  <c r="P14" i="1"/>
  <c r="P15" i="1"/>
  <c r="P16" i="1"/>
  <c r="P17" i="1"/>
  <c r="P19" i="1"/>
  <c r="P20" i="1"/>
  <c r="P21" i="1"/>
  <c r="P22" i="1"/>
  <c r="P23" i="1"/>
  <c r="P24" i="1"/>
  <c r="P25" i="1"/>
  <c r="P13" i="1"/>
  <c r="E14" i="1"/>
  <c r="E15" i="1"/>
  <c r="E16" i="1"/>
  <c r="E17" i="1"/>
  <c r="E13" i="1"/>
  <c r="U25" i="1" l="1"/>
  <c r="X25" i="1"/>
  <c r="J15" i="1"/>
  <c r="M15" i="1"/>
  <c r="X24" i="1"/>
  <c r="U24" i="1"/>
  <c r="X20" i="1"/>
  <c r="U20" i="1"/>
  <c r="U15" i="1"/>
  <c r="X15" i="1"/>
  <c r="U23" i="1"/>
  <c r="X23" i="1"/>
  <c r="U19" i="1"/>
  <c r="X19" i="1"/>
  <c r="M16" i="1"/>
  <c r="J16" i="1"/>
  <c r="J17" i="1"/>
  <c r="M17" i="1"/>
  <c r="U22" i="1"/>
  <c r="X22" i="1"/>
  <c r="X17" i="1"/>
  <c r="U17" i="1"/>
  <c r="X21" i="1"/>
  <c r="U21" i="1"/>
  <c r="U16" i="1"/>
  <c r="X16" i="1"/>
  <c r="M13" i="1"/>
  <c r="J13" i="1"/>
  <c r="X14" i="1"/>
  <c r="U14" i="1"/>
  <c r="M14" i="1"/>
  <c r="J14" i="1"/>
  <c r="U13" i="1"/>
  <c r="X13" i="1"/>
  <c r="L13" i="1"/>
  <c r="K13" i="1"/>
  <c r="L22" i="1"/>
  <c r="K22" i="1"/>
  <c r="L17" i="1"/>
  <c r="K17" i="1"/>
  <c r="V13" i="1"/>
  <c r="W13" i="1"/>
  <c r="W22" i="1"/>
  <c r="V22" i="1"/>
  <c r="V17" i="1"/>
  <c r="W17" i="1"/>
  <c r="L25" i="1"/>
  <c r="K25" i="1"/>
  <c r="L21" i="1"/>
  <c r="K21" i="1"/>
  <c r="K16" i="1"/>
  <c r="L16" i="1"/>
  <c r="V25" i="1"/>
  <c r="W25" i="1"/>
  <c r="V21" i="1"/>
  <c r="W21" i="1"/>
  <c r="V16" i="1"/>
  <c r="W16" i="1"/>
  <c r="K24" i="1"/>
  <c r="L24" i="1"/>
  <c r="K20" i="1"/>
  <c r="L20" i="1"/>
  <c r="L15" i="1"/>
  <c r="K15" i="1"/>
  <c r="V24" i="1"/>
  <c r="W24" i="1"/>
  <c r="V20" i="1"/>
  <c r="W20" i="1"/>
  <c r="W15" i="1"/>
  <c r="V15" i="1"/>
  <c r="L23" i="1"/>
  <c r="K23" i="1"/>
  <c r="L19" i="1"/>
  <c r="K19" i="1"/>
  <c r="L14" i="1"/>
  <c r="K14" i="1"/>
  <c r="W23" i="1"/>
  <c r="V23" i="1"/>
  <c r="W19" i="1"/>
  <c r="V19" i="1"/>
  <c r="W14" i="1"/>
  <c r="V14" i="1"/>
  <c r="S25" i="1"/>
  <c r="T25" i="1"/>
  <c r="S21" i="1"/>
  <c r="T21" i="1"/>
  <c r="T16" i="1"/>
  <c r="S16" i="1"/>
  <c r="T24" i="1"/>
  <c r="S24" i="1"/>
  <c r="T20" i="1"/>
  <c r="S20" i="1"/>
  <c r="T15" i="1"/>
  <c r="S15" i="1"/>
  <c r="T23" i="1"/>
  <c r="S23" i="1"/>
  <c r="S19" i="1"/>
  <c r="T19" i="1"/>
  <c r="T14" i="1"/>
  <c r="S14" i="1"/>
  <c r="I13" i="1"/>
  <c r="H13" i="1"/>
  <c r="T13" i="1"/>
  <c r="S13" i="1"/>
  <c r="T22" i="1"/>
  <c r="S22" i="1"/>
  <c r="T17" i="1"/>
  <c r="S17" i="1"/>
  <c r="I19" i="1"/>
  <c r="H19" i="1"/>
  <c r="H16" i="1"/>
  <c r="I16" i="1"/>
  <c r="I23" i="1"/>
  <c r="H23" i="1"/>
  <c r="I14" i="1"/>
  <c r="H14" i="1"/>
  <c r="I22" i="1"/>
  <c r="H22" i="1"/>
  <c r="I17" i="1"/>
  <c r="H17" i="1"/>
  <c r="I25" i="1"/>
  <c r="H25" i="1"/>
  <c r="I21" i="1"/>
  <c r="H21" i="1"/>
  <c r="H24" i="1"/>
  <c r="I24" i="1"/>
  <c r="H20" i="1"/>
  <c r="I20" i="1"/>
  <c r="I15" i="1"/>
  <c r="H15" i="1"/>
  <c r="B30" i="1"/>
  <c r="C3" i="20" l="1"/>
  <c r="C4" i="20" s="1"/>
  <c r="B3" i="14"/>
  <c r="B4" i="14" s="1"/>
  <c r="B31" i="1"/>
  <c r="B32" i="1" l="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s="1"/>
  <c r="B63" i="1" s="1"/>
  <c r="B64" i="1" s="1"/>
  <c r="B65" i="1" s="1"/>
  <c r="B66" i="1" s="1"/>
  <c r="B67" i="1" s="1"/>
  <c r="B68" i="1" s="1"/>
  <c r="B69" i="1" s="1"/>
  <c r="B70" i="1" s="1"/>
  <c r="B71" i="1" s="1"/>
  <c r="B72" i="1" s="1"/>
  <c r="B73" i="1" s="1"/>
</calcChain>
</file>

<file path=xl/sharedStrings.xml><?xml version="1.0" encoding="utf-8"?>
<sst xmlns="http://schemas.openxmlformats.org/spreadsheetml/2006/main" count="199" uniqueCount="155">
  <si>
    <t>Grantee Name</t>
  </si>
  <si>
    <t xml:space="preserve">Project Director </t>
  </si>
  <si>
    <t>Target for new child enrollments (from grant application)</t>
  </si>
  <si>
    <t>Target for child renewals (from grant application)</t>
  </si>
  <si>
    <t>Target for child enrollments and renewals combined</t>
  </si>
  <si>
    <t>Current Reporting Month (drop-down)</t>
  </si>
  <si>
    <t>Month</t>
  </si>
  <si>
    <t>Target: New enrollments</t>
  </si>
  <si>
    <t>Target: Total new enrollments and renewals</t>
  </si>
  <si>
    <t>Major activities, achievements and challenges</t>
  </si>
  <si>
    <t>Description/details</t>
  </si>
  <si>
    <t>I need help with…</t>
  </si>
  <si>
    <t>Term</t>
  </si>
  <si>
    <t>Definition</t>
  </si>
  <si>
    <t>Applied as a direct result of project activities</t>
  </si>
  <si>
    <t>Substantial interactive assistance</t>
  </si>
  <si>
    <t>Child</t>
  </si>
  <si>
    <t>Individuals who were age-eligible to be enrolled in Medicaid or Children’s Health Insurance Program (CHIP) children’s coverage when your organization assisted them. Upper age limits vary by state and range from 18 to 21 years.</t>
  </si>
  <si>
    <t>Parent</t>
  </si>
  <si>
    <t>Individuals who:</t>
  </si>
  <si>
    <t>Were above the age limit for children’s Medicaid or CHIP in your state when your organization assisted them (age limits vary by state and range from 18 to 21 years)</t>
  </si>
  <si>
    <t>AND</t>
  </si>
  <si>
    <t>Were a parent or caretaker relative of a child who was within your state’s age limit for Medicaid or CHIP children’s coverage when your organization assisted them.</t>
  </si>
  <si>
    <t>Include pregnant women who already have other children as parents. Do not count pregnant women who are pregnant with their first child as parents.</t>
  </si>
  <si>
    <t>Insurance affordability program</t>
  </si>
  <si>
    <t>Individuals who meet the following criteria:</t>
  </si>
  <si>
    <t>Do not count individuals in these data if you have reported or will be reporting them as applicants assisted under another funding source.</t>
  </si>
  <si>
    <t>New applications</t>
  </si>
  <si>
    <t>Applications submitted by individuals who:</t>
  </si>
  <si>
    <t>Applied for CHIP/Medicaid (for children) or for any insurance affordability program (for parents) as a result of your MACRA project activities</t>
  </si>
  <si>
    <t xml:space="preserve">Were not enrolled in Medicaid or CHIP (for children) or in any insurance affordability program (for parents) when they applied. </t>
  </si>
  <si>
    <t>Renewal applications</t>
  </si>
  <si>
    <t>Were already enrolled in Medicaid or CHIP (for children) or in any insurance affordability program (for parents) when they applied for coverage</t>
  </si>
  <si>
    <t>Person-to-person assistance provided in person, by phone, or online, by a member of your organization or project partner, resulting from funding from the Centers for Medicare and Medicaid Services (CMS) under the Medicare Access and CHIP Reauthorization Act of 2015 (MACRA). This does not include sending mailings or emails or calling people with pre-recorded messages.</t>
  </si>
  <si>
    <t>Enrolled as a direct result of project activities</t>
  </si>
  <si>
    <t>They were not already enrolled in Medicaid or CHIP (for children) or in any insurance affordability program (for parents) when they received substantial interactive assistance</t>
  </si>
  <si>
    <t>Only count full eligibility determinations: do not count individuals benefitting from ‘presumptive eligibility’ unless a full determination has subsequently been made.</t>
  </si>
  <si>
    <t>Do not count individuals in these data if you have reported or will be reporting them as applicants enrolled under another funding source.</t>
  </si>
  <si>
    <t>Renewed as a direct result of  project activities</t>
  </si>
  <si>
    <t>They were already enrolled in Medicaid or CHIP (for children) or in any insurance affordability program (for parents) when they received substantial interactive assistance</t>
  </si>
  <si>
    <t>Do not count individuals in these data if you have reported or will be reporting them as renewed under another funding source.</t>
  </si>
  <si>
    <t>Applicable data tabs and column numbers</t>
  </si>
  <si>
    <t>Target for new parent enrollments (from grant application)</t>
  </si>
  <si>
    <t>Target for parent renewals (from grant application)</t>
  </si>
  <si>
    <t>Target for parent enrollments and renewals combined</t>
  </si>
  <si>
    <t>Grant start month (drop-down)</t>
  </si>
  <si>
    <t>Grant end month (drop-down)</t>
  </si>
  <si>
    <t>Target: Renewals</t>
  </si>
  <si>
    <t>Table E.1 Major activities, achievements and challenges</t>
  </si>
  <si>
    <t>Table E.2. Help topics</t>
  </si>
  <si>
    <t>CHIP, Medicaid, Qualified Health Plans with Premium Tax Credits sold via state-based or federally facilitated marketplaces, or a Basic Health Program (MinnesotaCare in Minnesota or the Essential Plan in New York).</t>
  </si>
  <si>
    <t>They, or someone acting on their behalf, received substantial interactive assistance on or after January 1, 2019,</t>
  </si>
  <si>
    <t>They submitted (or someone submitted on their behalf) an application for health coverage to the state Medicaid or CHIP agency, to a state-based marketplace, or to the federally facilitated Marketplace between the first and last days of the current reporting month, after receiving substantial interactive assistance</t>
  </si>
  <si>
    <t>A, all columns</t>
  </si>
  <si>
    <t>C, all columns</t>
  </si>
  <si>
    <t>A and C, column 1</t>
  </si>
  <si>
    <t>A and C, column 2</t>
  </si>
  <si>
    <t>A and C, all columns</t>
  </si>
  <si>
    <t>They did not benefit from an Ex Parte or automatic renewal.</t>
  </si>
  <si>
    <t>They were newly enrolled in Medicaid or CHIP (for children) or in any insurance affordability program (for parents) between January 1, 2019 and the last day of the current reporting month, after receiving substantial interactive assistance.</t>
  </si>
  <si>
    <t>They were renewed in Medicaid or CHIP (for children) or in any insurance affordability program (for parents) between January 1, 2019 and the last day of the current reporting month, after receiving substantial interactive assistance</t>
  </si>
  <si>
    <t>Renewals data should be verified by state or county enrollment records. If you are unable to verify, explain in the data limitations note how you calculated renewals.</t>
  </si>
  <si>
    <t>Enrollment data should be verified by state or county enrollment records. If you are unable to verify, explain in the data limitations note how you calculated new enrollments.</t>
  </si>
  <si>
    <t>Tab E. Major activities, achievements, challenges, and help topics this month</t>
  </si>
  <si>
    <r>
      <t xml:space="preserve">This definition of </t>
    </r>
    <r>
      <rPr>
        <i/>
        <sz val="12"/>
        <rFont val="Calibri"/>
        <family val="2"/>
      </rPr>
      <t>substantial interactive assistance</t>
    </r>
    <r>
      <rPr>
        <sz val="12"/>
        <rFont val="Calibri"/>
        <family val="2"/>
      </rPr>
      <t xml:space="preserve"> is relevant to the definitions of </t>
    </r>
    <r>
      <rPr>
        <i/>
        <sz val="12"/>
        <rFont val="Calibri"/>
        <family val="2"/>
      </rPr>
      <t>applied as a direct result of project activities</t>
    </r>
    <r>
      <rPr>
        <sz val="12"/>
        <rFont val="Calibri"/>
        <family val="2"/>
      </rPr>
      <t xml:space="preserve">, </t>
    </r>
    <r>
      <rPr>
        <i/>
        <sz val="12"/>
        <rFont val="Calibri"/>
        <family val="2"/>
      </rPr>
      <t>enrolled as a direct result of project activities</t>
    </r>
    <r>
      <rPr>
        <sz val="12"/>
        <rFont val="Calibri"/>
        <family val="2"/>
      </rPr>
      <t xml:space="preserve">, and </t>
    </r>
    <r>
      <rPr>
        <i/>
        <sz val="12"/>
        <rFont val="Calibri"/>
        <family val="2"/>
      </rPr>
      <t>renewed as a direct result of project activities</t>
    </r>
    <r>
      <rPr>
        <sz val="12"/>
        <rFont val="Calibri"/>
        <family val="2"/>
      </rPr>
      <t>.</t>
    </r>
  </si>
  <si>
    <t>Remaining progress needed</t>
  </si>
  <si>
    <r>
      <t xml:space="preserve">Data limitations. </t>
    </r>
    <r>
      <rPr>
        <sz val="12"/>
        <color rgb="FF000000"/>
        <rFont val="Calibri"/>
        <family val="2"/>
        <scheme val="minor"/>
      </rPr>
      <t>Explain any limitations that may help us understand these data, such as reasons the data reported do not reflect the true number of applications submitted, or enrollments or renewals completed, that were funded by this grant.</t>
    </r>
  </si>
  <si>
    <t>1
Number of children for whom a new application was submitted during the month</t>
  </si>
  <si>
    <t>2
Number of children for whom a renewal application was submitted during the month</t>
  </si>
  <si>
    <t>3
Total: number of children applying this month</t>
  </si>
  <si>
    <t>Applications bar series names</t>
  </si>
  <si>
    <t>Enrollments figure series names</t>
  </si>
  <si>
    <t>Pie chart</t>
  </si>
  <si>
    <t>1
Number of parents for whom a new application was submitted during the month</t>
  </si>
  <si>
    <t>2
Number of parents for whom a renewal application was submitted during the month</t>
  </si>
  <si>
    <t>3
Total: number of parents applying this month</t>
  </si>
  <si>
    <t>Type here</t>
  </si>
  <si>
    <t>4.d
Child target apps fo dashboard</t>
  </si>
  <si>
    <t>3.d
Child apps of unknown new/renewal status for dashboard</t>
  </si>
  <si>
    <t>2.d
Child renewal apps for dashboard</t>
  </si>
  <si>
    <t>1.d
Child new apps for dashboard</t>
  </si>
  <si>
    <t xml:space="preserve">5.d
Other child apps for dashboard
</t>
  </si>
  <si>
    <t>.d
Target/otherapps stat unknown for dashboard</t>
  </si>
  <si>
    <t>6
Number of children newly enrolled to date</t>
  </si>
  <si>
    <t>7
Number of children renewed to date</t>
  </si>
  <si>
    <t>8
Total: Number of children enrolled or renewed to date</t>
  </si>
  <si>
    <t>6.d
Child new enrollments for dashboard</t>
  </si>
  <si>
    <t>7.d
Child renewals for dashboard</t>
  </si>
  <si>
    <t>8.d
Child enrollments of unknown status for dashboard</t>
  </si>
  <si>
    <t>9.d
Target children enrolled/renewed for dashboard</t>
  </si>
  <si>
    <t>10.d
non-target children enrolled/renewed for dashboard</t>
  </si>
  <si>
    <t>.d
Children ER target/other stat unknown for dashboard</t>
  </si>
  <si>
    <t>Children with new applications</t>
  </si>
  <si>
    <t>Children with renewal applications</t>
  </si>
  <si>
    <t>Target children</t>
  </si>
  <si>
    <t>Non-target children</t>
  </si>
  <si>
    <t>Children newly enrolled</t>
  </si>
  <si>
    <t>Children renewed</t>
  </si>
  <si>
    <r>
      <t xml:space="preserve">Enter the number of children for whom a Medicaid/ CHIP </t>
    </r>
    <r>
      <rPr>
        <u/>
        <sz val="12"/>
        <color rgb="FF000000"/>
        <rFont val="Calibri"/>
        <family val="2"/>
        <scheme val="minor"/>
      </rPr>
      <t>application</t>
    </r>
    <r>
      <rPr>
        <sz val="12"/>
        <color rgb="FF000000"/>
        <rFont val="Calibri"/>
        <family val="2"/>
        <scheme val="minor"/>
      </rPr>
      <t xml:space="preserve"> was submitted </t>
    </r>
    <r>
      <rPr>
        <u/>
        <sz val="12"/>
        <color rgb="FF000000"/>
        <rFont val="Calibri"/>
        <family val="2"/>
        <scheme val="minor"/>
      </rPr>
      <t>during the current reporting month</t>
    </r>
    <r>
      <rPr>
        <sz val="12"/>
        <color rgb="FF000000"/>
        <rFont val="Calibri"/>
        <family val="2"/>
        <scheme val="minor"/>
      </rPr>
      <t xml:space="preserve">, as a direct result of your CKC grant activities. </t>
    </r>
    <r>
      <rPr>
        <sz val="11"/>
        <color rgb="FF000000"/>
        <rFont val="Calibri"/>
        <family val="2"/>
        <scheme val="minor"/>
      </rPr>
      <t>If you can identify which children were already covered by Medicaid or CHIP when you provided them with substantial interactive assistance, enter data in columns  1 and 2; column 3 will calculate automatically. If you cannot identify which children were already covered, enter data in column 3, and leave columns 1 and 2 blank.</t>
    </r>
    <r>
      <rPr>
        <sz val="12"/>
        <color rgb="FF000000"/>
        <rFont val="Calibri"/>
        <family val="2"/>
        <scheme val="minor"/>
      </rPr>
      <t xml:space="preserve"> If you can identify which children were in your target population, enter data in columns 4 and 5; if you cannot, leave columns 4 and 5 blank. If you completed no applications this month, just enter 0 in columns 1, 2, 4 and 5.</t>
    </r>
  </si>
  <si>
    <r>
      <t xml:space="preserve">Enter the number of children for whom a Medicaid/ CHIP </t>
    </r>
    <r>
      <rPr>
        <u/>
        <sz val="12"/>
        <color rgb="FF000000"/>
        <rFont val="Calibri"/>
        <family val="2"/>
        <scheme val="minor"/>
      </rPr>
      <t xml:space="preserve">new enrollment or renewal </t>
    </r>
    <r>
      <rPr>
        <sz val="12"/>
        <color rgb="FF000000"/>
        <rFont val="Calibri"/>
        <family val="2"/>
        <scheme val="minor"/>
      </rPr>
      <t xml:space="preserve">was verified , </t>
    </r>
    <r>
      <rPr>
        <u/>
        <sz val="12"/>
        <color rgb="FF000000"/>
        <rFont val="Calibri"/>
        <family val="2"/>
        <scheme val="minor"/>
      </rPr>
      <t>between the start of the grant and the end of the current reporting month</t>
    </r>
    <r>
      <rPr>
        <sz val="12"/>
        <color rgb="FF000000"/>
        <rFont val="Calibri"/>
        <family val="2"/>
        <scheme val="minor"/>
      </rPr>
      <t>, as a direct result of your CKC  grant activities. If you can identify which children were already covered by Medicaid or CHIP when you provided them with substantial interactive assistance, enter data in columns 6 and 7; column 8 will calculate automatically. If you cannot identify which children were already covered, enter data in column 8, and leave columns 6 and 7 blank. If you can identify which children were in your target population, enter data in columns 9 and 10; if you cannot, leave columns 9 and 10 blank. If you have verified no new enrollments or renewals to date, enter 0 in columns 6, 7, 9 and 10.</t>
    </r>
  </si>
  <si>
    <r>
      <t xml:space="preserve">Enter the number of parents for whom an insurance affordability </t>
    </r>
    <r>
      <rPr>
        <u/>
        <sz val="12"/>
        <color rgb="FF000000"/>
        <rFont val="Calibri"/>
        <family val="2"/>
        <scheme val="minor"/>
      </rPr>
      <t>application</t>
    </r>
    <r>
      <rPr>
        <sz val="12"/>
        <color rgb="FF000000"/>
        <rFont val="Calibri"/>
        <family val="2"/>
        <scheme val="minor"/>
      </rPr>
      <t xml:space="preserve"> was submitted </t>
    </r>
    <r>
      <rPr>
        <u/>
        <sz val="12"/>
        <color rgb="FF000000"/>
        <rFont val="Calibri"/>
        <family val="2"/>
        <scheme val="minor"/>
      </rPr>
      <t>during the current reporting month</t>
    </r>
    <r>
      <rPr>
        <sz val="12"/>
        <color rgb="FF000000"/>
        <rFont val="Calibri"/>
        <family val="2"/>
        <scheme val="minor"/>
      </rPr>
      <t xml:space="preserve">, as a direct result of your CKC grant activities. </t>
    </r>
    <r>
      <rPr>
        <sz val="11"/>
        <color rgb="FF000000"/>
        <rFont val="Calibri"/>
        <family val="2"/>
        <scheme val="minor"/>
      </rPr>
      <t>If you can identify which parents were already covered by an insurance affordability program when you provided them with substantial interactive assistance, enter data in columns  1 and 2; column 3 will calculate automatically. If you cannot identify which parents were already covered, enter data in column 3, and leave columns 1 and 2 blank.</t>
    </r>
    <r>
      <rPr>
        <sz val="12"/>
        <color rgb="FF000000"/>
        <rFont val="Calibri"/>
        <family val="2"/>
        <scheme val="minor"/>
      </rPr>
      <t xml:space="preserve"> If you can identify which parents were parents of children in your target population, enter data in columns 4 and 5; if you cannot, leave columns 4 and 5 blank. If you completed no applications this month, just enter 0 in columns 1, 2, 4 and 5.</t>
    </r>
  </si>
  <si>
    <r>
      <t xml:space="preserve">Enter the number of parents for whom an insurance affordability program </t>
    </r>
    <r>
      <rPr>
        <u/>
        <sz val="12"/>
        <color rgb="FF000000"/>
        <rFont val="Calibri"/>
        <family val="2"/>
        <scheme val="minor"/>
      </rPr>
      <t xml:space="preserve">new enrollment or renewal </t>
    </r>
    <r>
      <rPr>
        <sz val="12"/>
        <color rgb="FF000000"/>
        <rFont val="Calibri"/>
        <family val="2"/>
        <scheme val="minor"/>
      </rPr>
      <t xml:space="preserve">was verified , </t>
    </r>
    <r>
      <rPr>
        <u/>
        <sz val="12"/>
        <color rgb="FF000000"/>
        <rFont val="Calibri"/>
        <family val="2"/>
        <scheme val="minor"/>
      </rPr>
      <t>between the start of the grant and the end of the current reporting month</t>
    </r>
    <r>
      <rPr>
        <sz val="12"/>
        <color rgb="FF000000"/>
        <rFont val="Calibri"/>
        <family val="2"/>
        <scheme val="minor"/>
      </rPr>
      <t>, as a direct result of your CKC  grant activities. If you can identify which parents were already covered by an insurance affordability program when you provided them with substantial interactive assistance, enter data in columns 6 and 7; column 8 will calculate automatically. If you cannot identify which parents were already covered, enter data in column 8, and leave columns 6 and 7 blank. If you can identify which parents were parents of children were in your target population, enter data in columns 9 and 10; if you cannot, leave columns 9 and 10 blank. If you have verified no new enrollments or renewals to date, enter 0 in columns 6, 7, 9 and 10.</t>
    </r>
  </si>
  <si>
    <t>5
Number of parents of other children for whom an application was submitted during the month</t>
  </si>
  <si>
    <t>6
Number of parents newly enrolled to date</t>
  </si>
  <si>
    <t>7
Number of parents renewed to date</t>
  </si>
  <si>
    <t>8
Total: Number of parents enrolled or renewed to date</t>
  </si>
  <si>
    <t>Parents newly enrolled</t>
  </si>
  <si>
    <t>Parents renewed</t>
  </si>
  <si>
    <t>Parents of target children</t>
  </si>
  <si>
    <t>Parents of non-target children</t>
  </si>
  <si>
    <t>Parents with new applications</t>
  </si>
  <si>
    <t>Parents with renewal applications</t>
  </si>
  <si>
    <t>Percentage of parent target achieved</t>
  </si>
  <si>
    <t>Percentage of child target achieved</t>
  </si>
  <si>
    <t>Please review the instructions tab, including data definitions, before completing this table. Then enter data in the row for the current reporting month, which you selected on the Cover Sheet and is shaded gray below. Enter data in the columns in order, starting with column 1.</t>
  </si>
  <si>
    <t>6.d
Parent new enrollments for dashboard</t>
  </si>
  <si>
    <t>7.d
Parent renewals for dashboard</t>
  </si>
  <si>
    <t>8.d
Parent enrollments of unknown status for dashboard</t>
  </si>
  <si>
    <t>9.d
Target parents enrolled/renewed for dashboard</t>
  </si>
  <si>
    <t>10.d
non-target parents enrolled/renewed for dashboard</t>
  </si>
  <si>
    <t>.d
Parent ER target/other stat unknown for dashboard</t>
  </si>
  <si>
    <t>New/ renewal breakdown not available</t>
  </si>
  <si>
    <t>Target/other breakdown not available</t>
  </si>
  <si>
    <t>New/renewal breakdown not available</t>
  </si>
  <si>
    <t>A and C, columns 1 - 5</t>
  </si>
  <si>
    <t>A and C, columns 6, 8, 9 and 10</t>
  </si>
  <si>
    <t>A and C, column 7, 8, 9 and 10</t>
  </si>
  <si>
    <t>Targeted children</t>
  </si>
  <si>
    <t>Children who are part of the population you were targeting. For example, if you were targeting Latino teenagers and you assisted 100 teenagers identifying as Latino, you should report 100 targeted children.</t>
  </si>
  <si>
    <t>A, columns 4 and 9</t>
  </si>
  <si>
    <t>Other children</t>
  </si>
  <si>
    <t>Children who are not part of the population you were targeting. For example, if you were targeting Latino teenagers and you assisted 20 teenagers identifying as non-Latino, you should report 20 other children.</t>
  </si>
  <si>
    <t>A, columns 5 and 10</t>
  </si>
  <si>
    <t>9
Number of targeted children newly enrolled or renewed to date</t>
  </si>
  <si>
    <t>4
Number of targeted children for whom an application was submitted during the month</t>
  </si>
  <si>
    <t>5
Number of other children for whom an application was submitted during the month</t>
  </si>
  <si>
    <t>10
Number of other children newly enrolled or renewed to date</t>
  </si>
  <si>
    <t>Parents of targeted children</t>
  </si>
  <si>
    <t>Parents of children who were part of the population you were targeting. For example, if you were targeting Latino teenagers and you assisted 100 parents of teenagers identifying as Latino, you should report 100 parents of targeted children.</t>
  </si>
  <si>
    <t>Other parents</t>
  </si>
  <si>
    <t>Parents of children who are not part of the population you were targeting. For example, if you were targeting Latino teenagers and you assisted 20 parents of teenagers identifying as non-Latino, you should report 20 parents of other children.</t>
  </si>
  <si>
    <t>C, columns 4 and 9</t>
  </si>
  <si>
    <t>C, columns 5 and 10</t>
  </si>
  <si>
    <t>9
Number of parents of targeted children newly enrolled or renewed to date</t>
  </si>
  <si>
    <t>10
Number of other parents newly enrolled and renewed to date</t>
  </si>
  <si>
    <t>4
Number of parents of targeted children for whom an application was submitted during the month</t>
  </si>
  <si>
    <t>Instructions: Describe 1 - 6 major activities, achievements and challenges  that you experienced on this grant during the current reporting period. Enter up to 6 topics that you would like help with. Each cell is limited to 1,000 characters.</t>
  </si>
  <si>
    <t>Connecting Kids to Coverage: Monthly Report</t>
  </si>
  <si>
    <t>Complete the boxes below. Select from drop-down menu where applicable.</t>
  </si>
  <si>
    <t>Notes</t>
  </si>
  <si>
    <t>Check this box if all applications, enrollments and renewals counted in this report resulted from assistance by staff 100% funded by your CKC grant. If they did not, please estimate the shares of applications, enrollments and renewals reported that are attributable to CKC funding, and explain how you arrived at this estimate, in the 'data limitations' fields on tabs A and B.</t>
  </si>
  <si>
    <t>Check this box if all applications, enrollments and renewals counted in this report are reported consistently with the data definitions on the instructions tab. If they are not, please explain how they differ in the 'data limitations' field on tabs A and B.</t>
  </si>
  <si>
    <t>Check this box if all enrollments and renewals counted in this report were verified.</t>
  </si>
  <si>
    <t>Include pregnant women if they are age-eligible for Medicaid or CHIP children’s health coverage. Only include children who are not yet born if the state provides coverage to unborn children under CHIP.</t>
  </si>
  <si>
    <r>
      <rPr>
        <b/>
        <sz val="12"/>
        <color theme="1"/>
        <rFont val="Times New Roman"/>
        <family val="1"/>
      </rPr>
      <t xml:space="preserve">PRA Disclosure Statement: </t>
    </r>
    <r>
      <rPr>
        <sz val="12"/>
        <color theme="1"/>
        <rFont val="Times New Roman"/>
        <family val="1"/>
      </rPr>
      <t>This information is being collected to assist the Centers for Medicare &amp; Medicaid Services (CMS) with the data needed to reflect the aggregate goals and accomplishments for this cooperative agreement program. This mandatory information collection (42 U.S.C. 1396a) will be used to demonstrate the outcomes that result directly from this funding opportunity, and will also be used to help evaluate the success of outreach and enrollment strategies and identify areas that need improvement or mid-course corrections. This request does not collect personally identifiable information. Consequently, the Privacy Act of 1974 does not apply. According to the Paperwork Reduction Act of 1995, no persons are required to respond to a collection of information unless it displays a valid Office of Management and Budget (OMB) control number. The valid OMB control number for this information collection is 0938-1148 (CMS-10398 #7). Public burden for all of the collection of information requirements under this control number is estimated to range from 16 to 20 hours per response, including the time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CMS, 7500 Security Boulevard, Attn: Paperwork Reduction Act Reports Clearance Officer, Mail Stop C4-26-05, Baltimore, Maryland 21244-1850.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</si>
</sst>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m/d/yyyy;@"/>
  </numFmts>
  <fonts count="32" x14ac:knownFonts="1">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sz val="14"/>
      <color rgb="FF000000"/>
      <name val="Calibri"/>
      <family val="2"/>
      <scheme val="minor"/>
    </font>
    <font>
      <b/>
      <sz val="10"/>
      <color theme="0"/>
      <name val="Verdana"/>
      <family val="2"/>
    </font>
    <font>
      <sz val="11"/>
      <color rgb="FFFF0000"/>
      <name val="Calibri"/>
      <family val="2"/>
      <scheme val="minor"/>
    </font>
    <font>
      <b/>
      <sz val="11"/>
      <color theme="0"/>
      <name val="Calibri"/>
      <family val="2"/>
      <scheme val="minor"/>
    </font>
    <font>
      <b/>
      <sz val="11"/>
      <color theme="1"/>
      <name val="Calibri"/>
      <family val="2"/>
      <scheme val="minor"/>
    </font>
    <font>
      <b/>
      <sz val="12"/>
      <name val="Calibri"/>
      <family val="2"/>
    </font>
    <font>
      <sz val="12"/>
      <name val="Calibri"/>
      <family val="2"/>
    </font>
    <font>
      <b/>
      <i/>
      <sz val="12"/>
      <name val="Calibri"/>
      <family val="2"/>
    </font>
    <font>
      <i/>
      <sz val="12"/>
      <name val="Calibri"/>
      <family val="2"/>
    </font>
    <font>
      <sz val="12"/>
      <color rgb="FFFF0000"/>
      <name val="Calibri"/>
      <family val="2"/>
    </font>
    <font>
      <sz val="11"/>
      <name val="Calibri"/>
      <family val="2"/>
      <scheme val="minor"/>
    </font>
    <font>
      <sz val="11"/>
      <color theme="1"/>
      <name val="Calibri"/>
      <family val="2"/>
      <scheme val="minor"/>
    </font>
    <font>
      <b/>
      <sz val="12"/>
      <color rgb="FF000000"/>
      <name val="Calibri"/>
      <family val="2"/>
      <scheme val="minor"/>
    </font>
    <font>
      <i/>
      <sz val="12"/>
      <color rgb="FF000000"/>
      <name val="Calibri"/>
      <family val="2"/>
      <scheme val="minor"/>
    </font>
    <font>
      <sz val="12"/>
      <color rgb="FF000000"/>
      <name val="Calibri"/>
      <family val="2"/>
      <scheme val="minor"/>
    </font>
    <font>
      <u/>
      <sz val="12"/>
      <color rgb="FF000000"/>
      <name val="Calibri"/>
      <family val="2"/>
      <scheme val="minor"/>
    </font>
    <font>
      <sz val="11"/>
      <color rgb="FF000000"/>
      <name val="Calibri"/>
      <family val="2"/>
      <scheme val="minor"/>
    </font>
    <font>
      <b/>
      <sz val="11"/>
      <name val="Calibri"/>
      <family val="2"/>
      <scheme val="minor"/>
    </font>
    <font>
      <sz val="14"/>
      <color theme="0"/>
      <name val="Calibri"/>
      <family val="2"/>
      <scheme val="minor"/>
    </font>
    <font>
      <sz val="8"/>
      <color rgb="FF000000"/>
      <name val="Segoe UI"/>
      <family val="2"/>
    </font>
    <font>
      <sz val="10"/>
      <color rgb="FFE60033"/>
      <name val="Calibri"/>
      <family val="2"/>
      <scheme val="minor"/>
    </font>
    <font>
      <b/>
      <sz val="12"/>
      <color theme="1"/>
      <name val="Times New Roman"/>
      <family val="1"/>
    </font>
    <font>
      <sz val="12"/>
      <color theme="1"/>
      <name val="Times New Roman"/>
      <family val="1"/>
    </font>
  </fonts>
  <fills count="15">
    <fill>
      <patternFill patternType="none"/>
    </fill>
    <fill>
      <patternFill patternType="gray125"/>
    </fill>
    <fill>
      <patternFill patternType="solid">
        <fgColor theme="0" tint="-0.14999847407452621"/>
        <bgColor indexed="64"/>
      </patternFill>
    </fill>
    <fill>
      <patternFill patternType="solid">
        <fgColor rgb="FFE70033"/>
        <bgColor indexed="64"/>
      </patternFill>
    </fill>
    <fill>
      <patternFill patternType="solid">
        <fgColor theme="0"/>
        <bgColor indexed="64"/>
      </patternFill>
    </fill>
    <fill>
      <patternFill patternType="solid">
        <fgColor rgb="FFD7D3C8"/>
        <bgColor indexed="64"/>
      </patternFill>
    </fill>
    <fill>
      <patternFill patternType="solid">
        <fgColor rgb="FF00694E"/>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style="hair">
        <color rgb="FF000000"/>
      </right>
      <top style="medium">
        <color indexed="64"/>
      </top>
      <bottom style="hair">
        <color rgb="FF000000"/>
      </bottom>
      <diagonal/>
    </border>
    <border>
      <left style="medium">
        <color rgb="FF000000"/>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right style="thin">
        <color indexed="64"/>
      </right>
      <top/>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right style="medium">
        <color rgb="FF666666"/>
      </right>
      <top/>
      <bottom/>
      <diagonal/>
    </border>
    <border>
      <left style="medium">
        <color rgb="FF666666"/>
      </left>
      <right style="medium">
        <color rgb="FF666666"/>
      </right>
      <top style="medium">
        <color rgb="FF666666"/>
      </top>
      <bottom/>
      <diagonal/>
    </border>
    <border>
      <left style="thin">
        <color indexed="64"/>
      </left>
      <right style="medium">
        <color indexed="64"/>
      </right>
      <top/>
      <bottom/>
      <diagonal/>
    </border>
    <border>
      <left style="hair">
        <color rgb="FF000000"/>
      </left>
      <right/>
      <top style="medium">
        <color indexed="64"/>
      </top>
      <bottom style="hair">
        <color rgb="FF000000"/>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medium">
        <color indexed="64"/>
      </left>
      <right style="medium">
        <color indexed="64"/>
      </right>
      <top/>
      <bottom style="medium">
        <color indexed="64"/>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style="hair">
        <color rgb="FF000000"/>
      </bottom>
      <diagonal/>
    </border>
    <border>
      <left/>
      <right style="hair">
        <color rgb="FF000000"/>
      </right>
      <top style="hair">
        <color rgb="FF000000"/>
      </top>
      <bottom/>
      <diagonal/>
    </border>
    <border>
      <left/>
      <right style="medium">
        <color rgb="FF666666"/>
      </right>
      <top style="thick">
        <color rgb="FF666666"/>
      </top>
      <bottom/>
      <diagonal/>
    </border>
    <border>
      <left/>
      <right style="medium">
        <color rgb="FF666666"/>
      </right>
      <top style="medium">
        <color rgb="FF666666"/>
      </top>
      <bottom/>
      <diagonal/>
    </border>
    <border>
      <left style="medium">
        <color rgb="FF666666"/>
      </left>
      <right/>
      <top style="thick">
        <color rgb="FF666666"/>
      </top>
      <bottom/>
      <diagonal/>
    </border>
    <border>
      <left style="medium">
        <color rgb="FF666666"/>
      </left>
      <right/>
      <top/>
      <bottom/>
      <diagonal/>
    </border>
    <border>
      <left style="medium">
        <color rgb="FF666666"/>
      </left>
      <right/>
      <top/>
      <bottom style="medium">
        <color rgb="FF666666"/>
      </bottom>
      <diagonal/>
    </border>
    <border>
      <left style="medium">
        <color rgb="FF666666"/>
      </left>
      <right/>
      <top style="medium">
        <color rgb="FF666666"/>
      </top>
      <bottom/>
      <diagonal/>
    </border>
    <border>
      <left/>
      <right style="medium">
        <color rgb="FF666666"/>
      </right>
      <top/>
      <bottom style="thick">
        <color rgb="FF666666"/>
      </bottom>
      <diagonal/>
    </border>
    <border>
      <left/>
      <right/>
      <top/>
      <bottom style="thick">
        <color rgb="FF666666"/>
      </bottom>
      <diagonal/>
    </border>
    <border>
      <left/>
      <right/>
      <top/>
      <bottom style="thin">
        <color indexed="64"/>
      </bottom>
      <diagonal/>
    </border>
    <border>
      <left/>
      <right style="medium">
        <color indexed="64"/>
      </right>
      <top/>
      <bottom/>
      <diagonal/>
    </border>
  </borders>
  <cellStyleXfs count="2">
    <xf numFmtId="0" fontId="0" fillId="0" borderId="0"/>
    <xf numFmtId="9" fontId="20" fillId="0" borderId="0" applyFont="0" applyFill="0" applyBorder="0" applyAlignment="0" applyProtection="0"/>
  </cellStyleXfs>
  <cellXfs count="130">
    <xf numFmtId="0" fontId="0" fillId="0" borderId="0" xfId="0"/>
    <xf numFmtId="0" fontId="1" fillId="0" borderId="0" xfId="0" applyFont="1" applyProtection="1"/>
    <xf numFmtId="0" fontId="2" fillId="0" borderId="0" xfId="0" applyFont="1" applyProtection="1"/>
    <xf numFmtId="0" fontId="2" fillId="0" borderId="0" xfId="0" applyFont="1" applyProtection="1">
      <protection locked="0"/>
    </xf>
    <xf numFmtId="0" fontId="0" fillId="0" borderId="0" xfId="0" applyFont="1"/>
    <xf numFmtId="0" fontId="3" fillId="0" borderId="1" xfId="0" applyFont="1" applyBorder="1" applyProtection="1"/>
    <xf numFmtId="0" fontId="2" fillId="0" borderId="2" xfId="0" applyFont="1" applyBorder="1" applyAlignment="1" applyProtection="1">
      <alignment horizontal="center" wrapText="1"/>
    </xf>
    <xf numFmtId="0" fontId="2" fillId="0" borderId="3" xfId="0" applyFont="1" applyBorder="1" applyAlignment="1" applyProtection="1">
      <alignment horizontal="center"/>
    </xf>
    <xf numFmtId="0" fontId="2" fillId="0" borderId="4" xfId="0" applyFont="1" applyBorder="1" applyProtection="1"/>
    <xf numFmtId="0" fontId="2" fillId="0" borderId="6" xfId="0" applyFont="1" applyBorder="1" applyProtection="1"/>
    <xf numFmtId="0" fontId="2" fillId="0" borderId="8" xfId="0" applyFont="1" applyBorder="1" applyAlignment="1" applyProtection="1">
      <alignment horizontal="left" vertical="top" wrapText="1"/>
    </xf>
    <xf numFmtId="17" fontId="0" fillId="0" borderId="0" xfId="0" applyNumberFormat="1"/>
    <xf numFmtId="0" fontId="8" fillId="0" borderId="0" xfId="0" applyFont="1" applyAlignment="1"/>
    <xf numFmtId="0" fontId="0" fillId="0" borderId="0" xfId="0" applyFont="1" applyAlignment="1"/>
    <xf numFmtId="0" fontId="6" fillId="0" borderId="0" xfId="0" applyFont="1"/>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center"/>
    </xf>
    <xf numFmtId="165" fontId="2" fillId="0" borderId="10" xfId="0" applyNumberFormat="1" applyFont="1" applyBorder="1" applyAlignment="1" applyProtection="1">
      <alignment horizontal="left" indent="1"/>
    </xf>
    <xf numFmtId="0" fontId="11" fillId="0" borderId="0" xfId="0" applyFont="1"/>
    <xf numFmtId="0" fontId="5" fillId="0" borderId="4" xfId="0" applyFont="1" applyBorder="1" applyProtection="1"/>
    <xf numFmtId="0" fontId="4" fillId="2" borderId="5" xfId="0" applyFont="1" applyFill="1" applyBorder="1" applyAlignment="1" applyProtection="1">
      <alignment horizontal="left" indent="1"/>
      <protection locked="0"/>
    </xf>
    <xf numFmtId="0" fontId="14" fillId="0" borderId="28" xfId="0" applyFont="1" applyFill="1" applyBorder="1" applyAlignment="1">
      <alignment vertical="center" wrapText="1"/>
    </xf>
    <xf numFmtId="0" fontId="15" fillId="0" borderId="17" xfId="0" applyFont="1" applyFill="1" applyBorder="1" applyAlignment="1">
      <alignment vertical="center" wrapText="1"/>
    </xf>
    <xf numFmtId="0" fontId="15" fillId="0" borderId="30" xfId="0" applyFont="1" applyFill="1" applyBorder="1" applyAlignment="1">
      <alignment vertical="center" wrapText="1"/>
    </xf>
    <xf numFmtId="0" fontId="14" fillId="0" borderId="17" xfId="0" applyFont="1" applyFill="1" applyBorder="1" applyAlignment="1">
      <alignment vertical="center" wrapText="1"/>
    </xf>
    <xf numFmtId="0" fontId="15" fillId="0" borderId="31" xfId="0" applyFont="1" applyFill="1" applyBorder="1" applyAlignment="1">
      <alignment vertical="center" wrapText="1"/>
    </xf>
    <xf numFmtId="0" fontId="14" fillId="0" borderId="16" xfId="0" applyFont="1" applyFill="1" applyBorder="1" applyAlignment="1">
      <alignment vertical="center" wrapText="1"/>
    </xf>
    <xf numFmtId="0" fontId="15" fillId="0" borderId="16" xfId="0" applyFont="1" applyFill="1" applyBorder="1" applyAlignment="1">
      <alignment vertical="center" wrapText="1"/>
    </xf>
    <xf numFmtId="0" fontId="15" fillId="0" borderId="32" xfId="0" applyFont="1" applyFill="1" applyBorder="1" applyAlignment="1">
      <alignment vertical="center" wrapText="1"/>
    </xf>
    <xf numFmtId="0" fontId="14" fillId="0" borderId="29" xfId="0" applyFont="1" applyFill="1" applyBorder="1" applyAlignment="1">
      <alignment vertical="center" wrapText="1"/>
    </xf>
    <xf numFmtId="0" fontId="15" fillId="0" borderId="33" xfId="0" applyFont="1" applyFill="1" applyBorder="1" applyAlignment="1">
      <alignment vertical="center" wrapText="1"/>
    </xf>
    <xf numFmtId="0" fontId="14" fillId="0" borderId="29" xfId="0" applyFont="1" applyFill="1" applyBorder="1" applyAlignment="1">
      <alignment vertical="top" wrapText="1"/>
    </xf>
    <xf numFmtId="0" fontId="15" fillId="0" borderId="18" xfId="0" applyFont="1" applyFill="1" applyBorder="1" applyAlignment="1">
      <alignment vertical="center" wrapText="1"/>
    </xf>
    <xf numFmtId="0" fontId="15" fillId="0" borderId="15" xfId="0" applyFont="1" applyFill="1" applyBorder="1" applyAlignment="1">
      <alignment vertical="center" wrapText="1"/>
    </xf>
    <xf numFmtId="0" fontId="16" fillId="0" borderId="29" xfId="0" applyFont="1" applyFill="1" applyBorder="1" applyAlignment="1">
      <alignment vertical="center" wrapText="1"/>
    </xf>
    <xf numFmtId="0" fontId="16" fillId="0" borderId="17" xfId="0" applyFont="1" applyFill="1" applyBorder="1" applyAlignment="1">
      <alignment vertical="center" wrapText="1"/>
    </xf>
    <xf numFmtId="0" fontId="15" fillId="0" borderId="31" xfId="0" applyFont="1" applyFill="1" applyBorder="1" applyAlignment="1">
      <alignment wrapText="1"/>
    </xf>
    <xf numFmtId="0" fontId="16" fillId="0" borderId="16" xfId="0" applyFont="1" applyFill="1" applyBorder="1" applyAlignment="1">
      <alignment vertical="center" wrapText="1"/>
    </xf>
    <xf numFmtId="0" fontId="15" fillId="0" borderId="33" xfId="0" applyFont="1" applyFill="1" applyBorder="1" applyAlignment="1">
      <alignment wrapText="1"/>
    </xf>
    <xf numFmtId="0" fontId="18" fillId="0" borderId="31" xfId="0" applyFont="1" applyFill="1" applyBorder="1" applyAlignment="1">
      <alignment vertical="center" wrapText="1"/>
    </xf>
    <xf numFmtId="0" fontId="19" fillId="0" borderId="0" xfId="0" applyFont="1"/>
    <xf numFmtId="9" fontId="0" fillId="0" borderId="0" xfId="1" applyFont="1"/>
    <xf numFmtId="0" fontId="13" fillId="0" borderId="0" xfId="0" applyFont="1"/>
    <xf numFmtId="17" fontId="2" fillId="2" borderId="5" xfId="0" applyNumberFormat="1" applyFont="1" applyFill="1" applyBorder="1" applyAlignment="1" applyProtection="1">
      <alignment horizontal="left" indent="1"/>
      <protection locked="0"/>
    </xf>
    <xf numFmtId="0" fontId="0" fillId="9" borderId="0" xfId="0" applyFill="1"/>
    <xf numFmtId="0" fontId="6" fillId="6" borderId="23"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11" fillId="9" borderId="0" xfId="0" applyFont="1" applyFill="1"/>
    <xf numFmtId="0" fontId="0" fillId="0" borderId="0" xfId="0" applyFont="1" applyBorder="1" applyProtection="1">
      <protection locked="0"/>
    </xf>
    <xf numFmtId="0" fontId="0" fillId="0" borderId="0" xfId="0" applyFont="1" applyProtection="1">
      <protection locked="0"/>
    </xf>
    <xf numFmtId="0" fontId="2" fillId="0" borderId="2" xfId="0" applyFont="1" applyBorder="1" applyAlignment="1" applyProtection="1">
      <alignment horizontal="center" wrapText="1"/>
      <protection locked="0"/>
    </xf>
    <xf numFmtId="165" fontId="2" fillId="0" borderId="7" xfId="0" applyNumberFormat="1" applyFont="1" applyBorder="1" applyAlignment="1" applyProtection="1">
      <alignment horizontal="left" indent="1"/>
      <protection locked="0"/>
    </xf>
    <xf numFmtId="0" fontId="0" fillId="0" borderId="0" xfId="0" applyFont="1" applyProtection="1"/>
    <xf numFmtId="0" fontId="0" fillId="0" borderId="0" xfId="0" applyFont="1" applyBorder="1" applyProtection="1"/>
    <xf numFmtId="0" fontId="5" fillId="0" borderId="19" xfId="0" applyFont="1" applyBorder="1" applyAlignment="1" applyProtection="1">
      <alignment horizontal="center"/>
    </xf>
    <xf numFmtId="0" fontId="5" fillId="0" borderId="19" xfId="0" applyFont="1" applyBorder="1" applyAlignment="1" applyProtection="1">
      <alignment horizontal="left" vertical="top" wrapText="1"/>
    </xf>
    <xf numFmtId="0" fontId="4" fillId="0" borderId="5" xfId="0" applyFont="1" applyFill="1" applyBorder="1" applyAlignment="1" applyProtection="1">
      <alignment horizontal="left" indent="1"/>
    </xf>
    <xf numFmtId="0" fontId="0" fillId="0" borderId="0" xfId="0" applyProtection="1">
      <protection locked="0"/>
    </xf>
    <xf numFmtId="0" fontId="0" fillId="0" borderId="0" xfId="0" applyAlignment="1" applyProtection="1">
      <alignment vertical="top"/>
      <protection locked="0"/>
    </xf>
    <xf numFmtId="0" fontId="0" fillId="2" borderId="0" xfId="0" applyFill="1" applyProtection="1">
      <protection locked="0"/>
    </xf>
    <xf numFmtId="0" fontId="19" fillId="4" borderId="0" xfId="0" applyFont="1" applyFill="1" applyAlignment="1" applyProtection="1">
      <alignment horizontal="center" vertical="center"/>
      <protection locked="0"/>
    </xf>
    <xf numFmtId="0" fontId="19" fillId="4" borderId="14" xfId="0" applyFont="1" applyFill="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Protection="1">
      <protection locked="0"/>
    </xf>
    <xf numFmtId="0" fontId="0" fillId="0" borderId="0" xfId="0" applyProtection="1"/>
    <xf numFmtId="0" fontId="23" fillId="0" borderId="0" xfId="0" applyFont="1" applyProtection="1"/>
    <xf numFmtId="0" fontId="5" fillId="4" borderId="0" xfId="0" applyFont="1" applyFill="1" applyBorder="1" applyAlignment="1" applyProtection="1">
      <alignment horizontal="center" vertical="top" wrapText="1"/>
    </xf>
    <xf numFmtId="0" fontId="26" fillId="7" borderId="0" xfId="0" applyFont="1" applyFill="1" applyBorder="1" applyAlignment="1" applyProtection="1">
      <alignment horizontal="center" vertical="top" wrapText="1"/>
    </xf>
    <xf numFmtId="0" fontId="26" fillId="8" borderId="0" xfId="0" applyFont="1" applyFill="1" applyBorder="1" applyAlignment="1" applyProtection="1">
      <alignment horizontal="center" vertical="top" wrapText="1"/>
    </xf>
    <xf numFmtId="0" fontId="12" fillId="9" borderId="0" xfId="0" applyFont="1" applyFill="1" applyBorder="1" applyAlignment="1" applyProtection="1">
      <alignment horizontal="center" vertical="top" wrapText="1"/>
    </xf>
    <xf numFmtId="0" fontId="0" fillId="3" borderId="10" xfId="0" applyFill="1" applyBorder="1" applyAlignment="1" applyProtection="1">
      <alignment vertical="top" wrapText="1"/>
    </xf>
    <xf numFmtId="0" fontId="0" fillId="0" borderId="0" xfId="0" applyAlignment="1" applyProtection="1">
      <alignment vertical="top"/>
    </xf>
    <xf numFmtId="0" fontId="0" fillId="2" borderId="0" xfId="0" applyFill="1" applyProtection="1"/>
    <xf numFmtId="0" fontId="19" fillId="2" borderId="0" xfId="0" applyFont="1" applyFill="1" applyAlignment="1" applyProtection="1">
      <alignment horizontal="center" vertical="center"/>
    </xf>
    <xf numFmtId="0" fontId="0" fillId="0" borderId="0" xfId="0" applyNumberFormat="1" applyProtection="1"/>
    <xf numFmtId="0" fontId="19" fillId="4" borderId="0" xfId="0" applyFont="1" applyFill="1" applyAlignment="1" applyProtection="1">
      <alignment horizontal="center" vertical="center"/>
    </xf>
    <xf numFmtId="17" fontId="0" fillId="0" borderId="0" xfId="0" applyNumberFormat="1" applyProtection="1"/>
    <xf numFmtId="17" fontId="0" fillId="4" borderId="0" xfId="0" applyNumberFormat="1" applyFill="1" applyProtection="1"/>
    <xf numFmtId="0" fontId="21" fillId="5" borderId="0" xfId="0" applyFont="1" applyFill="1" applyBorder="1" applyAlignment="1" applyProtection="1">
      <alignment horizontal="left" vertical="top" wrapText="1"/>
    </xf>
    <xf numFmtId="0" fontId="26" fillId="10" borderId="0" xfId="0" applyFont="1" applyFill="1" applyBorder="1" applyAlignment="1" applyProtection="1">
      <alignment horizontal="center" vertical="top" wrapText="1"/>
    </xf>
    <xf numFmtId="0" fontId="0" fillId="6" borderId="0" xfId="0" applyFill="1" applyProtection="1"/>
    <xf numFmtId="0" fontId="19" fillId="4" borderId="0" xfId="0" applyFont="1" applyFill="1" applyBorder="1" applyAlignment="1" applyProtection="1">
      <alignment horizontal="center" vertical="center"/>
      <protection locked="0"/>
    </xf>
    <xf numFmtId="0" fontId="0" fillId="0" borderId="0" xfId="0" applyBorder="1" applyProtection="1">
      <protection locked="0"/>
    </xf>
    <xf numFmtId="0" fontId="26" fillId="11" borderId="0" xfId="0" applyFont="1" applyFill="1" applyBorder="1" applyAlignment="1" applyProtection="1">
      <alignment horizontal="center" vertical="top" wrapText="1"/>
    </xf>
    <xf numFmtId="0" fontId="4" fillId="0" borderId="5" xfId="0" applyFont="1" applyBorder="1" applyAlignment="1" applyProtection="1">
      <alignment horizontal="left" indent="1"/>
      <protection locked="0"/>
    </xf>
    <xf numFmtId="164" fontId="2" fillId="0" borderId="5" xfId="0" applyNumberFormat="1" applyFont="1" applyBorder="1" applyAlignment="1" applyProtection="1">
      <alignment horizontal="left" indent="1"/>
      <protection locked="0"/>
    </xf>
    <xf numFmtId="17" fontId="2" fillId="0" borderId="5" xfId="0" applyNumberFormat="1" applyFont="1" applyBorder="1" applyAlignment="1" applyProtection="1">
      <alignment horizontal="left" indent="1"/>
      <protection locked="0"/>
    </xf>
    <xf numFmtId="0" fontId="26" fillId="12" borderId="0" xfId="0" applyFont="1" applyFill="1" applyBorder="1" applyAlignment="1" applyProtection="1">
      <alignment horizontal="center" vertical="top" wrapText="1"/>
    </xf>
    <xf numFmtId="0" fontId="12" fillId="6" borderId="0" xfId="0" applyFont="1" applyFill="1" applyBorder="1" applyAlignment="1" applyProtection="1">
      <alignment horizontal="center" vertical="top" wrapText="1"/>
    </xf>
    <xf numFmtId="0" fontId="26" fillId="13" borderId="0" xfId="0" applyFont="1" applyFill="1" applyBorder="1" applyAlignment="1" applyProtection="1">
      <alignment horizontal="center" vertical="top" wrapText="1"/>
    </xf>
    <xf numFmtId="0" fontId="26" fillId="14" borderId="0" xfId="0" applyFont="1" applyFill="1" applyBorder="1" applyAlignment="1" applyProtection="1">
      <alignment horizontal="center" vertical="top" wrapText="1"/>
    </xf>
    <xf numFmtId="0" fontId="26" fillId="14" borderId="14" xfId="0" applyFont="1" applyFill="1" applyBorder="1" applyAlignment="1" applyProtection="1">
      <alignment horizontal="center" vertical="top" wrapText="1"/>
    </xf>
    <xf numFmtId="0" fontId="26" fillId="12" borderId="14" xfId="0" applyFont="1" applyFill="1" applyBorder="1" applyAlignment="1" applyProtection="1">
      <alignment horizontal="center" vertical="top" wrapText="1"/>
    </xf>
    <xf numFmtId="0" fontId="0" fillId="0" borderId="3" xfId="0" applyFont="1" applyBorder="1" applyProtection="1"/>
    <xf numFmtId="0" fontId="0" fillId="0" borderId="37" xfId="0" applyFont="1" applyBorder="1" applyProtection="1">
      <protection locked="0"/>
    </xf>
    <xf numFmtId="0" fontId="0" fillId="0" borderId="8" xfId="0" applyFont="1" applyBorder="1" applyProtection="1">
      <protection locked="0"/>
    </xf>
    <xf numFmtId="164" fontId="29" fillId="2" borderId="5" xfId="0" applyNumberFormat="1" applyFont="1" applyFill="1" applyBorder="1" applyAlignment="1" applyProtection="1">
      <alignment horizontal="left" indent="1"/>
      <protection locked="0"/>
    </xf>
    <xf numFmtId="0" fontId="10" fillId="6" borderId="3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9" fillId="5" borderId="11" xfId="0" applyFont="1" applyFill="1" applyBorder="1" applyAlignment="1" applyProtection="1">
      <alignment vertical="center" wrapText="1"/>
      <protection locked="0"/>
    </xf>
    <xf numFmtId="0" fontId="9" fillId="5" borderId="20" xfId="0"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21" xfId="0" applyFont="1" applyFill="1" applyBorder="1" applyAlignment="1" applyProtection="1">
      <alignment vertical="center" wrapText="1"/>
      <protection locked="0"/>
    </xf>
    <xf numFmtId="0" fontId="9" fillId="5" borderId="12" xfId="0" applyFont="1" applyFill="1" applyBorder="1" applyAlignment="1" applyProtection="1">
      <alignment vertical="center" wrapText="1"/>
      <protection locked="0"/>
    </xf>
    <xf numFmtId="0" fontId="9" fillId="5" borderId="21"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22" xfId="0" applyFont="1" applyFill="1" applyBorder="1" applyAlignment="1" applyProtection="1">
      <alignment vertical="center" wrapText="1"/>
      <protection locked="0"/>
    </xf>
    <xf numFmtId="0" fontId="9" fillId="5" borderId="13" xfId="0" applyFont="1" applyFill="1" applyBorder="1" applyAlignment="1" applyProtection="1">
      <alignment vertical="center" wrapText="1"/>
      <protection locked="0"/>
    </xf>
    <xf numFmtId="0" fontId="9" fillId="5" borderId="22" xfId="0" applyFont="1" applyFill="1" applyBorder="1" applyAlignment="1" applyProtection="1">
      <alignment vertical="center" wrapText="1"/>
      <protection locked="0"/>
    </xf>
    <xf numFmtId="0" fontId="9" fillId="0" borderId="24" xfId="0" applyFont="1" applyFill="1" applyBorder="1" applyAlignment="1" applyProtection="1">
      <alignment vertical="center" wrapText="1"/>
      <protection locked="0"/>
    </xf>
    <xf numFmtId="0" fontId="9" fillId="0" borderId="25" xfId="0" applyFont="1" applyFill="1" applyBorder="1" applyAlignment="1" applyProtection="1">
      <alignment vertical="center" wrapText="1"/>
      <protection locked="0"/>
    </xf>
    <xf numFmtId="0" fontId="9" fillId="5" borderId="26" xfId="0" applyFont="1" applyFill="1" applyBorder="1" applyAlignment="1" applyProtection="1">
      <alignment vertical="center" wrapText="1"/>
      <protection locked="0"/>
    </xf>
    <xf numFmtId="0" fontId="9" fillId="0" borderId="26" xfId="0" applyFont="1" applyFill="1" applyBorder="1" applyAlignment="1" applyProtection="1">
      <alignment vertical="center" wrapText="1"/>
      <protection locked="0"/>
    </xf>
    <xf numFmtId="0" fontId="9" fillId="0" borderId="27" xfId="0" applyFont="1" applyFill="1" applyBorder="1" applyAlignment="1" applyProtection="1">
      <alignment vertical="center" wrapText="1"/>
      <protection locked="0"/>
    </xf>
    <xf numFmtId="0" fontId="2" fillId="0" borderId="2"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0" xfId="0" applyFont="1" applyBorder="1" applyAlignment="1">
      <alignment horizontal="left" wrapText="1"/>
    </xf>
    <xf numFmtId="0" fontId="2" fillId="0" borderId="6" xfId="0" applyFont="1" applyBorder="1" applyAlignment="1">
      <alignment horizontal="left" wrapText="1"/>
    </xf>
    <xf numFmtId="0" fontId="2" fillId="0" borderId="10" xfId="0" applyFont="1" applyBorder="1" applyAlignment="1">
      <alignment horizontal="left" wrapText="1"/>
    </xf>
    <xf numFmtId="0" fontId="31" fillId="0" borderId="0" xfId="0" applyFont="1" applyAlignment="1" applyProtection="1">
      <alignment horizontal="center" vertical="center" wrapText="1"/>
      <protection locked="0"/>
    </xf>
    <xf numFmtId="0" fontId="23" fillId="0" borderId="0" xfId="0" applyFont="1" applyAlignment="1" applyProtection="1">
      <alignment horizontal="left" vertical="top" wrapText="1"/>
    </xf>
    <xf numFmtId="0" fontId="21" fillId="5" borderId="36" xfId="0" applyFont="1" applyFill="1" applyBorder="1" applyAlignment="1" applyProtection="1">
      <alignment horizontal="left" vertical="top" wrapText="1"/>
    </xf>
    <xf numFmtId="0" fontId="22" fillId="5" borderId="0" xfId="0" applyFont="1" applyFill="1" applyAlignment="1" applyProtection="1">
      <alignment horizontal="left" vertical="top" wrapText="1"/>
      <protection locked="0"/>
    </xf>
    <xf numFmtId="0" fontId="6" fillId="0" borderId="0" xfId="0" applyFont="1" applyAlignment="1">
      <alignment horizontal="left" vertical="top" wrapText="1"/>
    </xf>
  </cellXfs>
  <cellStyles count="2">
    <cellStyle name="Normal" xfId="0" builtinId="0"/>
    <cellStyle name="Percent" xfId="1" builtinId="5"/>
  </cellStyles>
  <dxfs count="100">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hair">
          <color rgb="FF000000"/>
        </left>
        <right/>
        <top style="hair">
          <color rgb="FF000000"/>
        </top>
        <bottom style="hair">
          <color rgb="FF000000"/>
        </bottom>
      </border>
      <protection locked="0" hidden="0"/>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right style="hair">
          <color rgb="FF000000"/>
        </right>
        <top style="hair">
          <color rgb="FF000000"/>
        </top>
        <bottom style="hair">
          <color rgb="FF000000"/>
        </bottom>
      </border>
      <protection locked="0" hidden="0"/>
    </dxf>
    <dxf>
      <border outline="0">
        <top style="hair">
          <color rgb="FF000000"/>
        </top>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protection locked="0" hidden="0"/>
    </dxf>
    <dxf>
      <border outline="0">
        <bottom style="medium">
          <color indexed="64"/>
        </bottom>
      </border>
    </dxf>
    <dxf>
      <font>
        <b val="0"/>
        <i val="0"/>
        <strike val="0"/>
        <condense val="0"/>
        <extend val="0"/>
        <outline val="0"/>
        <shadow val="0"/>
        <u val="none"/>
        <vertAlign val="baseline"/>
        <sz val="14"/>
        <color theme="0"/>
        <name val="Calibri"/>
        <scheme val="minor"/>
      </font>
      <fill>
        <patternFill patternType="solid">
          <fgColor indexed="64"/>
          <bgColor rgb="FF00694E"/>
        </patternFill>
      </fill>
      <alignment horizontal="left"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hair">
          <color rgb="FF000000"/>
        </left>
        <right/>
        <top style="hair">
          <color rgb="FF000000"/>
        </top>
        <bottom style="hair">
          <color rgb="FF000000"/>
        </bottom>
      </border>
      <protection locked="0" hidden="0"/>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border>
      <protection locked="0" hidden="0"/>
    </dxf>
    <dxf>
      <border outline="0">
        <right style="medium">
          <color rgb="FF000000"/>
        </right>
        <top style="medium">
          <color indexed="64"/>
        </top>
        <bottom style="medium">
          <color rgb="FF000000"/>
        </bottom>
      </border>
    </dxf>
    <dxf>
      <fill>
        <patternFill patternType="none">
          <fgColor indexed="64"/>
          <bgColor auto="1"/>
        </patternFill>
      </fill>
      <protection locked="0" hidden="0"/>
    </dxf>
    <dxf>
      <border outline="0">
        <bottom style="medium">
          <color indexed="64"/>
        </bottom>
      </border>
    </dxf>
    <dxf>
      <font>
        <b val="0"/>
        <i val="0"/>
        <strike val="0"/>
        <condense val="0"/>
        <extend val="0"/>
        <outline val="0"/>
        <shadow val="0"/>
        <u val="none"/>
        <vertAlign val="baseline"/>
        <sz val="14"/>
        <color theme="1"/>
        <name val="Calibri"/>
        <scheme val="minor"/>
      </font>
      <fill>
        <patternFill patternType="solid">
          <fgColor indexed="64"/>
          <bgColor rgb="FF00694E"/>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numFmt numFmtId="0" formatCode="General"/>
      <protection locked="1" hidden="0"/>
    </dxf>
    <dxf>
      <numFmt numFmtId="0" formatCode="General"/>
      <protection locked="1" hidden="0"/>
    </dxf>
    <dxf>
      <numFmt numFmtId="0" formatCode="General"/>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ill>
        <patternFill>
          <fgColor indexed="64"/>
          <bgColor theme="0" tint="-0.14999847407452621"/>
        </patternFill>
      </fill>
      <protection locked="0" hidden="0"/>
    </dxf>
    <dxf>
      <protection locked="0" hidden="0"/>
    </dxf>
    <dxf>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ill>
        <patternFill>
          <fgColor indexed="64"/>
          <bgColor theme="0" tint="-0.14999847407452621"/>
        </patternFill>
      </fill>
      <protection locked="0" hidden="0"/>
    </dxf>
    <dxf>
      <protection locked="0" hidden="0"/>
    </dxf>
    <dxf>
      <protection locked="0" hidden="0"/>
    </dxf>
    <dxf>
      <numFmt numFmtId="22" formatCode="mmm\-yy"/>
      <protection locked="1" hidden="0"/>
    </dxf>
    <dxf>
      <border outline="0">
        <top style="medium">
          <color rgb="FF000000"/>
        </top>
      </border>
    </dxf>
    <dxf>
      <protection locked="0" hidden="0"/>
    </dxf>
    <dxf>
      <border outline="0">
        <bottom style="medium">
          <color rgb="FF000000"/>
        </bottom>
      </border>
    </dxf>
    <dxf>
      <alignment vertical="top" textRotation="0" indent="0" justifyLastLine="0" shrinkToFit="0" readingOrder="0"/>
      <protection locked="1" hidden="0"/>
    </dxf>
    <dxf>
      <fill>
        <patternFill>
          <bgColor theme="0" tint="-0.14996795556505021"/>
        </patternFill>
      </fill>
    </dxf>
    <dxf>
      <fill>
        <patternFill>
          <bgColor theme="0" tint="-0.14996795556505021"/>
        </patternFill>
      </fill>
    </dxf>
    <dxf>
      <font>
        <color rgb="FFE60033"/>
      </font>
    </dxf>
    <dxf>
      <font>
        <color rgb="FFE60033"/>
      </font>
    </dxf>
    <dxf>
      <font>
        <color rgb="FFE60033"/>
      </font>
    </dxf>
    <dxf>
      <font>
        <color rgb="FFE60033"/>
      </font>
    </dxf>
    <dxf>
      <font>
        <color rgb="FFE60033"/>
      </font>
    </dxf>
    <dxf>
      <font>
        <color rgb="FFE60033"/>
      </font>
    </dxf>
    <dxf>
      <numFmt numFmtId="0" formatCode="General"/>
      <protection locked="1" hidden="0"/>
    </dxf>
    <dxf>
      <numFmt numFmtId="0" formatCode="General"/>
      <protection locked="1" hidden="0"/>
    </dxf>
    <dxf>
      <numFmt numFmtId="0" formatCode="General"/>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ill>
        <patternFill>
          <fgColor indexed="64"/>
          <bgColor theme="0" tint="-0.14999847407452621"/>
        </patternFill>
      </fill>
      <protection locked="0" hidden="0"/>
    </dxf>
    <dxf>
      <protection locked="0" hidden="0"/>
    </dxf>
    <dxf>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protection locked="0" hidden="0"/>
    </dxf>
    <dxf>
      <fill>
        <patternFill>
          <fgColor indexed="64"/>
          <bgColor theme="0" tint="-0.14999847407452621"/>
        </patternFill>
      </fill>
      <protection locked="0" hidden="0"/>
    </dxf>
    <dxf>
      <protection locked="0" hidden="0"/>
    </dxf>
    <dxf>
      <protection locked="0" hidden="0"/>
    </dxf>
    <dxf>
      <numFmt numFmtId="22" formatCode="mmm\-yy"/>
      <protection locked="1" hidden="0"/>
    </dxf>
    <dxf>
      <border outline="0">
        <top style="medium">
          <color indexed="64"/>
        </top>
      </border>
    </dxf>
    <dxf>
      <protection locked="0" hidden="0"/>
    </dxf>
    <dxf>
      <border outline="0">
        <bottom style="medium">
          <color indexed="64"/>
        </bottom>
      </border>
    </dxf>
    <dxf>
      <alignment vertical="top" textRotation="0" indent="0" justifyLastLine="0" shrinkToFit="0" readingOrder="0"/>
      <protection locked="1" hidden="0"/>
    </dxf>
    <dxf>
      <fill>
        <patternFill>
          <bgColor theme="0" tint="-0.14996795556505021"/>
        </patternFill>
      </fill>
    </dxf>
    <dxf>
      <font>
        <color rgb="FFE60033"/>
      </font>
    </dxf>
    <dxf>
      <font>
        <color rgb="FFE60033"/>
      </font>
    </dxf>
    <dxf>
      <font>
        <color rgb="FFE60033"/>
      </font>
    </dxf>
    <dxf>
      <font>
        <color rgb="FFE60033"/>
      </font>
    </dxf>
    <dxf>
      <font>
        <color rgb="FFE60033"/>
      </font>
    </dxf>
    <dxf>
      <font>
        <color rgb="FFE60033"/>
      </font>
    </dxf>
    <dxf>
      <font>
        <color rgb="FFE60033"/>
      </font>
    </dxf>
    <dxf>
      <font>
        <color rgb="FFE60033"/>
      </font>
    </dxf>
    <dxf>
      <font>
        <color rgb="FFE60033"/>
      </font>
    </dxf>
    <dxf>
      <font>
        <color rgb="FFE60033"/>
      </font>
    </dxf>
    <dxf>
      <font>
        <color rgb="FFE60033"/>
      </font>
    </dxf>
    <dxf>
      <font>
        <b val="0"/>
        <i val="0"/>
        <strike val="0"/>
        <condense val="0"/>
        <extend val="0"/>
        <outline val="0"/>
        <shadow val="0"/>
        <u val="none"/>
        <vertAlign val="baseline"/>
        <sz val="12"/>
        <color rgb="FFFF0000"/>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style="medium">
          <color rgb="FF666666"/>
        </left>
        <right/>
        <top/>
        <bottom/>
      </border>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rgb="FF666666"/>
        </right>
        <top/>
        <bottom/>
      </border>
    </dxf>
    <dxf>
      <font>
        <b/>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rgb="FF666666"/>
        </right>
        <top/>
        <bottom/>
      </border>
    </dxf>
    <dxf>
      <border outline="0">
        <left style="medium">
          <color rgb="FF666666"/>
        </left>
        <right style="medium">
          <color rgb="FF666666"/>
        </right>
        <top style="medium">
          <color rgb="FF666666"/>
        </top>
        <bottom style="medium">
          <color rgb="FF666666"/>
        </bottom>
      </border>
    </dxf>
    <dxf>
      <font>
        <strike val="0"/>
        <outline val="0"/>
        <shadow val="0"/>
        <u val="none"/>
        <vertAlign val="baseline"/>
        <sz val="12"/>
        <name val="Calibri"/>
        <scheme val="none"/>
      </font>
    </dxf>
    <dxf>
      <border outline="0">
        <bottom style="thick">
          <color rgb="FF666666"/>
        </bottom>
      </border>
    </dxf>
    <dxf>
      <font>
        <b/>
        <i val="0"/>
        <strike val="0"/>
        <condense val="0"/>
        <extend val="0"/>
        <outline val="0"/>
        <shadow val="0"/>
        <u val="none"/>
        <vertAlign val="baseline"/>
        <sz val="10"/>
        <color theme="0"/>
        <name val="Verdana"/>
        <scheme val="none"/>
      </font>
      <fill>
        <patternFill patternType="solid">
          <fgColor indexed="64"/>
          <bgColor rgb="FF00694E"/>
        </patternFill>
      </fill>
      <alignment horizontal="center" vertical="center" textRotation="0" wrapText="1" indent="0" justifyLastLine="0" shrinkToFit="0" readingOrder="0"/>
      <border diagonalUp="0" diagonalDown="0" outline="0">
        <left style="medium">
          <color rgb="FF666666"/>
        </left>
        <right style="medium">
          <color rgb="FF666666"/>
        </right>
        <top/>
        <bottom/>
      </border>
    </dxf>
  </dxfs>
  <tableStyles count="0" defaultTableStyle="TableStyleMedium2" defaultPivotStyle="PivotStyleLight16"/>
  <colors>
    <mruColors>
      <color rgb="FF00694E"/>
      <color rgb="FFE60033"/>
      <color rgb="FFFF00FF"/>
      <color rgb="FF30CDD7"/>
      <color rgb="FF77B800"/>
      <color rgb="FF34B6E4"/>
      <color rgb="FF009A3D"/>
      <color rgb="FF002E5F"/>
      <color rgb="FF0063B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children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0"/>
          <c:order val="0"/>
          <c:tx>
            <c:strRef>
              <c:f>'Child dash support'!$B$16</c:f>
              <c:strCache>
                <c:ptCount val="1"/>
                <c:pt idx="0">
                  <c:v>Children with new applications</c:v>
                </c:pt>
              </c:strCache>
            </c:strRef>
          </c:tx>
          <c:spPr>
            <a:solidFill>
              <a:schemeClr val="accent4">
                <a:lumMod val="40000"/>
                <a:lumOff val="60000"/>
              </a:schemeClr>
            </a:solidFill>
            <a:ln w="25400">
              <a:noFill/>
            </a:ln>
            <a:effectLst/>
          </c:spPr>
          <c:invertIfNegative val="0"/>
          <c:cat>
            <c:numRef>
              <c:f>[0]!ChildLabels</c:f>
              <c:numCache>
                <c:formatCode>mmm\-yy</c:formatCode>
                <c:ptCount val="13"/>
              </c:numCache>
            </c:numRef>
          </c:cat>
          <c:val>
            <c:numRef>
              <c:f>[0]!ChildAppsE</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9865-4892-BC18-9CFB625CC144}"/>
            </c:ext>
          </c:extLst>
        </c:ser>
        <c:ser>
          <c:idx val="1"/>
          <c:order val="1"/>
          <c:tx>
            <c:strRef>
              <c:f>'Child dash support'!$B$17</c:f>
              <c:strCache>
                <c:ptCount val="1"/>
                <c:pt idx="0">
                  <c:v>Children with renewal applications</c:v>
                </c:pt>
              </c:strCache>
            </c:strRef>
          </c:tx>
          <c:spPr>
            <a:solidFill>
              <a:schemeClr val="accent4">
                <a:lumMod val="60000"/>
                <a:lumOff val="40000"/>
              </a:schemeClr>
            </a:solidFill>
            <a:ln w="25400">
              <a:noFill/>
            </a:ln>
            <a:effectLst/>
          </c:spPr>
          <c:invertIfNegative val="0"/>
          <c:cat>
            <c:numRef>
              <c:f>[0]!ChildLabels</c:f>
              <c:numCache>
                <c:formatCode>mmm\-yy</c:formatCode>
                <c:ptCount val="13"/>
              </c:numCache>
            </c:numRef>
          </c:cat>
          <c:val>
            <c:numRef>
              <c:f>[0]!ChildAppsR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9865-4892-BC18-9CFB625CC144}"/>
            </c:ext>
          </c:extLst>
        </c:ser>
        <c:ser>
          <c:idx val="2"/>
          <c:order val="2"/>
          <c:tx>
            <c:strRef>
              <c:f>'Child dash support'!$B$18</c:f>
              <c:strCache>
                <c:ptCount val="1"/>
                <c:pt idx="0">
                  <c:v>New/renewal breakdown not available</c:v>
                </c:pt>
              </c:strCache>
            </c:strRef>
          </c:tx>
          <c:spPr>
            <a:solidFill>
              <a:schemeClr val="accent4">
                <a:lumMod val="75000"/>
              </a:schemeClr>
            </a:solidFill>
            <a:ln>
              <a:noFill/>
            </a:ln>
            <a:effectLst/>
          </c:spPr>
          <c:invertIfNegative val="0"/>
          <c:cat>
            <c:numRef>
              <c:f>[0]!ChildLabels</c:f>
              <c:numCache>
                <c:formatCode>mmm\-yy</c:formatCode>
                <c:ptCount val="13"/>
              </c:numCache>
            </c:numRef>
          </c:cat>
          <c:val>
            <c:numRef>
              <c:f>[0]!ChildAppNRStatUnknown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9865-4892-BC18-9CFB625CC144}"/>
            </c:ext>
          </c:extLst>
        </c:ser>
        <c:dLbls>
          <c:showLegendKey val="0"/>
          <c:showVal val="0"/>
          <c:showCatName val="0"/>
          <c:showSerName val="0"/>
          <c:showPercent val="0"/>
          <c:showBubbleSize val="0"/>
        </c:dLbls>
        <c:gapWidth val="33"/>
        <c:overlap val="100"/>
        <c:axId val="598135560"/>
        <c:axId val="598139088"/>
      </c:barChart>
      <c:catAx>
        <c:axId val="5981355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39088"/>
        <c:crosses val="autoZero"/>
        <c:auto val="1"/>
        <c:lblAlgn val="ctr"/>
        <c:lblOffset val="100"/>
        <c:noMultiLvlLbl val="1"/>
      </c:catAx>
      <c:valAx>
        <c:axId val="598139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children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35560"/>
        <c:crosses val="autoZero"/>
        <c:crossBetween val="between"/>
      </c:valAx>
      <c:spPr>
        <a:noFill/>
        <a:ln>
          <a:noFill/>
        </a:ln>
        <a:effectLst/>
      </c:spPr>
    </c:plotArea>
    <c:legend>
      <c:legendPos val="r"/>
      <c:layout>
        <c:manualLayout>
          <c:xMode val="edge"/>
          <c:yMode val="edge"/>
          <c:x val="0.78345997797905376"/>
          <c:y val="0.14986731398064151"/>
          <c:w val="0.21654003096046631"/>
          <c:h val="0.6730675667324946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parents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1"/>
          <c:order val="0"/>
          <c:tx>
            <c:strRef>
              <c:f>'Parent dash support'!$A$20</c:f>
              <c:strCache>
                <c:ptCount val="1"/>
                <c:pt idx="0">
                  <c:v>Parents of target children</c:v>
                </c:pt>
              </c:strCache>
            </c:strRef>
          </c:tx>
          <c:spPr>
            <a:solidFill>
              <a:schemeClr val="accent6">
                <a:lumMod val="60000"/>
                <a:lumOff val="40000"/>
              </a:schemeClr>
            </a:solidFill>
            <a:ln w="25400">
              <a:noFill/>
            </a:ln>
            <a:effectLst/>
          </c:spPr>
          <c:invertIfNegative val="0"/>
          <c:cat>
            <c:numRef>
              <c:f>[0]!ParentLabels</c:f>
              <c:numCache>
                <c:formatCode>mmm\-yy</c:formatCode>
                <c:ptCount val="13"/>
              </c:numCache>
            </c:numRef>
          </c:cat>
          <c:val>
            <c:numRef>
              <c:f>[0]!ParentAppTarget</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A143-4568-B06F-6EC60107085A}"/>
            </c:ext>
          </c:extLst>
        </c:ser>
        <c:ser>
          <c:idx val="0"/>
          <c:order val="1"/>
          <c:tx>
            <c:strRef>
              <c:f>'Parent dash support'!$A$21</c:f>
              <c:strCache>
                <c:ptCount val="1"/>
                <c:pt idx="0">
                  <c:v>Parents of non-target children</c:v>
                </c:pt>
              </c:strCache>
            </c:strRef>
          </c:tx>
          <c:spPr>
            <a:solidFill>
              <a:schemeClr val="accent6">
                <a:lumMod val="20000"/>
                <a:lumOff val="80000"/>
              </a:schemeClr>
            </a:solidFill>
            <a:ln w="25400">
              <a:noFill/>
            </a:ln>
            <a:effectLst/>
          </c:spPr>
          <c:invertIfNegative val="0"/>
          <c:cat>
            <c:numRef>
              <c:f>[0]!ParentLabels</c:f>
              <c:numCache>
                <c:formatCode>mmm\-yy</c:formatCode>
                <c:ptCount val="13"/>
              </c:numCache>
            </c:numRef>
          </c:cat>
          <c:val>
            <c:numRef>
              <c:f>[0]!ParentAppOther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A143-4568-B06F-6EC60107085A}"/>
            </c:ext>
          </c:extLst>
        </c:ser>
        <c:ser>
          <c:idx val="2"/>
          <c:order val="2"/>
          <c:tx>
            <c:strRef>
              <c:f>'Parent dash support'!$A$22</c:f>
              <c:strCache>
                <c:ptCount val="1"/>
                <c:pt idx="0">
                  <c:v>Target/other breakdown not available</c:v>
                </c:pt>
              </c:strCache>
            </c:strRef>
          </c:tx>
          <c:spPr>
            <a:solidFill>
              <a:srgbClr val="00694E"/>
            </a:solidFill>
            <a:ln>
              <a:noFill/>
            </a:ln>
            <a:effectLst/>
          </c:spPr>
          <c:invertIfNegative val="0"/>
          <c:cat>
            <c:numRef>
              <c:f>[0]!ParentLabels</c:f>
              <c:numCache>
                <c:formatCode>mmm\-yy</c:formatCode>
                <c:ptCount val="13"/>
              </c:numCache>
            </c:numRef>
          </c:cat>
          <c:val>
            <c:numRef>
              <c:f>[0]!ParentAppTOStatUnknown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143-4568-B06F-6EC60107085A}"/>
            </c:ext>
          </c:extLst>
        </c:ser>
        <c:dLbls>
          <c:showLegendKey val="0"/>
          <c:showVal val="0"/>
          <c:showCatName val="0"/>
          <c:showSerName val="0"/>
          <c:showPercent val="0"/>
          <c:showBubbleSize val="0"/>
        </c:dLbls>
        <c:gapWidth val="33"/>
        <c:overlap val="100"/>
        <c:axId val="601550016"/>
        <c:axId val="601552368"/>
      </c:barChart>
      <c:catAx>
        <c:axId val="6015500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552368"/>
        <c:crosses val="autoZero"/>
        <c:auto val="1"/>
        <c:lblAlgn val="ctr"/>
        <c:lblOffset val="100"/>
        <c:noMultiLvlLbl val="1"/>
      </c:catAx>
      <c:valAx>
        <c:axId val="601552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parents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550016"/>
        <c:crosses val="autoZero"/>
        <c:crossBetween val="between"/>
      </c:valAx>
      <c:spPr>
        <a:noFill/>
        <a:ln>
          <a:noFill/>
        </a:ln>
        <a:effectLst/>
      </c:spPr>
    </c:plotArea>
    <c:legend>
      <c:legendPos val="r"/>
      <c:layout>
        <c:manualLayout>
          <c:xMode val="edge"/>
          <c:yMode val="edge"/>
          <c:x val="0.78345997797905376"/>
          <c:y val="0.21046258310200139"/>
          <c:w val="0.21654003096046631"/>
          <c:h val="0.546379099251367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children</a:t>
            </a:r>
            <a:r>
              <a:rPr lang="en-US" sz="1200" b="1" baseline="0"/>
              <a:t> enrolled or renewed</a:t>
            </a:r>
            <a:r>
              <a:rPr lang="en-US" sz="1200" b="1"/>
              <a:t>, by new/ renewal status and</a:t>
            </a:r>
            <a:r>
              <a:rPr lang="en-US" sz="1200" b="1" baseline="0"/>
              <a:t>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0"/>
          <c:order val="0"/>
          <c:tx>
            <c:strRef>
              <c:f>'Child dash support'!$B$7</c:f>
              <c:strCache>
                <c:ptCount val="1"/>
                <c:pt idx="0">
                  <c:v>Children newly enrolled</c:v>
                </c:pt>
              </c:strCache>
            </c:strRef>
          </c:tx>
          <c:spPr>
            <a:solidFill>
              <a:schemeClr val="accent4">
                <a:lumMod val="40000"/>
                <a:lumOff val="60000"/>
              </a:schemeClr>
            </a:solidFill>
            <a:ln>
              <a:noFill/>
            </a:ln>
            <a:effectLst/>
          </c:spPr>
          <c:invertIfNegative val="0"/>
          <c:cat>
            <c:numRef>
              <c:f>[0]!ChildLabels</c:f>
              <c:numCache>
                <c:formatCode>mmm\-yy</c:formatCode>
                <c:ptCount val="13"/>
              </c:numCache>
            </c:numRef>
          </c:cat>
          <c:val>
            <c:numRef>
              <c:f>[0]!ChildNewEnrollments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67DE-4240-A284-4FE4B4884497}"/>
            </c:ext>
          </c:extLst>
        </c:ser>
        <c:ser>
          <c:idx val="3"/>
          <c:order val="1"/>
          <c:tx>
            <c:strRef>
              <c:f>'Child dash support'!$B$8</c:f>
              <c:strCache>
                <c:ptCount val="1"/>
                <c:pt idx="0">
                  <c:v>Children renewed</c:v>
                </c:pt>
              </c:strCache>
            </c:strRef>
          </c:tx>
          <c:spPr>
            <a:solidFill>
              <a:schemeClr val="accent4">
                <a:lumMod val="60000"/>
                <a:lumOff val="40000"/>
              </a:schemeClr>
            </a:solidFill>
            <a:ln>
              <a:noFill/>
            </a:ln>
            <a:effectLst/>
          </c:spPr>
          <c:invertIfNegative val="0"/>
          <c:cat>
            <c:numRef>
              <c:f>[0]!ChildLabels</c:f>
              <c:numCache>
                <c:formatCode>mmm\-yy</c:formatCode>
                <c:ptCount val="13"/>
              </c:numCache>
            </c:numRef>
          </c:cat>
          <c:val>
            <c:numRef>
              <c:f>[0]!ChildRenewals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67DE-4240-A284-4FE4B4884497}"/>
            </c:ext>
          </c:extLst>
        </c:ser>
        <c:ser>
          <c:idx val="1"/>
          <c:order val="2"/>
          <c:tx>
            <c:strRef>
              <c:f>'Child dash support'!$B$9</c:f>
              <c:strCache>
                <c:ptCount val="1"/>
                <c:pt idx="0">
                  <c:v>New/ renewal breakdown not available</c:v>
                </c:pt>
              </c:strCache>
            </c:strRef>
          </c:tx>
          <c:spPr>
            <a:solidFill>
              <a:schemeClr val="accent4">
                <a:lumMod val="75000"/>
              </a:schemeClr>
            </a:solidFill>
            <a:ln>
              <a:noFill/>
            </a:ln>
            <a:effectLst/>
          </c:spPr>
          <c:invertIfNegative val="0"/>
          <c:cat>
            <c:numRef>
              <c:f>[0]!ChildLabels</c:f>
              <c:numCache>
                <c:formatCode>mmm\-yy</c:formatCode>
                <c:ptCount val="13"/>
              </c:numCache>
            </c:numRef>
          </c:cat>
          <c:val>
            <c:numRef>
              <c:f>[0]!ChildEnrollNRStatUnknown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67DE-4240-A284-4FE4B4884497}"/>
            </c:ext>
          </c:extLst>
        </c:ser>
        <c:dLbls>
          <c:showLegendKey val="0"/>
          <c:showVal val="0"/>
          <c:showCatName val="0"/>
          <c:showSerName val="0"/>
          <c:showPercent val="0"/>
          <c:showBubbleSize val="0"/>
        </c:dLbls>
        <c:gapWidth val="33"/>
        <c:overlap val="100"/>
        <c:axId val="598136344"/>
        <c:axId val="598136736"/>
      </c:barChart>
      <c:lineChart>
        <c:grouping val="standard"/>
        <c:varyColors val="0"/>
        <c:dLbls>
          <c:showLegendKey val="0"/>
          <c:showVal val="0"/>
          <c:showCatName val="0"/>
          <c:showSerName val="0"/>
          <c:showPercent val="0"/>
          <c:showBubbleSize val="0"/>
        </c:dLbls>
        <c:marker val="1"/>
        <c:smooth val="0"/>
        <c:axId val="598136344"/>
        <c:axId val="598136736"/>
        <c:extLst>
          <c:ext xmlns:c15="http://schemas.microsoft.com/office/drawing/2012/chart" uri="{02D57815-91ED-43cb-92C2-25804820EDAC}">
            <c15:filteredLineSeries>
              <c15:ser>
                <c:idx val="2"/>
                <c:order val="3"/>
                <c:tx>
                  <c:strRef>
                    <c:extLst>
                      <c:ext uri="{02D57815-91ED-43cb-92C2-25804820EDAC}">
                        <c15:formulaRef>
                          <c15:sqref>'A. Child data'!$AA$12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[0]!ChildLabels</c15:sqref>
                        </c15:formulaRef>
                      </c:ext>
                    </c:extLst>
                    <c:numCache>
                      <c:formatCode>mmm\-yy</c:formatCode>
                      <c:ptCount val="13"/>
                    </c:numCache>
                  </c:numRef>
                </c:cat>
                <c:val>
                  <c:numRef>
                    <c:extLst>
                      <c:ext uri="{02D57815-91ED-43cb-92C2-25804820EDAC}">
                        <c15:formulaRef>
                          <c15:sqref>'A. Child data'!$AA$13:$AA$73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67DE-4240-A284-4FE4B4884497}"/>
                  </c:ext>
                </c:extLst>
              </c15:ser>
            </c15:filteredLineSeries>
          </c:ext>
        </c:extLst>
      </c:lineChart>
      <c:catAx>
        <c:axId val="5981363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36736"/>
        <c:crosses val="autoZero"/>
        <c:auto val="1"/>
        <c:lblAlgn val="ctr"/>
        <c:lblOffset val="100"/>
        <c:noMultiLvlLbl val="1"/>
      </c:catAx>
      <c:valAx>
        <c:axId val="598136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children</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98136344"/>
        <c:crosses val="autoZero"/>
        <c:crossBetween val="between"/>
      </c:valAx>
      <c:spPr>
        <a:noFill/>
        <a:ln>
          <a:noFill/>
        </a:ln>
        <a:effectLst/>
      </c:spPr>
    </c:plotArea>
    <c:legend>
      <c:legendPos val="r"/>
      <c:layout>
        <c:manualLayout>
          <c:xMode val="edge"/>
          <c:yMode val="edge"/>
          <c:x val="0.78164846820719114"/>
          <c:y val="0.1769837203218782"/>
          <c:w val="0.21226744025550517"/>
          <c:h val="0.565082201426123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Cumulative progress</a:t>
            </a:r>
            <a:r>
              <a:rPr lang="en-US" sz="1100" b="1" baseline="0"/>
              <a:t> towards target: children in target population newly enrolled and renewed</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722452435749835"/>
          <c:y val="0.32244762586494868"/>
          <c:w val="0.2985045900222304"/>
          <c:h val="0.61359260235664725"/>
        </c:manualLayout>
      </c:layout>
      <c:pieChart>
        <c:varyColors val="1"/>
        <c:ser>
          <c:idx val="0"/>
          <c:order val="0"/>
          <c:spPr>
            <a:solidFill>
              <a:srgbClr val="00CCFF"/>
            </a:solidFill>
            <a:ln>
              <a:noFill/>
            </a:ln>
          </c:spPr>
          <c:dPt>
            <c:idx val="0"/>
            <c:bubble3D val="0"/>
            <c:spPr>
              <a:solidFill>
                <a:srgbClr val="00694E"/>
              </a:solidFill>
              <a:ln w="19050">
                <a:noFill/>
              </a:ln>
              <a:effectLst/>
            </c:spPr>
            <c:extLst>
              <c:ext xmlns:c16="http://schemas.microsoft.com/office/drawing/2014/chart" uri="{C3380CC4-5D6E-409C-BE32-E72D297353CC}">
                <c16:uniqueId val="{00000001-86B7-4FAA-B7D8-5E4F99D4BA7B}"/>
              </c:ext>
            </c:extLst>
          </c:dPt>
          <c:dPt>
            <c:idx val="1"/>
            <c:bubble3D val="0"/>
            <c:spPr>
              <a:solidFill>
                <a:schemeClr val="bg1">
                  <a:lumMod val="95000"/>
                </a:schemeClr>
              </a:solidFill>
              <a:ln w="19050">
                <a:noFill/>
              </a:ln>
              <a:effectLst/>
            </c:spPr>
            <c:extLst>
              <c:ext xmlns:c16="http://schemas.microsoft.com/office/drawing/2014/chart" uri="{C3380CC4-5D6E-409C-BE32-E72D297353CC}">
                <c16:uniqueId val="{00000003-86B7-4FAA-B7D8-5E4F99D4BA7B}"/>
              </c:ext>
            </c:extLst>
          </c:dPt>
          <c:dPt>
            <c:idx val="2"/>
            <c:bubble3D val="0"/>
            <c:spPr>
              <a:solidFill>
                <a:schemeClr val="bg1">
                  <a:lumMod val="95000"/>
                </a:schemeClr>
              </a:solidFill>
              <a:ln w="19050">
                <a:noFill/>
              </a:ln>
              <a:effectLst/>
            </c:spPr>
            <c:extLst>
              <c:ext xmlns:c16="http://schemas.microsoft.com/office/drawing/2014/chart" uri="{C3380CC4-5D6E-409C-BE32-E72D297353CC}">
                <c16:uniqueId val="{00000005-86B7-4FAA-B7D8-5E4F99D4BA7B}"/>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B7-4FAA-B7D8-5E4F99D4BA7B}"/>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65000"/>
                        <a:lumOff val="3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s>
          <c:cat>
            <c:strRef>
              <c:f>'Child dash support'!$B$3:$B$4</c:f>
              <c:strCache>
                <c:ptCount val="2"/>
                <c:pt idx="0">
                  <c:v>Percentage of child target achieved</c:v>
                </c:pt>
                <c:pt idx="1">
                  <c:v>Remaining progress needed</c:v>
                </c:pt>
              </c:strCache>
            </c:strRef>
          </c:cat>
          <c:val>
            <c:numRef>
              <c:f>'Child dash support'!$C$3:$C$4</c:f>
              <c:numCache>
                <c:formatCode>0%</c:formatCode>
                <c:ptCount val="2"/>
                <c:pt idx="0">
                  <c:v>0</c:v>
                </c:pt>
                <c:pt idx="1">
                  <c:v>0</c:v>
                </c:pt>
              </c:numCache>
            </c:numRef>
          </c:val>
          <c:extLst>
            <c:ext xmlns:c16="http://schemas.microsoft.com/office/drawing/2014/chart" uri="{C3380CC4-5D6E-409C-BE32-E72D297353CC}">
              <c16:uniqueId val="{00000006-86B7-4FAA-B7D8-5E4F99D4BA7B}"/>
            </c:ext>
          </c:extLst>
        </c:ser>
        <c:dLbls>
          <c:showLegendKey val="0"/>
          <c:showVal val="0"/>
          <c:showCatName val="0"/>
          <c:showSerName val="0"/>
          <c:showPercent val="0"/>
          <c:showBubbleSize val="0"/>
          <c:showLeaderLines val="1"/>
        </c:dLbls>
        <c:firstSliceAng val="360"/>
      </c:pieChart>
      <c:spPr>
        <a:noFill/>
        <a:ln>
          <a:noFill/>
        </a:ln>
        <a:effectLst/>
      </c:spPr>
    </c:plotArea>
    <c:legend>
      <c:legendPos val="r"/>
      <c:legendEntry>
        <c:idx val="1"/>
        <c:delete val="1"/>
      </c:legendEntry>
      <c:layout>
        <c:manualLayout>
          <c:xMode val="edge"/>
          <c:yMode val="edge"/>
          <c:x val="0.80143941755716619"/>
          <c:y val="0.22817261019508212"/>
          <c:w val="0.18481538384287566"/>
          <c:h val="0.559194087283974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children</a:t>
            </a:r>
            <a:r>
              <a:rPr lang="en-US" sz="1200" b="1" baseline="0"/>
              <a:t> enrolled or renewed</a:t>
            </a:r>
            <a:r>
              <a:rPr lang="en-US" sz="1200" b="1"/>
              <a:t>,</a:t>
            </a:r>
            <a:r>
              <a:rPr lang="en-US" sz="1200" b="1" baseline="0"/>
              <a:t> by target/other status and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3"/>
          <c:order val="0"/>
          <c:tx>
            <c:strRef>
              <c:f>'Child dash support'!$B$11</c:f>
              <c:strCache>
                <c:ptCount val="1"/>
                <c:pt idx="0">
                  <c:v>Target children</c:v>
                </c:pt>
              </c:strCache>
            </c:strRef>
          </c:tx>
          <c:spPr>
            <a:solidFill>
              <a:schemeClr val="accent6">
                <a:lumMod val="60000"/>
                <a:lumOff val="40000"/>
              </a:schemeClr>
            </a:solidFill>
            <a:ln>
              <a:noFill/>
            </a:ln>
            <a:effectLst/>
          </c:spPr>
          <c:invertIfNegative val="0"/>
          <c:cat>
            <c:numRef>
              <c:f>[0]!ChildLabels</c:f>
              <c:numCache>
                <c:formatCode>mmm\-yy</c:formatCode>
                <c:ptCount val="13"/>
              </c:numCache>
            </c:numRef>
          </c:cat>
          <c:val>
            <c:numRef>
              <c:f>[0]!ChildERTarget</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77F-472C-82E6-E96B371EDE3C}"/>
            </c:ext>
          </c:extLst>
        </c:ser>
        <c:ser>
          <c:idx val="0"/>
          <c:order val="1"/>
          <c:tx>
            <c:strRef>
              <c:f>'Child dash support'!$B$12</c:f>
              <c:strCache>
                <c:ptCount val="1"/>
                <c:pt idx="0">
                  <c:v>Non-target children</c:v>
                </c:pt>
              </c:strCache>
            </c:strRef>
          </c:tx>
          <c:spPr>
            <a:solidFill>
              <a:schemeClr val="accent6">
                <a:lumMod val="20000"/>
                <a:lumOff val="80000"/>
              </a:schemeClr>
            </a:solidFill>
            <a:ln>
              <a:noFill/>
            </a:ln>
            <a:effectLst/>
          </c:spPr>
          <c:invertIfNegative val="0"/>
          <c:cat>
            <c:numRef>
              <c:f>[0]!ChildLabels</c:f>
              <c:numCache>
                <c:formatCode>mmm\-yy</c:formatCode>
                <c:ptCount val="13"/>
              </c:numCache>
            </c:numRef>
          </c:cat>
          <c:val>
            <c:numRef>
              <c:f>[0]!ChildEROther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C77F-472C-82E6-E96B371EDE3C}"/>
            </c:ext>
          </c:extLst>
        </c:ser>
        <c:ser>
          <c:idx val="1"/>
          <c:order val="2"/>
          <c:tx>
            <c:strRef>
              <c:f>'Child dash support'!$B$13</c:f>
              <c:strCache>
                <c:ptCount val="1"/>
                <c:pt idx="0">
                  <c:v>Target/other breakdown not available</c:v>
                </c:pt>
              </c:strCache>
            </c:strRef>
          </c:tx>
          <c:spPr>
            <a:solidFill>
              <a:srgbClr val="00694E"/>
            </a:solidFill>
            <a:ln>
              <a:noFill/>
            </a:ln>
            <a:effectLst/>
          </c:spPr>
          <c:invertIfNegative val="0"/>
          <c:cat>
            <c:numRef>
              <c:f>[0]!ChildLabels</c:f>
              <c:numCache>
                <c:formatCode>mmm\-yy</c:formatCode>
                <c:ptCount val="13"/>
              </c:numCache>
            </c:numRef>
          </c:cat>
          <c:val>
            <c:numRef>
              <c:f>[0]!ChildERTOStatUnknown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C77F-472C-82E6-E96B371EDE3C}"/>
            </c:ext>
          </c:extLst>
        </c:ser>
        <c:dLbls>
          <c:showLegendKey val="0"/>
          <c:showVal val="0"/>
          <c:showCatName val="0"/>
          <c:showSerName val="0"/>
          <c:showPercent val="0"/>
          <c:showBubbleSize val="0"/>
        </c:dLbls>
        <c:gapWidth val="33"/>
        <c:overlap val="100"/>
        <c:axId val="598133992"/>
        <c:axId val="598137912"/>
      </c:barChart>
      <c:lineChart>
        <c:grouping val="standard"/>
        <c:varyColors val="0"/>
        <c:dLbls>
          <c:showLegendKey val="0"/>
          <c:showVal val="0"/>
          <c:showCatName val="0"/>
          <c:showSerName val="0"/>
          <c:showPercent val="0"/>
          <c:showBubbleSize val="0"/>
        </c:dLbls>
        <c:marker val="1"/>
        <c:smooth val="0"/>
        <c:axId val="598133992"/>
        <c:axId val="598137912"/>
        <c:extLst>
          <c:ext xmlns:c15="http://schemas.microsoft.com/office/drawing/2012/chart" uri="{02D57815-91ED-43cb-92C2-25804820EDAC}">
            <c15:filteredLineSeries>
              <c15:ser>
                <c:idx val="2"/>
                <c:order val="3"/>
                <c:tx>
                  <c:strRef>
                    <c:extLst>
                      <c:ext uri="{02D57815-91ED-43cb-92C2-25804820EDAC}">
                        <c15:formulaRef>
                          <c15:sqref>'A. Child data'!$AA$12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[0]!ChildLabels</c15:sqref>
                        </c15:formulaRef>
                      </c:ext>
                    </c:extLst>
                    <c:numCache>
                      <c:formatCode>mmm\-yy</c:formatCode>
                      <c:ptCount val="13"/>
                    </c:numCache>
                  </c:numRef>
                </c:cat>
                <c:val>
                  <c:numRef>
                    <c:extLst>
                      <c:ext uri="{02D57815-91ED-43cb-92C2-25804820EDAC}">
                        <c15:formulaRef>
                          <c15:sqref>'A. Child data'!$AA$13:$AA$73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C77F-472C-82E6-E96B371EDE3C}"/>
                  </c:ext>
                </c:extLst>
              </c15:ser>
            </c15:filteredLineSeries>
          </c:ext>
        </c:extLst>
      </c:lineChart>
      <c:catAx>
        <c:axId val="598133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37912"/>
        <c:crosses val="autoZero"/>
        <c:auto val="1"/>
        <c:lblAlgn val="ctr"/>
        <c:lblOffset val="100"/>
        <c:noMultiLvlLbl val="1"/>
      </c:catAx>
      <c:valAx>
        <c:axId val="598137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children</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98133992"/>
        <c:crosses val="autoZero"/>
        <c:crossBetween val="between"/>
      </c:valAx>
      <c:spPr>
        <a:noFill/>
        <a:ln>
          <a:noFill/>
        </a:ln>
        <a:effectLst/>
      </c:spPr>
    </c:plotArea>
    <c:legend>
      <c:legendPos val="r"/>
      <c:layout>
        <c:manualLayout>
          <c:xMode val="edge"/>
          <c:yMode val="edge"/>
          <c:x val="0.78164846131946308"/>
          <c:y val="0.17472932148321407"/>
          <c:w val="0.21226744025550517"/>
          <c:h val="0.60952821859435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children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1"/>
          <c:order val="0"/>
          <c:tx>
            <c:strRef>
              <c:f>'Child dash support'!$B$20</c:f>
              <c:strCache>
                <c:ptCount val="1"/>
                <c:pt idx="0">
                  <c:v>Target children</c:v>
                </c:pt>
              </c:strCache>
            </c:strRef>
          </c:tx>
          <c:spPr>
            <a:solidFill>
              <a:schemeClr val="accent6">
                <a:lumMod val="60000"/>
                <a:lumOff val="40000"/>
              </a:schemeClr>
            </a:solidFill>
            <a:ln w="25400">
              <a:noFill/>
            </a:ln>
            <a:effectLst/>
          </c:spPr>
          <c:invertIfNegative val="0"/>
          <c:cat>
            <c:numRef>
              <c:f>[0]!ChildLabels</c:f>
              <c:numCache>
                <c:formatCode>mmm\-yy</c:formatCode>
                <c:ptCount val="13"/>
              </c:numCache>
            </c:numRef>
          </c:cat>
          <c:val>
            <c:numRef>
              <c:f>[0]!ChildAppTarget</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B977-49D8-B90E-4DCAA9342EB8}"/>
            </c:ext>
          </c:extLst>
        </c:ser>
        <c:ser>
          <c:idx val="0"/>
          <c:order val="1"/>
          <c:tx>
            <c:strRef>
              <c:f>'Child dash support'!$B$21</c:f>
              <c:strCache>
                <c:ptCount val="1"/>
                <c:pt idx="0">
                  <c:v>Non-target children</c:v>
                </c:pt>
              </c:strCache>
            </c:strRef>
          </c:tx>
          <c:spPr>
            <a:solidFill>
              <a:schemeClr val="accent6">
                <a:lumMod val="20000"/>
                <a:lumOff val="80000"/>
              </a:schemeClr>
            </a:solidFill>
            <a:ln w="25400">
              <a:noFill/>
            </a:ln>
            <a:effectLst/>
          </c:spPr>
          <c:invertIfNegative val="0"/>
          <c:cat>
            <c:numRef>
              <c:f>[0]!ChildLabels</c:f>
              <c:numCache>
                <c:formatCode>mmm\-yy</c:formatCode>
                <c:ptCount val="13"/>
              </c:numCache>
            </c:numRef>
          </c:cat>
          <c:val>
            <c:numRef>
              <c:f>[0]!ChildAppOther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977-49D8-B90E-4DCAA9342EB8}"/>
            </c:ext>
          </c:extLst>
        </c:ser>
        <c:ser>
          <c:idx val="2"/>
          <c:order val="2"/>
          <c:tx>
            <c:strRef>
              <c:f>'Child dash support'!$B$22</c:f>
              <c:strCache>
                <c:ptCount val="1"/>
                <c:pt idx="0">
                  <c:v>Target/other breakdown not available</c:v>
                </c:pt>
              </c:strCache>
            </c:strRef>
          </c:tx>
          <c:spPr>
            <a:solidFill>
              <a:srgbClr val="00694E"/>
            </a:solidFill>
            <a:ln>
              <a:noFill/>
            </a:ln>
            <a:effectLst/>
          </c:spPr>
          <c:invertIfNegative val="0"/>
          <c:cat>
            <c:numRef>
              <c:f>[0]!ChildLabels</c:f>
              <c:numCache>
                <c:formatCode>mmm\-yy</c:formatCode>
                <c:ptCount val="13"/>
              </c:numCache>
            </c:numRef>
          </c:cat>
          <c:val>
            <c:numRef>
              <c:f>[0]!ChildAppTOStatUnknown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B977-49D8-B90E-4DCAA9342EB8}"/>
            </c:ext>
          </c:extLst>
        </c:ser>
        <c:dLbls>
          <c:showLegendKey val="0"/>
          <c:showVal val="0"/>
          <c:showCatName val="0"/>
          <c:showSerName val="0"/>
          <c:showPercent val="0"/>
          <c:showBubbleSize val="0"/>
        </c:dLbls>
        <c:gapWidth val="33"/>
        <c:overlap val="100"/>
        <c:axId val="598138304"/>
        <c:axId val="596980760"/>
      </c:barChart>
      <c:catAx>
        <c:axId val="5981383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980760"/>
        <c:crosses val="autoZero"/>
        <c:auto val="1"/>
        <c:lblAlgn val="ctr"/>
        <c:lblOffset val="100"/>
        <c:noMultiLvlLbl val="1"/>
      </c:catAx>
      <c:valAx>
        <c:axId val="596980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children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138304"/>
        <c:crosses val="autoZero"/>
        <c:crossBetween val="between"/>
      </c:valAx>
      <c:spPr>
        <a:noFill/>
        <a:ln>
          <a:noFill/>
        </a:ln>
        <a:effectLst/>
      </c:spPr>
    </c:plotArea>
    <c:legend>
      <c:legendPos val="r"/>
      <c:layout>
        <c:manualLayout>
          <c:xMode val="edge"/>
          <c:yMode val="edge"/>
          <c:x val="0.78345997797905376"/>
          <c:y val="0.21046258310200139"/>
          <c:w val="0.21654003096046631"/>
          <c:h val="0.6186014873140857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parents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0"/>
          <c:order val="0"/>
          <c:tx>
            <c:strRef>
              <c:f>'Parent dash support'!$A$16</c:f>
              <c:strCache>
                <c:ptCount val="1"/>
                <c:pt idx="0">
                  <c:v>Parents with new applications</c:v>
                </c:pt>
              </c:strCache>
            </c:strRef>
          </c:tx>
          <c:spPr>
            <a:solidFill>
              <a:schemeClr val="accent4">
                <a:lumMod val="40000"/>
                <a:lumOff val="60000"/>
              </a:schemeClr>
            </a:solidFill>
            <a:ln w="25400">
              <a:noFill/>
            </a:ln>
            <a:effectLst/>
          </c:spPr>
          <c:invertIfNegative val="0"/>
          <c:cat>
            <c:numRef>
              <c:f>[0]!ParentLabels</c:f>
              <c:numCache>
                <c:formatCode>mmm\-yy</c:formatCode>
                <c:ptCount val="13"/>
              </c:numCache>
            </c:numRef>
          </c:cat>
          <c:val>
            <c:numRef>
              <c:f>[0]!ParentAppsE</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5F6F-4215-A807-D6089CCC3B8E}"/>
            </c:ext>
          </c:extLst>
        </c:ser>
        <c:ser>
          <c:idx val="1"/>
          <c:order val="1"/>
          <c:tx>
            <c:strRef>
              <c:f>'Parent dash support'!$A$17</c:f>
              <c:strCache>
                <c:ptCount val="1"/>
                <c:pt idx="0">
                  <c:v>Parents with renewal applications</c:v>
                </c:pt>
              </c:strCache>
            </c:strRef>
          </c:tx>
          <c:spPr>
            <a:solidFill>
              <a:schemeClr val="accent4">
                <a:lumMod val="60000"/>
                <a:lumOff val="40000"/>
              </a:schemeClr>
            </a:solidFill>
            <a:ln w="25400">
              <a:noFill/>
            </a:ln>
            <a:effectLst/>
          </c:spPr>
          <c:invertIfNegative val="0"/>
          <c:cat>
            <c:numRef>
              <c:f>[0]!ParentLabels</c:f>
              <c:numCache>
                <c:formatCode>mmm\-yy</c:formatCode>
                <c:ptCount val="13"/>
              </c:numCache>
            </c:numRef>
          </c:cat>
          <c:val>
            <c:numRef>
              <c:f>[0]!ParentAppsR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F6F-4215-A807-D6089CCC3B8E}"/>
            </c:ext>
          </c:extLst>
        </c:ser>
        <c:ser>
          <c:idx val="2"/>
          <c:order val="2"/>
          <c:tx>
            <c:strRef>
              <c:f>'Parent dash support'!$A$18</c:f>
              <c:strCache>
                <c:ptCount val="1"/>
                <c:pt idx="0">
                  <c:v>New/renewal breakdown not available</c:v>
                </c:pt>
              </c:strCache>
            </c:strRef>
          </c:tx>
          <c:spPr>
            <a:solidFill>
              <a:schemeClr val="accent4">
                <a:lumMod val="75000"/>
              </a:schemeClr>
            </a:solidFill>
            <a:ln>
              <a:noFill/>
            </a:ln>
            <a:effectLst/>
          </c:spPr>
          <c:invertIfNegative val="0"/>
          <c:cat>
            <c:numRef>
              <c:f>[0]!ParentLabels</c:f>
              <c:numCache>
                <c:formatCode>mmm\-yy</c:formatCode>
                <c:ptCount val="13"/>
              </c:numCache>
            </c:numRef>
          </c:cat>
          <c:val>
            <c:numRef>
              <c:f>[0]!ParentAppNRStatUnknown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5F6F-4215-A807-D6089CCC3B8E}"/>
            </c:ext>
          </c:extLst>
        </c:ser>
        <c:dLbls>
          <c:showLegendKey val="0"/>
          <c:showVal val="0"/>
          <c:showCatName val="0"/>
          <c:showSerName val="0"/>
          <c:showPercent val="0"/>
          <c:showBubbleSize val="0"/>
        </c:dLbls>
        <c:gapWidth val="33"/>
        <c:overlap val="100"/>
        <c:axId val="596985856"/>
        <c:axId val="596985464"/>
      </c:barChart>
      <c:catAx>
        <c:axId val="5969858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985464"/>
        <c:crosses val="autoZero"/>
        <c:auto val="1"/>
        <c:lblAlgn val="ctr"/>
        <c:lblOffset val="100"/>
        <c:noMultiLvlLbl val="1"/>
      </c:catAx>
      <c:valAx>
        <c:axId val="596985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parents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985856"/>
        <c:crosses val="autoZero"/>
        <c:crossBetween val="between"/>
      </c:valAx>
      <c:spPr>
        <a:noFill/>
        <a:ln>
          <a:noFill/>
        </a:ln>
        <a:effectLst/>
      </c:spPr>
    </c:plotArea>
    <c:legend>
      <c:legendPos val="r"/>
      <c:layout>
        <c:manualLayout>
          <c:xMode val="edge"/>
          <c:yMode val="edge"/>
          <c:x val="0.78345997797905376"/>
          <c:y val="0.14986731398064151"/>
          <c:w val="0.21654003096046631"/>
          <c:h val="0.6730675667324946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parents </a:t>
            </a:r>
            <a:r>
              <a:rPr lang="en-US" sz="1200" b="1" baseline="0"/>
              <a:t>enrolled or renewed</a:t>
            </a:r>
            <a:r>
              <a:rPr lang="en-US" sz="1200" b="1"/>
              <a:t>, by new/ renewal status and</a:t>
            </a:r>
            <a:r>
              <a:rPr lang="en-US" sz="1200" b="1" baseline="0"/>
              <a:t>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0"/>
          <c:order val="0"/>
          <c:tx>
            <c:strRef>
              <c:f>'Parent dash support'!$A$7</c:f>
              <c:strCache>
                <c:ptCount val="1"/>
                <c:pt idx="0">
                  <c:v>Parents newly enrolled</c:v>
                </c:pt>
              </c:strCache>
            </c:strRef>
          </c:tx>
          <c:spPr>
            <a:solidFill>
              <a:schemeClr val="accent4">
                <a:lumMod val="40000"/>
                <a:lumOff val="60000"/>
              </a:schemeClr>
            </a:solidFill>
            <a:ln>
              <a:noFill/>
            </a:ln>
            <a:effectLst/>
          </c:spPr>
          <c:invertIfNegative val="0"/>
          <c:cat>
            <c:numRef>
              <c:f>[0]!ParentLabels</c:f>
              <c:numCache>
                <c:formatCode>mmm\-yy</c:formatCode>
                <c:ptCount val="13"/>
              </c:numCache>
            </c:numRef>
          </c:cat>
          <c:val>
            <c:numRef>
              <c:f>[0]!ParentNewEnrollments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B1D3-429A-B673-671E0625894B}"/>
            </c:ext>
          </c:extLst>
        </c:ser>
        <c:ser>
          <c:idx val="3"/>
          <c:order val="1"/>
          <c:tx>
            <c:strRef>
              <c:f>'Parent dash support'!$A$8</c:f>
              <c:strCache>
                <c:ptCount val="1"/>
                <c:pt idx="0">
                  <c:v>Parents renewed</c:v>
                </c:pt>
              </c:strCache>
            </c:strRef>
          </c:tx>
          <c:spPr>
            <a:solidFill>
              <a:schemeClr val="accent4">
                <a:lumMod val="60000"/>
                <a:lumOff val="40000"/>
              </a:schemeClr>
            </a:solidFill>
            <a:ln>
              <a:noFill/>
            </a:ln>
            <a:effectLst/>
          </c:spPr>
          <c:invertIfNegative val="0"/>
          <c:cat>
            <c:numRef>
              <c:f>[0]!ParentLabels</c:f>
              <c:numCache>
                <c:formatCode>mmm\-yy</c:formatCode>
                <c:ptCount val="13"/>
              </c:numCache>
            </c:numRef>
          </c:cat>
          <c:val>
            <c:numRef>
              <c:f>[0]!ParentRenewals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1D3-429A-B673-671E0625894B}"/>
            </c:ext>
          </c:extLst>
        </c:ser>
        <c:ser>
          <c:idx val="1"/>
          <c:order val="2"/>
          <c:tx>
            <c:strRef>
              <c:f>'Parent dash support'!$A$9</c:f>
              <c:strCache>
                <c:ptCount val="1"/>
                <c:pt idx="0">
                  <c:v>New/ renewal breakdown not available</c:v>
                </c:pt>
              </c:strCache>
            </c:strRef>
          </c:tx>
          <c:spPr>
            <a:solidFill>
              <a:schemeClr val="accent4">
                <a:lumMod val="75000"/>
              </a:schemeClr>
            </a:solidFill>
            <a:ln>
              <a:noFill/>
            </a:ln>
            <a:effectLst/>
          </c:spPr>
          <c:invertIfNegative val="0"/>
          <c:cat>
            <c:numRef>
              <c:f>[0]!ParentLabels</c:f>
              <c:numCache>
                <c:formatCode>mmm\-yy</c:formatCode>
                <c:ptCount val="13"/>
              </c:numCache>
            </c:numRef>
          </c:cat>
          <c:val>
            <c:numRef>
              <c:f>[0]!ParentEnrollNRStatUnknown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B1D3-429A-B673-671E0625894B}"/>
            </c:ext>
          </c:extLst>
        </c:ser>
        <c:dLbls>
          <c:showLegendKey val="0"/>
          <c:showVal val="0"/>
          <c:showCatName val="0"/>
          <c:showSerName val="0"/>
          <c:showPercent val="0"/>
          <c:showBubbleSize val="0"/>
        </c:dLbls>
        <c:gapWidth val="33"/>
        <c:overlap val="100"/>
        <c:axId val="601546880"/>
        <c:axId val="601549232"/>
      </c:barChart>
      <c:lineChart>
        <c:grouping val="standard"/>
        <c:varyColors val="0"/>
        <c:dLbls>
          <c:showLegendKey val="0"/>
          <c:showVal val="0"/>
          <c:showCatName val="0"/>
          <c:showSerName val="0"/>
          <c:showPercent val="0"/>
          <c:showBubbleSize val="0"/>
        </c:dLbls>
        <c:marker val="1"/>
        <c:smooth val="0"/>
        <c:axId val="601546880"/>
        <c:axId val="601549232"/>
        <c:extLst>
          <c:ext xmlns:c15="http://schemas.microsoft.com/office/drawing/2012/chart" uri="{02D57815-91ED-43cb-92C2-25804820EDAC}">
            <c15:filteredLineSeries>
              <c15:ser>
                <c:idx val="2"/>
                <c:order val="3"/>
                <c:tx>
                  <c:strRef>
                    <c:extLst>
                      <c:ext uri="{02D57815-91ED-43cb-92C2-25804820EDAC}">
                        <c15:formulaRef>
                          <c15:sqref>'C. Parent data'!$AA$12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[0]!ParentLabels</c15:sqref>
                        </c15:formulaRef>
                      </c:ext>
                    </c:extLst>
                    <c:numCache>
                      <c:formatCode>mmm\-yy</c:formatCode>
                      <c:ptCount val="13"/>
                    </c:numCache>
                  </c:numRef>
                </c:cat>
                <c:val>
                  <c:numRef>
                    <c:extLst>
                      <c:ext uri="{02D57815-91ED-43cb-92C2-25804820EDAC}">
                        <c15:formulaRef>
                          <c15:sqref>'C. Parent data'!$AA$13:$AA$73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B1D3-429A-B673-671E0625894B}"/>
                  </c:ext>
                </c:extLst>
              </c15:ser>
            </c15:filteredLineSeries>
          </c:ext>
        </c:extLst>
      </c:lineChart>
      <c:catAx>
        <c:axId val="6015468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549232"/>
        <c:crosses val="autoZero"/>
        <c:auto val="1"/>
        <c:lblAlgn val="ctr"/>
        <c:lblOffset val="100"/>
        <c:noMultiLvlLbl val="1"/>
      </c:catAx>
      <c:valAx>
        <c:axId val="601549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parents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01546880"/>
        <c:crosses val="autoZero"/>
        <c:crossBetween val="between"/>
      </c:valAx>
      <c:spPr>
        <a:noFill/>
        <a:ln>
          <a:noFill/>
        </a:ln>
        <a:effectLst/>
      </c:spPr>
    </c:plotArea>
    <c:legend>
      <c:legendPos val="r"/>
      <c:layout>
        <c:manualLayout>
          <c:xMode val="edge"/>
          <c:yMode val="edge"/>
          <c:x val="0.78164846820719114"/>
          <c:y val="0.1769837203218782"/>
          <c:w val="0.21226744025550517"/>
          <c:h val="0.565082201426123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Cumulative progress</a:t>
            </a:r>
            <a:r>
              <a:rPr lang="en-US" sz="1100" b="1" baseline="0"/>
              <a:t> towards target: parents of children in target population newly enrolled and renewed</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722452435749835"/>
          <c:y val="0.32244762586494868"/>
          <c:w val="0.2985045900222304"/>
          <c:h val="0.61359260235664725"/>
        </c:manualLayout>
      </c:layout>
      <c:pieChart>
        <c:varyColors val="1"/>
        <c:ser>
          <c:idx val="0"/>
          <c:order val="0"/>
          <c:spPr>
            <a:solidFill>
              <a:srgbClr val="00CCFF"/>
            </a:solidFill>
            <a:ln>
              <a:noFill/>
            </a:ln>
          </c:spPr>
          <c:dPt>
            <c:idx val="0"/>
            <c:bubble3D val="0"/>
            <c:spPr>
              <a:solidFill>
                <a:schemeClr val="accent6">
                  <a:lumMod val="60000"/>
                  <a:lumOff val="40000"/>
                </a:schemeClr>
              </a:solidFill>
              <a:ln w="19050">
                <a:noFill/>
              </a:ln>
              <a:effectLst/>
            </c:spPr>
            <c:extLst>
              <c:ext xmlns:c16="http://schemas.microsoft.com/office/drawing/2014/chart" uri="{C3380CC4-5D6E-409C-BE32-E72D297353CC}">
                <c16:uniqueId val="{00000001-D066-4EB3-A669-213420FC3320}"/>
              </c:ext>
            </c:extLst>
          </c:dPt>
          <c:dPt>
            <c:idx val="1"/>
            <c:bubble3D val="0"/>
            <c:spPr>
              <a:solidFill>
                <a:schemeClr val="bg1">
                  <a:lumMod val="95000"/>
                </a:schemeClr>
              </a:solidFill>
              <a:ln w="19050">
                <a:noFill/>
              </a:ln>
              <a:effectLst/>
            </c:spPr>
            <c:extLst>
              <c:ext xmlns:c16="http://schemas.microsoft.com/office/drawing/2014/chart" uri="{C3380CC4-5D6E-409C-BE32-E72D297353CC}">
                <c16:uniqueId val="{00000003-D066-4EB3-A669-213420FC3320}"/>
              </c:ext>
            </c:extLst>
          </c:dPt>
          <c:dPt>
            <c:idx val="2"/>
            <c:bubble3D val="0"/>
            <c:spPr>
              <a:solidFill>
                <a:schemeClr val="bg1">
                  <a:lumMod val="95000"/>
                </a:schemeClr>
              </a:solidFill>
              <a:ln w="19050">
                <a:noFill/>
              </a:ln>
              <a:effectLst/>
            </c:spPr>
            <c:extLst>
              <c:ext xmlns:c16="http://schemas.microsoft.com/office/drawing/2014/chart" uri="{C3380CC4-5D6E-409C-BE32-E72D297353CC}">
                <c16:uniqueId val="{00000005-D066-4EB3-A669-213420FC3320}"/>
              </c:ext>
            </c:extLst>
          </c:dPt>
          <c:dLbls>
            <c:dLbl>
              <c:idx val="0"/>
              <c:tx>
                <c:rich>
                  <a:bodyPr/>
                  <a:lstStyle/>
                  <a:p>
                    <a:fld id="{0CA9D13B-3A2A-4B8D-8641-30B809B40A8B}"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066-4EB3-A669-213420FC3320}"/>
                </c:ext>
              </c:extLst>
            </c:dLbl>
            <c:dLbl>
              <c:idx val="1"/>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66-4EB3-A669-213420FC332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65000"/>
                        <a:lumOff val="35000"/>
                      </a:schemeClr>
                    </a:solidFill>
                    <a:latin typeface="+mn-lt"/>
                    <a:ea typeface="+mn-ea"/>
                    <a:cs typeface="+mn-cs"/>
                  </a:defRPr>
                </a:pPr>
                <a:endParaRPr lang="en-US"/>
              </a:p>
            </c:txPr>
            <c:dLblPos val="outEnd"/>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'Parent dash support'!$A$3:$A$4</c:f>
              <c:strCache>
                <c:ptCount val="2"/>
                <c:pt idx="0">
                  <c:v>Percentage of parent target achieved</c:v>
                </c:pt>
                <c:pt idx="1">
                  <c:v>Remaining progress needed</c:v>
                </c:pt>
              </c:strCache>
            </c:strRef>
          </c:cat>
          <c:val>
            <c:numRef>
              <c:f>'Parent dash support'!$B$3:$B$4</c:f>
              <c:numCache>
                <c:formatCode>0%</c:formatCode>
                <c:ptCount val="2"/>
                <c:pt idx="0">
                  <c:v>0</c:v>
                </c:pt>
                <c:pt idx="1">
                  <c:v>0</c:v>
                </c:pt>
              </c:numCache>
            </c:numRef>
          </c:val>
          <c:extLst>
            <c:ext xmlns:c15="http://schemas.microsoft.com/office/drawing/2012/chart" uri="{02D57815-91ED-43cb-92C2-25804820EDAC}">
              <c15:datalabelsRange>
                <c15:f>'Parent dash support'!$B$3</c15:f>
                <c15:dlblRangeCache>
                  <c:ptCount val="1"/>
                  <c:pt idx="0">
                    <c:v>#VALUE!</c:v>
                  </c:pt>
                </c15:dlblRangeCache>
              </c15:datalabelsRange>
            </c:ext>
            <c:ext xmlns:c16="http://schemas.microsoft.com/office/drawing/2014/chart" uri="{C3380CC4-5D6E-409C-BE32-E72D297353CC}">
              <c16:uniqueId val="{00000006-D066-4EB3-A669-213420FC3320}"/>
            </c:ext>
          </c:extLst>
        </c:ser>
        <c:dLbls>
          <c:showLegendKey val="0"/>
          <c:showVal val="0"/>
          <c:showCatName val="0"/>
          <c:showSerName val="0"/>
          <c:showPercent val="0"/>
          <c:showBubbleSize val="0"/>
          <c:showLeaderLines val="1"/>
        </c:dLbls>
        <c:firstSliceAng val="360"/>
      </c:pieChart>
      <c:spPr>
        <a:noFill/>
        <a:ln>
          <a:noFill/>
        </a:ln>
        <a:effectLst/>
      </c:spPr>
    </c:plotArea>
    <c:legend>
      <c:legendPos val="r"/>
      <c:legendEntry>
        <c:idx val="1"/>
        <c:delete val="1"/>
      </c:legendEntry>
      <c:layout>
        <c:manualLayout>
          <c:xMode val="edge"/>
          <c:yMode val="edge"/>
          <c:x val="0.80143941755716619"/>
          <c:y val="0.22817261019508212"/>
          <c:w val="0.18481538384287566"/>
          <c:h val="0.559194087283974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parents</a:t>
            </a:r>
            <a:r>
              <a:rPr lang="en-US" sz="1200" b="1" baseline="0"/>
              <a:t> enrolled or renewed</a:t>
            </a:r>
            <a:r>
              <a:rPr lang="en-US" sz="1200" b="1"/>
              <a:t>,</a:t>
            </a:r>
            <a:r>
              <a:rPr lang="en-US" sz="1200" b="1" baseline="0"/>
              <a:t> by target/other status and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3"/>
          <c:order val="0"/>
          <c:tx>
            <c:strRef>
              <c:f>'Parent dash support'!$A$11</c:f>
              <c:strCache>
                <c:ptCount val="1"/>
                <c:pt idx="0">
                  <c:v>Parents of target children</c:v>
                </c:pt>
              </c:strCache>
            </c:strRef>
          </c:tx>
          <c:spPr>
            <a:solidFill>
              <a:schemeClr val="accent6">
                <a:lumMod val="60000"/>
                <a:lumOff val="40000"/>
              </a:schemeClr>
            </a:solidFill>
            <a:ln>
              <a:noFill/>
            </a:ln>
            <a:effectLst/>
          </c:spPr>
          <c:invertIfNegative val="0"/>
          <c:cat>
            <c:numRef>
              <c:f>[0]!ParentLabels</c:f>
              <c:numCache>
                <c:formatCode>mmm\-yy</c:formatCode>
                <c:ptCount val="13"/>
              </c:numCache>
            </c:numRef>
          </c:cat>
          <c:val>
            <c:numRef>
              <c:f>[0]!ParentERTarget</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298-4BE6-BFB9-34E9853326D7}"/>
            </c:ext>
          </c:extLst>
        </c:ser>
        <c:ser>
          <c:idx val="0"/>
          <c:order val="1"/>
          <c:tx>
            <c:strRef>
              <c:f>'Parent dash support'!$A$12</c:f>
              <c:strCache>
                <c:ptCount val="1"/>
                <c:pt idx="0">
                  <c:v>Parents of non-target children</c:v>
                </c:pt>
              </c:strCache>
            </c:strRef>
          </c:tx>
          <c:spPr>
            <a:solidFill>
              <a:schemeClr val="accent6">
                <a:lumMod val="20000"/>
                <a:lumOff val="80000"/>
              </a:schemeClr>
            </a:solidFill>
            <a:ln>
              <a:noFill/>
            </a:ln>
            <a:effectLst/>
          </c:spPr>
          <c:invertIfNegative val="0"/>
          <c:cat>
            <c:numRef>
              <c:f>[0]!ParentLabels</c:f>
              <c:numCache>
                <c:formatCode>mmm\-yy</c:formatCode>
                <c:ptCount val="13"/>
              </c:numCache>
            </c:numRef>
          </c:cat>
          <c:val>
            <c:numRef>
              <c:f>[0]!ParentEROther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0298-4BE6-BFB9-34E9853326D7}"/>
            </c:ext>
          </c:extLst>
        </c:ser>
        <c:ser>
          <c:idx val="1"/>
          <c:order val="2"/>
          <c:tx>
            <c:strRef>
              <c:f>'Parent dash support'!$A$13</c:f>
              <c:strCache>
                <c:ptCount val="1"/>
                <c:pt idx="0">
                  <c:v>Target/other breakdown not available</c:v>
                </c:pt>
              </c:strCache>
            </c:strRef>
          </c:tx>
          <c:spPr>
            <a:solidFill>
              <a:srgbClr val="00694E"/>
            </a:solidFill>
            <a:ln>
              <a:noFill/>
            </a:ln>
            <a:effectLst/>
          </c:spPr>
          <c:invertIfNegative val="0"/>
          <c:cat>
            <c:numRef>
              <c:f>[0]!ParentLabels</c:f>
              <c:numCache>
                <c:formatCode>mmm\-yy</c:formatCode>
                <c:ptCount val="13"/>
              </c:numCache>
            </c:numRef>
          </c:cat>
          <c:val>
            <c:numRef>
              <c:f>[0]!ParentERTOStatUnknown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298-4BE6-BFB9-34E9853326D7}"/>
            </c:ext>
          </c:extLst>
        </c:ser>
        <c:dLbls>
          <c:showLegendKey val="0"/>
          <c:showVal val="0"/>
          <c:showCatName val="0"/>
          <c:showSerName val="0"/>
          <c:showPercent val="0"/>
          <c:showBubbleSize val="0"/>
        </c:dLbls>
        <c:gapWidth val="33"/>
        <c:overlap val="100"/>
        <c:axId val="601548840"/>
        <c:axId val="601553936"/>
      </c:barChart>
      <c:lineChart>
        <c:grouping val="standard"/>
        <c:varyColors val="0"/>
        <c:dLbls>
          <c:showLegendKey val="0"/>
          <c:showVal val="0"/>
          <c:showCatName val="0"/>
          <c:showSerName val="0"/>
          <c:showPercent val="0"/>
          <c:showBubbleSize val="0"/>
        </c:dLbls>
        <c:marker val="1"/>
        <c:smooth val="0"/>
        <c:axId val="601548840"/>
        <c:axId val="601553936"/>
        <c:extLst>
          <c:ext xmlns:c15="http://schemas.microsoft.com/office/drawing/2012/chart" uri="{02D57815-91ED-43cb-92C2-25804820EDAC}">
            <c15:filteredLineSeries>
              <c15:ser>
                <c:idx val="2"/>
                <c:order val="3"/>
                <c:tx>
                  <c:strRef>
                    <c:extLst>
                      <c:ext uri="{02D57815-91ED-43cb-92C2-25804820EDAC}">
                        <c15:formulaRef>
                          <c15:sqref>'C. Parent data'!$AA$12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[0]!ParentLabels</c15:sqref>
                        </c15:formulaRef>
                      </c:ext>
                    </c:extLst>
                    <c:numCache>
                      <c:formatCode>mmm\-yy</c:formatCode>
                      <c:ptCount val="13"/>
                    </c:numCache>
                  </c:numRef>
                </c:cat>
                <c:val>
                  <c:numRef>
                    <c:extLst>
                      <c:ext uri="{02D57815-91ED-43cb-92C2-25804820EDAC}">
                        <c15:formulaRef>
                          <c15:sqref>'C. Parent data'!$AA$13:$AA$73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0298-4BE6-BFB9-34E9853326D7}"/>
                  </c:ext>
                </c:extLst>
              </c15:ser>
            </c15:filteredLineSeries>
          </c:ext>
        </c:extLst>
      </c:lineChart>
      <c:catAx>
        <c:axId val="6015488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553936"/>
        <c:crosses val="autoZero"/>
        <c:auto val="1"/>
        <c:lblAlgn val="ctr"/>
        <c:lblOffset val="100"/>
        <c:noMultiLvlLbl val="1"/>
      </c:catAx>
      <c:valAx>
        <c:axId val="601553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parents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01548840"/>
        <c:crosses val="autoZero"/>
        <c:crossBetween val="between"/>
      </c:valAx>
      <c:spPr>
        <a:noFill/>
        <a:ln>
          <a:noFill/>
        </a:ln>
        <a:effectLst/>
      </c:spPr>
    </c:plotArea>
    <c:legend>
      <c:legendPos val="r"/>
      <c:layout>
        <c:manualLayout>
          <c:xMode val="edge"/>
          <c:yMode val="edge"/>
          <c:x val="0.78164846131946308"/>
          <c:y val="0.17472932148321407"/>
          <c:w val="0.21226744025550517"/>
          <c:h val="0.60952821859435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85726</xdr:rowOff>
    </xdr:from>
    <xdr:to>
      <xdr:col>4</xdr:col>
      <xdr:colOff>0</xdr:colOff>
      <xdr:row>31</xdr:row>
      <xdr:rowOff>166688</xdr:rowOff>
    </xdr:to>
    <xdr:sp macro="" textlink="">
      <xdr:nvSpPr>
        <xdr:cNvPr id="2" name="TextBox 1"/>
        <xdr:cNvSpPr txBox="1"/>
      </xdr:nvSpPr>
      <xdr:spPr>
        <a:xfrm>
          <a:off x="209550" y="85726"/>
          <a:ext cx="16042481" cy="465296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Workbook</a:t>
          </a:r>
          <a:r>
            <a:rPr lang="en-US" sz="1100" b="1" baseline="0">
              <a:solidFill>
                <a:schemeClr val="dk1"/>
              </a:solidFill>
              <a:effectLst/>
              <a:latin typeface="+mn-lt"/>
              <a:ea typeface="+mn-ea"/>
              <a:cs typeface="+mn-cs"/>
            </a:rPr>
            <a:t> overview</a:t>
          </a:r>
          <a:endParaRPr lang="en-US">
            <a:effectLst/>
          </a:endParaRPr>
        </a:p>
        <a:p>
          <a:r>
            <a:rPr lang="en-US" sz="1100" baseline="0">
              <a:solidFill>
                <a:schemeClr val="dk1"/>
              </a:solidFill>
              <a:effectLst/>
              <a:latin typeface="+mn-lt"/>
              <a:ea typeface="+mn-ea"/>
              <a:cs typeface="+mn-cs"/>
            </a:rPr>
            <a:t>This workbook is for montly reporting to CMS by Connecting Kids to Coverage grantees. It can also be used by grantees to monitor their own progress towards the goals they set themselves when applying for a Connecting Kids to Coverage grant.</a:t>
          </a:r>
          <a:r>
            <a:rPr lang="en-US" sz="1100" i="1" baseline="0">
              <a:solidFill>
                <a:schemeClr val="dk1"/>
              </a:solidFill>
              <a:effectLst/>
              <a:latin typeface="+mn-lt"/>
              <a:ea typeface="+mn-ea"/>
              <a:cs typeface="+mn-cs"/>
            </a:rPr>
            <a:t/>
          </a:r>
          <a:br>
            <a:rPr lang="en-US" sz="1100" i="1" baseline="0">
              <a:solidFill>
                <a:schemeClr val="dk1"/>
              </a:solidFill>
              <a:effectLst/>
              <a:latin typeface="+mn-lt"/>
              <a:ea typeface="+mn-ea"/>
              <a:cs typeface="+mn-cs"/>
            </a:rPr>
          </a:br>
          <a:endParaRPr lang="en-US" sz="500">
            <a:effectLst/>
          </a:endParaRPr>
        </a:p>
        <a:p>
          <a:r>
            <a:rPr lang="en-US" b="1" i="1">
              <a:effectLst/>
            </a:rPr>
            <a:t>Cover</a:t>
          </a:r>
          <a:r>
            <a:rPr lang="en-US" b="1" i="1" baseline="0">
              <a:effectLst/>
            </a:rPr>
            <a:t> Sheet</a:t>
          </a:r>
        </a:p>
        <a:p>
          <a:r>
            <a:rPr lang="en-US" baseline="0">
              <a:effectLst/>
            </a:rPr>
            <a:t>This tab is for basic information about the grant, including the grantee organization's name, the grantee project director, the grant start and end months, and the grantee's targets for new enrollments and renewals. </a:t>
          </a:r>
        </a:p>
        <a:p>
          <a:endParaRPr lang="en-US" sz="500" baseline="0">
            <a:effectLst/>
          </a:endParaRPr>
        </a:p>
        <a:p>
          <a:r>
            <a:rPr lang="en-US" sz="1100" baseline="0">
              <a:solidFill>
                <a:schemeClr val="dk1"/>
              </a:solidFill>
              <a:effectLst/>
              <a:latin typeface="+mn-lt"/>
              <a:ea typeface="+mn-ea"/>
              <a:cs typeface="+mn-cs"/>
            </a:rPr>
            <a:t>Once this sheet is completed, only the 'current reporting month' and the three check boxes will need to be updated on a monthly basis.</a:t>
          </a:r>
          <a:endParaRPr lang="en-US">
            <a:effectLst/>
          </a:endParaRPr>
        </a:p>
        <a:p>
          <a:endParaRPr lang="en-US" sz="500" baseline="0">
            <a:effectLst/>
          </a:endParaRPr>
        </a:p>
        <a:p>
          <a:r>
            <a:rPr lang="en-US" b="1" i="1" baseline="0">
              <a:effectLst/>
            </a:rPr>
            <a:t>A. Child data</a:t>
          </a:r>
        </a:p>
        <a:p>
          <a:r>
            <a:rPr lang="en-US" b="0" baseline="0">
              <a:effectLst/>
            </a:rPr>
            <a:t>Grantees should report on this tab:</a:t>
          </a:r>
        </a:p>
        <a:p>
          <a:r>
            <a:rPr lang="en-US" b="0" baseline="0">
              <a:effectLst/>
            </a:rPr>
            <a:t>a) the number of children for whom applications were submitted in the current reporting month, and</a:t>
          </a:r>
        </a:p>
        <a:p>
          <a:r>
            <a:rPr lang="en-US" b="0" baseline="0">
              <a:effectLst/>
            </a:rPr>
            <a:t>b) the number of children verified as newly enrolled or renewed from the start of the grant through the end of the current reporting month,</a:t>
          </a:r>
        </a:p>
        <a:p>
          <a:r>
            <a:rPr lang="en-US" b="0" baseline="0">
              <a:effectLst/>
            </a:rPr>
            <a:t>according to the data definitions provided on this Instructions tab. </a:t>
          </a:r>
        </a:p>
        <a:p>
          <a:endParaRPr lang="en-US" sz="500" b="0" baseline="0">
            <a:effectLst/>
          </a:endParaRPr>
        </a:p>
        <a:p>
          <a:r>
            <a:rPr lang="en-US" b="0" baseline="0">
              <a:effectLst/>
            </a:rPr>
            <a:t>Each month, grantees should complete one additional row of data, so that over time, the table reflects the grantee's progress from the start of the grant onwards.</a:t>
          </a:r>
        </a:p>
        <a:p>
          <a:endParaRPr lang="en-US" sz="500" b="0" baseline="0">
            <a:solidFill>
              <a:schemeClr val="dk1"/>
            </a:solidFill>
            <a:effectLst/>
            <a:latin typeface="+mn-lt"/>
            <a:ea typeface="+mn-ea"/>
            <a:cs typeface="+mn-cs"/>
          </a:endParaRPr>
        </a:p>
        <a:p>
          <a:r>
            <a:rPr lang="en-US" sz="1100">
              <a:solidFill>
                <a:schemeClr val="dk1"/>
              </a:solidFill>
              <a:effectLst/>
              <a:latin typeface="+mn-lt"/>
              <a:ea typeface="+mn-ea"/>
              <a:cs typeface="+mn-cs"/>
            </a:rPr>
            <a:t>If a grantee can identify </a:t>
          </a:r>
          <a:r>
            <a:rPr lang="en-US" sz="1100" baseline="0">
              <a:solidFill>
                <a:schemeClr val="dk1"/>
              </a:solidFill>
              <a:effectLst/>
              <a:latin typeface="+mn-lt"/>
              <a:ea typeface="+mn-ea"/>
              <a:cs typeface="+mn-cs"/>
            </a:rPr>
            <a:t>which children were already covered by Medicaid or CHIP when they provided substantial interactive assistance, data should be entered in columns  1, 2,  6 and  7; columns 3 and 8 will calculate automatically. Only if a grantee cannot identify which children were already covered, should they enter data in columns 3 and 8, and leave columns 1, 2, 6 and 7 blank. Similarly, if a grantee can identify which children were targeted children,  data should be entered in columns 4 ,5, 9  and 10; if not, columns 4, 5, 9 and 10 should be left blank.</a:t>
          </a:r>
        </a:p>
        <a:p>
          <a:endParaRPr lang="en-US" sz="5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In the first months of the grant when no enrollments or renewals have been verified, and/ or when no applications are completed during the current reporting month, grantees should enter a zero in the relevant columns.</a:t>
          </a:r>
          <a:endParaRPr lang="en-US" b="0" baseline="0">
            <a:effectLst/>
          </a:endParaRPr>
        </a:p>
        <a:p>
          <a:endParaRPr lang="en-US" sz="500" b="1">
            <a:effectLst/>
          </a:endParaRPr>
        </a:p>
        <a:p>
          <a:r>
            <a:rPr lang="en-US" b="1" i="1">
              <a:effectLst/>
            </a:rPr>
            <a:t>C. Parent</a:t>
          </a:r>
          <a:r>
            <a:rPr lang="en-US" b="1" i="1" baseline="0">
              <a:effectLst/>
            </a:rPr>
            <a:t> data</a:t>
          </a:r>
        </a:p>
        <a:p>
          <a:r>
            <a:rPr lang="en-US" b="0" baseline="0">
              <a:effectLst/>
            </a:rPr>
            <a:t>This tab is similar to the </a:t>
          </a:r>
          <a:r>
            <a:rPr lang="en-US" b="0" i="1" baseline="0">
              <a:effectLst/>
            </a:rPr>
            <a:t>Child data </a:t>
          </a:r>
          <a:r>
            <a:rPr lang="en-US" b="0" baseline="0">
              <a:effectLst/>
            </a:rPr>
            <a:t>tab. Only grantees whose grant application included goals for enrolling or renewing parents are required to complete this tab. Other grantees may choose to enter data on this tab if they collect data consistent with the data definitions below.</a:t>
          </a:r>
          <a:endParaRPr lang="en-US" b="0">
            <a:effectLst/>
          </a:endParaRPr>
        </a:p>
        <a:p>
          <a:endParaRPr lang="en-US" sz="500" b="1">
            <a:effectLst/>
          </a:endParaRPr>
        </a:p>
        <a:p>
          <a:pPr eaLnBrk="1" fontAlgn="auto" latinLnBrk="0" hangingPunct="1"/>
          <a:r>
            <a:rPr lang="en-US" sz="1100" b="1" i="1" baseline="0">
              <a:solidFill>
                <a:schemeClr val="dk1"/>
              </a:solidFill>
              <a:effectLst/>
              <a:latin typeface="+mn-lt"/>
              <a:ea typeface="+mn-ea"/>
              <a:cs typeface="+mn-cs"/>
            </a:rPr>
            <a:t>B. Child Dashboard and D. Parent Dashboard</a:t>
          </a:r>
        </a:p>
        <a:p>
          <a:pPr eaLnBrk="1" fontAlgn="auto" latinLnBrk="0" hangingPunct="1"/>
          <a:r>
            <a:rPr lang="en-US" sz="1100" b="0" i="0" baseline="0">
              <a:solidFill>
                <a:schemeClr val="dk1"/>
              </a:solidFill>
              <a:effectLst/>
              <a:latin typeface="+mn-lt"/>
              <a:ea typeface="+mn-ea"/>
              <a:cs typeface="+mn-cs"/>
            </a:rPr>
            <a:t>The dashboards are designed to update automatically when new data are entered for applications, enrollments and renewals. (If they do not update automatically, press 'F9' to refresh.) The top-left figure on each dashboard shows the the cumulative number of enrollments to date, broken down by target and non-target population, and the combined new enrollments and renewals target from the cover sheet. The bottom-left figure on each dashboard shows the  cumulative number of  enrollments, broken down into new enrollments and renewals, and the combined target for new enrollments and renewals. The top-right figure shows percentage of new enrollments and renewals goal achieved, as measured by the number of target children/ parents enrolled and renewed. The other two figures show the number of applications completed in the month, by whether the applications were new or renewal applications, and whether the applications were for people in the target population or other people.</a:t>
          </a:r>
        </a:p>
        <a:p>
          <a:pPr eaLnBrk="1" fontAlgn="auto" latinLnBrk="0" hangingPunct="1"/>
          <a:endParaRPr lang="en-US" sz="500" b="0" i="0" baseline="0">
            <a:solidFill>
              <a:schemeClr val="dk1"/>
            </a:solidFill>
            <a:effectLst/>
            <a:latin typeface="+mn-lt"/>
            <a:ea typeface="+mn-ea"/>
            <a:cs typeface="+mn-cs"/>
          </a:endParaRPr>
        </a:p>
        <a:p>
          <a:pPr eaLnBrk="1" fontAlgn="auto" latinLnBrk="0" hangingPunct="1"/>
          <a:r>
            <a:rPr lang="en-US" sz="1100" b="1" i="1" baseline="0">
              <a:solidFill>
                <a:schemeClr val="dk1"/>
              </a:solidFill>
              <a:effectLst/>
              <a:latin typeface="+mn-lt"/>
              <a:ea typeface="+mn-ea"/>
              <a:cs typeface="+mn-cs"/>
            </a:rPr>
            <a:t>E. Main activities</a:t>
          </a:r>
        </a:p>
        <a:p>
          <a:pPr eaLnBrk="1" fontAlgn="auto" latinLnBrk="0" hangingPunct="1"/>
          <a:r>
            <a:rPr lang="en-US" sz="1100" b="0" i="0" baseline="0">
              <a:solidFill>
                <a:schemeClr val="dk1"/>
              </a:solidFill>
              <a:effectLst/>
              <a:latin typeface="+mn-lt"/>
              <a:ea typeface="+mn-ea"/>
              <a:cs typeface="+mn-cs"/>
            </a:rPr>
            <a:t>This tab is for grantees to provide narrative updates on their activities during the reporting month, and to report any areas in which they would particularly like help that CMS may be able to provide. Each table cell is limited to 1,000 characters; grantees are encouraged to be more concise than this, as these tables are only intended as a starting point for monthly conversations with grant monitors.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2600325</xdr:colOff>
          <xdr:row>18</xdr:row>
          <xdr:rowOff>9525</xdr:rowOff>
        </xdr:from>
        <xdr:to>
          <xdr:col>5</xdr:col>
          <xdr:colOff>304800</xdr:colOff>
          <xdr:row>18</xdr:row>
          <xdr:rowOff>228600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19</xdr:row>
          <xdr:rowOff>66675</xdr:rowOff>
        </xdr:from>
        <xdr:to>
          <xdr:col>5</xdr:col>
          <xdr:colOff>400050</xdr:colOff>
          <xdr:row>20</xdr:row>
          <xdr:rowOff>104775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20</xdr:row>
          <xdr:rowOff>171450</xdr:rowOff>
        </xdr:from>
        <xdr:to>
          <xdr:col>5</xdr:col>
          <xdr:colOff>400050</xdr:colOff>
          <xdr:row>22</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18</xdr:row>
          <xdr:rowOff>9525</xdr:rowOff>
        </xdr:from>
        <xdr:to>
          <xdr:col>5</xdr:col>
          <xdr:colOff>304800</xdr:colOff>
          <xdr:row>18</xdr:row>
          <xdr:rowOff>228600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19</xdr:row>
          <xdr:rowOff>66675</xdr:rowOff>
        </xdr:from>
        <xdr:to>
          <xdr:col>5</xdr:col>
          <xdr:colOff>400050</xdr:colOff>
          <xdr:row>20</xdr:row>
          <xdr:rowOff>104775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20</xdr:row>
          <xdr:rowOff>171450</xdr:rowOff>
        </xdr:from>
        <xdr:to>
          <xdr:col>5</xdr:col>
          <xdr:colOff>400050</xdr:colOff>
          <xdr:row>22</xdr:row>
          <xdr:rowOff>19050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211665</xdr:colOff>
      <xdr:row>26</xdr:row>
      <xdr:rowOff>0</xdr:rowOff>
    </xdr:from>
    <xdr:to>
      <xdr:col>25</xdr:col>
      <xdr:colOff>4160</xdr:colOff>
      <xdr:row>38</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13228</xdr:colOff>
      <xdr:row>20</xdr:row>
      <xdr:rowOff>1</xdr:rowOff>
    </xdr:from>
    <xdr:to>
      <xdr:col>14</xdr:col>
      <xdr:colOff>614891</xdr:colOff>
      <xdr:row>38</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xdr:row>
      <xdr:rowOff>0</xdr:rowOff>
    </xdr:from>
    <xdr:to>
      <xdr:col>25</xdr:col>
      <xdr:colOff>0</xdr:colOff>
      <xdr:row>12</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11906</xdr:colOff>
      <xdr:row>1</xdr:row>
      <xdr:rowOff>0</xdr:rowOff>
    </xdr:from>
    <xdr:to>
      <xdr:col>15</xdr:col>
      <xdr:colOff>-1</xdr:colOff>
      <xdr:row>19</xdr:row>
      <xdr:rowOff>35719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214311</xdr:colOff>
      <xdr:row>13</xdr:row>
      <xdr:rowOff>0</xdr:rowOff>
    </xdr:from>
    <xdr:to>
      <xdr:col>25</xdr:col>
      <xdr:colOff>0</xdr:colOff>
      <xdr:row>25</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211665</xdr:colOff>
      <xdr:row>26</xdr:row>
      <xdr:rowOff>0</xdr:rowOff>
    </xdr:from>
    <xdr:to>
      <xdr:col>25</xdr:col>
      <xdr:colOff>4160</xdr:colOff>
      <xdr:row>38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13228</xdr:colOff>
      <xdr:row>20</xdr:row>
      <xdr:rowOff>1</xdr:rowOff>
    </xdr:from>
    <xdr:to>
      <xdr:col>14</xdr:col>
      <xdr:colOff>614891</xdr:colOff>
      <xdr:row>38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xdr:row>
      <xdr:rowOff>0</xdr:rowOff>
    </xdr:from>
    <xdr:to>
      <xdr:col>25</xdr:col>
      <xdr:colOff>0</xdr:colOff>
      <xdr:row>12</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11906</xdr:colOff>
      <xdr:row>1</xdr:row>
      <xdr:rowOff>0</xdr:rowOff>
    </xdr:from>
    <xdr:to>
      <xdr:col>15</xdr:col>
      <xdr:colOff>-1</xdr:colOff>
      <xdr:row>19</xdr:row>
      <xdr:rowOff>35719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214311</xdr:colOff>
      <xdr:row>13</xdr:row>
      <xdr:rowOff>0</xdr:rowOff>
    </xdr:from>
    <xdr:to>
      <xdr:col>25</xdr:col>
      <xdr:colOff>0</xdr:colOff>
      <xdr:row>25</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id="7" name="Table7" displayName="Table7" ref="B33:D85" totalsRowShown="0" headerRowDxfId="99" dataDxfId="97" headerRowBorderDxfId="98" tableBorderDxfId="96">
  <autoFilter ref="B33:D85"/>
  <tableColumns count="3">
    <tableColumn id="1" name="Term" dataDxfId="95"/>
    <tableColumn id="2" name="Definition" dataDxfId="94"/>
    <tableColumn id="3" name="Applicable data tabs and column numbers" dataDxfId="93"/>
  </tableColumns>
  <tableStyleInfo showFirstColumn="0" showLastColumn="0" showRowStripes="1" showColumnStripes="0"/>
</table>
</file>

<file path=xl/tables/table2.xml><?xml version="1.0" encoding="utf-8"?>
<table xmlns="http://schemas.openxmlformats.org/spreadsheetml/2006/main" id="1" name="Table1" displayName="Table1" ref="B12:AA73" totalsRowShown="0" headerRowDxfId="80" dataDxfId="78" headerRowBorderDxfId="79" tableBorderDxfId="77">
  <autoFilter ref="B12:AA73"/>
  <tableColumns count="26">
    <tableColumn id="1" name="Month" dataDxfId="76"/>
    <tableColumn id="5" name="1_x000a_Number of children for whom a new application was submitted during the month" dataDxfId="75"/>
    <tableColumn id="6" name="2_x000a_Number of children for whom a renewal application was submitted during the month" dataDxfId="74"/>
    <tableColumn id="7" name="3_x000a_Total: number of children applying this month" dataDxfId="73">
      <calculatedColumnFormula>IF(AND(ISBLANK(C13),ISBLANK(D13)),"",C13+D13)</calculatedColumnFormula>
    </tableColumn>
    <tableColumn id="17" name="4_x000a_Number of targeted children for whom an application was submitted during the month" dataDxfId="72"/>
    <tableColumn id="18" name="5_x000a_Number of other children for whom an application was submitted during the month" dataDxfId="71"/>
    <tableColumn id="4" name="1.d_x000a_Child new apps for dashboard" dataDxfId="70">
      <calculatedColumnFormula>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calculatedColumnFormula>
    </tableColumn>
    <tableColumn id="3" name="2.d_x000a_Child renewal apps for dashboard" dataDxfId="69">
      <calculatedColumnFormula>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calculatedColumnFormula>
    </tableColumn>
    <tableColumn id="2" name="3.d_x000a_Child apps of unknown new/renewal status for dashboard" dataDxfId="68">
      <calculatedColumnFormula>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calculatedColumnFormula>
    </tableColumn>
    <tableColumn id="19" name="4.d_x000a_Child target apps fo dashboard" dataDxfId="67">
      <calculatedColumnFormula>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calculatedColumnFormula>
    </tableColumn>
    <tableColumn id="21" name="5.d_x000a_Other child apps for dashboard_x000a_" dataDxfId="66">
      <calculatedColumnFormula>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calculatedColumnFormula>
    </tableColumn>
    <tableColumn id="20" name=".d_x000a_Target/otherapps stat unknown for dashboard" dataDxfId="65">
      <calculatedColumnFormula>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calculatedColumnFormula>
    </tableColumn>
    <tableColumn id="11" name="6_x000a_Number of children newly enrolled to date" dataDxfId="64"/>
    <tableColumn id="12" name="7_x000a_Number of children renewed to date" dataDxfId="63"/>
    <tableColumn id="13" name="8_x000a_Total: Number of children enrolled or renewed to date" dataDxfId="62">
      <calculatedColumnFormula>IF(AND(ISBLANK(N13),ISBLANK(O13)),"",N13+O13)</calculatedColumnFormula>
    </tableColumn>
    <tableColumn id="25" name="9_x000a_Number of targeted children newly enrolled or renewed to date" dataDxfId="61"/>
    <tableColumn id="26" name="10_x000a_Number of other children newly enrolled or renewed to date" dataDxfId="60"/>
    <tableColumn id="10" name="6.d_x000a_Child new enrollments for dashboard" dataDxfId="59">
      <calculatedColumnFormula>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calculatedColumnFormula>
    </tableColumn>
    <tableColumn id="9" name="7.d_x000a_Child renewals for dashboard" dataDxfId="58">
      <calculatedColumnFormula>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calculatedColumnFormula>
    </tableColumn>
    <tableColumn id="8" name="8.d_x000a_Child enrollments of unknown status for dashboard" dataDxfId="57">
      <calculatedColumnFormula>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calculatedColumnFormula>
    </tableColumn>
    <tableColumn id="22" name="9.d_x000a_Target children enrolled/renewed for dashboard" dataDxfId="56">
      <calculatedColumnFormula>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calculatedColumnFormula>
    </tableColumn>
    <tableColumn id="23" name="10.d_x000a_non-target children enrolled/renewed for dashboard" dataDxfId="55">
      <calculatedColumnFormula>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calculatedColumnFormula>
    </tableColumn>
    <tableColumn id="24" name=".d_x000a_Children ER target/other stat unknown for dashboard" dataDxfId="54">
      <calculatedColumnFormula>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calculatedColumnFormula>
    </tableColumn>
    <tableColumn id="14" name="Target: New enrollments" dataDxfId="53">
      <calculatedColumnFormula>IF(Table1[[#This Row],[6
Number of children newly enrolled to date]]=0,"",'Cover sheet'!$D$7)</calculatedColumnFormula>
    </tableColumn>
    <tableColumn id="15" name="Target: Renewals" dataDxfId="52">
      <calculatedColumnFormula>'Cover sheet'!$D$8</calculatedColumnFormula>
    </tableColumn>
    <tableColumn id="16" name="Target: Total new enrollments and renewals" dataDxfId="51">
      <calculatedColumnFormula>'Cover sheet'!$D$9</calculatedColumnFormula>
    </tableColumn>
  </tableColumns>
  <tableStyleInfo name="TableStyleMedium1" showFirstColumn="0" showLastColumn="0" showRowStripes="1" showColumnStripes="0"/>
</table>
</file>

<file path=xl/tables/table3.xml><?xml version="1.0" encoding="utf-8"?>
<table xmlns="http://schemas.openxmlformats.org/spreadsheetml/2006/main" id="2" name="Table13" displayName="Table13" ref="B12:AA73" totalsRowShown="0" headerRowDxfId="42" dataDxfId="40" headerRowBorderDxfId="41" tableBorderDxfId="39">
  <autoFilter ref="B12:AA73"/>
  <tableColumns count="26">
    <tableColumn id="1" name="Month" dataDxfId="38"/>
    <tableColumn id="5" name="1_x000a_Number of parents for whom a new application was submitted during the month" dataDxfId="37"/>
    <tableColumn id="6" name="2_x000a_Number of parents for whom a renewal application was submitted during the month" dataDxfId="36"/>
    <tableColumn id="7" name="3_x000a_Total: number of parents applying this month" dataDxfId="35">
      <calculatedColumnFormula>IF(AND(ISBLANK(C13),ISBLANK(D13)),"",C13+D13)</calculatedColumnFormula>
    </tableColumn>
    <tableColumn id="17" name="4_x000a_Number of parents of targeted children for whom an application was submitted during the month" dataDxfId="34"/>
    <tableColumn id="18" name="5_x000a_Number of parents of other children for whom an application was submitted during the month" dataDxfId="33"/>
    <tableColumn id="4" name="1.d_x000a_Child new apps for dashboard" dataDxfId="32">
      <calculatedColumnFormula>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calculatedColumnFormula>
    </tableColumn>
    <tableColumn id="3" name="2.d_x000a_Child renewal apps for dashboard" dataDxfId="31">
      <calculatedColumnFormula>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calculatedColumnFormula>
    </tableColumn>
    <tableColumn id="2" name="3.d_x000a_Child apps of unknown new/renewal status for dashboard" dataDxfId="30">
      <calculatedColumnFormula>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calculatedColumnFormula>
    </tableColumn>
    <tableColumn id="19" name="4.d_x000a_Child target apps fo dashboard" dataDxfId="29">
      <calculatedColumnFormula>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calculatedColumnFormula>
    </tableColumn>
    <tableColumn id="21" name="5.d_x000a_Other child apps for dashboard_x000a_" dataDxfId="28">
      <calculatedColumnFormula>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calculatedColumnFormula>
    </tableColumn>
    <tableColumn id="20" name=".d_x000a_Target/otherapps stat unknown for dashboard" dataDxfId="27">
      <calculatedColumnFormula>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calculatedColumnFormula>
    </tableColumn>
    <tableColumn id="11" name="6_x000a_Number of parents newly enrolled to date" dataDxfId="26"/>
    <tableColumn id="12" name="7_x000a_Number of parents renewed to date" dataDxfId="25"/>
    <tableColumn id="13" name="8_x000a_Total: Number of parents enrolled or renewed to date" dataDxfId="24">
      <calculatedColumnFormula>IF(AND(ISBLANK(N13),ISBLANK(O13)),"",N13+O13)</calculatedColumnFormula>
    </tableColumn>
    <tableColumn id="25" name="9_x000a_Number of parents of targeted children newly enrolled or renewed to date" dataDxfId="23"/>
    <tableColumn id="26" name="10_x000a_Number of other parents newly enrolled and renewed to date" dataDxfId="22"/>
    <tableColumn id="10" name="6.d_x000a_Parent new enrollments for dashboard" dataDxfId="21">
      <calculatedColumnFormula>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calculatedColumnFormula>
    </tableColumn>
    <tableColumn id="9" name="7.d_x000a_Parent renewals for dashboard" dataDxfId="20">
      <calculatedColumnFormula>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calculatedColumnFormula>
    </tableColumn>
    <tableColumn id="8" name="8.d_x000a_Parent enrollments of unknown status for dashboard" dataDxfId="19">
      <calculatedColumnFormula>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calculatedColumnFormula>
    </tableColumn>
    <tableColumn id="22" name="9.d_x000a_Target parents enrolled/renewed for dashboard" dataDxfId="18">
      <calculatedColumnFormula>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calculatedColumnFormula>
    </tableColumn>
    <tableColumn id="23" name="10.d_x000a_non-target parents enrolled/renewed for dashboard" dataDxfId="17">
      <calculatedColumnFormula>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calculatedColumnFormula>
    </tableColumn>
    <tableColumn id="24" name=".d_x000a_Parent ER target/other stat unknown for dashboard" dataDxfId="16">
      <calculatedColumnFormula>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calculatedColumnFormula>
    </tableColumn>
    <tableColumn id="14" name="Target: New enrollments" dataDxfId="15">
      <calculatedColumnFormula>IF(Table13[[#This Row],[6
Number of parents newly enrolled to date]]=0,"",'Cover sheet'!$D$7)</calculatedColumnFormula>
    </tableColumn>
    <tableColumn id="15" name="Target: Renewals" dataDxfId="14">
      <calculatedColumnFormula>'Cover sheet'!$D$11</calculatedColumnFormula>
    </tableColumn>
    <tableColumn id="16" name="Target: Total new enrollments and renewals" dataDxfId="13">
      <calculatedColumnFormula>'Cover sheet'!$D$12</calculatedColumnFormula>
    </tableColumn>
  </tableColumns>
  <tableStyleInfo name="TableStyleMedium1" showFirstColumn="0" showLastColumn="0" showRowStripes="1" showColumnStripes="0"/>
</table>
</file>

<file path=xl/tables/table4.xml><?xml version="1.0" encoding="utf-8"?>
<table xmlns="http://schemas.openxmlformats.org/spreadsheetml/2006/main" id="5" name="Table5" displayName="Table5" ref="B6:C12" totalsRowShown="0" headerRowDxfId="12" dataDxfId="10" headerRowBorderDxfId="11" tableBorderDxfId="9">
  <autoFilter ref="B6:C12"/>
  <tableColumns count="2">
    <tableColumn id="1" name="Major activities, achievements and challenges" dataDxfId="8"/>
    <tableColumn id="2" name="Description/details" dataDxfId="7"/>
  </tableColumns>
  <tableStyleInfo name="TableStyleMedium5" showFirstColumn="0" showLastColumn="0" showRowStripes="1" showColumnStripes="0"/>
</table>
</file>

<file path=xl/tables/table5.xml><?xml version="1.0" encoding="utf-8"?>
<table xmlns="http://schemas.openxmlformats.org/spreadsheetml/2006/main" id="6" name="Table6" displayName="Table6" ref="E6:F12" totalsRowShown="0" headerRowDxfId="6" dataDxfId="4" headerRowBorderDxfId="5" tableBorderDxfId="3" totalsRowBorderDxfId="2">
  <autoFilter ref="E6:F12"/>
  <tableColumns count="2">
    <tableColumn id="1" name="I need help with…" dataDxfId="1"/>
    <tableColumn id="2" name="Description/details"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70033"/>
  </sheetPr>
  <dimension ref="B32:D85"/>
  <sheetViews>
    <sheetView showGridLines="0" showRowColHeaders="0" topLeftCell="A46" zoomScale="90" zoomScaleNormal="90" workbookViewId="0">
      <selection activeCell="C36" sqref="C36"/>
    </sheetView>
  </sheetViews>
  <sheetFormatPr defaultRowHeight="15" x14ac:dyDescent="0.25"/>
  <cols>
    <col min="1" max="1" width="3.28515625" customWidth="1"/>
    <col min="2" max="3" width="60.7109375" customWidth="1"/>
    <col min="4" max="4" width="60.7109375" style="19" customWidth="1"/>
  </cols>
  <sheetData>
    <row r="32" spans="2:4" x14ac:dyDescent="0.25">
      <c r="B32" s="45"/>
      <c r="C32" s="45"/>
      <c r="D32" s="50"/>
    </row>
    <row r="33" spans="2:4" ht="15.75" thickBot="1" x14ac:dyDescent="0.3">
      <c r="B33" s="100" t="s">
        <v>12</v>
      </c>
      <c r="C33" s="100" t="s">
        <v>13</v>
      </c>
      <c r="D33" s="101" t="s">
        <v>41</v>
      </c>
    </row>
    <row r="34" spans="2:4" ht="72" customHeight="1" thickTop="1" x14ac:dyDescent="0.25">
      <c r="B34" s="22" t="s">
        <v>16</v>
      </c>
      <c r="C34" s="23" t="s">
        <v>17</v>
      </c>
      <c r="D34" s="24"/>
    </row>
    <row r="35" spans="2:4" ht="12" customHeight="1" x14ac:dyDescent="0.25">
      <c r="B35" s="25"/>
      <c r="C35" s="23"/>
      <c r="D35" s="26" t="s">
        <v>53</v>
      </c>
    </row>
    <row r="36" spans="2:4" ht="60" customHeight="1" x14ac:dyDescent="0.25">
      <c r="B36" s="25"/>
      <c r="C36" s="23" t="s">
        <v>153</v>
      </c>
      <c r="D36" s="26"/>
    </row>
    <row r="37" spans="2:4" ht="12" customHeight="1" thickBot="1" x14ac:dyDescent="0.3">
      <c r="B37" s="27"/>
      <c r="C37" s="28"/>
      <c r="D37" s="29"/>
    </row>
    <row r="38" spans="2:4" ht="72" customHeight="1" thickBot="1" x14ac:dyDescent="0.3">
      <c r="B38" s="27" t="s">
        <v>127</v>
      </c>
      <c r="C38" s="28" t="s">
        <v>128</v>
      </c>
      <c r="D38" s="29" t="s">
        <v>129</v>
      </c>
    </row>
    <row r="39" spans="2:4" ht="60" customHeight="1" x14ac:dyDescent="0.25">
      <c r="B39" s="25" t="s">
        <v>130</v>
      </c>
      <c r="C39" s="23" t="s">
        <v>131</v>
      </c>
      <c r="D39" s="26" t="s">
        <v>132</v>
      </c>
    </row>
    <row r="40" spans="2:4" ht="12" customHeight="1" thickBot="1" x14ac:dyDescent="0.3">
      <c r="B40" s="25"/>
      <c r="C40" s="28"/>
      <c r="D40" s="40"/>
    </row>
    <row r="41" spans="2:4" ht="12" customHeight="1" x14ac:dyDescent="0.25">
      <c r="B41" s="30" t="s">
        <v>18</v>
      </c>
      <c r="C41" s="23" t="s">
        <v>19</v>
      </c>
      <c r="D41" s="31"/>
    </row>
    <row r="42" spans="2:4" ht="60" customHeight="1" x14ac:dyDescent="0.25">
      <c r="B42" s="25"/>
      <c r="C42" s="23" t="s">
        <v>20</v>
      </c>
      <c r="D42" s="26"/>
    </row>
    <row r="43" spans="2:4" ht="12" customHeight="1" x14ac:dyDescent="0.25">
      <c r="B43" s="25"/>
      <c r="C43" s="23" t="s">
        <v>21</v>
      </c>
      <c r="D43" s="26" t="s">
        <v>54</v>
      </c>
    </row>
    <row r="44" spans="2:4" ht="60" customHeight="1" x14ac:dyDescent="0.25">
      <c r="B44" s="25"/>
      <c r="C44" s="23" t="s">
        <v>22</v>
      </c>
      <c r="D44" s="26"/>
    </row>
    <row r="45" spans="2:4" ht="60" customHeight="1" thickBot="1" x14ac:dyDescent="0.3">
      <c r="B45" s="25"/>
      <c r="C45" s="23" t="s">
        <v>23</v>
      </c>
      <c r="D45" s="26"/>
    </row>
    <row r="46" spans="2:4" ht="72" customHeight="1" thickBot="1" x14ac:dyDescent="0.3">
      <c r="B46" s="32" t="s">
        <v>137</v>
      </c>
      <c r="C46" s="33" t="s">
        <v>138</v>
      </c>
      <c r="D46" s="31" t="s">
        <v>141</v>
      </c>
    </row>
    <row r="47" spans="2:4" ht="72" customHeight="1" thickBot="1" x14ac:dyDescent="0.3">
      <c r="B47" s="32" t="s">
        <v>139</v>
      </c>
      <c r="C47" s="33" t="s">
        <v>140</v>
      </c>
      <c r="D47" s="31" t="s">
        <v>142</v>
      </c>
    </row>
    <row r="48" spans="2:4" ht="60" customHeight="1" x14ac:dyDescent="0.25">
      <c r="B48" s="32" t="s">
        <v>24</v>
      </c>
      <c r="C48" s="33" t="s">
        <v>50</v>
      </c>
      <c r="D48" s="31" t="s">
        <v>54</v>
      </c>
    </row>
    <row r="49" spans="2:4" ht="12" customHeight="1" thickBot="1" x14ac:dyDescent="0.3">
      <c r="B49" s="27"/>
      <c r="C49" s="34"/>
      <c r="D49" s="29"/>
    </row>
    <row r="50" spans="2:4" ht="24" customHeight="1" x14ac:dyDescent="0.25">
      <c r="B50" s="30" t="s">
        <v>14</v>
      </c>
      <c r="C50" s="23" t="s">
        <v>25</v>
      </c>
      <c r="D50" s="31"/>
    </row>
    <row r="51" spans="2:4" ht="60" customHeight="1" x14ac:dyDescent="0.25">
      <c r="B51" s="25"/>
      <c r="C51" s="23" t="s">
        <v>51</v>
      </c>
      <c r="D51" s="26"/>
    </row>
    <row r="52" spans="2:4" ht="24" customHeight="1" x14ac:dyDescent="0.25">
      <c r="B52" s="25"/>
      <c r="C52" s="23" t="s">
        <v>21</v>
      </c>
      <c r="D52" s="26"/>
    </row>
    <row r="53" spans="2:4" ht="60" customHeight="1" x14ac:dyDescent="0.25">
      <c r="B53" s="25"/>
      <c r="C53" s="23" t="s">
        <v>52</v>
      </c>
      <c r="D53" s="26" t="s">
        <v>124</v>
      </c>
    </row>
    <row r="54" spans="2:4" ht="60" customHeight="1" thickBot="1" x14ac:dyDescent="0.3">
      <c r="B54" s="27"/>
      <c r="C54" s="28" t="s">
        <v>26</v>
      </c>
      <c r="D54" s="29"/>
    </row>
    <row r="55" spans="2:4" ht="24" customHeight="1" x14ac:dyDescent="0.25">
      <c r="B55" s="35" t="s">
        <v>27</v>
      </c>
      <c r="C55" s="23" t="s">
        <v>28</v>
      </c>
      <c r="D55" s="31"/>
    </row>
    <row r="56" spans="2:4" ht="60" customHeight="1" x14ac:dyDescent="0.25">
      <c r="B56" s="36"/>
      <c r="C56" s="23" t="s">
        <v>29</v>
      </c>
      <c r="D56" s="37" t="s">
        <v>55</v>
      </c>
    </row>
    <row r="57" spans="2:4" ht="12" customHeight="1" x14ac:dyDescent="0.25">
      <c r="B57" s="36"/>
      <c r="C57" s="23" t="s">
        <v>21</v>
      </c>
      <c r="D57" s="26"/>
    </row>
    <row r="58" spans="2:4" ht="60" customHeight="1" thickBot="1" x14ac:dyDescent="0.3">
      <c r="B58" s="38"/>
      <c r="C58" s="28" t="s">
        <v>30</v>
      </c>
      <c r="D58" s="29"/>
    </row>
    <row r="59" spans="2:4" ht="24" customHeight="1" x14ac:dyDescent="0.25">
      <c r="B59" s="35" t="s">
        <v>31</v>
      </c>
      <c r="C59" s="23" t="s">
        <v>28</v>
      </c>
      <c r="D59" s="26"/>
    </row>
    <row r="60" spans="2:4" ht="60" customHeight="1" x14ac:dyDescent="0.25">
      <c r="B60" s="36"/>
      <c r="C60" s="23" t="s">
        <v>29</v>
      </c>
      <c r="D60" s="26"/>
    </row>
    <row r="61" spans="2:4" ht="12" customHeight="1" x14ac:dyDescent="0.25">
      <c r="B61" s="36"/>
      <c r="C61" s="23" t="s">
        <v>21</v>
      </c>
      <c r="D61" s="26" t="s">
        <v>56</v>
      </c>
    </row>
    <row r="62" spans="2:4" ht="60" customHeight="1" x14ac:dyDescent="0.25">
      <c r="B62" s="36"/>
      <c r="C62" s="23" t="s">
        <v>32</v>
      </c>
      <c r="D62" s="26"/>
    </row>
    <row r="63" spans="2:4" ht="12" customHeight="1" x14ac:dyDescent="0.25">
      <c r="B63" s="36"/>
      <c r="C63" s="23" t="s">
        <v>21</v>
      </c>
      <c r="D63" s="26"/>
    </row>
    <row r="64" spans="2:4" ht="60" customHeight="1" thickBot="1" x14ac:dyDescent="0.3">
      <c r="B64" s="38"/>
      <c r="C64" s="28" t="s">
        <v>58</v>
      </c>
      <c r="D64" s="29"/>
    </row>
    <row r="65" spans="2:4" ht="120" customHeight="1" x14ac:dyDescent="0.25">
      <c r="B65" s="32" t="s">
        <v>15</v>
      </c>
      <c r="C65" s="23" t="s">
        <v>33</v>
      </c>
      <c r="D65" s="39" t="s">
        <v>57</v>
      </c>
    </row>
    <row r="66" spans="2:4" ht="84" customHeight="1" thickBot="1" x14ac:dyDescent="0.3">
      <c r="B66" s="27"/>
      <c r="C66" s="28" t="s">
        <v>64</v>
      </c>
      <c r="D66" s="29"/>
    </row>
    <row r="67" spans="2:4" ht="24" customHeight="1" x14ac:dyDescent="0.25">
      <c r="B67" s="30" t="s">
        <v>34</v>
      </c>
      <c r="C67" s="23" t="s">
        <v>25</v>
      </c>
      <c r="D67" s="31"/>
    </row>
    <row r="68" spans="2:4" ht="60" customHeight="1" x14ac:dyDescent="0.25">
      <c r="B68" s="25"/>
      <c r="C68" s="23" t="s">
        <v>51</v>
      </c>
      <c r="D68" s="26"/>
    </row>
    <row r="69" spans="2:4" ht="12" customHeight="1" x14ac:dyDescent="0.25">
      <c r="B69" s="25"/>
      <c r="C69" s="23" t="s">
        <v>21</v>
      </c>
      <c r="D69" s="26"/>
    </row>
    <row r="70" spans="2:4" ht="60" customHeight="1" x14ac:dyDescent="0.25">
      <c r="B70" s="25"/>
      <c r="C70" s="23" t="s">
        <v>35</v>
      </c>
      <c r="D70" s="26"/>
    </row>
    <row r="71" spans="2:4" ht="24" customHeight="1" x14ac:dyDescent="0.25">
      <c r="B71" s="25"/>
      <c r="C71" s="23" t="s">
        <v>21</v>
      </c>
      <c r="D71" s="26"/>
    </row>
    <row r="72" spans="2:4" ht="60" customHeight="1" x14ac:dyDescent="0.25">
      <c r="B72" s="25"/>
      <c r="C72" s="23" t="s">
        <v>59</v>
      </c>
      <c r="D72" s="26" t="s">
        <v>125</v>
      </c>
    </row>
    <row r="73" spans="2:4" ht="60" customHeight="1" x14ac:dyDescent="0.25">
      <c r="B73" s="25"/>
      <c r="C73" s="23" t="s">
        <v>36</v>
      </c>
      <c r="D73" s="26"/>
    </row>
    <row r="74" spans="2:4" ht="60" customHeight="1" x14ac:dyDescent="0.25">
      <c r="B74" s="25"/>
      <c r="C74" s="23" t="s">
        <v>62</v>
      </c>
      <c r="D74" s="26"/>
    </row>
    <row r="75" spans="2:4" ht="60" customHeight="1" thickBot="1" x14ac:dyDescent="0.3">
      <c r="B75" s="27"/>
      <c r="C75" s="28" t="s">
        <v>37</v>
      </c>
      <c r="D75" s="29"/>
    </row>
    <row r="76" spans="2:4" ht="60" customHeight="1" x14ac:dyDescent="0.25">
      <c r="B76" s="30" t="s">
        <v>38</v>
      </c>
      <c r="C76" s="23" t="s">
        <v>25</v>
      </c>
      <c r="D76" s="31"/>
    </row>
    <row r="77" spans="2:4" ht="60" customHeight="1" x14ac:dyDescent="0.25">
      <c r="B77" s="25"/>
      <c r="C77" s="23" t="s">
        <v>51</v>
      </c>
      <c r="D77" s="26"/>
    </row>
    <row r="78" spans="2:4" ht="12" customHeight="1" x14ac:dyDescent="0.25">
      <c r="B78" s="25"/>
      <c r="C78" s="23" t="s">
        <v>21</v>
      </c>
      <c r="D78" s="26"/>
    </row>
    <row r="79" spans="2:4" ht="60" customHeight="1" x14ac:dyDescent="0.25">
      <c r="B79" s="25"/>
      <c r="C79" s="23" t="s">
        <v>39</v>
      </c>
      <c r="D79" s="26"/>
    </row>
    <row r="80" spans="2:4" ht="12" customHeight="1" x14ac:dyDescent="0.25">
      <c r="B80" s="25"/>
      <c r="C80" s="23" t="s">
        <v>21</v>
      </c>
      <c r="D80" s="26"/>
    </row>
    <row r="81" spans="2:4" ht="72" customHeight="1" x14ac:dyDescent="0.25">
      <c r="B81" s="25"/>
      <c r="C81" s="23" t="s">
        <v>60</v>
      </c>
      <c r="D81" s="26" t="s">
        <v>126</v>
      </c>
    </row>
    <row r="82" spans="2:4" ht="12" customHeight="1" x14ac:dyDescent="0.25">
      <c r="B82" s="25"/>
      <c r="C82" s="23" t="s">
        <v>21</v>
      </c>
      <c r="D82" s="40"/>
    </row>
    <row r="83" spans="2:4" ht="60" customHeight="1" x14ac:dyDescent="0.25">
      <c r="B83" s="25"/>
      <c r="C83" s="23" t="s">
        <v>58</v>
      </c>
      <c r="D83" s="40"/>
    </row>
    <row r="84" spans="2:4" ht="60" customHeight="1" x14ac:dyDescent="0.25">
      <c r="B84" s="25"/>
      <c r="C84" s="23" t="s">
        <v>61</v>
      </c>
      <c r="D84" s="40"/>
    </row>
    <row r="85" spans="2:4" ht="60" customHeight="1" x14ac:dyDescent="0.25">
      <c r="B85" s="25"/>
      <c r="C85" s="23" t="s">
        <v>40</v>
      </c>
      <c r="D85" s="40"/>
    </row>
  </sheetData>
  <sheetProtection algorithmName="SHA-512" hashValue="TS88h7+hXgfFhAyy0GDU+tZj46fx05kkaK9LkeXhmSkcX74wwVR6sA/ZZsPH7afyoyIAiEwFy9hhCVpIt+VqcQ==" saltValue="f/6Fg0PsmHuPs4VXVoD/1Q==" spinCount="100000" sheet="1" objects="1" scenarios="1"/>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F22"/>
  <sheetViews>
    <sheetView showGridLines="0" showRowColHeaders="0" zoomScale="70" zoomScaleNormal="70" zoomScaleSheetLayoutView="70" workbookViewId="0">
      <selection activeCell="E14" sqref="E14"/>
    </sheetView>
  </sheetViews>
  <sheetFormatPr defaultColWidth="9.140625" defaultRowHeight="15" x14ac:dyDescent="0.25"/>
  <cols>
    <col min="1" max="1" width="3.42578125" style="4" customWidth="1"/>
    <col min="2" max="2" width="56.85546875" style="4" customWidth="1"/>
    <col min="3" max="3" width="80" style="4" customWidth="1"/>
    <col min="4" max="4" width="2.85546875" style="4" customWidth="1"/>
    <col min="5" max="5" width="66.140625" style="4" customWidth="1"/>
    <col min="6" max="6" width="71.85546875" style="4" customWidth="1"/>
    <col min="7" max="16384" width="9.140625" style="4"/>
  </cols>
  <sheetData>
    <row r="1" spans="2:6" s="13" customFormat="1" ht="36.75" customHeight="1" x14ac:dyDescent="0.35">
      <c r="B1" s="12" t="s">
        <v>63</v>
      </c>
      <c r="D1" s="4"/>
    </row>
    <row r="2" spans="2:6" ht="10.5" customHeight="1" x14ac:dyDescent="0.3">
      <c r="B2" s="14"/>
      <c r="C2" s="14"/>
    </row>
    <row r="3" spans="2:6" ht="61.5" customHeight="1" x14ac:dyDescent="0.25">
      <c r="B3" s="129" t="s">
        <v>146</v>
      </c>
      <c r="C3" s="129"/>
      <c r="E3" s="15"/>
    </row>
    <row r="4" spans="2:6" ht="10.5" customHeight="1" x14ac:dyDescent="0.25">
      <c r="B4" s="16"/>
      <c r="C4" s="16"/>
      <c r="E4" s="15"/>
    </row>
    <row r="5" spans="2:6" ht="21" x14ac:dyDescent="0.25">
      <c r="B5" s="17" t="s">
        <v>48</v>
      </c>
      <c r="C5" s="16"/>
      <c r="E5" s="17" t="s">
        <v>49</v>
      </c>
    </row>
    <row r="6" spans="2:6" ht="19.5" thickBot="1" x14ac:dyDescent="0.3">
      <c r="B6" s="46" t="s">
        <v>9</v>
      </c>
      <c r="C6" s="47" t="s">
        <v>10</v>
      </c>
      <c r="E6" s="48" t="s">
        <v>11</v>
      </c>
      <c r="F6" s="49" t="s">
        <v>10</v>
      </c>
    </row>
    <row r="7" spans="2:6" ht="72" customHeight="1" x14ac:dyDescent="0.25">
      <c r="B7" s="102"/>
      <c r="C7" s="103"/>
      <c r="E7" s="114"/>
      <c r="F7" s="111"/>
    </row>
    <row r="8" spans="2:6" ht="72" customHeight="1" x14ac:dyDescent="0.25">
      <c r="B8" s="104"/>
      <c r="C8" s="105"/>
      <c r="E8" s="115"/>
      <c r="F8" s="109"/>
    </row>
    <row r="9" spans="2:6" ht="72" customHeight="1" x14ac:dyDescent="0.25">
      <c r="B9" s="106"/>
      <c r="C9" s="107"/>
      <c r="E9" s="114"/>
      <c r="F9" s="111"/>
    </row>
    <row r="10" spans="2:6" ht="72" customHeight="1" x14ac:dyDescent="0.25">
      <c r="B10" s="108"/>
      <c r="C10" s="109"/>
      <c r="E10" s="115"/>
      <c r="F10" s="109"/>
    </row>
    <row r="11" spans="2:6" ht="72" customHeight="1" x14ac:dyDescent="0.25">
      <c r="B11" s="110"/>
      <c r="C11" s="111"/>
      <c r="E11" s="114"/>
      <c r="F11" s="111"/>
    </row>
    <row r="12" spans="2:6" ht="72" customHeight="1" x14ac:dyDescent="0.25">
      <c r="B12" s="112"/>
      <c r="C12" s="113"/>
      <c r="E12" s="116"/>
      <c r="F12" s="113"/>
    </row>
    <row r="13" spans="2:6" ht="60.75" customHeight="1" x14ac:dyDescent="0.25"/>
    <row r="14" spans="2:6" ht="76.5" customHeight="1" x14ac:dyDescent="0.25"/>
    <row r="17" spans="2:3" ht="18.75" x14ac:dyDescent="0.3">
      <c r="B17" s="14"/>
      <c r="C17" s="14"/>
    </row>
    <row r="18" spans="2:3" ht="18.75" x14ac:dyDescent="0.3">
      <c r="B18" s="14"/>
      <c r="C18" s="14"/>
    </row>
    <row r="19" spans="2:3" ht="18.75" x14ac:dyDescent="0.3">
      <c r="B19" s="14"/>
      <c r="C19" s="14"/>
    </row>
    <row r="20" spans="2:3" ht="18.75" x14ac:dyDescent="0.3">
      <c r="B20" s="14"/>
      <c r="C20" s="14"/>
    </row>
    <row r="21" spans="2:3" ht="18.75" x14ac:dyDescent="0.3">
      <c r="B21" s="14"/>
      <c r="C21" s="14"/>
    </row>
    <row r="22" spans="2:3" ht="18.75" x14ac:dyDescent="0.3">
      <c r="B22" s="14"/>
      <c r="C22" s="14"/>
    </row>
  </sheetData>
  <sheetProtection algorithmName="SHA-512" hashValue="KhvkfvkU1pC+UOQwF/goLGhQR9U7EOAJX31xq+8g9PB0lTx1SGENlQPiRJnwDXKiGE6o+9QklvCzv5uvm4wOqw==" saltValue="gX1JuLN7ARY6uW8w7Ifcfw==" spinCount="100000" sheet="1" objects="1" scenarios="1"/>
  <mergeCells count="1">
    <mergeCell ref="B3:C3"/>
  </mergeCells>
  <dataValidations count="1">
    <dataValidation type="textLength" operator="lessThanOrEqual" allowBlank="1" showInputMessage="1" showErrorMessage="1" sqref="E6:F12 B7:D12">
      <formula1>1000</formula1>
    </dataValidation>
  </dataValidations>
  <pageMargins left="0.7" right="0.7" top="0.75" bottom="0.75" header="0.3" footer="0.3"/>
  <pageSetup scale="63" orientation="portrait" horizontalDpi="4294967293" verticalDpi="4294967293"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48"/>
  <sheetViews>
    <sheetView showGridLines="0" showRowColHeaders="0" tabSelected="1" topLeftCell="A11" zoomScaleNormal="100" workbookViewId="0">
      <selection activeCell="J32" sqref="J32"/>
    </sheetView>
  </sheetViews>
  <sheetFormatPr defaultColWidth="9.140625" defaultRowHeight="15" x14ac:dyDescent="0.25"/>
  <cols>
    <col min="1" max="1" width="3.5703125" style="52" customWidth="1"/>
    <col min="2" max="2" width="37.28515625" style="52" customWidth="1"/>
    <col min="3" max="3" width="47.5703125" style="52" customWidth="1"/>
    <col min="4" max="4" width="40" style="52" customWidth="1"/>
    <col min="5" max="5" width="29.28515625" style="52" customWidth="1"/>
    <col min="6" max="16384" width="9.140625" style="52"/>
  </cols>
  <sheetData>
    <row r="1" spans="1:6" x14ac:dyDescent="0.25">
      <c r="A1" s="55"/>
      <c r="B1" s="55"/>
      <c r="C1" s="55"/>
      <c r="E1" s="55"/>
      <c r="F1" s="55"/>
    </row>
    <row r="2" spans="1:6" s="51" customFormat="1" ht="18.75" x14ac:dyDescent="0.3">
      <c r="A2" s="56"/>
      <c r="B2" s="56"/>
      <c r="C2" s="1" t="s">
        <v>147</v>
      </c>
      <c r="D2" s="3"/>
      <c r="E2" s="2"/>
      <c r="F2" s="56"/>
    </row>
    <row r="3" spans="1:6" ht="15.75" thickBot="1" x14ac:dyDescent="0.3">
      <c r="A3" s="55"/>
      <c r="B3" s="2"/>
      <c r="C3" s="2"/>
      <c r="D3" s="3"/>
      <c r="E3" s="2"/>
      <c r="F3" s="2"/>
    </row>
    <row r="4" spans="1:6" ht="26.25" x14ac:dyDescent="0.25">
      <c r="A4" s="55"/>
      <c r="B4" s="55"/>
      <c r="C4" s="5"/>
      <c r="D4" s="53" t="s">
        <v>148</v>
      </c>
      <c r="E4" s="6" t="s">
        <v>149</v>
      </c>
      <c r="F4" s="7"/>
    </row>
    <row r="5" spans="1:6" x14ac:dyDescent="0.25">
      <c r="A5" s="55"/>
      <c r="B5" s="55"/>
      <c r="C5" s="8" t="s">
        <v>0</v>
      </c>
      <c r="D5" s="21"/>
      <c r="E5" s="87"/>
      <c r="F5" s="57"/>
    </row>
    <row r="6" spans="1:6" x14ac:dyDescent="0.25">
      <c r="A6" s="55"/>
      <c r="B6" s="55"/>
      <c r="C6" s="8" t="s">
        <v>1</v>
      </c>
      <c r="D6" s="21"/>
      <c r="E6" s="87"/>
      <c r="F6" s="58"/>
    </row>
    <row r="7" spans="1:6" x14ac:dyDescent="0.25">
      <c r="A7" s="55"/>
      <c r="B7" s="55"/>
      <c r="C7" s="8" t="s">
        <v>2</v>
      </c>
      <c r="D7" s="21"/>
      <c r="E7" s="87"/>
      <c r="F7" s="58"/>
    </row>
    <row r="8" spans="1:6" x14ac:dyDescent="0.25">
      <c r="A8" s="55"/>
      <c r="B8" s="55"/>
      <c r="C8" s="8" t="s">
        <v>3</v>
      </c>
      <c r="D8" s="21"/>
      <c r="E8" s="87"/>
      <c r="F8" s="58"/>
    </row>
    <row r="9" spans="1:6" x14ac:dyDescent="0.25">
      <c r="A9" s="55"/>
      <c r="B9" s="55"/>
      <c r="C9" s="8" t="s">
        <v>4</v>
      </c>
      <c r="D9" s="59" t="str">
        <f>IF(D7+D8=0,"",D7+D8)</f>
        <v/>
      </c>
      <c r="E9" s="87"/>
      <c r="F9" s="58"/>
    </row>
    <row r="10" spans="1:6" x14ac:dyDescent="0.25">
      <c r="A10" s="55"/>
      <c r="B10" s="55"/>
      <c r="C10" s="8" t="s">
        <v>42</v>
      </c>
      <c r="D10" s="21"/>
      <c r="E10" s="87"/>
      <c r="F10" s="58"/>
    </row>
    <row r="11" spans="1:6" x14ac:dyDescent="0.25">
      <c r="A11" s="55"/>
      <c r="B11" s="55"/>
      <c r="C11" s="8" t="s">
        <v>43</v>
      </c>
      <c r="D11" s="21"/>
      <c r="E11" s="87"/>
      <c r="F11" s="58"/>
    </row>
    <row r="12" spans="1:6" x14ac:dyDescent="0.25">
      <c r="A12" s="55"/>
      <c r="B12" s="55"/>
      <c r="C12" s="8" t="s">
        <v>44</v>
      </c>
      <c r="D12" s="59" t="str">
        <f>IF(D10+D11=0,"",D10+D11)</f>
        <v/>
      </c>
      <c r="E12" s="87"/>
      <c r="F12" s="58"/>
    </row>
    <row r="13" spans="1:6" x14ac:dyDescent="0.25">
      <c r="A13" s="55"/>
      <c r="B13" s="55"/>
      <c r="C13" s="8" t="s">
        <v>45</v>
      </c>
      <c r="D13" s="44">
        <v>43647</v>
      </c>
      <c r="E13" s="89"/>
      <c r="F13" s="58"/>
    </row>
    <row r="14" spans="1:6" x14ac:dyDescent="0.25">
      <c r="A14" s="55"/>
      <c r="B14" s="55"/>
      <c r="C14" s="8" t="s">
        <v>46</v>
      </c>
      <c r="D14" s="44">
        <v>44713</v>
      </c>
      <c r="E14" s="89"/>
      <c r="F14" s="58"/>
    </row>
    <row r="15" spans="1:6" x14ac:dyDescent="0.25">
      <c r="A15" s="55"/>
      <c r="B15" s="55"/>
      <c r="C15" s="20" t="s">
        <v>5</v>
      </c>
      <c r="D15" s="99">
        <v>43800</v>
      </c>
      <c r="E15" s="88"/>
      <c r="F15" s="58"/>
    </row>
    <row r="16" spans="1:6" ht="15.75" thickBot="1" x14ac:dyDescent="0.3">
      <c r="A16" s="55"/>
      <c r="B16" s="55"/>
      <c r="C16" s="9"/>
      <c r="D16" s="54"/>
      <c r="E16" s="18"/>
      <c r="F16" s="10"/>
    </row>
    <row r="17" spans="3:6" ht="15.75" thickBot="1" x14ac:dyDescent="0.3">
      <c r="C17" s="117"/>
      <c r="D17" s="118"/>
      <c r="E17" s="117"/>
    </row>
    <row r="18" spans="3:6" ht="16.5" customHeight="1" x14ac:dyDescent="0.25">
      <c r="C18" s="119" t="s">
        <v>150</v>
      </c>
      <c r="D18" s="120"/>
      <c r="E18" s="120"/>
      <c r="F18" s="96"/>
    </row>
    <row r="19" spans="3:6" ht="20.25" customHeight="1" x14ac:dyDescent="0.25">
      <c r="C19" s="121"/>
      <c r="D19" s="122"/>
      <c r="E19" s="122"/>
      <c r="F19" s="97"/>
    </row>
    <row r="20" spans="3:6" x14ac:dyDescent="0.25">
      <c r="C20" s="121" t="s">
        <v>151</v>
      </c>
      <c r="D20" s="122"/>
      <c r="E20" s="122"/>
      <c r="F20" s="97"/>
    </row>
    <row r="21" spans="3:6" x14ac:dyDescent="0.25">
      <c r="C21" s="121"/>
      <c r="D21" s="122"/>
      <c r="E21" s="122"/>
      <c r="F21" s="97"/>
    </row>
    <row r="22" spans="3:6" ht="15" customHeight="1" thickBot="1" x14ac:dyDescent="0.3">
      <c r="C22" s="123" t="s">
        <v>152</v>
      </c>
      <c r="D22" s="124"/>
      <c r="E22" s="124"/>
      <c r="F22" s="98"/>
    </row>
    <row r="30" spans="3:6" x14ac:dyDescent="0.25">
      <c r="C30" s="125" t="s">
        <v>154</v>
      </c>
      <c r="D30" s="125"/>
      <c r="E30" s="125"/>
      <c r="F30" s="125"/>
    </row>
    <row r="31" spans="3:6" x14ac:dyDescent="0.25">
      <c r="C31" s="125"/>
      <c r="D31" s="125"/>
      <c r="E31" s="125"/>
      <c r="F31" s="125"/>
    </row>
    <row r="32" spans="3:6" x14ac:dyDescent="0.25">
      <c r="C32" s="125"/>
      <c r="D32" s="125"/>
      <c r="E32" s="125"/>
      <c r="F32" s="125"/>
    </row>
    <row r="33" spans="3:6" x14ac:dyDescent="0.25">
      <c r="C33" s="125"/>
      <c r="D33" s="125"/>
      <c r="E33" s="125"/>
      <c r="F33" s="125"/>
    </row>
    <row r="34" spans="3:6" x14ac:dyDescent="0.25">
      <c r="C34" s="125"/>
      <c r="D34" s="125"/>
      <c r="E34" s="125"/>
      <c r="F34" s="125"/>
    </row>
    <row r="35" spans="3:6" x14ac:dyDescent="0.25">
      <c r="C35" s="125"/>
      <c r="D35" s="125"/>
      <c r="E35" s="125"/>
      <c r="F35" s="125"/>
    </row>
    <row r="36" spans="3:6" x14ac:dyDescent="0.25">
      <c r="C36" s="125"/>
      <c r="D36" s="125"/>
      <c r="E36" s="125"/>
      <c r="F36" s="125"/>
    </row>
    <row r="37" spans="3:6" x14ac:dyDescent="0.25">
      <c r="C37" s="125"/>
      <c r="D37" s="125"/>
      <c r="E37" s="125"/>
      <c r="F37" s="125"/>
    </row>
    <row r="38" spans="3:6" x14ac:dyDescent="0.25">
      <c r="C38" s="125"/>
      <c r="D38" s="125"/>
      <c r="E38" s="125"/>
      <c r="F38" s="125"/>
    </row>
    <row r="39" spans="3:6" x14ac:dyDescent="0.25">
      <c r="C39" s="125"/>
      <c r="D39" s="125"/>
      <c r="E39" s="125"/>
      <c r="F39" s="125"/>
    </row>
    <row r="40" spans="3:6" x14ac:dyDescent="0.25">
      <c r="C40" s="125"/>
      <c r="D40" s="125"/>
      <c r="E40" s="125"/>
      <c r="F40" s="125"/>
    </row>
    <row r="41" spans="3:6" x14ac:dyDescent="0.25">
      <c r="C41" s="125"/>
      <c r="D41" s="125"/>
      <c r="E41" s="125"/>
      <c r="F41" s="125"/>
    </row>
    <row r="42" spans="3:6" x14ac:dyDescent="0.25">
      <c r="C42" s="125"/>
      <c r="D42" s="125"/>
      <c r="E42" s="125"/>
      <c r="F42" s="125"/>
    </row>
    <row r="43" spans="3:6" x14ac:dyDescent="0.25">
      <c r="C43" s="125"/>
      <c r="D43" s="125"/>
      <c r="E43" s="125"/>
      <c r="F43" s="125"/>
    </row>
    <row r="44" spans="3:6" x14ac:dyDescent="0.25">
      <c r="C44" s="125"/>
      <c r="D44" s="125"/>
      <c r="E44" s="125"/>
      <c r="F44" s="125"/>
    </row>
    <row r="45" spans="3:6" x14ac:dyDescent="0.25">
      <c r="C45" s="125"/>
      <c r="D45" s="125"/>
      <c r="E45" s="125"/>
      <c r="F45" s="125"/>
    </row>
    <row r="46" spans="3:6" x14ac:dyDescent="0.25">
      <c r="C46" s="125"/>
      <c r="D46" s="125"/>
      <c r="E46" s="125"/>
      <c r="F46" s="125"/>
    </row>
    <row r="47" spans="3:6" x14ac:dyDescent="0.25">
      <c r="C47" s="125"/>
      <c r="D47" s="125"/>
      <c r="E47" s="125"/>
      <c r="F47" s="125"/>
    </row>
    <row r="48" spans="3:6" x14ac:dyDescent="0.25">
      <c r="C48" s="125"/>
      <c r="D48" s="125"/>
      <c r="E48" s="125"/>
      <c r="F48" s="125"/>
    </row>
  </sheetData>
  <sheetProtection selectLockedCells="1"/>
  <protectedRanges>
    <protectedRange sqref="D5:F15" name="Range1_2"/>
  </protectedRanges>
  <mergeCells count="5">
    <mergeCell ref="C17:E17"/>
    <mergeCell ref="C18:E19"/>
    <mergeCell ref="C20:E21"/>
    <mergeCell ref="C22:E22"/>
    <mergeCell ref="C30:F48"/>
  </mergeCells>
  <dataValidations count="1">
    <dataValidation type="custom" allowBlank="1" showInputMessage="1" showErrorMessage="1" sqref="D9 D12">
      <formula1>IF(D7+D8=0,"",D7+D8)</formula1>
    </dataValidation>
  </dataValidations>
  <pageMargins left="0.7" right="0.7" top="0.75" bottom="0.75" header="0.3" footer="0.3"/>
  <pageSetup scale="71"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2600325</xdr:colOff>
                    <xdr:row>18</xdr:row>
                    <xdr:rowOff>9525</xdr:rowOff>
                  </from>
                  <to>
                    <xdr:col>5</xdr:col>
                    <xdr:colOff>304800</xdr:colOff>
                    <xdr:row>18</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2600325</xdr:colOff>
                    <xdr:row>19</xdr:row>
                    <xdr:rowOff>66675</xdr:rowOff>
                  </from>
                  <to>
                    <xdr:col>5</xdr:col>
                    <xdr:colOff>400050</xdr:colOff>
                    <xdr:row>20</xdr:row>
                    <xdr:rowOff>104775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2600325</xdr:colOff>
                    <xdr:row>20</xdr:row>
                    <xdr:rowOff>171450</xdr:rowOff>
                  </from>
                  <to>
                    <xdr:col>5</xdr:col>
                    <xdr:colOff>400050</xdr:colOff>
                    <xdr:row>22</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2600325</xdr:colOff>
                    <xdr:row>18</xdr:row>
                    <xdr:rowOff>9525</xdr:rowOff>
                  </from>
                  <to>
                    <xdr:col>5</xdr:col>
                    <xdr:colOff>304800</xdr:colOff>
                    <xdr:row>18</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2600325</xdr:colOff>
                    <xdr:row>19</xdr:row>
                    <xdr:rowOff>66675</xdr:rowOff>
                  </from>
                  <to>
                    <xdr:col>5</xdr:col>
                    <xdr:colOff>400050</xdr:colOff>
                    <xdr:row>20</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2600325</xdr:colOff>
                    <xdr:row>20</xdr:row>
                    <xdr:rowOff>171450</xdr:rowOff>
                  </from>
                  <to>
                    <xdr:col>5</xdr:col>
                    <xdr:colOff>400050</xdr:colOff>
                    <xdr:row>22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Dates!$B$3:$B$82</xm:f>
          </x14:formula1>
          <xm:sqref>D15:E15</xm:sqref>
        </x14:dataValidation>
        <x14:dataValidation type="list" allowBlank="1" showInputMessage="1" showErrorMessage="1">
          <x14:formula1>
            <xm:f>Dates!$B$3:$B$81</xm:f>
          </x14:formula1>
          <xm:sqref>D13:E14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B81"/>
  <sheetViews>
    <sheetView workbookViewId="0">
      <selection activeCell="C3" sqref="C3:C5"/>
    </sheetView>
  </sheetViews>
  <sheetFormatPr defaultRowHeight="15" x14ac:dyDescent="0.25"/>
  <sheetData>
    <row r="3" spans="2:2" x14ac:dyDescent="0.25">
      <c r="B3" s="11">
        <v>42887</v>
      </c>
    </row>
    <row r="4" spans="2:2" x14ac:dyDescent="0.25">
      <c r="B4" s="11">
        <v>42917</v>
      </c>
    </row>
    <row r="5" spans="2:2" x14ac:dyDescent="0.25">
      <c r="B5" s="11">
        <v>42948</v>
      </c>
    </row>
    <row r="6" spans="2:2" x14ac:dyDescent="0.25">
      <c r="B6" s="11">
        <v>42979</v>
      </c>
    </row>
    <row r="7" spans="2:2" x14ac:dyDescent="0.25">
      <c r="B7" s="11">
        <v>43009</v>
      </c>
    </row>
    <row r="8" spans="2:2" x14ac:dyDescent="0.25">
      <c r="B8" s="11">
        <v>43040</v>
      </c>
    </row>
    <row r="9" spans="2:2" x14ac:dyDescent="0.25">
      <c r="B9" s="11">
        <v>43070</v>
      </c>
    </row>
    <row r="10" spans="2:2" x14ac:dyDescent="0.25">
      <c r="B10" s="11">
        <v>43101</v>
      </c>
    </row>
    <row r="11" spans="2:2" x14ac:dyDescent="0.25">
      <c r="B11" s="11">
        <v>43132</v>
      </c>
    </row>
    <row r="12" spans="2:2" x14ac:dyDescent="0.25">
      <c r="B12" s="11">
        <v>43160</v>
      </c>
    </row>
    <row r="13" spans="2:2" x14ac:dyDescent="0.25">
      <c r="B13" s="11">
        <v>43191</v>
      </c>
    </row>
    <row r="14" spans="2:2" x14ac:dyDescent="0.25">
      <c r="B14" s="11">
        <v>43221</v>
      </c>
    </row>
    <row r="15" spans="2:2" x14ac:dyDescent="0.25">
      <c r="B15" s="11">
        <v>43252</v>
      </c>
    </row>
    <row r="16" spans="2:2" x14ac:dyDescent="0.25">
      <c r="B16" s="11">
        <v>43282</v>
      </c>
    </row>
    <row r="17" spans="2:2" x14ac:dyDescent="0.25">
      <c r="B17" s="11">
        <v>43313</v>
      </c>
    </row>
    <row r="18" spans="2:2" x14ac:dyDescent="0.25">
      <c r="B18" s="11">
        <v>43344</v>
      </c>
    </row>
    <row r="19" spans="2:2" x14ac:dyDescent="0.25">
      <c r="B19" s="11">
        <v>43374</v>
      </c>
    </row>
    <row r="20" spans="2:2" x14ac:dyDescent="0.25">
      <c r="B20" s="11">
        <v>43405</v>
      </c>
    </row>
    <row r="21" spans="2:2" x14ac:dyDescent="0.25">
      <c r="B21" s="11">
        <v>43435</v>
      </c>
    </row>
    <row r="22" spans="2:2" x14ac:dyDescent="0.25">
      <c r="B22" s="11">
        <v>43466</v>
      </c>
    </row>
    <row r="23" spans="2:2" x14ac:dyDescent="0.25">
      <c r="B23" s="11">
        <v>43497</v>
      </c>
    </row>
    <row r="24" spans="2:2" x14ac:dyDescent="0.25">
      <c r="B24" s="11">
        <v>43525</v>
      </c>
    </row>
    <row r="25" spans="2:2" x14ac:dyDescent="0.25">
      <c r="B25" s="11">
        <v>43556</v>
      </c>
    </row>
    <row r="26" spans="2:2" x14ac:dyDescent="0.25">
      <c r="B26" s="11">
        <v>43586</v>
      </c>
    </row>
    <row r="27" spans="2:2" x14ac:dyDescent="0.25">
      <c r="B27" s="11">
        <v>43617</v>
      </c>
    </row>
    <row r="28" spans="2:2" x14ac:dyDescent="0.25">
      <c r="B28" s="11">
        <v>43647</v>
      </c>
    </row>
    <row r="29" spans="2:2" x14ac:dyDescent="0.25">
      <c r="B29" s="11">
        <v>43678</v>
      </c>
    </row>
    <row r="30" spans="2:2" x14ac:dyDescent="0.25">
      <c r="B30" s="11">
        <v>43709</v>
      </c>
    </row>
    <row r="31" spans="2:2" x14ac:dyDescent="0.25">
      <c r="B31" s="11">
        <v>43739</v>
      </c>
    </row>
    <row r="32" spans="2:2" x14ac:dyDescent="0.25">
      <c r="B32" s="11">
        <v>43770</v>
      </c>
    </row>
    <row r="33" spans="2:2" x14ac:dyDescent="0.25">
      <c r="B33" s="11">
        <v>43800</v>
      </c>
    </row>
    <row r="34" spans="2:2" x14ac:dyDescent="0.25">
      <c r="B34" s="11">
        <v>43831</v>
      </c>
    </row>
    <row r="35" spans="2:2" x14ac:dyDescent="0.25">
      <c r="B35" s="11">
        <v>43862</v>
      </c>
    </row>
    <row r="36" spans="2:2" x14ac:dyDescent="0.25">
      <c r="B36" s="11">
        <v>43891</v>
      </c>
    </row>
    <row r="37" spans="2:2" x14ac:dyDescent="0.25">
      <c r="B37" s="11">
        <v>43922</v>
      </c>
    </row>
    <row r="38" spans="2:2" x14ac:dyDescent="0.25">
      <c r="B38" s="11">
        <v>43952</v>
      </c>
    </row>
    <row r="39" spans="2:2" x14ac:dyDescent="0.25">
      <c r="B39" s="11">
        <v>43983</v>
      </c>
    </row>
    <row r="40" spans="2:2" x14ac:dyDescent="0.25">
      <c r="B40" s="11">
        <v>44013</v>
      </c>
    </row>
    <row r="41" spans="2:2" x14ac:dyDescent="0.25">
      <c r="B41" s="11">
        <v>44044</v>
      </c>
    </row>
    <row r="42" spans="2:2" x14ac:dyDescent="0.25">
      <c r="B42" s="11">
        <v>44075</v>
      </c>
    </row>
    <row r="43" spans="2:2" x14ac:dyDescent="0.25">
      <c r="B43" s="11">
        <v>44105</v>
      </c>
    </row>
    <row r="44" spans="2:2" x14ac:dyDescent="0.25">
      <c r="B44" s="11">
        <v>44136</v>
      </c>
    </row>
    <row r="45" spans="2:2" x14ac:dyDescent="0.25">
      <c r="B45" s="11">
        <v>44166</v>
      </c>
    </row>
    <row r="46" spans="2:2" x14ac:dyDescent="0.25">
      <c r="B46" s="11">
        <v>44197</v>
      </c>
    </row>
    <row r="47" spans="2:2" x14ac:dyDescent="0.25">
      <c r="B47" s="11">
        <v>44228</v>
      </c>
    </row>
    <row r="48" spans="2:2" x14ac:dyDescent="0.25">
      <c r="B48" s="11">
        <v>44256</v>
      </c>
    </row>
    <row r="49" spans="2:2" x14ac:dyDescent="0.25">
      <c r="B49" s="11">
        <v>44287</v>
      </c>
    </row>
    <row r="50" spans="2:2" x14ac:dyDescent="0.25">
      <c r="B50" s="11">
        <v>44317</v>
      </c>
    </row>
    <row r="51" spans="2:2" x14ac:dyDescent="0.25">
      <c r="B51" s="11">
        <v>44348</v>
      </c>
    </row>
    <row r="52" spans="2:2" x14ac:dyDescent="0.25">
      <c r="B52" s="11">
        <v>44378</v>
      </c>
    </row>
    <row r="53" spans="2:2" x14ac:dyDescent="0.25">
      <c r="B53" s="11">
        <v>44409</v>
      </c>
    </row>
    <row r="54" spans="2:2" x14ac:dyDescent="0.25">
      <c r="B54" s="11">
        <v>44440</v>
      </c>
    </row>
    <row r="55" spans="2:2" x14ac:dyDescent="0.25">
      <c r="B55" s="11">
        <v>44470</v>
      </c>
    </row>
    <row r="56" spans="2:2" x14ac:dyDescent="0.25">
      <c r="B56" s="11">
        <v>44501</v>
      </c>
    </row>
    <row r="57" spans="2:2" x14ac:dyDescent="0.25">
      <c r="B57" s="11">
        <v>44531</v>
      </c>
    </row>
    <row r="58" spans="2:2" x14ac:dyDescent="0.25">
      <c r="B58" s="11">
        <v>44562</v>
      </c>
    </row>
    <row r="59" spans="2:2" x14ac:dyDescent="0.25">
      <c r="B59" s="11">
        <v>44593</v>
      </c>
    </row>
    <row r="60" spans="2:2" x14ac:dyDescent="0.25">
      <c r="B60" s="11">
        <v>44621</v>
      </c>
    </row>
    <row r="61" spans="2:2" x14ac:dyDescent="0.25">
      <c r="B61" s="11">
        <v>44652</v>
      </c>
    </row>
    <row r="62" spans="2:2" x14ac:dyDescent="0.25">
      <c r="B62" s="11">
        <v>44682</v>
      </c>
    </row>
    <row r="63" spans="2:2" x14ac:dyDescent="0.25">
      <c r="B63" s="11">
        <v>44713</v>
      </c>
    </row>
    <row r="64" spans="2:2" x14ac:dyDescent="0.25">
      <c r="B64" s="11">
        <v>44743</v>
      </c>
    </row>
    <row r="65" spans="2:2" x14ac:dyDescent="0.25">
      <c r="B65" s="11">
        <v>44774</v>
      </c>
    </row>
    <row r="66" spans="2:2" x14ac:dyDescent="0.25">
      <c r="B66" s="11">
        <v>44805</v>
      </c>
    </row>
    <row r="67" spans="2:2" x14ac:dyDescent="0.25">
      <c r="B67" s="11">
        <v>44835</v>
      </c>
    </row>
    <row r="68" spans="2:2" x14ac:dyDescent="0.25">
      <c r="B68" s="11">
        <v>44866</v>
      </c>
    </row>
    <row r="69" spans="2:2" x14ac:dyDescent="0.25">
      <c r="B69" s="11">
        <v>44896</v>
      </c>
    </row>
    <row r="70" spans="2:2" x14ac:dyDescent="0.25">
      <c r="B70" s="11">
        <v>44927</v>
      </c>
    </row>
    <row r="71" spans="2:2" x14ac:dyDescent="0.25">
      <c r="B71" s="11">
        <v>44958</v>
      </c>
    </row>
    <row r="72" spans="2:2" x14ac:dyDescent="0.25">
      <c r="B72" s="11">
        <v>44986</v>
      </c>
    </row>
    <row r="73" spans="2:2" x14ac:dyDescent="0.25">
      <c r="B73" s="11">
        <v>45017</v>
      </c>
    </row>
    <row r="74" spans="2:2" x14ac:dyDescent="0.25">
      <c r="B74" s="11">
        <v>45047</v>
      </c>
    </row>
    <row r="75" spans="2:2" x14ac:dyDescent="0.25">
      <c r="B75" s="11">
        <v>45078</v>
      </c>
    </row>
    <row r="76" spans="2:2" x14ac:dyDescent="0.25">
      <c r="B76" s="11">
        <v>45108</v>
      </c>
    </row>
    <row r="77" spans="2:2" x14ac:dyDescent="0.25">
      <c r="B77" s="11">
        <v>45139</v>
      </c>
    </row>
    <row r="78" spans="2:2" x14ac:dyDescent="0.25">
      <c r="B78" s="11">
        <v>45170</v>
      </c>
    </row>
    <row r="79" spans="2:2" x14ac:dyDescent="0.25">
      <c r="B79" s="11">
        <v>45200</v>
      </c>
    </row>
    <row r="80" spans="2:2" x14ac:dyDescent="0.25">
      <c r="B80" s="11">
        <v>45231</v>
      </c>
    </row>
    <row r="81" spans="2:2" x14ac:dyDescent="0.25">
      <c r="B81" s="11">
        <v>45261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345"/>
  <sheetViews>
    <sheetView showGridLines="0" showRowColHeaders="0" zoomScale="70" zoomScaleNormal="70" workbookViewId="0">
      <pane ySplit="12" topLeftCell="A13" activePane="bottomLeft" state="frozen"/>
      <selection activeCell="H25" sqref="H25"/>
      <selection pane="bottomLeft" activeCell="G45" sqref="G45"/>
    </sheetView>
  </sheetViews>
  <sheetFormatPr defaultColWidth="9.140625" defaultRowHeight="15" x14ac:dyDescent="0.25"/>
  <cols>
    <col min="1" max="1" width="1.7109375" style="60" customWidth="1"/>
    <col min="2" max="2" width="8.42578125" style="60" customWidth="1"/>
    <col min="3" max="7" width="24.7109375" style="60" customWidth="1"/>
    <col min="8" max="13" width="24.7109375" style="60" hidden="1" customWidth="1"/>
    <col min="14" max="18" width="24.7109375" style="60" customWidth="1"/>
    <col min="19" max="24" width="30.7109375" style="60" hidden="1" customWidth="1"/>
    <col min="25" max="27" width="16.7109375" style="60" hidden="1" customWidth="1"/>
    <col min="28" max="28" width="1.7109375" style="60" customWidth="1"/>
    <col min="29" max="33" width="9.140625" style="60"/>
    <col min="34" max="34" width="6.42578125" style="60" customWidth="1"/>
    <col min="35" max="16384" width="9.140625" style="60"/>
  </cols>
  <sheetData>
    <row r="1" spans="1:34" ht="8.1" customHeight="1"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ht="15.75" customHeight="1" x14ac:dyDescent="0.25">
      <c r="A2" s="67"/>
      <c r="B2" s="126" t="s">
        <v>114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34" ht="8.1" customHeight="1" x14ac:dyDescent="0.25">
      <c r="A3" s="67"/>
      <c r="B3" s="68"/>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row>
    <row r="4" spans="1:34" ht="15.75" customHeight="1" x14ac:dyDescent="0.25">
      <c r="A4" s="67"/>
      <c r="B4" s="126" t="s">
        <v>98</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1:34" ht="15.75" customHeight="1" x14ac:dyDescent="0.25">
      <c r="A5" s="67"/>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1:34" ht="15.75" customHeight="1" x14ac:dyDescent="0.25">
      <c r="A6" s="67"/>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row>
    <row r="7" spans="1:34" ht="8.1" customHeight="1"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row>
    <row r="8" spans="1:34" ht="15.75" customHeight="1" x14ac:dyDescent="0.25">
      <c r="A8" s="67"/>
      <c r="B8" s="126" t="s">
        <v>99</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row>
    <row r="9" spans="1:34" ht="15" customHeight="1" x14ac:dyDescent="0.25">
      <c r="A9" s="67"/>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row>
    <row r="10" spans="1:34" x14ac:dyDescent="0.25">
      <c r="A10" s="67"/>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row>
    <row r="11" spans="1:34" ht="8.1" customHeight="1"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row>
    <row r="12" spans="1:34" s="61" customFormat="1" ht="108.75" customHeight="1" thickBot="1" x14ac:dyDescent="0.3">
      <c r="B12" s="69" t="s">
        <v>6</v>
      </c>
      <c r="C12" s="92" t="s">
        <v>67</v>
      </c>
      <c r="D12" s="93" t="s">
        <v>68</v>
      </c>
      <c r="E12" s="91" t="s">
        <v>69</v>
      </c>
      <c r="F12" s="86" t="s">
        <v>134</v>
      </c>
      <c r="G12" s="90" t="s">
        <v>135</v>
      </c>
      <c r="H12" s="70" t="s">
        <v>80</v>
      </c>
      <c r="I12" s="71" t="s">
        <v>79</v>
      </c>
      <c r="J12" s="72" t="s">
        <v>78</v>
      </c>
      <c r="K12" s="72" t="s">
        <v>77</v>
      </c>
      <c r="L12" s="72" t="s">
        <v>81</v>
      </c>
      <c r="M12" s="72" t="s">
        <v>82</v>
      </c>
      <c r="N12" s="92" t="s">
        <v>83</v>
      </c>
      <c r="O12" s="93" t="s">
        <v>84</v>
      </c>
      <c r="P12" s="91" t="s">
        <v>85</v>
      </c>
      <c r="Q12" s="86" t="s">
        <v>133</v>
      </c>
      <c r="R12" s="95" t="s">
        <v>136</v>
      </c>
      <c r="S12" s="70" t="s">
        <v>86</v>
      </c>
      <c r="T12" s="71" t="s">
        <v>87</v>
      </c>
      <c r="U12" s="72" t="s">
        <v>88</v>
      </c>
      <c r="V12" s="72" t="s">
        <v>89</v>
      </c>
      <c r="W12" s="72" t="s">
        <v>90</v>
      </c>
      <c r="X12" s="70" t="s">
        <v>91</v>
      </c>
      <c r="Y12" s="73" t="s">
        <v>7</v>
      </c>
      <c r="Z12" s="73" t="s">
        <v>47</v>
      </c>
      <c r="AA12" s="73" t="s">
        <v>8</v>
      </c>
      <c r="AB12" s="74"/>
      <c r="AC12" s="127" t="s">
        <v>66</v>
      </c>
      <c r="AD12" s="127"/>
      <c r="AE12" s="127"/>
      <c r="AF12" s="127"/>
      <c r="AG12" s="127"/>
      <c r="AH12" s="127"/>
    </row>
    <row r="13" spans="1:34" ht="15" hidden="1" customHeight="1" x14ac:dyDescent="0.25">
      <c r="B13" s="79"/>
      <c r="C13" s="86">
        <v>0</v>
      </c>
      <c r="D13" s="90">
        <v>0</v>
      </c>
      <c r="E13" s="91">
        <f>IF(AND(ISBLANK(C13),ISBLANK(D13)),"",C13+D13)</f>
        <v>0</v>
      </c>
      <c r="F13" s="92">
        <v>0</v>
      </c>
      <c r="G13" s="93">
        <v>0</v>
      </c>
      <c r="H13" s="70">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3" s="71">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3" s="72">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3" s="72">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3" s="72">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3" s="72">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3" s="86">
        <v>0</v>
      </c>
      <c r="O13" s="82">
        <v>0</v>
      </c>
      <c r="P13" s="91">
        <f>IF(AND(ISBLANK(N13),ISBLANK(O13)),"",N13+O13)</f>
        <v>0</v>
      </c>
      <c r="Q13" s="92">
        <v>0</v>
      </c>
      <c r="R13" s="94">
        <v>0</v>
      </c>
      <c r="S13"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3"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3"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3"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3"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3"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3" s="67">
        <f>'Cover sheet'!$D$7</f>
        <v>0</v>
      </c>
      <c r="Z13" s="67">
        <f>'Cover sheet'!$D$8</f>
        <v>0</v>
      </c>
      <c r="AA13" s="67" t="str">
        <f>'Cover sheet'!$D$9</f>
        <v/>
      </c>
      <c r="AC13" s="81"/>
      <c r="AD13" s="81"/>
      <c r="AE13" s="81"/>
      <c r="AF13" s="81"/>
      <c r="AG13" s="81"/>
      <c r="AH13" s="81"/>
    </row>
    <row r="14" spans="1:34" ht="15" hidden="1" customHeight="1" x14ac:dyDescent="0.25">
      <c r="B14" s="79"/>
      <c r="C14" s="86">
        <v>0</v>
      </c>
      <c r="D14" s="90">
        <v>0</v>
      </c>
      <c r="E14" s="91">
        <f t="shared" ref="E14:E25" si="0">IF(AND(ISBLANK(C14),ISBLANK(D14)),"",C14+D14)</f>
        <v>0</v>
      </c>
      <c r="F14" s="92">
        <v>0</v>
      </c>
      <c r="G14" s="93">
        <v>0</v>
      </c>
      <c r="H14" s="70">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4" s="71">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4" s="72">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4" s="72">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4" s="72">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4" s="72">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4" s="86">
        <v>0</v>
      </c>
      <c r="O14" s="82">
        <v>0</v>
      </c>
      <c r="P14" s="91">
        <f t="shared" ref="P14:P26" si="1">IF(AND(ISBLANK(N14),ISBLANK(O14)),"",N14+O14)</f>
        <v>0</v>
      </c>
      <c r="Q14" s="92">
        <v>0</v>
      </c>
      <c r="R14" s="94">
        <v>0</v>
      </c>
      <c r="S14"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4"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4"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4"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4"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4"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4" s="67">
        <v>500</v>
      </c>
      <c r="Z14" s="67">
        <f>'Cover sheet'!$D$8</f>
        <v>0</v>
      </c>
      <c r="AA14" s="67" t="str">
        <f>'Cover sheet'!$D$9</f>
        <v/>
      </c>
      <c r="AC14" s="81"/>
      <c r="AD14" s="81"/>
      <c r="AE14" s="81"/>
      <c r="AF14" s="81"/>
      <c r="AG14" s="81"/>
      <c r="AH14" s="81"/>
    </row>
    <row r="15" spans="1:34" ht="15" hidden="1" customHeight="1" x14ac:dyDescent="0.25">
      <c r="B15" s="79"/>
      <c r="C15" s="60">
        <v>0</v>
      </c>
      <c r="D15" s="60">
        <v>0</v>
      </c>
      <c r="E15" s="62">
        <f t="shared" si="0"/>
        <v>0</v>
      </c>
      <c r="F15" s="62">
        <v>0</v>
      </c>
      <c r="G15" s="62">
        <v>0</v>
      </c>
      <c r="H15"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5"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5"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5"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5"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5"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5" s="60">
        <v>0</v>
      </c>
      <c r="O15" s="60">
        <v>0</v>
      </c>
      <c r="P15" s="62">
        <f t="shared" si="1"/>
        <v>0</v>
      </c>
      <c r="Q15" s="62">
        <v>0</v>
      </c>
      <c r="R15" s="62">
        <v>0</v>
      </c>
      <c r="S15"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5"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5"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5"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5"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5"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5" s="67">
        <v>500</v>
      </c>
      <c r="Z15" s="67">
        <f>'Cover sheet'!$D$8</f>
        <v>0</v>
      </c>
      <c r="AA15" s="67" t="str">
        <f>'Cover sheet'!$D$9</f>
        <v/>
      </c>
      <c r="AC15" s="81"/>
      <c r="AD15" s="81"/>
      <c r="AE15" s="81"/>
      <c r="AF15" s="81"/>
      <c r="AG15" s="81"/>
      <c r="AH15" s="81"/>
    </row>
    <row r="16" spans="1:34" ht="15" hidden="1" customHeight="1" x14ac:dyDescent="0.25">
      <c r="B16" s="79"/>
      <c r="C16" s="60">
        <v>0</v>
      </c>
      <c r="D16" s="60">
        <v>0</v>
      </c>
      <c r="E16" s="62">
        <f t="shared" si="0"/>
        <v>0</v>
      </c>
      <c r="F16" s="62">
        <v>0</v>
      </c>
      <c r="G16" s="62">
        <v>0</v>
      </c>
      <c r="H16"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6"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6"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6"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6"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6"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6" s="60">
        <v>0</v>
      </c>
      <c r="O16" s="60">
        <v>0</v>
      </c>
      <c r="P16" s="62">
        <f t="shared" si="1"/>
        <v>0</v>
      </c>
      <c r="Q16" s="62">
        <v>0</v>
      </c>
      <c r="R16" s="62">
        <v>0</v>
      </c>
      <c r="S16"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6"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6"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6"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6"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6"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6" s="67">
        <v>500</v>
      </c>
      <c r="Z16" s="67">
        <f>'Cover sheet'!$D$8</f>
        <v>0</v>
      </c>
      <c r="AA16" s="67" t="str">
        <f>'Cover sheet'!$D$9</f>
        <v/>
      </c>
      <c r="AC16" s="81"/>
      <c r="AD16" s="81"/>
      <c r="AE16" s="81"/>
      <c r="AF16" s="81"/>
      <c r="AG16" s="81"/>
      <c r="AH16" s="81"/>
    </row>
    <row r="17" spans="2:34" ht="15" hidden="1" customHeight="1" x14ac:dyDescent="0.25">
      <c r="B17" s="79"/>
      <c r="C17" s="60">
        <v>0</v>
      </c>
      <c r="D17" s="60">
        <v>0</v>
      </c>
      <c r="E17" s="62">
        <f t="shared" si="0"/>
        <v>0</v>
      </c>
      <c r="F17" s="62">
        <v>0</v>
      </c>
      <c r="G17" s="62">
        <v>0</v>
      </c>
      <c r="H17"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7"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7"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7"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7"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7"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7" s="60">
        <v>0</v>
      </c>
      <c r="O17" s="60">
        <v>0</v>
      </c>
      <c r="P17" s="62">
        <f t="shared" si="1"/>
        <v>0</v>
      </c>
      <c r="Q17" s="62">
        <v>0</v>
      </c>
      <c r="R17" s="62">
        <v>0</v>
      </c>
      <c r="S17"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7"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7"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7"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7"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7"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7" s="67">
        <v>500</v>
      </c>
      <c r="Z17" s="67">
        <f>'Cover sheet'!$D$8</f>
        <v>0</v>
      </c>
      <c r="AA17" s="67" t="str">
        <f>'Cover sheet'!$D$9</f>
        <v/>
      </c>
      <c r="AC17" s="81"/>
      <c r="AD17" s="81"/>
      <c r="AE17" s="81"/>
      <c r="AF17" s="81"/>
      <c r="AG17" s="81"/>
      <c r="AH17" s="81"/>
    </row>
    <row r="18" spans="2:34" ht="15" hidden="1" customHeight="1" x14ac:dyDescent="0.25">
      <c r="B18" s="79"/>
      <c r="C18" s="60">
        <v>0</v>
      </c>
      <c r="D18" s="60">
        <v>0</v>
      </c>
      <c r="E18" s="63">
        <f t="shared" si="0"/>
        <v>0</v>
      </c>
      <c r="F18" s="62">
        <v>0</v>
      </c>
      <c r="G18" s="62">
        <v>0</v>
      </c>
      <c r="H18"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8"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8"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8"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8"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8"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8" s="60">
        <v>0</v>
      </c>
      <c r="O18" s="60">
        <v>0</v>
      </c>
      <c r="P18" s="62">
        <f>IF(AND(ISBLANK(N18),ISBLANK(O18)),"",N18+O18)</f>
        <v>0</v>
      </c>
      <c r="Q18" s="62">
        <v>0</v>
      </c>
      <c r="R18" s="62">
        <v>0</v>
      </c>
      <c r="S18"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8"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8"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8"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8"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8"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8" s="67">
        <v>500</v>
      </c>
      <c r="Z18" s="67">
        <f>'Cover sheet'!$D$8</f>
        <v>0</v>
      </c>
      <c r="AA18" s="67" t="str">
        <f>'Cover sheet'!$D$9</f>
        <v/>
      </c>
      <c r="AC18" s="81"/>
      <c r="AD18" s="81"/>
      <c r="AE18" s="81"/>
      <c r="AF18" s="81"/>
      <c r="AG18" s="81"/>
      <c r="AH18" s="81"/>
    </row>
    <row r="19" spans="2:34" ht="15" hidden="1" customHeight="1" x14ac:dyDescent="0.25">
      <c r="B19" s="79"/>
      <c r="C19" s="60">
        <v>0</v>
      </c>
      <c r="D19" s="60">
        <v>0</v>
      </c>
      <c r="E19" s="63">
        <f t="shared" si="0"/>
        <v>0</v>
      </c>
      <c r="F19" s="62">
        <v>0</v>
      </c>
      <c r="G19" s="62">
        <v>0</v>
      </c>
      <c r="H19"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19"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19"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19"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19"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19"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19" s="60">
        <v>0</v>
      </c>
      <c r="O19" s="60">
        <v>0</v>
      </c>
      <c r="P19" s="62">
        <f t="shared" si="1"/>
        <v>0</v>
      </c>
      <c r="Q19" s="62">
        <v>0</v>
      </c>
      <c r="R19" s="62">
        <v>0</v>
      </c>
      <c r="S19"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19"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19"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19"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19"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19"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19" s="67">
        <v>500</v>
      </c>
      <c r="Z19" s="67">
        <f>'Cover sheet'!$D$8</f>
        <v>0</v>
      </c>
      <c r="AA19" s="67" t="str">
        <f>'Cover sheet'!$D$9</f>
        <v/>
      </c>
      <c r="AC19" s="81"/>
      <c r="AD19" s="81"/>
      <c r="AE19" s="81"/>
      <c r="AF19" s="81"/>
      <c r="AG19" s="81"/>
      <c r="AH19" s="81"/>
    </row>
    <row r="20" spans="2:34" ht="15" hidden="1" customHeight="1" x14ac:dyDescent="0.25">
      <c r="B20" s="79"/>
      <c r="C20" s="60">
        <v>0</v>
      </c>
      <c r="D20" s="60">
        <v>0</v>
      </c>
      <c r="E20" s="63">
        <f t="shared" si="0"/>
        <v>0</v>
      </c>
      <c r="F20" s="62">
        <v>0</v>
      </c>
      <c r="G20" s="62">
        <v>0</v>
      </c>
      <c r="H20"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0"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0"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0"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0"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0"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0" s="60">
        <v>0</v>
      </c>
      <c r="O20" s="60">
        <v>0</v>
      </c>
      <c r="P20" s="62">
        <f t="shared" si="1"/>
        <v>0</v>
      </c>
      <c r="Q20" s="62">
        <v>0</v>
      </c>
      <c r="R20" s="62">
        <v>0</v>
      </c>
      <c r="S20"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0"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0"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0"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0"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0"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0" s="67">
        <v>500</v>
      </c>
      <c r="Z20" s="67">
        <f>'Cover sheet'!$D$8</f>
        <v>0</v>
      </c>
      <c r="AA20" s="67" t="str">
        <f>'Cover sheet'!$D$9</f>
        <v/>
      </c>
      <c r="AC20" s="81"/>
      <c r="AD20" s="81"/>
      <c r="AE20" s="81"/>
      <c r="AF20" s="81"/>
      <c r="AG20" s="81"/>
      <c r="AH20" s="81"/>
    </row>
    <row r="21" spans="2:34" ht="15" hidden="1" customHeight="1" x14ac:dyDescent="0.25">
      <c r="B21" s="79"/>
      <c r="C21" s="60">
        <v>0</v>
      </c>
      <c r="D21" s="60">
        <v>0</v>
      </c>
      <c r="E21" s="63">
        <f t="shared" si="0"/>
        <v>0</v>
      </c>
      <c r="F21" s="62">
        <v>0</v>
      </c>
      <c r="G21" s="62">
        <v>0</v>
      </c>
      <c r="H21"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1"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1"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1"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1"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1"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1" s="60">
        <v>0</v>
      </c>
      <c r="O21" s="60">
        <v>0</v>
      </c>
      <c r="P21" s="62">
        <f t="shared" si="1"/>
        <v>0</v>
      </c>
      <c r="Q21" s="62">
        <v>0</v>
      </c>
      <c r="R21" s="62">
        <v>0</v>
      </c>
      <c r="S21"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1"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1"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1"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1"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1"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1" s="67">
        <v>500</v>
      </c>
      <c r="Z21" s="67">
        <f>'Cover sheet'!$D$8</f>
        <v>0</v>
      </c>
      <c r="AA21" s="67" t="str">
        <f>'Cover sheet'!$D$9</f>
        <v/>
      </c>
      <c r="AC21" s="81"/>
      <c r="AD21" s="81"/>
      <c r="AE21" s="81"/>
      <c r="AF21" s="81"/>
      <c r="AG21" s="81"/>
      <c r="AH21" s="81"/>
    </row>
    <row r="22" spans="2:34" ht="15" hidden="1" customHeight="1" x14ac:dyDescent="0.25">
      <c r="B22" s="79"/>
      <c r="C22" s="60">
        <v>0</v>
      </c>
      <c r="D22" s="60">
        <v>0</v>
      </c>
      <c r="E22" s="63">
        <f t="shared" si="0"/>
        <v>0</v>
      </c>
      <c r="F22" s="62">
        <v>0</v>
      </c>
      <c r="G22" s="62">
        <v>0</v>
      </c>
      <c r="H22"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2"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2"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2"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2"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2"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2" s="60">
        <v>0</v>
      </c>
      <c r="O22" s="60">
        <v>0</v>
      </c>
      <c r="P22" s="62">
        <f t="shared" si="1"/>
        <v>0</v>
      </c>
      <c r="Q22" s="62">
        <v>0</v>
      </c>
      <c r="R22" s="62">
        <v>0</v>
      </c>
      <c r="S22"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2"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2"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2"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2"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2"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2" s="67">
        <v>500</v>
      </c>
      <c r="Z22" s="67">
        <f>'Cover sheet'!$D$8</f>
        <v>0</v>
      </c>
      <c r="AA22" s="67" t="str">
        <f>'Cover sheet'!$D$9</f>
        <v/>
      </c>
      <c r="AC22" s="81"/>
      <c r="AD22" s="81"/>
      <c r="AE22" s="81"/>
      <c r="AF22" s="81"/>
      <c r="AG22" s="81"/>
      <c r="AH22" s="81"/>
    </row>
    <row r="23" spans="2:34" ht="15" hidden="1" customHeight="1" x14ac:dyDescent="0.25">
      <c r="B23" s="79"/>
      <c r="C23" s="60">
        <v>0</v>
      </c>
      <c r="D23" s="60">
        <v>0</v>
      </c>
      <c r="E23" s="63">
        <f t="shared" si="0"/>
        <v>0</v>
      </c>
      <c r="F23" s="62">
        <v>0</v>
      </c>
      <c r="G23" s="62">
        <v>0</v>
      </c>
      <c r="H23"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3"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3"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3"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3"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3"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3" s="60">
        <v>0</v>
      </c>
      <c r="O23" s="60">
        <v>0</v>
      </c>
      <c r="P23" s="62">
        <f t="shared" si="1"/>
        <v>0</v>
      </c>
      <c r="Q23" s="62">
        <v>0</v>
      </c>
      <c r="R23" s="62">
        <v>0</v>
      </c>
      <c r="S23"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3"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3"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3"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3"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3"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3" s="67">
        <v>500</v>
      </c>
      <c r="Z23" s="67">
        <f>'Cover sheet'!$D$8</f>
        <v>0</v>
      </c>
      <c r="AA23" s="67" t="str">
        <f>'Cover sheet'!$D$9</f>
        <v/>
      </c>
      <c r="AC23" s="81"/>
      <c r="AD23" s="81"/>
      <c r="AE23" s="81"/>
      <c r="AF23" s="81"/>
      <c r="AG23" s="81"/>
      <c r="AH23" s="81"/>
    </row>
    <row r="24" spans="2:34" ht="8.25" hidden="1" customHeight="1" x14ac:dyDescent="0.25">
      <c r="B24" s="79"/>
      <c r="C24" s="60">
        <v>0</v>
      </c>
      <c r="D24" s="60">
        <v>0</v>
      </c>
      <c r="E24" s="63">
        <f t="shared" si="0"/>
        <v>0</v>
      </c>
      <c r="F24" s="62">
        <v>0</v>
      </c>
      <c r="G24" s="62">
        <v>0</v>
      </c>
      <c r="H24"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4"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4"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4"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4"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4"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4" s="60">
        <v>0</v>
      </c>
      <c r="O24" s="60">
        <v>0</v>
      </c>
      <c r="P24" s="62">
        <f t="shared" si="1"/>
        <v>0</v>
      </c>
      <c r="Q24" s="62">
        <v>0</v>
      </c>
      <c r="R24" s="62">
        <v>0</v>
      </c>
      <c r="S24"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4"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4"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4"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4"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4"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4" s="67">
        <v>500</v>
      </c>
      <c r="Z24" s="67">
        <f>'Cover sheet'!$D$8</f>
        <v>0</v>
      </c>
      <c r="AA24" s="67" t="str">
        <f>'Cover sheet'!$D$9</f>
        <v/>
      </c>
      <c r="AC24" s="81"/>
      <c r="AD24" s="81"/>
      <c r="AE24" s="81"/>
      <c r="AF24" s="81"/>
      <c r="AG24" s="81"/>
      <c r="AH24" s="81"/>
    </row>
    <row r="25" spans="2:34" ht="17.25" hidden="1" customHeight="1" x14ac:dyDescent="0.25">
      <c r="B25" s="79"/>
      <c r="C25" s="60">
        <v>0</v>
      </c>
      <c r="D25" s="60">
        <v>0</v>
      </c>
      <c r="E25" s="63">
        <f t="shared" si="0"/>
        <v>0</v>
      </c>
      <c r="F25" s="62">
        <v>0</v>
      </c>
      <c r="G25" s="62">
        <v>0</v>
      </c>
      <c r="H25" s="75">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I25" s="75">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J25" s="75">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K25" s="75">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0</v>
      </c>
      <c r="L25" s="75">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0</v>
      </c>
      <c r="M25" s="75">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0</v>
      </c>
      <c r="N25" s="60">
        <v>0</v>
      </c>
      <c r="O25" s="60">
        <v>0</v>
      </c>
      <c r="P25" s="62">
        <f t="shared" si="1"/>
        <v>0</v>
      </c>
      <c r="Q25" s="62">
        <v>0</v>
      </c>
      <c r="R25" s="62">
        <v>0</v>
      </c>
      <c r="S25" s="75">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0</v>
      </c>
      <c r="T25" s="75">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0</v>
      </c>
      <c r="U25" s="75">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0</v>
      </c>
      <c r="V25" s="75">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0</v>
      </c>
      <c r="W25" s="75">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0</v>
      </c>
      <c r="X25" s="75">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0</v>
      </c>
      <c r="Y25" s="67">
        <v>500</v>
      </c>
      <c r="Z25" s="67">
        <f>'Cover sheet'!$D$8</f>
        <v>0</v>
      </c>
      <c r="AA25" s="67" t="str">
        <f>'Cover sheet'!$D$9</f>
        <v/>
      </c>
      <c r="AC25" s="81"/>
      <c r="AD25" s="81"/>
      <c r="AE25" s="81"/>
      <c r="AF25" s="81"/>
      <c r="AG25" s="81"/>
      <c r="AH25" s="81"/>
    </row>
    <row r="26" spans="2:34" ht="15.75" customHeight="1" x14ac:dyDescent="0.25">
      <c r="B26" s="80">
        <f>'Cover sheet'!D13</f>
        <v>43647</v>
      </c>
      <c r="C26" s="63"/>
      <c r="D26" s="63"/>
      <c r="E26" s="63" t="str">
        <f t="shared" ref="E26:E73" si="2">IF(AND(ISBLANK(C26),ISBLANK(D26)),"",C26+D26)</f>
        <v/>
      </c>
      <c r="F26" s="63"/>
      <c r="G26" s="63"/>
      <c r="H26"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26"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26"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26"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26"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26"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26" s="84"/>
      <c r="O26" s="84"/>
      <c r="P26" s="84" t="str">
        <f t="shared" si="1"/>
        <v/>
      </c>
      <c r="Q26" s="84"/>
      <c r="R26" s="84"/>
      <c r="S26" s="76"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26" s="76"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26" s="76"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26" s="76"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26" s="76"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26" s="76"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26" s="67">
        <f>'Cover sheet'!$D$7</f>
        <v>0</v>
      </c>
      <c r="Z26" s="67">
        <f>'Cover sheet'!$D$8</f>
        <v>0</v>
      </c>
      <c r="AA26" s="67" t="str">
        <f>'Cover sheet'!$D$9</f>
        <v/>
      </c>
      <c r="AC26" s="128" t="s">
        <v>76</v>
      </c>
      <c r="AD26" s="128"/>
      <c r="AE26" s="128"/>
      <c r="AF26" s="128"/>
      <c r="AG26" s="128"/>
      <c r="AH26" s="128"/>
    </row>
    <row r="27" spans="2:34" ht="15" customHeight="1" x14ac:dyDescent="0.25">
      <c r="B27" s="80">
        <f>EDATE(B26,1)</f>
        <v>43678</v>
      </c>
      <c r="C27" s="63"/>
      <c r="D27" s="63"/>
      <c r="E27" s="63" t="str">
        <f t="shared" si="2"/>
        <v/>
      </c>
      <c r="F27" s="63"/>
      <c r="G27" s="63"/>
      <c r="H27"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27"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27"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27"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27"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27"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27" s="84"/>
      <c r="O27" s="84"/>
      <c r="P27" s="84" t="str">
        <f t="shared" ref="P27:P73" si="3">IF(AND(ISBLANK(N27),ISBLANK(O27)),"",N27+O27)</f>
        <v/>
      </c>
      <c r="Q27" s="84"/>
      <c r="R27" s="64"/>
      <c r="S27"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27"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27"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27"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27"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27"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27" s="67">
        <f>'Cover sheet'!$D$7</f>
        <v>0</v>
      </c>
      <c r="Z27" s="67">
        <f>'Cover sheet'!$D$8</f>
        <v>0</v>
      </c>
      <c r="AA27" s="67" t="str">
        <f>'Cover sheet'!$D$9</f>
        <v/>
      </c>
      <c r="AC27" s="128"/>
      <c r="AD27" s="128"/>
      <c r="AE27" s="128"/>
      <c r="AF27" s="128"/>
      <c r="AG27" s="128"/>
      <c r="AH27" s="128"/>
    </row>
    <row r="28" spans="2:34" ht="15" customHeight="1" x14ac:dyDescent="0.25">
      <c r="B28" s="80">
        <f t="shared" ref="B28:B73" si="4">EDATE(B27,1)</f>
        <v>43709</v>
      </c>
      <c r="C28" s="63"/>
      <c r="D28" s="63"/>
      <c r="E28" s="63" t="str">
        <f t="shared" si="2"/>
        <v/>
      </c>
      <c r="F28" s="63"/>
      <c r="G28" s="63"/>
      <c r="H28"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28"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28"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28"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28"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28"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28" s="84"/>
      <c r="O28" s="84"/>
      <c r="P28" s="84" t="str">
        <f t="shared" si="3"/>
        <v/>
      </c>
      <c r="Q28" s="84"/>
      <c r="R28" s="64"/>
      <c r="S28"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28"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28"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28"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28"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28"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28" s="67">
        <f>'Cover sheet'!$D$7</f>
        <v>0</v>
      </c>
      <c r="Z28" s="67">
        <f>'Cover sheet'!$D$8</f>
        <v>0</v>
      </c>
      <c r="AA28" s="67" t="str">
        <f>'Cover sheet'!$D$9</f>
        <v/>
      </c>
      <c r="AB28" s="65"/>
      <c r="AC28" s="128"/>
      <c r="AD28" s="128"/>
      <c r="AE28" s="128"/>
      <c r="AF28" s="128"/>
      <c r="AG28" s="128"/>
      <c r="AH28" s="128"/>
    </row>
    <row r="29" spans="2:34" ht="15" customHeight="1" x14ac:dyDescent="0.25">
      <c r="B29" s="80">
        <f t="shared" si="4"/>
        <v>43739</v>
      </c>
      <c r="C29" s="63"/>
      <c r="D29" s="63"/>
      <c r="E29" s="63" t="str">
        <f t="shared" si="2"/>
        <v/>
      </c>
      <c r="F29" s="63"/>
      <c r="G29" s="63"/>
      <c r="H29"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29"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29"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29"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29"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29"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29" s="84"/>
      <c r="O29" s="84"/>
      <c r="P29" s="84" t="str">
        <f t="shared" si="3"/>
        <v/>
      </c>
      <c r="Q29" s="84"/>
      <c r="R29" s="64"/>
      <c r="S29"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29"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29"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29"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29"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29"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29" s="67">
        <f>'Cover sheet'!$D$7</f>
        <v>0</v>
      </c>
      <c r="Z29" s="67">
        <f>'Cover sheet'!$D$8</f>
        <v>0</v>
      </c>
      <c r="AA29" s="67" t="str">
        <f>'Cover sheet'!$D$9</f>
        <v/>
      </c>
      <c r="AB29" s="65"/>
      <c r="AC29" s="128"/>
      <c r="AD29" s="128"/>
      <c r="AE29" s="128"/>
      <c r="AF29" s="128"/>
      <c r="AG29" s="128"/>
      <c r="AH29" s="128"/>
    </row>
    <row r="30" spans="2:34" ht="15" customHeight="1" x14ac:dyDescent="0.25">
      <c r="B30" s="80">
        <f t="shared" si="4"/>
        <v>43770</v>
      </c>
      <c r="C30" s="63"/>
      <c r="D30" s="63"/>
      <c r="E30" s="63" t="str">
        <f t="shared" si="2"/>
        <v/>
      </c>
      <c r="F30" s="63"/>
      <c r="G30" s="63"/>
      <c r="H30"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0"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0"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0"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0"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0"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0" s="84"/>
      <c r="O30" s="84"/>
      <c r="P30" s="84" t="str">
        <f t="shared" si="3"/>
        <v/>
      </c>
      <c r="Q30" s="84"/>
      <c r="R30" s="64"/>
      <c r="S30"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0"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0"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0"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0"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0"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0" s="67">
        <f>'Cover sheet'!$D$7</f>
        <v>0</v>
      </c>
      <c r="Z30" s="67">
        <f>'Cover sheet'!$D$8</f>
        <v>0</v>
      </c>
      <c r="AA30" s="67" t="str">
        <f>'Cover sheet'!$D$9</f>
        <v/>
      </c>
      <c r="AB30" s="65"/>
      <c r="AC30" s="128"/>
      <c r="AD30" s="128"/>
      <c r="AE30" s="128"/>
      <c r="AF30" s="128"/>
      <c r="AG30" s="128"/>
      <c r="AH30" s="128"/>
    </row>
    <row r="31" spans="2:34" ht="15" customHeight="1" x14ac:dyDescent="0.25">
      <c r="B31" s="80">
        <f t="shared" si="4"/>
        <v>43800</v>
      </c>
      <c r="C31" s="63"/>
      <c r="D31" s="63"/>
      <c r="E31" s="63" t="str">
        <f t="shared" si="2"/>
        <v/>
      </c>
      <c r="F31" s="63"/>
      <c r="G31" s="63"/>
      <c r="H31"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1"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1"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1"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1"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1"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1" s="84"/>
      <c r="O31" s="84"/>
      <c r="P31" s="84" t="str">
        <f t="shared" si="3"/>
        <v/>
      </c>
      <c r="Q31" s="84"/>
      <c r="R31" s="64"/>
      <c r="S31"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1"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1"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1"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1"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1"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1" s="67">
        <f>'Cover sheet'!$D$7</f>
        <v>0</v>
      </c>
      <c r="Z31" s="67">
        <f>'Cover sheet'!$D$8</f>
        <v>0</v>
      </c>
      <c r="AA31" s="67" t="str">
        <f>'Cover sheet'!$D$9</f>
        <v/>
      </c>
      <c r="AB31" s="65"/>
      <c r="AC31" s="128"/>
      <c r="AD31" s="128"/>
      <c r="AE31" s="128"/>
      <c r="AF31" s="128"/>
      <c r="AG31" s="128"/>
      <c r="AH31" s="128"/>
    </row>
    <row r="32" spans="2:34" ht="15" customHeight="1" x14ac:dyDescent="0.25">
      <c r="B32" s="80">
        <f t="shared" si="4"/>
        <v>43831</v>
      </c>
      <c r="C32" s="63"/>
      <c r="D32" s="63"/>
      <c r="E32" s="63" t="str">
        <f t="shared" si="2"/>
        <v/>
      </c>
      <c r="F32" s="63"/>
      <c r="G32" s="63"/>
      <c r="H32"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2"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2"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2"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2"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2"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2" s="84"/>
      <c r="O32" s="84"/>
      <c r="P32" s="84" t="str">
        <f t="shared" si="3"/>
        <v/>
      </c>
      <c r="Q32" s="84"/>
      <c r="R32" s="64"/>
      <c r="S32"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2"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2"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2"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2"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2"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2" s="67">
        <f>'Cover sheet'!$D$7</f>
        <v>0</v>
      </c>
      <c r="Z32" s="67">
        <f>'Cover sheet'!$D$8</f>
        <v>0</v>
      </c>
      <c r="AA32" s="67" t="str">
        <f>'Cover sheet'!$D$9</f>
        <v/>
      </c>
      <c r="AB32" s="65"/>
      <c r="AC32" s="128"/>
      <c r="AD32" s="128"/>
      <c r="AE32" s="128"/>
      <c r="AF32" s="128"/>
      <c r="AG32" s="128"/>
      <c r="AH32" s="128"/>
    </row>
    <row r="33" spans="2:34" ht="15" customHeight="1" x14ac:dyDescent="0.25">
      <c r="B33" s="80">
        <f t="shared" si="4"/>
        <v>43862</v>
      </c>
      <c r="C33" s="63"/>
      <c r="D33" s="63"/>
      <c r="E33" s="63" t="str">
        <f t="shared" si="2"/>
        <v/>
      </c>
      <c r="F33" s="63"/>
      <c r="G33" s="63"/>
      <c r="H33"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3"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3"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3"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3"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3"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3" s="84"/>
      <c r="O33" s="84"/>
      <c r="P33" s="84" t="str">
        <f t="shared" si="3"/>
        <v/>
      </c>
      <c r="Q33" s="84"/>
      <c r="R33" s="64"/>
      <c r="S33"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3"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3"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3"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3"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3"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3" s="67">
        <f>'Cover sheet'!$D$7</f>
        <v>0</v>
      </c>
      <c r="Z33" s="67">
        <f>'Cover sheet'!$D$8</f>
        <v>0</v>
      </c>
      <c r="AA33" s="67" t="str">
        <f>'Cover sheet'!$D$9</f>
        <v/>
      </c>
      <c r="AB33" s="65"/>
      <c r="AC33" s="128"/>
      <c r="AD33" s="128"/>
      <c r="AE33" s="128"/>
      <c r="AF33" s="128"/>
      <c r="AG33" s="128"/>
      <c r="AH33" s="128"/>
    </row>
    <row r="34" spans="2:34" ht="15" customHeight="1" x14ac:dyDescent="0.25">
      <c r="B34" s="80">
        <f t="shared" si="4"/>
        <v>43891</v>
      </c>
      <c r="C34" s="63"/>
      <c r="D34" s="63"/>
      <c r="E34" s="63" t="str">
        <f t="shared" si="2"/>
        <v/>
      </c>
      <c r="F34" s="63"/>
      <c r="G34" s="63"/>
      <c r="H34"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4"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4"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4"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4"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4"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4" s="84"/>
      <c r="O34" s="84"/>
      <c r="P34" s="84" t="str">
        <f t="shared" si="3"/>
        <v/>
      </c>
      <c r="Q34" s="84"/>
      <c r="R34" s="64"/>
      <c r="S34"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4"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4"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4"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4"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4"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4" s="67">
        <f>'Cover sheet'!$D$7</f>
        <v>0</v>
      </c>
      <c r="Z34" s="67">
        <f>'Cover sheet'!$D$8</f>
        <v>0</v>
      </c>
      <c r="AA34" s="67" t="str">
        <f>'Cover sheet'!$D$9</f>
        <v/>
      </c>
      <c r="AB34" s="65"/>
      <c r="AC34" s="128"/>
      <c r="AD34" s="128"/>
      <c r="AE34" s="128"/>
      <c r="AF34" s="128"/>
      <c r="AG34" s="128"/>
      <c r="AH34" s="128"/>
    </row>
    <row r="35" spans="2:34" ht="15" customHeight="1" x14ac:dyDescent="0.25">
      <c r="B35" s="80">
        <f t="shared" si="4"/>
        <v>43922</v>
      </c>
      <c r="C35" s="63"/>
      <c r="D35" s="63"/>
      <c r="E35" s="63" t="str">
        <f t="shared" si="2"/>
        <v/>
      </c>
      <c r="F35" s="63"/>
      <c r="G35" s="63"/>
      <c r="H35"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5"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5"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5"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5"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5"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5" s="84"/>
      <c r="O35" s="84"/>
      <c r="P35" s="84" t="str">
        <f t="shared" si="3"/>
        <v/>
      </c>
      <c r="Q35" s="84"/>
      <c r="R35" s="64"/>
      <c r="S35"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5"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5"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5"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5"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5"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5" s="67">
        <f>'Cover sheet'!$D$7</f>
        <v>0</v>
      </c>
      <c r="Z35" s="67">
        <f>'Cover sheet'!$D$8</f>
        <v>0</v>
      </c>
      <c r="AA35" s="67" t="str">
        <f>'Cover sheet'!$D$9</f>
        <v/>
      </c>
      <c r="AB35" s="65"/>
      <c r="AC35" s="128"/>
      <c r="AD35" s="128"/>
      <c r="AE35" s="128"/>
      <c r="AF35" s="128"/>
      <c r="AG35" s="128"/>
      <c r="AH35" s="128"/>
    </row>
    <row r="36" spans="2:34" ht="15" customHeight="1" x14ac:dyDescent="0.25">
      <c r="B36" s="80">
        <f t="shared" si="4"/>
        <v>43952</v>
      </c>
      <c r="C36" s="63"/>
      <c r="D36" s="63"/>
      <c r="E36" s="63" t="str">
        <f t="shared" si="2"/>
        <v/>
      </c>
      <c r="F36" s="63"/>
      <c r="G36" s="63"/>
      <c r="H36"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6"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6"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6"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6"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6"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6" s="84"/>
      <c r="O36" s="84"/>
      <c r="P36" s="84" t="str">
        <f t="shared" si="3"/>
        <v/>
      </c>
      <c r="Q36" s="84"/>
      <c r="R36" s="64"/>
      <c r="S36"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6"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6"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6"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6"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6"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6" s="67">
        <f>'Cover sheet'!$D$7</f>
        <v>0</v>
      </c>
      <c r="Z36" s="67">
        <f>'Cover sheet'!$D$8</f>
        <v>0</v>
      </c>
      <c r="AA36" s="67" t="str">
        <f>'Cover sheet'!$D$9</f>
        <v/>
      </c>
      <c r="AB36" s="65"/>
      <c r="AC36" s="128"/>
      <c r="AD36" s="128"/>
      <c r="AE36" s="128"/>
      <c r="AF36" s="128"/>
      <c r="AG36" s="128"/>
      <c r="AH36" s="128"/>
    </row>
    <row r="37" spans="2:34" ht="15" customHeight="1" x14ac:dyDescent="0.25">
      <c r="B37" s="80">
        <f t="shared" si="4"/>
        <v>43983</v>
      </c>
      <c r="C37" s="63"/>
      <c r="D37" s="63"/>
      <c r="E37" s="63" t="str">
        <f t="shared" si="2"/>
        <v/>
      </c>
      <c r="F37" s="63"/>
      <c r="G37" s="63"/>
      <c r="H37"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7"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7"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7"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7"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7"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7" s="84"/>
      <c r="O37" s="84"/>
      <c r="P37" s="84" t="str">
        <f t="shared" si="3"/>
        <v/>
      </c>
      <c r="Q37" s="84"/>
      <c r="R37" s="64"/>
      <c r="S37"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7"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7"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7"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7"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7"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7" s="67">
        <f>'Cover sheet'!$D$7</f>
        <v>0</v>
      </c>
      <c r="Z37" s="67">
        <f>'Cover sheet'!$D$8</f>
        <v>0</v>
      </c>
      <c r="AA37" s="67" t="str">
        <f>'Cover sheet'!$D$9</f>
        <v/>
      </c>
      <c r="AB37" s="65"/>
      <c r="AC37" s="128"/>
      <c r="AD37" s="128"/>
      <c r="AE37" s="128"/>
      <c r="AF37" s="128"/>
      <c r="AG37" s="128"/>
      <c r="AH37" s="128"/>
    </row>
    <row r="38" spans="2:34" ht="15" customHeight="1" x14ac:dyDescent="0.25">
      <c r="B38" s="80">
        <f t="shared" si="4"/>
        <v>44013</v>
      </c>
      <c r="C38" s="63"/>
      <c r="D38" s="63"/>
      <c r="E38" s="63" t="str">
        <f t="shared" si="2"/>
        <v/>
      </c>
      <c r="F38" s="63"/>
      <c r="G38" s="63"/>
      <c r="H38"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8"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8"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8"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8"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8"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8" s="84"/>
      <c r="O38" s="84"/>
      <c r="P38" s="84" t="str">
        <f t="shared" si="3"/>
        <v/>
      </c>
      <c r="Q38" s="84"/>
      <c r="R38" s="64"/>
      <c r="S38"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8"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8"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8"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8"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8"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8" s="67">
        <f>'Cover sheet'!$D$7</f>
        <v>0</v>
      </c>
      <c r="Z38" s="67">
        <f>'Cover sheet'!$D$8</f>
        <v>0</v>
      </c>
      <c r="AA38" s="67" t="str">
        <f>'Cover sheet'!$D$9</f>
        <v/>
      </c>
      <c r="AB38" s="66"/>
      <c r="AC38" s="128"/>
      <c r="AD38" s="128"/>
      <c r="AE38" s="128"/>
      <c r="AF38" s="128"/>
      <c r="AG38" s="128"/>
      <c r="AH38" s="128"/>
    </row>
    <row r="39" spans="2:34" ht="15" customHeight="1" x14ac:dyDescent="0.25">
      <c r="B39" s="80">
        <f t="shared" si="4"/>
        <v>44044</v>
      </c>
      <c r="C39" s="63"/>
      <c r="D39" s="63"/>
      <c r="E39" s="63" t="str">
        <f t="shared" si="2"/>
        <v/>
      </c>
      <c r="F39" s="63"/>
      <c r="G39" s="63"/>
      <c r="H39"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39"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39"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39"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39"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39"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39" s="84"/>
      <c r="O39" s="84"/>
      <c r="P39" s="84" t="str">
        <f t="shared" si="3"/>
        <v/>
      </c>
      <c r="Q39" s="84"/>
      <c r="R39" s="64"/>
      <c r="S39"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39"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39"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39"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39"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39"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39" s="67">
        <f>'Cover sheet'!$D$7</f>
        <v>0</v>
      </c>
      <c r="Z39" s="67">
        <f>'Cover sheet'!$D$8</f>
        <v>0</v>
      </c>
      <c r="AA39" s="67" t="str">
        <f>'Cover sheet'!$D$9</f>
        <v/>
      </c>
      <c r="AB39" s="66"/>
      <c r="AC39" s="128"/>
      <c r="AD39" s="128"/>
      <c r="AE39" s="128"/>
      <c r="AF39" s="128"/>
      <c r="AG39" s="128"/>
      <c r="AH39" s="128"/>
    </row>
    <row r="40" spans="2:34" ht="15" customHeight="1" x14ac:dyDescent="0.25">
      <c r="B40" s="80">
        <f t="shared" si="4"/>
        <v>44075</v>
      </c>
      <c r="C40" s="63"/>
      <c r="D40" s="63"/>
      <c r="E40" s="63" t="str">
        <f t="shared" si="2"/>
        <v/>
      </c>
      <c r="F40" s="63"/>
      <c r="G40" s="63"/>
      <c r="H40"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0"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0"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0"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0"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0"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0" s="84"/>
      <c r="O40" s="84"/>
      <c r="P40" s="84" t="str">
        <f t="shared" si="3"/>
        <v/>
      </c>
      <c r="Q40" s="84"/>
      <c r="R40" s="64"/>
      <c r="S40"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0"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0"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0"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0"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0"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0" s="67">
        <f>'Cover sheet'!$D$7</f>
        <v>0</v>
      </c>
      <c r="Z40" s="67">
        <f>'Cover sheet'!$D$8</f>
        <v>0</v>
      </c>
      <c r="AA40" s="67" t="str">
        <f>'Cover sheet'!$D$9</f>
        <v/>
      </c>
      <c r="AB40" s="65"/>
      <c r="AC40" s="128"/>
      <c r="AD40" s="128"/>
      <c r="AE40" s="128"/>
      <c r="AF40" s="128"/>
      <c r="AG40" s="128"/>
      <c r="AH40" s="128"/>
    </row>
    <row r="41" spans="2:34" ht="15" customHeight="1" x14ac:dyDescent="0.25">
      <c r="B41" s="80">
        <f t="shared" si="4"/>
        <v>44105</v>
      </c>
      <c r="C41" s="63"/>
      <c r="D41" s="63"/>
      <c r="E41" s="63" t="str">
        <f t="shared" si="2"/>
        <v/>
      </c>
      <c r="F41" s="63"/>
      <c r="G41" s="63"/>
      <c r="H41"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1"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1"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1"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1"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1"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1" s="84"/>
      <c r="O41" s="84"/>
      <c r="P41" s="84" t="str">
        <f t="shared" si="3"/>
        <v/>
      </c>
      <c r="Q41" s="84"/>
      <c r="R41" s="64"/>
      <c r="S41"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1"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1"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1"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1"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1"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1" s="67">
        <f>'Cover sheet'!$D$7</f>
        <v>0</v>
      </c>
      <c r="Z41" s="67">
        <f>'Cover sheet'!$D$8</f>
        <v>0</v>
      </c>
      <c r="AA41" s="67" t="str">
        <f>'Cover sheet'!$D$9</f>
        <v/>
      </c>
      <c r="AB41" s="65"/>
      <c r="AC41" s="128"/>
      <c r="AD41" s="128"/>
      <c r="AE41" s="128"/>
      <c r="AF41" s="128"/>
      <c r="AG41" s="128"/>
      <c r="AH41" s="128"/>
    </row>
    <row r="42" spans="2:34" ht="15" customHeight="1" x14ac:dyDescent="0.25">
      <c r="B42" s="80">
        <f t="shared" si="4"/>
        <v>44136</v>
      </c>
      <c r="C42" s="63"/>
      <c r="D42" s="63"/>
      <c r="E42" s="63" t="str">
        <f t="shared" si="2"/>
        <v/>
      </c>
      <c r="F42" s="63"/>
      <c r="G42" s="63"/>
      <c r="H42"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2"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2"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2"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2"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2"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2" s="84"/>
      <c r="O42" s="84"/>
      <c r="P42" s="84" t="str">
        <f t="shared" si="3"/>
        <v/>
      </c>
      <c r="Q42" s="84"/>
      <c r="R42" s="64"/>
      <c r="S42"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2"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2"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2"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2"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2"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2" s="67">
        <f>'Cover sheet'!$D$7</f>
        <v>0</v>
      </c>
      <c r="Z42" s="67">
        <f>'Cover sheet'!$D$8</f>
        <v>0</v>
      </c>
      <c r="AA42" s="67" t="str">
        <f>'Cover sheet'!$D$9</f>
        <v/>
      </c>
      <c r="AB42" s="65"/>
      <c r="AC42" s="128"/>
      <c r="AD42" s="128"/>
      <c r="AE42" s="128"/>
      <c r="AF42" s="128"/>
      <c r="AG42" s="128"/>
      <c r="AH42" s="128"/>
    </row>
    <row r="43" spans="2:34" ht="15" customHeight="1" x14ac:dyDescent="0.25">
      <c r="B43" s="80">
        <f t="shared" si="4"/>
        <v>44166</v>
      </c>
      <c r="C43" s="63"/>
      <c r="D43" s="63"/>
      <c r="E43" s="63" t="str">
        <f t="shared" si="2"/>
        <v/>
      </c>
      <c r="F43" s="63"/>
      <c r="G43" s="63"/>
      <c r="H43"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3"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3"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3"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3"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3"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3" s="84"/>
      <c r="O43" s="84"/>
      <c r="P43" s="84" t="str">
        <f t="shared" si="3"/>
        <v/>
      </c>
      <c r="Q43" s="84"/>
      <c r="R43" s="64"/>
      <c r="S43"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3"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3"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3"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3"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3"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3" s="67">
        <f>'Cover sheet'!$D$7</f>
        <v>0</v>
      </c>
      <c r="Z43" s="67">
        <f>'Cover sheet'!$D$8</f>
        <v>0</v>
      </c>
      <c r="AA43" s="67" t="str">
        <f>'Cover sheet'!$D$9</f>
        <v/>
      </c>
      <c r="AB43" s="65"/>
      <c r="AC43" s="128"/>
      <c r="AD43" s="128"/>
      <c r="AE43" s="128"/>
      <c r="AF43" s="128"/>
      <c r="AG43" s="128"/>
      <c r="AH43" s="128"/>
    </row>
    <row r="44" spans="2:34" ht="15" customHeight="1" x14ac:dyDescent="0.25">
      <c r="B44" s="80">
        <f t="shared" si="4"/>
        <v>44197</v>
      </c>
      <c r="C44" s="63"/>
      <c r="D44" s="63"/>
      <c r="E44" s="63" t="str">
        <f t="shared" si="2"/>
        <v/>
      </c>
      <c r="F44" s="63"/>
      <c r="G44" s="63"/>
      <c r="H44"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4"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4"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4"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4"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4"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4" s="84"/>
      <c r="O44" s="84"/>
      <c r="P44" s="84" t="str">
        <f t="shared" si="3"/>
        <v/>
      </c>
      <c r="Q44" s="84"/>
      <c r="R44" s="64"/>
      <c r="S44"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4"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4"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4"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4"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4"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4" s="67">
        <f>'Cover sheet'!$D$7</f>
        <v>0</v>
      </c>
      <c r="Z44" s="67">
        <f>'Cover sheet'!$D$8</f>
        <v>0</v>
      </c>
      <c r="AA44" s="67" t="str">
        <f>'Cover sheet'!$D$9</f>
        <v/>
      </c>
      <c r="AB44" s="65"/>
      <c r="AC44" s="128"/>
      <c r="AD44" s="128"/>
      <c r="AE44" s="128"/>
      <c r="AF44" s="128"/>
      <c r="AG44" s="128"/>
      <c r="AH44" s="128"/>
    </row>
    <row r="45" spans="2:34" ht="15" customHeight="1" x14ac:dyDescent="0.25">
      <c r="B45" s="80">
        <f t="shared" si="4"/>
        <v>44228</v>
      </c>
      <c r="C45" s="63"/>
      <c r="D45" s="63"/>
      <c r="E45" s="63" t="str">
        <f t="shared" si="2"/>
        <v/>
      </c>
      <c r="F45" s="63"/>
      <c r="G45" s="63"/>
      <c r="H45"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5"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5"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5"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5"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5"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5" s="84"/>
      <c r="O45" s="84"/>
      <c r="P45" s="84" t="str">
        <f t="shared" si="3"/>
        <v/>
      </c>
      <c r="Q45" s="84"/>
      <c r="R45" s="64"/>
      <c r="S45"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5"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5"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5"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5"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5"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5" s="67">
        <f>'Cover sheet'!$D$7</f>
        <v>0</v>
      </c>
      <c r="Z45" s="67">
        <f>'Cover sheet'!$D$8</f>
        <v>0</v>
      </c>
      <c r="AA45" s="67" t="str">
        <f>'Cover sheet'!$D$9</f>
        <v/>
      </c>
      <c r="AB45" s="65"/>
      <c r="AC45" s="128"/>
      <c r="AD45" s="128"/>
      <c r="AE45" s="128"/>
      <c r="AF45" s="128"/>
      <c r="AG45" s="128"/>
      <c r="AH45" s="128"/>
    </row>
    <row r="46" spans="2:34" ht="15" customHeight="1" x14ac:dyDescent="0.25">
      <c r="B46" s="80">
        <f t="shared" si="4"/>
        <v>44256</v>
      </c>
      <c r="C46" s="63"/>
      <c r="D46" s="63"/>
      <c r="E46" s="63" t="str">
        <f t="shared" si="2"/>
        <v/>
      </c>
      <c r="F46" s="63"/>
      <c r="G46" s="63"/>
      <c r="H46"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6"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6"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6"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6"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6"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6" s="84"/>
      <c r="O46" s="84"/>
      <c r="P46" s="84" t="str">
        <f t="shared" si="3"/>
        <v/>
      </c>
      <c r="Q46" s="84"/>
      <c r="R46" s="64"/>
      <c r="S46"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6"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6"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6"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6"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6"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6" s="67">
        <f>'Cover sheet'!$D$7</f>
        <v>0</v>
      </c>
      <c r="Z46" s="67">
        <f>'Cover sheet'!$D$8</f>
        <v>0</v>
      </c>
      <c r="AA46" s="67" t="str">
        <f>'Cover sheet'!$D$9</f>
        <v/>
      </c>
      <c r="AB46" s="65"/>
      <c r="AC46" s="128"/>
      <c r="AD46" s="128"/>
      <c r="AE46" s="128"/>
      <c r="AF46" s="128"/>
      <c r="AG46" s="128"/>
      <c r="AH46" s="128"/>
    </row>
    <row r="47" spans="2:34" ht="15" customHeight="1" x14ac:dyDescent="0.25">
      <c r="B47" s="80">
        <f t="shared" si="4"/>
        <v>44287</v>
      </c>
      <c r="C47" s="63"/>
      <c r="D47" s="63"/>
      <c r="E47" s="63" t="str">
        <f t="shared" si="2"/>
        <v/>
      </c>
      <c r="F47" s="63"/>
      <c r="G47" s="63"/>
      <c r="H47"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7"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7"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7"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7"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7"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7" s="84"/>
      <c r="O47" s="84"/>
      <c r="P47" s="84" t="str">
        <f t="shared" si="3"/>
        <v/>
      </c>
      <c r="Q47" s="84"/>
      <c r="R47" s="64"/>
      <c r="S47"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7"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7"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7"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7"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7"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7" s="67">
        <f>'Cover sheet'!$D$7</f>
        <v>0</v>
      </c>
      <c r="Z47" s="67">
        <f>'Cover sheet'!$D$8</f>
        <v>0</v>
      </c>
      <c r="AA47" s="67" t="str">
        <f>'Cover sheet'!$D$9</f>
        <v/>
      </c>
      <c r="AB47" s="65"/>
      <c r="AC47" s="128"/>
      <c r="AD47" s="128"/>
      <c r="AE47" s="128"/>
      <c r="AF47" s="128"/>
      <c r="AG47" s="128"/>
      <c r="AH47" s="128"/>
    </row>
    <row r="48" spans="2:34" ht="15" customHeight="1" x14ac:dyDescent="0.25">
      <c r="B48" s="80">
        <f t="shared" si="4"/>
        <v>44317</v>
      </c>
      <c r="C48" s="63"/>
      <c r="D48" s="63"/>
      <c r="E48" s="63" t="str">
        <f t="shared" si="2"/>
        <v/>
      </c>
      <c r="F48" s="63"/>
      <c r="G48" s="63"/>
      <c r="H48"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8"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8"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8"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8"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8"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8" s="84"/>
      <c r="O48" s="84"/>
      <c r="P48" s="84" t="str">
        <f t="shared" si="3"/>
        <v/>
      </c>
      <c r="Q48" s="84"/>
      <c r="R48" s="64"/>
      <c r="S48"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8"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8"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8"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8"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8"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8" s="67">
        <f>'Cover sheet'!$D$7</f>
        <v>0</v>
      </c>
      <c r="Z48" s="67">
        <f>'Cover sheet'!$D$8</f>
        <v>0</v>
      </c>
      <c r="AA48" s="67" t="str">
        <f>'Cover sheet'!$D$9</f>
        <v/>
      </c>
      <c r="AB48" s="65"/>
      <c r="AC48" s="128"/>
      <c r="AD48" s="128"/>
      <c r="AE48" s="128"/>
      <c r="AF48" s="128"/>
      <c r="AG48" s="128"/>
      <c r="AH48" s="128"/>
    </row>
    <row r="49" spans="2:34" ht="15" customHeight="1" x14ac:dyDescent="0.25">
      <c r="B49" s="80">
        <f t="shared" si="4"/>
        <v>44348</v>
      </c>
      <c r="C49" s="63"/>
      <c r="D49" s="63"/>
      <c r="E49" s="63" t="str">
        <f t="shared" si="2"/>
        <v/>
      </c>
      <c r="F49" s="63"/>
      <c r="G49" s="63"/>
      <c r="H49"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49"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49"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49"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49"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49"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49" s="84"/>
      <c r="O49" s="84"/>
      <c r="P49" s="84" t="str">
        <f t="shared" si="3"/>
        <v/>
      </c>
      <c r="Q49" s="84"/>
      <c r="R49" s="64"/>
      <c r="S49"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49"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49"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49"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49"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49"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49" s="67">
        <f>'Cover sheet'!$D$7</f>
        <v>0</v>
      </c>
      <c r="Z49" s="67">
        <f>'Cover sheet'!$D$8</f>
        <v>0</v>
      </c>
      <c r="AA49" s="67" t="str">
        <f>'Cover sheet'!$D$9</f>
        <v/>
      </c>
      <c r="AB49" s="65"/>
      <c r="AC49" s="128"/>
      <c r="AD49" s="128"/>
      <c r="AE49" s="128"/>
      <c r="AF49" s="128"/>
      <c r="AG49" s="128"/>
      <c r="AH49" s="128"/>
    </row>
    <row r="50" spans="2:34" ht="15" customHeight="1" x14ac:dyDescent="0.25">
      <c r="B50" s="80">
        <f t="shared" si="4"/>
        <v>44378</v>
      </c>
      <c r="C50" s="63"/>
      <c r="D50" s="63"/>
      <c r="E50" s="63" t="str">
        <f t="shared" si="2"/>
        <v/>
      </c>
      <c r="F50" s="63"/>
      <c r="G50" s="63"/>
      <c r="H50"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0"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0"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0"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0"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0"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0" s="84"/>
      <c r="O50" s="84"/>
      <c r="P50" s="84" t="str">
        <f t="shared" si="3"/>
        <v/>
      </c>
      <c r="Q50" s="84"/>
      <c r="R50" s="64"/>
      <c r="S50"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0"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0"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0"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0"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0"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0" s="67">
        <f>'Cover sheet'!$D$7</f>
        <v>0</v>
      </c>
      <c r="Z50" s="67">
        <f>'Cover sheet'!$D$8</f>
        <v>0</v>
      </c>
      <c r="AA50" s="67" t="str">
        <f>'Cover sheet'!$D$9</f>
        <v/>
      </c>
      <c r="AB50" s="65"/>
      <c r="AC50" s="128"/>
      <c r="AD50" s="128"/>
      <c r="AE50" s="128"/>
      <c r="AF50" s="128"/>
      <c r="AG50" s="128"/>
      <c r="AH50" s="128"/>
    </row>
    <row r="51" spans="2:34" ht="15" customHeight="1" x14ac:dyDescent="0.25">
      <c r="B51" s="80">
        <f t="shared" si="4"/>
        <v>44409</v>
      </c>
      <c r="C51" s="63"/>
      <c r="D51" s="63"/>
      <c r="E51" s="63" t="str">
        <f t="shared" si="2"/>
        <v/>
      </c>
      <c r="F51" s="63"/>
      <c r="G51" s="63"/>
      <c r="H51"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1"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1"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1"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1"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1"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1" s="84"/>
      <c r="O51" s="84"/>
      <c r="P51" s="84" t="str">
        <f t="shared" si="3"/>
        <v/>
      </c>
      <c r="Q51" s="84"/>
      <c r="R51" s="64"/>
      <c r="S51"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1"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1"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1"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1"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1"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1" s="67">
        <f>'Cover sheet'!$D$7</f>
        <v>0</v>
      </c>
      <c r="Z51" s="67">
        <f>'Cover sheet'!$D$8</f>
        <v>0</v>
      </c>
      <c r="AA51" s="67" t="str">
        <f>'Cover sheet'!$D$9</f>
        <v/>
      </c>
      <c r="AB51" s="65"/>
      <c r="AC51" s="128"/>
      <c r="AD51" s="128"/>
      <c r="AE51" s="128"/>
      <c r="AF51" s="128"/>
      <c r="AG51" s="128"/>
      <c r="AH51" s="128"/>
    </row>
    <row r="52" spans="2:34" ht="15" customHeight="1" x14ac:dyDescent="0.25">
      <c r="B52" s="80">
        <f t="shared" si="4"/>
        <v>44440</v>
      </c>
      <c r="C52" s="63"/>
      <c r="D52" s="63"/>
      <c r="E52" s="63" t="str">
        <f t="shared" si="2"/>
        <v/>
      </c>
      <c r="F52" s="63"/>
      <c r="G52" s="63"/>
      <c r="H52"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2"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2"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2"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2"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2"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2" s="84"/>
      <c r="O52" s="84"/>
      <c r="P52" s="84" t="str">
        <f t="shared" si="3"/>
        <v/>
      </c>
      <c r="Q52" s="84"/>
      <c r="R52" s="64"/>
      <c r="S52"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2"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2"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2"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2"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2"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2" s="67">
        <f>'Cover sheet'!$D$7</f>
        <v>0</v>
      </c>
      <c r="Z52" s="67">
        <f>'Cover sheet'!$D$8</f>
        <v>0</v>
      </c>
      <c r="AA52" s="67" t="str">
        <f>'Cover sheet'!$D$9</f>
        <v/>
      </c>
      <c r="AC52" s="128"/>
      <c r="AD52" s="128"/>
      <c r="AE52" s="128"/>
      <c r="AF52" s="128"/>
      <c r="AG52" s="128"/>
      <c r="AH52" s="128"/>
    </row>
    <row r="53" spans="2:34" ht="15" customHeight="1" x14ac:dyDescent="0.25">
      <c r="B53" s="80">
        <f t="shared" si="4"/>
        <v>44470</v>
      </c>
      <c r="C53" s="63"/>
      <c r="D53" s="63"/>
      <c r="E53" s="63" t="str">
        <f t="shared" si="2"/>
        <v/>
      </c>
      <c r="F53" s="63"/>
      <c r="G53" s="63"/>
      <c r="H53"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3"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3"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3"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3"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3"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3" s="84"/>
      <c r="O53" s="84"/>
      <c r="P53" s="84" t="str">
        <f t="shared" si="3"/>
        <v/>
      </c>
      <c r="Q53" s="84"/>
      <c r="R53" s="64"/>
      <c r="S53"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3"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3"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3"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3"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3"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3" s="67">
        <f>'Cover sheet'!$D$7</f>
        <v>0</v>
      </c>
      <c r="Z53" s="67">
        <f>'Cover sheet'!$D$8</f>
        <v>0</v>
      </c>
      <c r="AA53" s="67" t="str">
        <f>'Cover sheet'!$D$9</f>
        <v/>
      </c>
      <c r="AC53" s="128"/>
      <c r="AD53" s="128"/>
      <c r="AE53" s="128"/>
      <c r="AF53" s="128"/>
      <c r="AG53" s="128"/>
      <c r="AH53" s="128"/>
    </row>
    <row r="54" spans="2:34" ht="15" customHeight="1" x14ac:dyDescent="0.25">
      <c r="B54" s="80">
        <f t="shared" si="4"/>
        <v>44501</v>
      </c>
      <c r="C54" s="63"/>
      <c r="D54" s="63"/>
      <c r="E54" s="63" t="str">
        <f t="shared" si="2"/>
        <v/>
      </c>
      <c r="F54" s="63"/>
      <c r="G54" s="63"/>
      <c r="H54"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4"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4"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4"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4"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4"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4" s="84"/>
      <c r="O54" s="84"/>
      <c r="P54" s="84" t="str">
        <f t="shared" si="3"/>
        <v/>
      </c>
      <c r="Q54" s="84"/>
      <c r="R54" s="64"/>
      <c r="S54"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4"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4"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4"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4"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4"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4" s="67">
        <f>'Cover sheet'!$D$7</f>
        <v>0</v>
      </c>
      <c r="Z54" s="67">
        <f>'Cover sheet'!$D$8</f>
        <v>0</v>
      </c>
      <c r="AA54" s="67" t="str">
        <f>'Cover sheet'!$D$9</f>
        <v/>
      </c>
      <c r="AC54" s="128"/>
      <c r="AD54" s="128"/>
      <c r="AE54" s="128"/>
      <c r="AF54" s="128"/>
      <c r="AG54" s="128"/>
      <c r="AH54" s="128"/>
    </row>
    <row r="55" spans="2:34" ht="15" customHeight="1" x14ac:dyDescent="0.25">
      <c r="B55" s="80">
        <f t="shared" si="4"/>
        <v>44531</v>
      </c>
      <c r="C55" s="63"/>
      <c r="D55" s="63"/>
      <c r="E55" s="63" t="str">
        <f t="shared" si="2"/>
        <v/>
      </c>
      <c r="F55" s="63"/>
      <c r="G55" s="63"/>
      <c r="H55"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5"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5"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5"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5"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5"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5" s="84"/>
      <c r="O55" s="84"/>
      <c r="P55" s="84" t="str">
        <f t="shared" si="3"/>
        <v/>
      </c>
      <c r="Q55" s="84"/>
      <c r="R55" s="64"/>
      <c r="S55"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5"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5"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5"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5"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5"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5" s="67">
        <f>'Cover sheet'!$D$7</f>
        <v>0</v>
      </c>
      <c r="Z55" s="67">
        <f>'Cover sheet'!$D$8</f>
        <v>0</v>
      </c>
      <c r="AA55" s="67" t="str">
        <f>'Cover sheet'!$D$9</f>
        <v/>
      </c>
      <c r="AC55" s="128"/>
      <c r="AD55" s="128"/>
      <c r="AE55" s="128"/>
      <c r="AF55" s="128"/>
      <c r="AG55" s="128"/>
      <c r="AH55" s="128"/>
    </row>
    <row r="56" spans="2:34" ht="15" customHeight="1" x14ac:dyDescent="0.25">
      <c r="B56" s="80">
        <f t="shared" si="4"/>
        <v>44562</v>
      </c>
      <c r="C56" s="63"/>
      <c r="D56" s="63"/>
      <c r="E56" s="63" t="str">
        <f t="shared" si="2"/>
        <v/>
      </c>
      <c r="F56" s="63"/>
      <c r="G56" s="63"/>
      <c r="H56"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6"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6"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6"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6"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6"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6" s="84"/>
      <c r="O56" s="84"/>
      <c r="P56" s="84" t="str">
        <f t="shared" si="3"/>
        <v/>
      </c>
      <c r="Q56" s="84"/>
      <c r="R56" s="64"/>
      <c r="S56"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6"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6"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6"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6"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6"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6" s="67">
        <f>'Cover sheet'!$D$7</f>
        <v>0</v>
      </c>
      <c r="Z56" s="67">
        <f>'Cover sheet'!$D$8</f>
        <v>0</v>
      </c>
      <c r="AA56" s="67" t="str">
        <f>'Cover sheet'!$D$9</f>
        <v/>
      </c>
      <c r="AC56" s="128"/>
      <c r="AD56" s="128"/>
      <c r="AE56" s="128"/>
      <c r="AF56" s="128"/>
      <c r="AG56" s="128"/>
      <c r="AH56" s="128"/>
    </row>
    <row r="57" spans="2:34" ht="15" customHeight="1" x14ac:dyDescent="0.25">
      <c r="B57" s="80">
        <f t="shared" si="4"/>
        <v>44593</v>
      </c>
      <c r="C57" s="63"/>
      <c r="D57" s="63"/>
      <c r="E57" s="63" t="str">
        <f t="shared" si="2"/>
        <v/>
      </c>
      <c r="F57" s="63"/>
      <c r="G57" s="63"/>
      <c r="H57"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7"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7"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7"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7"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7"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7" s="84"/>
      <c r="O57" s="84"/>
      <c r="P57" s="84" t="str">
        <f t="shared" si="3"/>
        <v/>
      </c>
      <c r="Q57" s="84"/>
      <c r="R57" s="64"/>
      <c r="S57"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7"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7"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7"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7"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7"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7" s="67">
        <f>'Cover sheet'!$D$7</f>
        <v>0</v>
      </c>
      <c r="Z57" s="67">
        <f>'Cover sheet'!$D$8</f>
        <v>0</v>
      </c>
      <c r="AA57" s="67" t="str">
        <f>'Cover sheet'!$D$9</f>
        <v/>
      </c>
      <c r="AC57" s="128"/>
      <c r="AD57" s="128"/>
      <c r="AE57" s="128"/>
      <c r="AF57" s="128"/>
      <c r="AG57" s="128"/>
      <c r="AH57" s="128"/>
    </row>
    <row r="58" spans="2:34" ht="15" customHeight="1" x14ac:dyDescent="0.25">
      <c r="B58" s="80">
        <f t="shared" si="4"/>
        <v>44621</v>
      </c>
      <c r="C58" s="63"/>
      <c r="D58" s="63"/>
      <c r="E58" s="63" t="str">
        <f t="shared" si="2"/>
        <v/>
      </c>
      <c r="F58" s="63"/>
      <c r="G58" s="63"/>
      <c r="H58"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8"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8"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8"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8"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8"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8" s="84"/>
      <c r="O58" s="84"/>
      <c r="P58" s="84" t="str">
        <f t="shared" si="3"/>
        <v/>
      </c>
      <c r="Q58" s="84"/>
      <c r="R58" s="64"/>
      <c r="S58"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8"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8"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8"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8"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8"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8" s="67">
        <f>'Cover sheet'!$D$7</f>
        <v>0</v>
      </c>
      <c r="Z58" s="67">
        <f>'Cover sheet'!$D$8</f>
        <v>0</v>
      </c>
      <c r="AA58" s="67" t="str">
        <f>'Cover sheet'!$D$9</f>
        <v/>
      </c>
      <c r="AC58" s="128"/>
      <c r="AD58" s="128"/>
      <c r="AE58" s="128"/>
      <c r="AF58" s="128"/>
      <c r="AG58" s="128"/>
      <c r="AH58" s="128"/>
    </row>
    <row r="59" spans="2:34" ht="15" customHeight="1" x14ac:dyDescent="0.25">
      <c r="B59" s="80">
        <f t="shared" si="4"/>
        <v>44652</v>
      </c>
      <c r="C59" s="63"/>
      <c r="D59" s="63"/>
      <c r="E59" s="63" t="str">
        <f t="shared" si="2"/>
        <v/>
      </c>
      <c r="F59" s="63"/>
      <c r="G59" s="63"/>
      <c r="H59"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59"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59"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59"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59"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59"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59" s="84"/>
      <c r="O59" s="84"/>
      <c r="P59" s="84" t="str">
        <f t="shared" si="3"/>
        <v/>
      </c>
      <c r="Q59" s="84"/>
      <c r="R59" s="64"/>
      <c r="S59"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59"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59"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59"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59"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59"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59" s="67">
        <f>'Cover sheet'!$D$7</f>
        <v>0</v>
      </c>
      <c r="Z59" s="67">
        <f>'Cover sheet'!$D$8</f>
        <v>0</v>
      </c>
      <c r="AA59" s="67" t="str">
        <f>'Cover sheet'!$D$9</f>
        <v/>
      </c>
      <c r="AC59" s="128"/>
      <c r="AD59" s="128"/>
      <c r="AE59" s="128"/>
      <c r="AF59" s="128"/>
      <c r="AG59" s="128"/>
      <c r="AH59" s="128"/>
    </row>
    <row r="60" spans="2:34" ht="15" customHeight="1" x14ac:dyDescent="0.25">
      <c r="B60" s="80">
        <f t="shared" si="4"/>
        <v>44682</v>
      </c>
      <c r="C60" s="63"/>
      <c r="D60" s="63"/>
      <c r="E60" s="63" t="str">
        <f t="shared" si="2"/>
        <v/>
      </c>
      <c r="F60" s="63"/>
      <c r="G60" s="63"/>
      <c r="H60"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0"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0"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0"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0"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0"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0" s="84"/>
      <c r="O60" s="84"/>
      <c r="P60" s="84" t="str">
        <f t="shared" si="3"/>
        <v/>
      </c>
      <c r="Q60" s="84"/>
      <c r="R60" s="64"/>
      <c r="S60"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0"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0"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0"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0"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0"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0" s="67">
        <f>'Cover sheet'!$D$7</f>
        <v>0</v>
      </c>
      <c r="Z60" s="67">
        <f>'Cover sheet'!$D$8</f>
        <v>0</v>
      </c>
      <c r="AA60" s="67" t="str">
        <f>'Cover sheet'!$D$9</f>
        <v/>
      </c>
      <c r="AC60" s="128"/>
      <c r="AD60" s="128"/>
      <c r="AE60" s="128"/>
      <c r="AF60" s="128"/>
      <c r="AG60" s="128"/>
      <c r="AH60" s="128"/>
    </row>
    <row r="61" spans="2:34" ht="15" customHeight="1" x14ac:dyDescent="0.25">
      <c r="B61" s="80">
        <f t="shared" si="4"/>
        <v>44713</v>
      </c>
      <c r="C61" s="63"/>
      <c r="D61" s="63"/>
      <c r="E61" s="63" t="str">
        <f t="shared" si="2"/>
        <v/>
      </c>
      <c r="F61" s="63"/>
      <c r="G61" s="63"/>
      <c r="H61"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1"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1"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1"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1"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1"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1" s="84"/>
      <c r="O61" s="84"/>
      <c r="P61" s="84" t="str">
        <f t="shared" si="3"/>
        <v/>
      </c>
      <c r="Q61" s="84"/>
      <c r="R61" s="64"/>
      <c r="S61"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1"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1"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1"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1"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1"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1" s="67">
        <f>'Cover sheet'!$D$7</f>
        <v>0</v>
      </c>
      <c r="Z61" s="67">
        <f>'Cover sheet'!$D$8</f>
        <v>0</v>
      </c>
      <c r="AA61" s="67" t="str">
        <f>'Cover sheet'!$D$9</f>
        <v/>
      </c>
      <c r="AC61" s="128"/>
      <c r="AD61" s="128"/>
      <c r="AE61" s="128"/>
      <c r="AF61" s="128"/>
      <c r="AG61" s="128"/>
      <c r="AH61" s="128"/>
    </row>
    <row r="62" spans="2:34" x14ac:dyDescent="0.25">
      <c r="B62" s="80">
        <f t="shared" si="4"/>
        <v>44743</v>
      </c>
      <c r="C62" s="63"/>
      <c r="D62" s="63"/>
      <c r="E62" s="63" t="str">
        <f t="shared" si="2"/>
        <v/>
      </c>
      <c r="F62" s="63"/>
      <c r="G62" s="63"/>
      <c r="H62"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2"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2"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2"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2"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2"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2" s="84"/>
      <c r="O62" s="84"/>
      <c r="P62" s="84" t="str">
        <f t="shared" si="3"/>
        <v/>
      </c>
      <c r="Q62" s="84"/>
      <c r="R62" s="64"/>
      <c r="S62"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2"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2"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2"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2"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2"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2" s="67">
        <f>'Cover sheet'!$D$7</f>
        <v>0</v>
      </c>
      <c r="Z62" s="77">
        <f>'Cover sheet'!$D$8</f>
        <v>0</v>
      </c>
      <c r="AA62" s="77" t="str">
        <f>'Cover sheet'!$D$9</f>
        <v/>
      </c>
      <c r="AC62" s="128"/>
      <c r="AD62" s="128"/>
      <c r="AE62" s="128"/>
      <c r="AF62" s="128"/>
      <c r="AG62" s="128"/>
      <c r="AH62" s="128"/>
    </row>
    <row r="63" spans="2:34" x14ac:dyDescent="0.25">
      <c r="B63" s="80">
        <f t="shared" si="4"/>
        <v>44774</v>
      </c>
      <c r="C63" s="63"/>
      <c r="D63" s="63"/>
      <c r="E63" s="63" t="str">
        <f t="shared" si="2"/>
        <v/>
      </c>
      <c r="F63" s="63"/>
      <c r="G63" s="63"/>
      <c r="H63"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3"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3"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3"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3"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3"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3" s="84"/>
      <c r="O63" s="84"/>
      <c r="P63" s="84" t="str">
        <f t="shared" si="3"/>
        <v/>
      </c>
      <c r="Q63" s="84"/>
      <c r="R63" s="64"/>
      <c r="S63"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3"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3"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3"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3"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3"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3" s="67">
        <f>'Cover sheet'!$D$7</f>
        <v>0</v>
      </c>
      <c r="Z63" s="77">
        <f>'Cover sheet'!$D$8</f>
        <v>0</v>
      </c>
      <c r="AA63" s="77" t="str">
        <f>'Cover sheet'!$D$9</f>
        <v/>
      </c>
      <c r="AC63" s="128"/>
      <c r="AD63" s="128"/>
      <c r="AE63" s="128"/>
      <c r="AF63" s="128"/>
      <c r="AG63" s="128"/>
      <c r="AH63" s="128"/>
    </row>
    <row r="64" spans="2:34" x14ac:dyDescent="0.25">
      <c r="B64" s="80">
        <f t="shared" si="4"/>
        <v>44805</v>
      </c>
      <c r="C64" s="63"/>
      <c r="D64" s="63"/>
      <c r="E64" s="63" t="str">
        <f t="shared" si="2"/>
        <v/>
      </c>
      <c r="F64" s="63"/>
      <c r="G64" s="63"/>
      <c r="H64"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4"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4"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4"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4"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4"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4" s="84"/>
      <c r="O64" s="84"/>
      <c r="P64" s="84" t="str">
        <f t="shared" si="3"/>
        <v/>
      </c>
      <c r="Q64" s="84"/>
      <c r="R64" s="64"/>
      <c r="S64"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4"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4"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4"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4"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4"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4" s="67">
        <f>'Cover sheet'!$D$7</f>
        <v>0</v>
      </c>
      <c r="Z64" s="77">
        <f>'Cover sheet'!$D$8</f>
        <v>0</v>
      </c>
      <c r="AA64" s="77" t="str">
        <f>'Cover sheet'!$D$9</f>
        <v/>
      </c>
      <c r="AC64" s="128"/>
      <c r="AD64" s="128"/>
      <c r="AE64" s="128"/>
      <c r="AF64" s="128"/>
      <c r="AG64" s="128"/>
      <c r="AH64" s="128"/>
    </row>
    <row r="65" spans="2:34" x14ac:dyDescent="0.25">
      <c r="B65" s="80">
        <f t="shared" si="4"/>
        <v>44835</v>
      </c>
      <c r="C65" s="63"/>
      <c r="D65" s="63"/>
      <c r="E65" s="63" t="str">
        <f t="shared" si="2"/>
        <v/>
      </c>
      <c r="F65" s="63"/>
      <c r="G65" s="63"/>
      <c r="H65"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5"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5"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5"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5"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5"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5" s="84"/>
      <c r="O65" s="84"/>
      <c r="P65" s="84" t="str">
        <f t="shared" si="3"/>
        <v/>
      </c>
      <c r="Q65" s="84"/>
      <c r="R65" s="64"/>
      <c r="S65"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5"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5"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5"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5"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5"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5" s="67">
        <f>'Cover sheet'!$D$7</f>
        <v>0</v>
      </c>
      <c r="Z65" s="77">
        <f>'Cover sheet'!$D$8</f>
        <v>0</v>
      </c>
      <c r="AA65" s="77" t="str">
        <f>'Cover sheet'!$D$9</f>
        <v/>
      </c>
      <c r="AC65" s="128"/>
      <c r="AD65" s="128"/>
      <c r="AE65" s="128"/>
      <c r="AF65" s="128"/>
      <c r="AG65" s="128"/>
      <c r="AH65" s="128"/>
    </row>
    <row r="66" spans="2:34" x14ac:dyDescent="0.25">
      <c r="B66" s="80">
        <f t="shared" si="4"/>
        <v>44866</v>
      </c>
      <c r="C66" s="63"/>
      <c r="D66" s="63"/>
      <c r="E66" s="63" t="str">
        <f t="shared" si="2"/>
        <v/>
      </c>
      <c r="F66" s="63"/>
      <c r="G66" s="63"/>
      <c r="H66"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6"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6"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6"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6"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6"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6" s="84"/>
      <c r="O66" s="84"/>
      <c r="P66" s="84" t="str">
        <f t="shared" si="3"/>
        <v/>
      </c>
      <c r="Q66" s="84"/>
      <c r="R66" s="64"/>
      <c r="S66"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6"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6"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6"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6"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6"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6" s="67">
        <f>'Cover sheet'!$D$7</f>
        <v>0</v>
      </c>
      <c r="Z66" s="77">
        <f>'Cover sheet'!$D$8</f>
        <v>0</v>
      </c>
      <c r="AA66" s="77" t="str">
        <f>'Cover sheet'!$D$9</f>
        <v/>
      </c>
      <c r="AC66" s="128"/>
      <c r="AD66" s="128"/>
      <c r="AE66" s="128"/>
      <c r="AF66" s="128"/>
      <c r="AG66" s="128"/>
      <c r="AH66" s="128"/>
    </row>
    <row r="67" spans="2:34" x14ac:dyDescent="0.25">
      <c r="B67" s="80">
        <f t="shared" si="4"/>
        <v>44896</v>
      </c>
      <c r="C67" s="63"/>
      <c r="D67" s="63"/>
      <c r="E67" s="63" t="str">
        <f t="shared" si="2"/>
        <v/>
      </c>
      <c r="F67" s="63"/>
      <c r="G67" s="63"/>
      <c r="H67"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7"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7"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7"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7"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7"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7" s="84"/>
      <c r="O67" s="84"/>
      <c r="P67" s="84" t="str">
        <f t="shared" si="3"/>
        <v/>
      </c>
      <c r="Q67" s="84"/>
      <c r="R67" s="64"/>
      <c r="S67"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7"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7"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7"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7"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7"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7" s="67">
        <f>'Cover sheet'!$D$7</f>
        <v>0</v>
      </c>
      <c r="Z67" s="77">
        <f>'Cover sheet'!$D$8</f>
        <v>0</v>
      </c>
      <c r="AA67" s="77" t="str">
        <f>'Cover sheet'!$D$9</f>
        <v/>
      </c>
      <c r="AC67" s="128"/>
      <c r="AD67" s="128"/>
      <c r="AE67" s="128"/>
      <c r="AF67" s="128"/>
      <c r="AG67" s="128"/>
      <c r="AH67" s="128"/>
    </row>
    <row r="68" spans="2:34" x14ac:dyDescent="0.25">
      <c r="B68" s="80">
        <f t="shared" si="4"/>
        <v>44927</v>
      </c>
      <c r="C68" s="63"/>
      <c r="D68" s="63"/>
      <c r="E68" s="63" t="str">
        <f t="shared" si="2"/>
        <v/>
      </c>
      <c r="F68" s="63"/>
      <c r="G68" s="63"/>
      <c r="H68"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8"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8"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8"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8"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8"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8" s="84"/>
      <c r="O68" s="84"/>
      <c r="P68" s="84" t="str">
        <f t="shared" si="3"/>
        <v/>
      </c>
      <c r="Q68" s="84"/>
      <c r="R68" s="64"/>
      <c r="S68"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8"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8"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8"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8"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8"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8" s="67">
        <f>'Cover sheet'!$D$7</f>
        <v>0</v>
      </c>
      <c r="Z68" s="77">
        <f>'Cover sheet'!$D$8</f>
        <v>0</v>
      </c>
      <c r="AA68" s="77" t="str">
        <f>'Cover sheet'!$D$9</f>
        <v/>
      </c>
      <c r="AC68" s="128"/>
      <c r="AD68" s="128"/>
      <c r="AE68" s="128"/>
      <c r="AF68" s="128"/>
      <c r="AG68" s="128"/>
      <c r="AH68" s="128"/>
    </row>
    <row r="69" spans="2:34" x14ac:dyDescent="0.25">
      <c r="B69" s="80">
        <f t="shared" si="4"/>
        <v>44958</v>
      </c>
      <c r="C69" s="63"/>
      <c r="D69" s="63"/>
      <c r="E69" s="63" t="str">
        <f t="shared" si="2"/>
        <v/>
      </c>
      <c r="F69" s="63"/>
      <c r="G69" s="63"/>
      <c r="H69"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69"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69"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69"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69"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69"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69" s="84"/>
      <c r="O69" s="84"/>
      <c r="P69" s="84" t="str">
        <f t="shared" si="3"/>
        <v/>
      </c>
      <c r="Q69" s="84"/>
      <c r="R69" s="64"/>
      <c r="S69"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69"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69"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69"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69"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69"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69" s="67">
        <f>'Cover sheet'!$D$7</f>
        <v>0</v>
      </c>
      <c r="Z69" s="77">
        <f>'Cover sheet'!$D$8</f>
        <v>0</v>
      </c>
      <c r="AA69" s="77" t="str">
        <f>'Cover sheet'!$D$9</f>
        <v/>
      </c>
      <c r="AC69" s="128"/>
      <c r="AD69" s="128"/>
      <c r="AE69" s="128"/>
      <c r="AF69" s="128"/>
      <c r="AG69" s="128"/>
      <c r="AH69" s="128"/>
    </row>
    <row r="70" spans="2:34" x14ac:dyDescent="0.25">
      <c r="B70" s="80">
        <f t="shared" si="4"/>
        <v>44986</v>
      </c>
      <c r="C70" s="63"/>
      <c r="D70" s="63"/>
      <c r="E70" s="63" t="str">
        <f t="shared" si="2"/>
        <v/>
      </c>
      <c r="F70" s="63"/>
      <c r="G70" s="63"/>
      <c r="H70"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70"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70"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70"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70"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70"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70" s="84"/>
      <c r="O70" s="84"/>
      <c r="P70" s="84" t="str">
        <f t="shared" si="3"/>
        <v/>
      </c>
      <c r="Q70" s="84"/>
      <c r="R70" s="64"/>
      <c r="S70"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70"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70"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70"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70"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70"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70" s="67">
        <f>'Cover sheet'!$D$7</f>
        <v>0</v>
      </c>
      <c r="Z70" s="77">
        <f>'Cover sheet'!$D$8</f>
        <v>0</v>
      </c>
      <c r="AA70" s="77" t="str">
        <f>'Cover sheet'!$D$9</f>
        <v/>
      </c>
      <c r="AC70" s="128"/>
      <c r="AD70" s="128"/>
      <c r="AE70" s="128"/>
      <c r="AF70" s="128"/>
      <c r="AG70" s="128"/>
      <c r="AH70" s="128"/>
    </row>
    <row r="71" spans="2:34" x14ac:dyDescent="0.25">
      <c r="B71" s="80">
        <f t="shared" si="4"/>
        <v>45017</v>
      </c>
      <c r="C71" s="63"/>
      <c r="D71" s="63"/>
      <c r="E71" s="63" t="str">
        <f t="shared" si="2"/>
        <v/>
      </c>
      <c r="F71" s="63"/>
      <c r="G71" s="63"/>
      <c r="H71"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71"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71"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71"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71"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71"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71" s="84"/>
      <c r="O71" s="84"/>
      <c r="P71" s="84" t="str">
        <f t="shared" si="3"/>
        <v/>
      </c>
      <c r="Q71" s="84"/>
      <c r="R71" s="64"/>
      <c r="S71"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71"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71"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71"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71"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71"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71" s="67">
        <f>'Cover sheet'!$D$7</f>
        <v>0</v>
      </c>
      <c r="Z71" s="77">
        <f>'Cover sheet'!$D$8</f>
        <v>0</v>
      </c>
      <c r="AA71" s="77" t="str">
        <f>'Cover sheet'!$D$9</f>
        <v/>
      </c>
      <c r="AC71" s="128"/>
      <c r="AD71" s="128"/>
      <c r="AE71" s="128"/>
      <c r="AF71" s="128"/>
      <c r="AG71" s="128"/>
      <c r="AH71" s="128"/>
    </row>
    <row r="72" spans="2:34" x14ac:dyDescent="0.25">
      <c r="B72" s="80">
        <f t="shared" si="4"/>
        <v>45047</v>
      </c>
      <c r="C72" s="63"/>
      <c r="D72" s="63"/>
      <c r="E72" s="63" t="str">
        <f t="shared" si="2"/>
        <v/>
      </c>
      <c r="F72" s="63"/>
      <c r="G72" s="63"/>
      <c r="H72"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72"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72"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72"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72"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72"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72" s="84"/>
      <c r="O72" s="84"/>
      <c r="P72" s="84" t="str">
        <f t="shared" si="3"/>
        <v/>
      </c>
      <c r="Q72" s="84"/>
      <c r="R72" s="64"/>
      <c r="S72"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72"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72"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72"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72"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72"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72" s="67">
        <f>'Cover sheet'!$D$7</f>
        <v>0</v>
      </c>
      <c r="Z72" s="77">
        <f>'Cover sheet'!$D$8</f>
        <v>0</v>
      </c>
      <c r="AA72" s="77" t="str">
        <f>'Cover sheet'!$D$9</f>
        <v/>
      </c>
      <c r="AC72" s="128"/>
      <c r="AD72" s="128"/>
      <c r="AE72" s="128"/>
      <c r="AF72" s="128"/>
      <c r="AG72" s="128"/>
      <c r="AH72" s="128"/>
    </row>
    <row r="73" spans="2:34" x14ac:dyDescent="0.25">
      <c r="B73" s="80">
        <f t="shared" si="4"/>
        <v>45078</v>
      </c>
      <c r="C73" s="63"/>
      <c r="D73" s="63"/>
      <c r="E73" s="63" t="str">
        <f t="shared" si="2"/>
        <v/>
      </c>
      <c r="F73" s="63"/>
      <c r="G73" s="63"/>
      <c r="H73" s="78"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I73" s="78"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J73" s="78"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K73" s="78" t="str">
        <f>IF(AND(Table1[[#This Row],[4
Number of targeted children for whom an application was submitted during the month]]="", Table1[[#This Row],[5
Number of other children for whom an application was submitted during the month]]="", Table1[[#This Row],[3
Total: number of children applying this month]]=""),"",IF(Table1[[#This Row],[4
Number of targeted children for whom an application was submitted during the month]]="",0,Table1[[#This Row],[4
Number of targeted children for whom an application was submitted during the month]]))</f>
        <v/>
      </c>
      <c r="L73" s="78" t="str">
        <f>IF(AND(Table1[[#This Row],[4
Number of targeted children for whom an application was submitted during the month]]="",Table1[[#This Row],[5
Number of other children for whom an application was submitted during the month]]="",Table1[[#This Row],[3
Total: number of children applying this month]]=""),"",IF(Table1[[#This Row],[5
Number of other children for whom an application was submitted during the month]]="",0,Table1[[#This Row],[5
Number of other children for whom an application was submitted during the month]]))</f>
        <v/>
      </c>
      <c r="M73" s="78" t="str">
        <f>IF(AND(Table1[[#This Row],[4
Number of targeted children for whom an application was submitted during the month]]="",Table1[[#This Row],[5
Number of other children for whom an application was submitted during the month]]="",Table1[[#This Row],[3
Total: number of children applying this month]]=""),"",MAX((Table1[[#This Row],[3
Total: number of children applying this month]]-(Table1[[#This Row],[4
Number of targeted children for whom an application was submitted during the month]]+Table1[[#This Row],[5
Number of other children for whom an application was submitted during the month]])),0))</f>
        <v/>
      </c>
      <c r="N73" s="84"/>
      <c r="O73" s="84"/>
      <c r="P73" s="84" t="str">
        <f t="shared" si="3"/>
        <v/>
      </c>
      <c r="Q73" s="84"/>
      <c r="R73" s="64"/>
      <c r="S73" s="63" t="str">
        <f>IF(AND(Table1[[#This Row],[6
Number of children newly enrolled to date]]="", Table1[[#This Row],[7
Number of children renewed to date]]="",Table1[[#This Row],[8
Total: Number of children enrolled or renewed to date]]=""),"", IF(Table1[[#This Row],[6
Number of children newly enrolled to date]]="",0,Table1[[#This Row],[6
Number of children newly enrolled to date]]))</f>
        <v/>
      </c>
      <c r="T73" s="63" t="str">
        <f>IF(AND(Table1[[#This Row],[6
Number of children newly enrolled to date]]="",Table1[[#This Row],[7
Number of children renewed to date]]="", Table1[[#This Row],[8
Total: Number of children enrolled or renewed to date]]=""),"", IF(Table1[[#This Row],[7
Number of children renewed to date]]="",0,Table1[[#This Row],[7
Number of children renewed to date]]))</f>
        <v/>
      </c>
      <c r="U73" s="63" t="str">
        <f>IF(AND(Table1[[#This Row],[6
Number of children newly enrolled to date]]="",Table1[[#This Row],[7
Number of children renewed to date]]="",Table1[[#This Row],[8
Total: Number of children enrolled or renewed to date]]=""),"", MAX(Table1[[#This Row],[8
Total: Number of children enrolled or renewed to date]]-(Table1[[#This Row],[6
Number of children newly enrolled to date]]+Table1[[#This Row],[7
Number of children renewed to date]]),0))</f>
        <v/>
      </c>
      <c r="V73" s="78" t="str">
        <f>IF(AND(Table1[[#This Row],[9
Number of targeted children newly enrolled or renewed to date]]="",Table1[[#This Row],[10
Number of other children newly enrolled or renewed to date]]="",Table1[[#This Row],[8
Total: Number of children enrolled or renewed to date]]=""),"",IF(Table1[[#This Row],[9
Number of targeted children newly enrolled or renewed to date]]="",0,Table1[[#This Row],[9
Number of targeted children newly enrolled or renewed to date]]))</f>
        <v/>
      </c>
      <c r="W73" s="78" t="str">
        <f>IF(AND(Table1[[#This Row],[9
Number of targeted children newly enrolled or renewed to date]]="",Table1[[#This Row],[10
Number of other children newly enrolled or renewed to date]]="",Table1[[#This Row],[8
Total: Number of children enrolled or renewed to date]]=""),"",IF(Table1[[#This Row],[10
Number of other children newly enrolled or renewed to date]]="",0,Table1[[#This Row],[10
Number of other children newly enrolled or renewed to date]]))</f>
        <v/>
      </c>
      <c r="X73" s="78" t="str">
        <f>IF(AND(Table1[[#This Row],[9
Number of targeted children newly enrolled or renewed to date]]="",Table1[[#This Row],[10
Number of other children newly enrolled or renewed to date]]="",Table1[[#This Row],[8
Total: Number of children enrolled or renewed to date]]=""),"",MAX(Table1[[#This Row],[8
Total: Number of children enrolled or renewed to date]]-(Table1[[#This Row],[9
Number of targeted children newly enrolled or renewed to date]]+Table1[[#This Row],[10
Number of other children newly enrolled or renewed to date]]),0))</f>
        <v/>
      </c>
      <c r="Y73" s="67">
        <f>'Cover sheet'!$D$7</f>
        <v>0</v>
      </c>
      <c r="Z73" s="77">
        <f>'Cover sheet'!$D$8</f>
        <v>0</v>
      </c>
      <c r="AA73" s="77" t="str">
        <f>'Cover sheet'!$D$9</f>
        <v/>
      </c>
      <c r="AC73" s="128"/>
      <c r="AD73" s="128"/>
      <c r="AE73" s="128"/>
      <c r="AF73" s="128"/>
      <c r="AG73" s="128"/>
      <c r="AH73" s="128"/>
    </row>
    <row r="74" spans="2:34" x14ac:dyDescent="0.25">
      <c r="Q74" s="85"/>
    </row>
    <row r="75" spans="2:34" x14ac:dyDescent="0.25">
      <c r="Q75" s="85"/>
    </row>
    <row r="76" spans="2:34" x14ac:dyDescent="0.25">
      <c r="Q76" s="85"/>
    </row>
    <row r="77" spans="2:34" x14ac:dyDescent="0.25">
      <c r="Q77" s="85"/>
    </row>
    <row r="78" spans="2:34" x14ac:dyDescent="0.25">
      <c r="Q78" s="85"/>
    </row>
    <row r="79" spans="2:34" x14ac:dyDescent="0.25">
      <c r="Q79" s="85"/>
    </row>
    <row r="80" spans="2:34" x14ac:dyDescent="0.25">
      <c r="Q80" s="85"/>
    </row>
    <row r="81" spans="17:17" x14ac:dyDescent="0.25">
      <c r="Q81" s="85"/>
    </row>
    <row r="82" spans="17:17" x14ac:dyDescent="0.25">
      <c r="Q82" s="85"/>
    </row>
    <row r="83" spans="17:17" x14ac:dyDescent="0.25">
      <c r="Q83" s="85"/>
    </row>
    <row r="84" spans="17:17" x14ac:dyDescent="0.25">
      <c r="Q84" s="85"/>
    </row>
    <row r="85" spans="17:17" x14ac:dyDescent="0.25">
      <c r="Q85" s="85"/>
    </row>
    <row r="86" spans="17:17" x14ac:dyDescent="0.25">
      <c r="Q86" s="85"/>
    </row>
    <row r="87" spans="17:17" x14ac:dyDescent="0.25">
      <c r="Q87" s="85"/>
    </row>
    <row r="88" spans="17:17" x14ac:dyDescent="0.25">
      <c r="Q88" s="85"/>
    </row>
    <row r="89" spans="17:17" x14ac:dyDescent="0.25">
      <c r="Q89" s="85"/>
    </row>
    <row r="90" spans="17:17" x14ac:dyDescent="0.25">
      <c r="Q90" s="85"/>
    </row>
    <row r="91" spans="17:17" x14ac:dyDescent="0.25">
      <c r="Q91" s="85"/>
    </row>
    <row r="92" spans="17:17" x14ac:dyDescent="0.25">
      <c r="Q92" s="85"/>
    </row>
    <row r="93" spans="17:17" x14ac:dyDescent="0.25">
      <c r="Q93" s="85"/>
    </row>
    <row r="94" spans="17:17" x14ac:dyDescent="0.25">
      <c r="Q94" s="85"/>
    </row>
    <row r="95" spans="17:17" x14ac:dyDescent="0.25">
      <c r="Q95" s="85"/>
    </row>
    <row r="96" spans="17:17" x14ac:dyDescent="0.25">
      <c r="Q96" s="85"/>
    </row>
    <row r="97" spans="17:17" x14ac:dyDescent="0.25">
      <c r="Q97" s="85"/>
    </row>
    <row r="98" spans="17:17" x14ac:dyDescent="0.25">
      <c r="Q98" s="85"/>
    </row>
    <row r="99" spans="17:17" x14ac:dyDescent="0.25">
      <c r="Q99" s="85"/>
    </row>
    <row r="100" spans="17:17" x14ac:dyDescent="0.25">
      <c r="Q100" s="85"/>
    </row>
    <row r="101" spans="17:17" x14ac:dyDescent="0.25">
      <c r="Q101" s="85"/>
    </row>
    <row r="102" spans="17:17" x14ac:dyDescent="0.25">
      <c r="Q102" s="85"/>
    </row>
    <row r="103" spans="17:17" x14ac:dyDescent="0.25">
      <c r="Q103" s="85"/>
    </row>
    <row r="104" spans="17:17" x14ac:dyDescent="0.25">
      <c r="Q104" s="85"/>
    </row>
    <row r="105" spans="17:17" x14ac:dyDescent="0.25">
      <c r="Q105" s="85"/>
    </row>
    <row r="106" spans="17:17" x14ac:dyDescent="0.25">
      <c r="Q106" s="85"/>
    </row>
    <row r="107" spans="17:17" x14ac:dyDescent="0.25">
      <c r="Q107" s="85"/>
    </row>
    <row r="108" spans="17:17" x14ac:dyDescent="0.25">
      <c r="Q108" s="85"/>
    </row>
    <row r="109" spans="17:17" x14ac:dyDescent="0.25">
      <c r="Q109" s="85"/>
    </row>
    <row r="110" spans="17:17" x14ac:dyDescent="0.25">
      <c r="Q110" s="85"/>
    </row>
    <row r="111" spans="17:17" x14ac:dyDescent="0.25">
      <c r="Q111" s="85"/>
    </row>
    <row r="112" spans="17:17" x14ac:dyDescent="0.25">
      <c r="Q112" s="85"/>
    </row>
    <row r="113" spans="17:17" x14ac:dyDescent="0.25">
      <c r="Q113" s="85"/>
    </row>
    <row r="114" spans="17:17" x14ac:dyDescent="0.25">
      <c r="Q114" s="85"/>
    </row>
    <row r="115" spans="17:17" x14ac:dyDescent="0.25">
      <c r="Q115" s="85"/>
    </row>
    <row r="116" spans="17:17" x14ac:dyDescent="0.25">
      <c r="Q116" s="85"/>
    </row>
    <row r="117" spans="17:17" x14ac:dyDescent="0.25">
      <c r="Q117" s="85"/>
    </row>
    <row r="118" spans="17:17" x14ac:dyDescent="0.25">
      <c r="Q118" s="85"/>
    </row>
    <row r="119" spans="17:17" x14ac:dyDescent="0.25">
      <c r="Q119" s="85"/>
    </row>
    <row r="120" spans="17:17" x14ac:dyDescent="0.25">
      <c r="Q120" s="85"/>
    </row>
    <row r="121" spans="17:17" x14ac:dyDescent="0.25">
      <c r="Q121" s="85"/>
    </row>
    <row r="122" spans="17:17" x14ac:dyDescent="0.25">
      <c r="Q122" s="85"/>
    </row>
    <row r="123" spans="17:17" x14ac:dyDescent="0.25">
      <c r="Q123" s="85"/>
    </row>
    <row r="124" spans="17:17" x14ac:dyDescent="0.25">
      <c r="Q124" s="85"/>
    </row>
    <row r="125" spans="17:17" x14ac:dyDescent="0.25">
      <c r="Q125" s="85"/>
    </row>
    <row r="126" spans="17:17" x14ac:dyDescent="0.25">
      <c r="Q126" s="85"/>
    </row>
    <row r="127" spans="17:17" x14ac:dyDescent="0.25">
      <c r="Q127" s="85"/>
    </row>
    <row r="128" spans="17:17" x14ac:dyDescent="0.25">
      <c r="Q128" s="85"/>
    </row>
    <row r="129" spans="17:17" x14ac:dyDescent="0.25">
      <c r="Q129" s="85"/>
    </row>
    <row r="130" spans="17:17" x14ac:dyDescent="0.25">
      <c r="Q130" s="85"/>
    </row>
    <row r="131" spans="17:17" x14ac:dyDescent="0.25">
      <c r="Q131" s="85"/>
    </row>
    <row r="132" spans="17:17" x14ac:dyDescent="0.25">
      <c r="Q132" s="85"/>
    </row>
    <row r="133" spans="17:17" x14ac:dyDescent="0.25">
      <c r="Q133" s="85"/>
    </row>
    <row r="134" spans="17:17" x14ac:dyDescent="0.25">
      <c r="Q134" s="85"/>
    </row>
    <row r="135" spans="17:17" x14ac:dyDescent="0.25">
      <c r="Q135" s="85"/>
    </row>
    <row r="136" spans="17:17" x14ac:dyDescent="0.25">
      <c r="Q136" s="85"/>
    </row>
    <row r="137" spans="17:17" x14ac:dyDescent="0.25">
      <c r="Q137" s="85"/>
    </row>
    <row r="138" spans="17:17" x14ac:dyDescent="0.25">
      <c r="Q138" s="85"/>
    </row>
    <row r="139" spans="17:17" x14ac:dyDescent="0.25">
      <c r="Q139" s="85"/>
    </row>
    <row r="140" spans="17:17" x14ac:dyDescent="0.25">
      <c r="Q140" s="85"/>
    </row>
    <row r="141" spans="17:17" x14ac:dyDescent="0.25">
      <c r="Q141" s="85"/>
    </row>
    <row r="142" spans="17:17" x14ac:dyDescent="0.25">
      <c r="Q142" s="85"/>
    </row>
    <row r="143" spans="17:17" x14ac:dyDescent="0.25">
      <c r="Q143" s="85"/>
    </row>
    <row r="144" spans="17:17" x14ac:dyDescent="0.25">
      <c r="Q144" s="85"/>
    </row>
    <row r="145" spans="17:17" x14ac:dyDescent="0.25">
      <c r="Q145" s="85"/>
    </row>
    <row r="146" spans="17:17" x14ac:dyDescent="0.25">
      <c r="Q146" s="85"/>
    </row>
    <row r="147" spans="17:17" x14ac:dyDescent="0.25">
      <c r="Q147" s="85"/>
    </row>
    <row r="148" spans="17:17" x14ac:dyDescent="0.25">
      <c r="Q148" s="85"/>
    </row>
    <row r="149" spans="17:17" x14ac:dyDescent="0.25">
      <c r="Q149" s="85"/>
    </row>
    <row r="150" spans="17:17" x14ac:dyDescent="0.25">
      <c r="Q150" s="85"/>
    </row>
    <row r="151" spans="17:17" x14ac:dyDescent="0.25">
      <c r="Q151" s="85"/>
    </row>
    <row r="152" spans="17:17" x14ac:dyDescent="0.25">
      <c r="Q152" s="85"/>
    </row>
    <row r="153" spans="17:17" x14ac:dyDescent="0.25">
      <c r="Q153" s="85"/>
    </row>
    <row r="154" spans="17:17" x14ac:dyDescent="0.25">
      <c r="Q154" s="85"/>
    </row>
    <row r="155" spans="17:17" x14ac:dyDescent="0.25">
      <c r="Q155" s="85"/>
    </row>
    <row r="156" spans="17:17" x14ac:dyDescent="0.25">
      <c r="Q156" s="85"/>
    </row>
    <row r="157" spans="17:17" x14ac:dyDescent="0.25">
      <c r="Q157" s="85"/>
    </row>
    <row r="158" spans="17:17" x14ac:dyDescent="0.25">
      <c r="Q158" s="85"/>
    </row>
    <row r="159" spans="17:17" x14ac:dyDescent="0.25">
      <c r="Q159" s="85"/>
    </row>
    <row r="160" spans="17:17" x14ac:dyDescent="0.25">
      <c r="Q160" s="85"/>
    </row>
    <row r="161" spans="17:17" x14ac:dyDescent="0.25">
      <c r="Q161" s="85"/>
    </row>
    <row r="162" spans="17:17" x14ac:dyDescent="0.25">
      <c r="Q162" s="85"/>
    </row>
    <row r="163" spans="17:17" x14ac:dyDescent="0.25">
      <c r="Q163" s="85"/>
    </row>
    <row r="164" spans="17:17" x14ac:dyDescent="0.25">
      <c r="Q164" s="85"/>
    </row>
    <row r="165" spans="17:17" x14ac:dyDescent="0.25">
      <c r="Q165" s="85"/>
    </row>
    <row r="166" spans="17:17" x14ac:dyDescent="0.25">
      <c r="Q166" s="85"/>
    </row>
    <row r="167" spans="17:17" x14ac:dyDescent="0.25">
      <c r="Q167" s="85"/>
    </row>
    <row r="168" spans="17:17" x14ac:dyDescent="0.25">
      <c r="Q168" s="85"/>
    </row>
    <row r="169" spans="17:17" x14ac:dyDescent="0.25">
      <c r="Q169" s="85"/>
    </row>
    <row r="170" spans="17:17" x14ac:dyDescent="0.25">
      <c r="Q170" s="85"/>
    </row>
    <row r="171" spans="17:17" x14ac:dyDescent="0.25">
      <c r="Q171" s="85"/>
    </row>
    <row r="172" spans="17:17" x14ac:dyDescent="0.25">
      <c r="Q172" s="85"/>
    </row>
    <row r="173" spans="17:17" x14ac:dyDescent="0.25">
      <c r="Q173" s="85"/>
    </row>
    <row r="174" spans="17:17" x14ac:dyDescent="0.25">
      <c r="Q174" s="85"/>
    </row>
    <row r="175" spans="17:17" x14ac:dyDescent="0.25">
      <c r="Q175" s="85"/>
    </row>
    <row r="176" spans="17:17" x14ac:dyDescent="0.25">
      <c r="Q176" s="85"/>
    </row>
    <row r="177" spans="17:17" x14ac:dyDescent="0.25">
      <c r="Q177" s="85"/>
    </row>
    <row r="178" spans="17:17" x14ac:dyDescent="0.25">
      <c r="Q178" s="85"/>
    </row>
    <row r="179" spans="17:17" x14ac:dyDescent="0.25">
      <c r="Q179" s="85"/>
    </row>
    <row r="180" spans="17:17" x14ac:dyDescent="0.25">
      <c r="Q180" s="85"/>
    </row>
    <row r="181" spans="17:17" x14ac:dyDescent="0.25">
      <c r="Q181" s="85"/>
    </row>
    <row r="182" spans="17:17" x14ac:dyDescent="0.25">
      <c r="Q182" s="85"/>
    </row>
    <row r="183" spans="17:17" x14ac:dyDescent="0.25">
      <c r="Q183" s="85"/>
    </row>
    <row r="184" spans="17:17" x14ac:dyDescent="0.25">
      <c r="Q184" s="85"/>
    </row>
    <row r="185" spans="17:17" x14ac:dyDescent="0.25">
      <c r="Q185" s="85"/>
    </row>
    <row r="186" spans="17:17" x14ac:dyDescent="0.25">
      <c r="Q186" s="85"/>
    </row>
    <row r="187" spans="17:17" x14ac:dyDescent="0.25">
      <c r="Q187" s="85"/>
    </row>
    <row r="188" spans="17:17" x14ac:dyDescent="0.25">
      <c r="Q188" s="85"/>
    </row>
    <row r="189" spans="17:17" x14ac:dyDescent="0.25">
      <c r="Q189" s="85"/>
    </row>
    <row r="190" spans="17:17" x14ac:dyDescent="0.25">
      <c r="Q190" s="85"/>
    </row>
    <row r="191" spans="17:17" x14ac:dyDescent="0.25">
      <c r="Q191" s="85"/>
    </row>
    <row r="192" spans="17:17" x14ac:dyDescent="0.25">
      <c r="Q192" s="85"/>
    </row>
    <row r="193" spans="17:17" x14ac:dyDescent="0.25">
      <c r="Q193" s="85"/>
    </row>
    <row r="194" spans="17:17" x14ac:dyDescent="0.25">
      <c r="Q194" s="85"/>
    </row>
    <row r="195" spans="17:17" x14ac:dyDescent="0.25">
      <c r="Q195" s="85"/>
    </row>
    <row r="196" spans="17:17" x14ac:dyDescent="0.25">
      <c r="Q196" s="85"/>
    </row>
    <row r="197" spans="17:17" x14ac:dyDescent="0.25">
      <c r="Q197" s="85"/>
    </row>
    <row r="198" spans="17:17" x14ac:dyDescent="0.25">
      <c r="Q198" s="85"/>
    </row>
    <row r="199" spans="17:17" x14ac:dyDescent="0.25">
      <c r="Q199" s="85"/>
    </row>
    <row r="200" spans="17:17" x14ac:dyDescent="0.25">
      <c r="Q200" s="85"/>
    </row>
    <row r="201" spans="17:17" x14ac:dyDescent="0.25">
      <c r="Q201" s="85"/>
    </row>
    <row r="202" spans="17:17" x14ac:dyDescent="0.25">
      <c r="Q202" s="85"/>
    </row>
    <row r="203" spans="17:17" x14ac:dyDescent="0.25">
      <c r="Q203" s="85"/>
    </row>
    <row r="204" spans="17:17" x14ac:dyDescent="0.25">
      <c r="Q204" s="85"/>
    </row>
    <row r="205" spans="17:17" x14ac:dyDescent="0.25">
      <c r="Q205" s="85"/>
    </row>
    <row r="206" spans="17:17" x14ac:dyDescent="0.25">
      <c r="Q206" s="85"/>
    </row>
    <row r="207" spans="17:17" x14ac:dyDescent="0.25">
      <c r="Q207" s="85"/>
    </row>
    <row r="208" spans="17:17" x14ac:dyDescent="0.25">
      <c r="Q208" s="85"/>
    </row>
    <row r="209" spans="17:17" x14ac:dyDescent="0.25">
      <c r="Q209" s="85"/>
    </row>
    <row r="210" spans="17:17" x14ac:dyDescent="0.25">
      <c r="Q210" s="85"/>
    </row>
    <row r="211" spans="17:17" x14ac:dyDescent="0.25">
      <c r="Q211" s="85"/>
    </row>
    <row r="212" spans="17:17" x14ac:dyDescent="0.25">
      <c r="Q212" s="85"/>
    </row>
    <row r="213" spans="17:17" x14ac:dyDescent="0.25">
      <c r="Q213" s="85"/>
    </row>
    <row r="214" spans="17:17" x14ac:dyDescent="0.25">
      <c r="Q214" s="85"/>
    </row>
    <row r="215" spans="17:17" x14ac:dyDescent="0.25">
      <c r="Q215" s="85"/>
    </row>
    <row r="216" spans="17:17" x14ac:dyDescent="0.25">
      <c r="Q216" s="85"/>
    </row>
    <row r="217" spans="17:17" x14ac:dyDescent="0.25">
      <c r="Q217" s="85"/>
    </row>
    <row r="218" spans="17:17" x14ac:dyDescent="0.25">
      <c r="Q218" s="85"/>
    </row>
    <row r="219" spans="17:17" x14ac:dyDescent="0.25">
      <c r="Q219" s="85"/>
    </row>
    <row r="220" spans="17:17" x14ac:dyDescent="0.25">
      <c r="Q220" s="85"/>
    </row>
    <row r="221" spans="17:17" x14ac:dyDescent="0.25">
      <c r="Q221" s="85"/>
    </row>
    <row r="222" spans="17:17" x14ac:dyDescent="0.25">
      <c r="Q222" s="85"/>
    </row>
    <row r="223" spans="17:17" x14ac:dyDescent="0.25">
      <c r="Q223" s="85"/>
    </row>
    <row r="224" spans="17:17" x14ac:dyDescent="0.25">
      <c r="Q224" s="85"/>
    </row>
    <row r="225" spans="17:17" x14ac:dyDescent="0.25">
      <c r="Q225" s="85"/>
    </row>
    <row r="226" spans="17:17" x14ac:dyDescent="0.25">
      <c r="Q226" s="85"/>
    </row>
    <row r="227" spans="17:17" x14ac:dyDescent="0.25">
      <c r="Q227" s="85"/>
    </row>
    <row r="228" spans="17:17" x14ac:dyDescent="0.25">
      <c r="Q228" s="85"/>
    </row>
    <row r="229" spans="17:17" x14ac:dyDescent="0.25">
      <c r="Q229" s="85"/>
    </row>
    <row r="230" spans="17:17" x14ac:dyDescent="0.25">
      <c r="Q230" s="85"/>
    </row>
    <row r="231" spans="17:17" x14ac:dyDescent="0.25">
      <c r="Q231" s="85"/>
    </row>
    <row r="232" spans="17:17" x14ac:dyDescent="0.25">
      <c r="Q232" s="85"/>
    </row>
    <row r="233" spans="17:17" x14ac:dyDescent="0.25">
      <c r="Q233" s="85"/>
    </row>
    <row r="234" spans="17:17" x14ac:dyDescent="0.25">
      <c r="Q234" s="85"/>
    </row>
    <row r="235" spans="17:17" x14ac:dyDescent="0.25">
      <c r="Q235" s="85"/>
    </row>
    <row r="236" spans="17:17" x14ac:dyDescent="0.25">
      <c r="Q236" s="85"/>
    </row>
    <row r="237" spans="17:17" x14ac:dyDescent="0.25">
      <c r="Q237" s="85"/>
    </row>
    <row r="238" spans="17:17" x14ac:dyDescent="0.25">
      <c r="Q238" s="85"/>
    </row>
    <row r="239" spans="17:17" x14ac:dyDescent="0.25">
      <c r="Q239" s="85"/>
    </row>
    <row r="240" spans="17:17" x14ac:dyDescent="0.25">
      <c r="Q240" s="85"/>
    </row>
    <row r="241" spans="17:17" x14ac:dyDescent="0.25">
      <c r="Q241" s="85"/>
    </row>
    <row r="242" spans="17:17" x14ac:dyDescent="0.25">
      <c r="Q242" s="85"/>
    </row>
    <row r="243" spans="17:17" x14ac:dyDescent="0.25">
      <c r="Q243" s="85"/>
    </row>
    <row r="244" spans="17:17" x14ac:dyDescent="0.25">
      <c r="Q244" s="85"/>
    </row>
    <row r="245" spans="17:17" x14ac:dyDescent="0.25">
      <c r="Q245" s="85"/>
    </row>
    <row r="246" spans="17:17" x14ac:dyDescent="0.25">
      <c r="Q246" s="85"/>
    </row>
    <row r="247" spans="17:17" x14ac:dyDescent="0.25">
      <c r="Q247" s="85"/>
    </row>
    <row r="248" spans="17:17" x14ac:dyDescent="0.25">
      <c r="Q248" s="85"/>
    </row>
    <row r="249" spans="17:17" x14ac:dyDescent="0.25">
      <c r="Q249" s="85"/>
    </row>
    <row r="250" spans="17:17" x14ac:dyDescent="0.25">
      <c r="Q250" s="85"/>
    </row>
    <row r="251" spans="17:17" x14ac:dyDescent="0.25">
      <c r="Q251" s="85"/>
    </row>
    <row r="252" spans="17:17" x14ac:dyDescent="0.25">
      <c r="Q252" s="85"/>
    </row>
    <row r="253" spans="17:17" x14ac:dyDescent="0.25">
      <c r="Q253" s="85"/>
    </row>
    <row r="254" spans="17:17" x14ac:dyDescent="0.25">
      <c r="Q254" s="85"/>
    </row>
    <row r="255" spans="17:17" x14ac:dyDescent="0.25">
      <c r="Q255" s="85"/>
    </row>
    <row r="256" spans="17:17" x14ac:dyDescent="0.25">
      <c r="Q256" s="85"/>
    </row>
    <row r="257" spans="17:17" x14ac:dyDescent="0.25">
      <c r="Q257" s="85"/>
    </row>
    <row r="258" spans="17:17" x14ac:dyDescent="0.25">
      <c r="Q258" s="85"/>
    </row>
    <row r="259" spans="17:17" x14ac:dyDescent="0.25">
      <c r="Q259" s="85"/>
    </row>
    <row r="260" spans="17:17" x14ac:dyDescent="0.25">
      <c r="Q260" s="85"/>
    </row>
    <row r="261" spans="17:17" x14ac:dyDescent="0.25">
      <c r="Q261" s="85"/>
    </row>
    <row r="262" spans="17:17" x14ac:dyDescent="0.25">
      <c r="Q262" s="85"/>
    </row>
    <row r="263" spans="17:17" x14ac:dyDescent="0.25">
      <c r="Q263" s="85"/>
    </row>
    <row r="264" spans="17:17" x14ac:dyDescent="0.25">
      <c r="Q264" s="85"/>
    </row>
    <row r="265" spans="17:17" x14ac:dyDescent="0.25">
      <c r="Q265" s="85"/>
    </row>
    <row r="266" spans="17:17" x14ac:dyDescent="0.25">
      <c r="Q266" s="85"/>
    </row>
    <row r="267" spans="17:17" x14ac:dyDescent="0.25">
      <c r="Q267" s="85"/>
    </row>
    <row r="268" spans="17:17" x14ac:dyDescent="0.25">
      <c r="Q268" s="85"/>
    </row>
    <row r="269" spans="17:17" x14ac:dyDescent="0.25">
      <c r="Q269" s="85"/>
    </row>
    <row r="270" spans="17:17" x14ac:dyDescent="0.25">
      <c r="Q270" s="85"/>
    </row>
    <row r="271" spans="17:17" x14ac:dyDescent="0.25">
      <c r="Q271" s="85"/>
    </row>
    <row r="272" spans="17:17" x14ac:dyDescent="0.25">
      <c r="Q272" s="85"/>
    </row>
    <row r="273" spans="17:17" x14ac:dyDescent="0.25">
      <c r="Q273" s="85"/>
    </row>
    <row r="274" spans="17:17" x14ac:dyDescent="0.25">
      <c r="Q274" s="85"/>
    </row>
    <row r="275" spans="17:17" x14ac:dyDescent="0.25">
      <c r="Q275" s="85"/>
    </row>
    <row r="276" spans="17:17" x14ac:dyDescent="0.25">
      <c r="Q276" s="85"/>
    </row>
    <row r="277" spans="17:17" x14ac:dyDescent="0.25">
      <c r="Q277" s="85"/>
    </row>
    <row r="278" spans="17:17" x14ac:dyDescent="0.25">
      <c r="Q278" s="85"/>
    </row>
    <row r="279" spans="17:17" x14ac:dyDescent="0.25">
      <c r="Q279" s="85"/>
    </row>
    <row r="280" spans="17:17" x14ac:dyDescent="0.25">
      <c r="Q280" s="85"/>
    </row>
    <row r="281" spans="17:17" x14ac:dyDescent="0.25">
      <c r="Q281" s="85"/>
    </row>
    <row r="282" spans="17:17" x14ac:dyDescent="0.25">
      <c r="Q282" s="85"/>
    </row>
    <row r="283" spans="17:17" x14ac:dyDescent="0.25">
      <c r="Q283" s="85"/>
    </row>
    <row r="284" spans="17:17" x14ac:dyDescent="0.25">
      <c r="Q284" s="85"/>
    </row>
    <row r="285" spans="17:17" x14ac:dyDescent="0.25">
      <c r="Q285" s="85"/>
    </row>
    <row r="286" spans="17:17" x14ac:dyDescent="0.25">
      <c r="Q286" s="85"/>
    </row>
    <row r="287" spans="17:17" x14ac:dyDescent="0.25">
      <c r="Q287" s="85"/>
    </row>
    <row r="288" spans="17:17" x14ac:dyDescent="0.25">
      <c r="Q288" s="85"/>
    </row>
    <row r="289" spans="17:17" x14ac:dyDescent="0.25">
      <c r="Q289" s="85"/>
    </row>
    <row r="290" spans="17:17" x14ac:dyDescent="0.25">
      <c r="Q290" s="85"/>
    </row>
    <row r="291" spans="17:17" x14ac:dyDescent="0.25">
      <c r="Q291" s="85"/>
    </row>
    <row r="292" spans="17:17" x14ac:dyDescent="0.25">
      <c r="Q292" s="85"/>
    </row>
    <row r="293" spans="17:17" x14ac:dyDescent="0.25">
      <c r="Q293" s="85"/>
    </row>
    <row r="294" spans="17:17" x14ac:dyDescent="0.25">
      <c r="Q294" s="85"/>
    </row>
    <row r="295" spans="17:17" x14ac:dyDescent="0.25">
      <c r="Q295" s="85"/>
    </row>
    <row r="296" spans="17:17" x14ac:dyDescent="0.25">
      <c r="Q296" s="85"/>
    </row>
    <row r="297" spans="17:17" x14ac:dyDescent="0.25">
      <c r="Q297" s="85"/>
    </row>
    <row r="298" spans="17:17" x14ac:dyDescent="0.25">
      <c r="Q298" s="85"/>
    </row>
    <row r="299" spans="17:17" x14ac:dyDescent="0.25">
      <c r="Q299" s="85"/>
    </row>
    <row r="300" spans="17:17" x14ac:dyDescent="0.25">
      <c r="Q300" s="85"/>
    </row>
    <row r="301" spans="17:17" x14ac:dyDescent="0.25">
      <c r="Q301" s="85"/>
    </row>
    <row r="302" spans="17:17" x14ac:dyDescent="0.25">
      <c r="Q302" s="85"/>
    </row>
    <row r="303" spans="17:17" x14ac:dyDescent="0.25">
      <c r="Q303" s="85"/>
    </row>
    <row r="304" spans="17:17" x14ac:dyDescent="0.25">
      <c r="Q304" s="85"/>
    </row>
    <row r="305" spans="17:17" x14ac:dyDescent="0.25">
      <c r="Q305" s="85"/>
    </row>
    <row r="306" spans="17:17" x14ac:dyDescent="0.25">
      <c r="Q306" s="85"/>
    </row>
    <row r="307" spans="17:17" x14ac:dyDescent="0.25">
      <c r="Q307" s="85"/>
    </row>
    <row r="308" spans="17:17" x14ac:dyDescent="0.25">
      <c r="Q308" s="85"/>
    </row>
    <row r="309" spans="17:17" x14ac:dyDescent="0.25">
      <c r="Q309" s="85"/>
    </row>
    <row r="310" spans="17:17" x14ac:dyDescent="0.25">
      <c r="Q310" s="85"/>
    </row>
    <row r="311" spans="17:17" x14ac:dyDescent="0.25">
      <c r="Q311" s="85"/>
    </row>
    <row r="312" spans="17:17" x14ac:dyDescent="0.25">
      <c r="Q312" s="85"/>
    </row>
    <row r="313" spans="17:17" x14ac:dyDescent="0.25">
      <c r="Q313" s="85"/>
    </row>
    <row r="314" spans="17:17" x14ac:dyDescent="0.25">
      <c r="Q314" s="85"/>
    </row>
    <row r="315" spans="17:17" x14ac:dyDescent="0.25">
      <c r="Q315" s="85"/>
    </row>
    <row r="316" spans="17:17" x14ac:dyDescent="0.25">
      <c r="Q316" s="85"/>
    </row>
    <row r="317" spans="17:17" x14ac:dyDescent="0.25">
      <c r="Q317" s="85"/>
    </row>
    <row r="318" spans="17:17" x14ac:dyDescent="0.25">
      <c r="Q318" s="85"/>
    </row>
    <row r="319" spans="17:17" x14ac:dyDescent="0.25">
      <c r="Q319" s="85"/>
    </row>
    <row r="320" spans="17:17" x14ac:dyDescent="0.25">
      <c r="Q320" s="85"/>
    </row>
    <row r="321" spans="17:17" x14ac:dyDescent="0.25">
      <c r="Q321" s="85"/>
    </row>
    <row r="322" spans="17:17" x14ac:dyDescent="0.25">
      <c r="Q322" s="85"/>
    </row>
    <row r="323" spans="17:17" x14ac:dyDescent="0.25">
      <c r="Q323" s="85"/>
    </row>
    <row r="324" spans="17:17" x14ac:dyDescent="0.25">
      <c r="Q324" s="85"/>
    </row>
    <row r="325" spans="17:17" x14ac:dyDescent="0.25">
      <c r="Q325" s="85"/>
    </row>
    <row r="326" spans="17:17" x14ac:dyDescent="0.25">
      <c r="Q326" s="85"/>
    </row>
    <row r="327" spans="17:17" x14ac:dyDescent="0.25">
      <c r="Q327" s="85"/>
    </row>
    <row r="328" spans="17:17" x14ac:dyDescent="0.25">
      <c r="Q328" s="85"/>
    </row>
    <row r="329" spans="17:17" x14ac:dyDescent="0.25">
      <c r="Q329" s="85"/>
    </row>
    <row r="330" spans="17:17" x14ac:dyDescent="0.25">
      <c r="Q330" s="85"/>
    </row>
    <row r="331" spans="17:17" x14ac:dyDescent="0.25">
      <c r="Q331" s="85"/>
    </row>
    <row r="332" spans="17:17" x14ac:dyDescent="0.25">
      <c r="Q332" s="85"/>
    </row>
    <row r="333" spans="17:17" x14ac:dyDescent="0.25">
      <c r="Q333" s="85"/>
    </row>
    <row r="334" spans="17:17" x14ac:dyDescent="0.25">
      <c r="Q334" s="85"/>
    </row>
    <row r="335" spans="17:17" x14ac:dyDescent="0.25">
      <c r="Q335" s="85"/>
    </row>
    <row r="336" spans="17:17" x14ac:dyDescent="0.25">
      <c r="Q336" s="85"/>
    </row>
    <row r="337" spans="17:17" x14ac:dyDescent="0.25">
      <c r="Q337" s="85"/>
    </row>
    <row r="338" spans="17:17" x14ac:dyDescent="0.25">
      <c r="Q338" s="85"/>
    </row>
    <row r="339" spans="17:17" x14ac:dyDescent="0.25">
      <c r="Q339" s="85"/>
    </row>
    <row r="340" spans="17:17" x14ac:dyDescent="0.25">
      <c r="Q340" s="85"/>
    </row>
    <row r="341" spans="17:17" x14ac:dyDescent="0.25">
      <c r="Q341" s="85"/>
    </row>
    <row r="342" spans="17:17" x14ac:dyDescent="0.25">
      <c r="Q342" s="85"/>
    </row>
    <row r="343" spans="17:17" x14ac:dyDescent="0.25">
      <c r="Q343" s="85"/>
    </row>
    <row r="344" spans="17:17" x14ac:dyDescent="0.25">
      <c r="Q344" s="85"/>
    </row>
    <row r="345" spans="17:17" x14ac:dyDescent="0.25">
      <c r="Q345" s="85"/>
    </row>
  </sheetData>
  <sheetProtection algorithmName="SHA-512" hashValue="COsZOWSDst+4a2il/sQhbAaQ+S8aqQlXe1i3DpWYidz8LewXaauD7YpAktZgsBgnHUZjNw5qM5aiiC769Ffgiw==" saltValue="tIgtQs+UvnbAcHfie87iuw==" spinCount="100000" sheet="1" objects="1" scenarios="1"/>
  <mergeCells count="5">
    <mergeCell ref="B4:AH6"/>
    <mergeCell ref="B2:AH2"/>
    <mergeCell ref="B8:AH10"/>
    <mergeCell ref="AC12:AH12"/>
    <mergeCell ref="AC26:AH73"/>
  </mergeCells>
  <conditionalFormatting sqref="P26">
    <cfRule type="expression" dxfId="92" priority="11">
      <formula>P26&lt;P25</formula>
    </cfRule>
  </conditionalFormatting>
  <conditionalFormatting sqref="P26:P73">
    <cfRule type="expression" dxfId="91" priority="10">
      <formula>P26&lt;P25</formula>
    </cfRule>
  </conditionalFormatting>
  <conditionalFormatting sqref="N26:O26">
    <cfRule type="expression" dxfId="90" priority="9">
      <formula>N26&lt;N25</formula>
    </cfRule>
  </conditionalFormatting>
  <conditionalFormatting sqref="N26:O26">
    <cfRule type="expression" dxfId="89" priority="8">
      <formula>N26&lt;N25</formula>
    </cfRule>
  </conditionalFormatting>
  <conditionalFormatting sqref="Q26:R26">
    <cfRule type="expression" dxfId="88" priority="7">
      <formula>Q26&lt;Q25</formula>
    </cfRule>
  </conditionalFormatting>
  <conditionalFormatting sqref="Q26:R26">
    <cfRule type="expression" dxfId="87" priority="6">
      <formula>Q26&lt;Q25</formula>
    </cfRule>
  </conditionalFormatting>
  <conditionalFormatting sqref="P27:P73">
    <cfRule type="expression" dxfId="86" priority="5">
      <formula>P27&lt;P26</formula>
    </cfRule>
  </conditionalFormatting>
  <conditionalFormatting sqref="N27:O73">
    <cfRule type="expression" dxfId="85" priority="4">
      <formula>N27&lt;N26</formula>
    </cfRule>
  </conditionalFormatting>
  <conditionalFormatting sqref="N27:O73">
    <cfRule type="expression" dxfId="84" priority="3">
      <formula>N27&lt;N26</formula>
    </cfRule>
  </conditionalFormatting>
  <conditionalFormatting sqref="Q27:R73">
    <cfRule type="expression" dxfId="83" priority="2">
      <formula>Q27&lt;Q26</formula>
    </cfRule>
  </conditionalFormatting>
  <conditionalFormatting sqref="Q27:R73">
    <cfRule type="expression" dxfId="82" priority="1">
      <formula>Q27&lt;Q26</formula>
    </cfRule>
  </conditionalFormatting>
  <dataValidations count="12">
    <dataValidation type="custom" errorStyle="warning" allowBlank="1" showErrorMessage="1" errorTitle="Data should be cumulative" error="The number of children newly enrolled to date should be cumulative; this means the number for each month should be at least as large as the number for the previous month." sqref="B8:AH10">
      <formula1>"sum('Data checks'!F3:F49)&lt;count('Data checks'!'Data checks'!F2:F49"</formula1>
    </dataValidation>
    <dataValidation type="custom" allowBlank="1" showInputMessage="1" showErrorMessage="1" errorTitle="Addition Error" error="Column 3 should equal the sum of columns 1 and 2, unless 1 and 2 are blank." sqref="E18:E25">
      <formula1>AND(E18=C18+D18,E18=F18+G18,E18&gt;=C18,E18&gt;=D18,E18&gt;=F18,E18&gt;=G18)</formula1>
    </dataValidation>
    <dataValidation type="custom" errorStyle="warning" allowBlank="1" showInputMessage="1" showErrorMessage="1" errorTitle="Addition Error" error="The number in this row should be at least as large as the number in the previous row (should be cumulative)._x000a_The sum of the children in columns 6 and 7 should equal column 8. All numbers should be 0 or greater." sqref="N26:N73">
      <formula1>AND(N26&lt;=P26,N26&gt;=N25,N26&gt;=0)</formula1>
    </dataValidation>
    <dataValidation type="custom" errorStyle="warning" allowBlank="1" showInputMessage="1" showErrorMessage="1" errorTitle="Addition error" error="The number in this row should be at least as large as the number in the previous row (should be cumulative)._x000a_The sum of the children in columns 6 and 7 should equal column 8._x000a_All numbers should be 0 or greater." sqref="O26:O73">
      <formula1>AND(O26&lt;=P26,O26&gt;=O25,O26&gt;=0)</formula1>
    </dataValidation>
    <dataValidation type="custom" errorStyle="warning" allowBlank="1" showInputMessage="1" showErrorMessage="1" errorTitle="Addition error" error="The sum of children in columns 1 and 2 should equal column 3, unless columns 1 and 2 are blank. All numbers should be 0 or greater." sqref="C26:C73">
      <formula1>AND(C26&lt;=E26,C26&gt;=0)</formula1>
    </dataValidation>
    <dataValidation type="custom" errorStyle="warning" allowBlank="1" showInputMessage="1" showErrorMessage="1" errorTitle="Addition error" error="The sum of children in columns 1 and 2 should equal column 3, unless columns 1 and 2 are blank. All numbers should be 0 or greater." sqref="D26:D73">
      <formula1>AND(D26+C26=E26,D26&lt;=E26, D26&gt;=0)</formula1>
    </dataValidation>
    <dataValidation type="custom" errorStyle="warning" allowBlank="1" showInputMessage="1" showErrorMessage="1" errorTitle="Addition Error" error="The sum of children in columns 1 and 2 should equal column 3, unless columns 1 and 2 are blank. All numbers should be 0 or greater." sqref="E26:E73">
      <formula1>AND(E26=C26+D26,E26&gt;=C26,E26&gt;=D26)</formula1>
    </dataValidation>
    <dataValidation type="custom" errorStyle="warning" allowBlank="1" showInputMessage="1" showErrorMessage="1" errorTitle="Addition error" error="The sum of children in columns 4 and 5 should equal column 3, unless columns 4 and 5 are blank. All numbers should be 0 or greater." sqref="F26:F73">
      <formula1>AND(F26&lt;=E26,F26&gt;=0)</formula1>
    </dataValidation>
    <dataValidation type="custom" errorStyle="warning" allowBlank="1" showInputMessage="1" showErrorMessage="1" errorTitle="Addition error" error="The sum of children in columns 4 and 5 should equal column 3, unless columns 4 and 5 are blank. All numbers should be 0 or greater." sqref="G26:G73">
      <formula1>AND(G26+F26=E26,G26&gt;=0)</formula1>
    </dataValidation>
    <dataValidation type="custom" errorStyle="warning" operator="greaterThanOrEqual" allowBlank="1" showErrorMessage="1" errorTitle="Addition error" error="The number in this row should be at least as large as the number in the previous row (should be cumulative)._x000a_The sum of the children in columns 6 and 7 should equal column 8._x000a_All numbers should be 0 or greater." sqref="P26:P73">
      <formula1>AND(P26&gt;=P25,P26&gt;=N26,P26&gt;=O26,P26=N26+O26,P26&gt;=0)</formula1>
    </dataValidation>
    <dataValidation type="custom" errorStyle="warning" operator="greaterThanOrEqual" allowBlank="1" showErrorMessage="1" errorTitle="Addition error" error="The number in this row should be at least as large as the number in the previous row (should be cumulative)._x000a_The sum of the children in columns 9 and 10 should equal column 8._x000a_All numbers should be 0 or greater." sqref="Q26:Q73">
      <formula1>AND(Q26&gt;=Q25,Q26&lt;=P26,Q26&gt;=0)</formula1>
    </dataValidation>
    <dataValidation type="custom" errorStyle="warning" operator="greaterThanOrEqual" allowBlank="1" showErrorMessage="1" errorTitle="Addition error" error="The number in this row should be at least as large as the number in the previous row (should be cumulative)._x000a_The sum of the children in columns 9 and 10 should equal column 8._x000a_All numbers should be 0 or greater." sqref="R26:R73">
      <formula1>AND(R26&gt;=R25,R26+Q26=P26,R26&lt;=P26,R26&gt;=0)</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719D28DE-69CF-452B-846A-3F50A6350B5B}">
            <xm:f>$B18='Cover sheet'!$D$15</xm:f>
            <x14:dxf>
              <fill>
                <patternFill>
                  <bgColor theme="0" tint="-0.14996795556505021"/>
                </patternFill>
              </fill>
            </x14:dxf>
          </x14:cfRule>
          <xm:sqref>E18:E25 B26:X73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GridLines="0" showRowColHeaders="0" showZeros="0" zoomScale="80" zoomScaleNormal="80" workbookViewId="0">
      <selection activeCell="AB18" sqref="AB18"/>
    </sheetView>
  </sheetViews>
  <sheetFormatPr defaultColWidth="9.140625" defaultRowHeight="15" x14ac:dyDescent="0.25"/>
  <cols>
    <col min="1" max="1" width="2.7109375" style="83" customWidth="1"/>
    <col min="2" max="8" width="9.28515625" style="83" customWidth="1"/>
    <col min="9" max="9" width="4.7109375" style="83" customWidth="1"/>
    <col min="10" max="12" width="9.28515625" style="83" customWidth="1"/>
    <col min="13" max="13" width="8.7109375" style="83" customWidth="1"/>
    <col min="14" max="15" width="9.28515625" style="83" customWidth="1"/>
    <col min="16" max="16" width="3.140625" style="83" customWidth="1"/>
    <col min="17" max="24" width="9.28515625" style="83" customWidth="1"/>
    <col min="25" max="43" width="8.7109375" style="83" customWidth="1"/>
    <col min="44" max="51" width="4.7109375" style="83" customWidth="1"/>
    <col min="52" max="16384" width="9.140625" style="83"/>
  </cols>
  <sheetData/>
  <sheetProtection algorithmName="SHA-512" hashValue="sQJOoX3WMz9GRGwxoULxuZvm/C2Gk5fiC7MStjyxCu5CiNJxtKr7AfOZB/npUC1vARd4Ni/k2LNy7DfcER1edg==" saltValue="n+Wd/FmMuhU777FD/NaxE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112"/>
  <sheetViews>
    <sheetView workbookViewId="0">
      <selection activeCell="A25" sqref="A25"/>
    </sheetView>
  </sheetViews>
  <sheetFormatPr defaultRowHeight="15" x14ac:dyDescent="0.25"/>
  <cols>
    <col min="2" max="2" width="37.7109375" customWidth="1"/>
  </cols>
  <sheetData>
    <row r="2" spans="2:7" x14ac:dyDescent="0.25">
      <c r="B2" s="43" t="s">
        <v>72</v>
      </c>
      <c r="G2" s="11"/>
    </row>
    <row r="3" spans="2:7" x14ac:dyDescent="0.25">
      <c r="B3" s="41" t="s">
        <v>113</v>
      </c>
      <c r="C3" s="42" t="e">
        <f>$D$3/$D$4</f>
        <v>#VALUE!</v>
      </c>
      <c r="D3" s="41">
        <f>MAX('A. Child data'!$Q$26:$Q$73)</f>
        <v>0</v>
      </c>
      <c r="G3" s="11"/>
    </row>
    <row r="4" spans="2:7" x14ac:dyDescent="0.25">
      <c r="B4" t="s">
        <v>65</v>
      </c>
      <c r="C4" s="42" t="e">
        <f>IF($C$3&lt;1,1-$C$3,0)</f>
        <v>#VALUE!</v>
      </c>
      <c r="D4" t="str">
        <f>'Cover sheet'!$D$9</f>
        <v/>
      </c>
      <c r="G4" s="11"/>
    </row>
    <row r="5" spans="2:7" x14ac:dyDescent="0.25">
      <c r="G5" s="11"/>
    </row>
    <row r="6" spans="2:7" x14ac:dyDescent="0.25">
      <c r="B6" s="43" t="s">
        <v>71</v>
      </c>
      <c r="G6" s="11"/>
    </row>
    <row r="7" spans="2:7" x14ac:dyDescent="0.25">
      <c r="B7" t="s">
        <v>96</v>
      </c>
      <c r="G7" s="11"/>
    </row>
    <row r="8" spans="2:7" x14ac:dyDescent="0.25">
      <c r="B8" t="s">
        <v>97</v>
      </c>
      <c r="G8" s="11"/>
    </row>
    <row r="9" spans="2:7" x14ac:dyDescent="0.25">
      <c r="B9" t="s">
        <v>121</v>
      </c>
      <c r="G9" s="11"/>
    </row>
    <row r="10" spans="2:7" x14ac:dyDescent="0.25">
      <c r="G10" s="11"/>
    </row>
    <row r="11" spans="2:7" x14ac:dyDescent="0.25">
      <c r="B11" t="s">
        <v>94</v>
      </c>
      <c r="G11" s="11"/>
    </row>
    <row r="12" spans="2:7" x14ac:dyDescent="0.25">
      <c r="B12" t="s">
        <v>95</v>
      </c>
      <c r="G12" s="11"/>
    </row>
    <row r="13" spans="2:7" x14ac:dyDescent="0.25">
      <c r="B13" t="s">
        <v>122</v>
      </c>
      <c r="G13" s="11"/>
    </row>
    <row r="14" spans="2:7" x14ac:dyDescent="0.25">
      <c r="G14" s="11"/>
    </row>
    <row r="15" spans="2:7" x14ac:dyDescent="0.25">
      <c r="B15" s="43" t="s">
        <v>70</v>
      </c>
      <c r="G15" s="11"/>
    </row>
    <row r="16" spans="2:7" x14ac:dyDescent="0.25">
      <c r="B16" t="s">
        <v>92</v>
      </c>
      <c r="G16" s="11"/>
    </row>
    <row r="17" spans="2:7" x14ac:dyDescent="0.25">
      <c r="B17" t="s">
        <v>93</v>
      </c>
      <c r="G17" s="11"/>
    </row>
    <row r="18" spans="2:7" x14ac:dyDescent="0.25">
      <c r="B18" t="s">
        <v>123</v>
      </c>
      <c r="G18" s="11"/>
    </row>
    <row r="19" spans="2:7" x14ac:dyDescent="0.25">
      <c r="G19" s="11"/>
    </row>
    <row r="20" spans="2:7" x14ac:dyDescent="0.25">
      <c r="B20" t="s">
        <v>94</v>
      </c>
      <c r="G20" s="11"/>
    </row>
    <row r="21" spans="2:7" x14ac:dyDescent="0.25">
      <c r="B21" t="s">
        <v>95</v>
      </c>
      <c r="G21" s="11"/>
    </row>
    <row r="22" spans="2:7" x14ac:dyDescent="0.25">
      <c r="B22" t="s">
        <v>122</v>
      </c>
      <c r="G22" s="11"/>
    </row>
    <row r="23" spans="2:7" x14ac:dyDescent="0.25">
      <c r="G23" s="11"/>
    </row>
    <row r="24" spans="2:7" x14ac:dyDescent="0.25">
      <c r="G24" s="11"/>
    </row>
    <row r="25" spans="2:7" x14ac:dyDescent="0.25">
      <c r="G25" s="11"/>
    </row>
    <row r="26" spans="2:7" x14ac:dyDescent="0.25">
      <c r="G26" s="11"/>
    </row>
    <row r="27" spans="2:7" x14ac:dyDescent="0.25">
      <c r="G27" s="11"/>
    </row>
    <row r="28" spans="2:7" x14ac:dyDescent="0.25">
      <c r="G28" s="11"/>
    </row>
    <row r="29" spans="2:7" x14ac:dyDescent="0.25">
      <c r="G29" s="11"/>
    </row>
    <row r="30" spans="2:7" x14ac:dyDescent="0.25">
      <c r="G30" s="11"/>
    </row>
    <row r="31" spans="2:7" x14ac:dyDescent="0.25">
      <c r="G31" s="11"/>
    </row>
    <row r="32" spans="2:7" x14ac:dyDescent="0.25">
      <c r="G32" s="11"/>
    </row>
    <row r="33" spans="7:7" x14ac:dyDescent="0.25">
      <c r="G33" s="11"/>
    </row>
    <row r="34" spans="7:7" x14ac:dyDescent="0.25">
      <c r="G34" s="11"/>
    </row>
    <row r="35" spans="7:7" x14ac:dyDescent="0.25">
      <c r="G35" s="11"/>
    </row>
    <row r="36" spans="7:7" x14ac:dyDescent="0.25">
      <c r="G36" s="11"/>
    </row>
    <row r="37" spans="7:7" x14ac:dyDescent="0.25">
      <c r="G37" s="11"/>
    </row>
    <row r="38" spans="7:7" x14ac:dyDescent="0.25">
      <c r="G38" s="11"/>
    </row>
    <row r="39" spans="7:7" x14ac:dyDescent="0.25">
      <c r="G39" s="11"/>
    </row>
    <row r="40" spans="7:7" x14ac:dyDescent="0.25">
      <c r="G40" s="11"/>
    </row>
    <row r="41" spans="7:7" x14ac:dyDescent="0.25">
      <c r="G41" s="11"/>
    </row>
    <row r="42" spans="7:7" x14ac:dyDescent="0.25">
      <c r="G42" s="11"/>
    </row>
    <row r="43" spans="7:7" x14ac:dyDescent="0.25">
      <c r="G43" s="11"/>
    </row>
    <row r="44" spans="7:7" x14ac:dyDescent="0.25">
      <c r="G44" s="11"/>
    </row>
    <row r="45" spans="7:7" x14ac:dyDescent="0.25">
      <c r="G45" s="11"/>
    </row>
    <row r="46" spans="7:7" x14ac:dyDescent="0.25">
      <c r="G46" s="11"/>
    </row>
    <row r="47" spans="7:7" x14ac:dyDescent="0.25">
      <c r="G47" s="11"/>
    </row>
    <row r="48" spans="7:7" x14ac:dyDescent="0.25">
      <c r="G48" s="11"/>
    </row>
    <row r="49" spans="7:7" x14ac:dyDescent="0.25">
      <c r="G49" s="11"/>
    </row>
    <row r="50" spans="7:7" x14ac:dyDescent="0.25">
      <c r="G50" s="11"/>
    </row>
    <row r="51" spans="7:7" x14ac:dyDescent="0.25">
      <c r="G51" s="11"/>
    </row>
    <row r="52" spans="7:7" x14ac:dyDescent="0.25">
      <c r="G52" s="11"/>
    </row>
    <row r="53" spans="7:7" x14ac:dyDescent="0.25">
      <c r="G53" s="11"/>
    </row>
    <row r="54" spans="7:7" x14ac:dyDescent="0.25">
      <c r="G54" s="11"/>
    </row>
    <row r="55" spans="7:7" x14ac:dyDescent="0.25">
      <c r="G55" s="11"/>
    </row>
    <row r="56" spans="7:7" x14ac:dyDescent="0.25">
      <c r="G56" s="11"/>
    </row>
    <row r="57" spans="7:7" x14ac:dyDescent="0.25">
      <c r="G57" s="11"/>
    </row>
    <row r="58" spans="7:7" x14ac:dyDescent="0.25">
      <c r="G58" s="11"/>
    </row>
    <row r="59" spans="7:7" x14ac:dyDescent="0.25">
      <c r="G59" s="11"/>
    </row>
    <row r="60" spans="7:7" x14ac:dyDescent="0.25">
      <c r="G60" s="11"/>
    </row>
    <row r="61" spans="7:7" x14ac:dyDescent="0.25">
      <c r="G61" s="11"/>
    </row>
    <row r="62" spans="7:7" x14ac:dyDescent="0.25">
      <c r="G62" s="11"/>
    </row>
    <row r="63" spans="7:7" x14ac:dyDescent="0.25">
      <c r="G63" s="11"/>
    </row>
    <row r="64" spans="7:7" x14ac:dyDescent="0.25">
      <c r="G64" s="11"/>
    </row>
    <row r="65" spans="7:7" x14ac:dyDescent="0.25">
      <c r="G65" s="11"/>
    </row>
    <row r="66" spans="7:7" x14ac:dyDescent="0.25">
      <c r="G66" s="11"/>
    </row>
    <row r="67" spans="7:7" x14ac:dyDescent="0.25">
      <c r="G67" s="11"/>
    </row>
    <row r="68" spans="7:7" x14ac:dyDescent="0.25">
      <c r="G68" s="11"/>
    </row>
    <row r="69" spans="7:7" x14ac:dyDescent="0.25">
      <c r="G69" s="11"/>
    </row>
    <row r="70" spans="7:7" x14ac:dyDescent="0.25">
      <c r="G70" s="11"/>
    </row>
    <row r="71" spans="7:7" x14ac:dyDescent="0.25">
      <c r="G71" s="11"/>
    </row>
    <row r="72" spans="7:7" x14ac:dyDescent="0.25">
      <c r="G72" s="11"/>
    </row>
    <row r="73" spans="7:7" x14ac:dyDescent="0.25">
      <c r="G73" s="11"/>
    </row>
    <row r="74" spans="7:7" x14ac:dyDescent="0.25">
      <c r="G74" s="11"/>
    </row>
    <row r="75" spans="7:7" x14ac:dyDescent="0.25">
      <c r="G75" s="11"/>
    </row>
    <row r="76" spans="7:7" x14ac:dyDescent="0.25">
      <c r="G76" s="11"/>
    </row>
    <row r="77" spans="7:7" x14ac:dyDescent="0.25">
      <c r="G77" s="11"/>
    </row>
    <row r="78" spans="7:7" x14ac:dyDescent="0.25">
      <c r="G78" s="11"/>
    </row>
    <row r="79" spans="7:7" x14ac:dyDescent="0.25">
      <c r="G79" s="11"/>
    </row>
    <row r="80" spans="7:7" x14ac:dyDescent="0.25">
      <c r="G80" s="11"/>
    </row>
    <row r="81" spans="7:7" x14ac:dyDescent="0.25">
      <c r="G81" s="11"/>
    </row>
    <row r="82" spans="7:7" x14ac:dyDescent="0.25">
      <c r="G82" s="11"/>
    </row>
    <row r="83" spans="7:7" x14ac:dyDescent="0.25">
      <c r="G83" s="11"/>
    </row>
    <row r="84" spans="7:7" x14ac:dyDescent="0.25">
      <c r="G84" s="11"/>
    </row>
    <row r="85" spans="7:7" x14ac:dyDescent="0.25">
      <c r="G85" s="11"/>
    </row>
    <row r="86" spans="7:7" x14ac:dyDescent="0.25">
      <c r="G86" s="11"/>
    </row>
    <row r="87" spans="7:7" x14ac:dyDescent="0.25">
      <c r="G87" s="11"/>
    </row>
    <row r="88" spans="7:7" x14ac:dyDescent="0.25">
      <c r="G88" s="11"/>
    </row>
    <row r="89" spans="7:7" x14ac:dyDescent="0.25">
      <c r="G89" s="11"/>
    </row>
    <row r="90" spans="7:7" x14ac:dyDescent="0.25">
      <c r="G90" s="11"/>
    </row>
    <row r="91" spans="7:7" x14ac:dyDescent="0.25">
      <c r="G91" s="11"/>
    </row>
    <row r="92" spans="7:7" x14ac:dyDescent="0.25">
      <c r="G92" s="11"/>
    </row>
    <row r="93" spans="7:7" x14ac:dyDescent="0.25">
      <c r="G93" s="11"/>
    </row>
    <row r="94" spans="7:7" x14ac:dyDescent="0.25">
      <c r="G94" s="11"/>
    </row>
    <row r="95" spans="7:7" x14ac:dyDescent="0.25">
      <c r="G95" s="11"/>
    </row>
    <row r="96" spans="7:7" x14ac:dyDescent="0.25">
      <c r="G96" s="11"/>
    </row>
    <row r="97" spans="7:7" x14ac:dyDescent="0.25">
      <c r="G97" s="11"/>
    </row>
    <row r="98" spans="7:7" x14ac:dyDescent="0.25">
      <c r="G98" s="11"/>
    </row>
    <row r="99" spans="7:7" x14ac:dyDescent="0.25">
      <c r="G99" s="11"/>
    </row>
    <row r="100" spans="7:7" x14ac:dyDescent="0.25">
      <c r="G100" s="11"/>
    </row>
    <row r="101" spans="7:7" x14ac:dyDescent="0.25">
      <c r="G101" s="11"/>
    </row>
    <row r="102" spans="7:7" x14ac:dyDescent="0.25">
      <c r="G102" s="11"/>
    </row>
    <row r="103" spans="7:7" x14ac:dyDescent="0.25">
      <c r="G103" s="11"/>
    </row>
    <row r="104" spans="7:7" x14ac:dyDescent="0.25">
      <c r="G104" s="11"/>
    </row>
    <row r="105" spans="7:7" x14ac:dyDescent="0.25">
      <c r="G105" s="11"/>
    </row>
    <row r="106" spans="7:7" x14ac:dyDescent="0.25">
      <c r="G106" s="11"/>
    </row>
    <row r="107" spans="7:7" x14ac:dyDescent="0.25">
      <c r="G107" s="11"/>
    </row>
    <row r="108" spans="7:7" x14ac:dyDescent="0.25">
      <c r="G108" s="11"/>
    </row>
    <row r="109" spans="7:7" x14ac:dyDescent="0.25">
      <c r="G109" s="11"/>
    </row>
    <row r="110" spans="7:7" x14ac:dyDescent="0.25">
      <c r="G110" s="11"/>
    </row>
    <row r="111" spans="7:7" x14ac:dyDescent="0.25">
      <c r="G111" s="11"/>
    </row>
    <row r="112" spans="7:7" x14ac:dyDescent="0.25">
      <c r="G112"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H345"/>
  <sheetViews>
    <sheetView showGridLines="0" showRowColHeaders="0" zoomScale="70" zoomScaleNormal="70" workbookViewId="0">
      <pane ySplit="12" topLeftCell="A13" activePane="bottomLeft" state="frozen"/>
      <selection activeCell="H25" sqref="H25"/>
      <selection pane="bottomLeft" activeCell="G35" sqref="G35"/>
    </sheetView>
  </sheetViews>
  <sheetFormatPr defaultColWidth="9.140625" defaultRowHeight="15" x14ac:dyDescent="0.25"/>
  <cols>
    <col min="1" max="1" width="1.7109375" style="60" customWidth="1"/>
    <col min="2" max="2" width="8.42578125" style="60" customWidth="1"/>
    <col min="3" max="7" width="24.7109375" style="60" customWidth="1"/>
    <col min="8" max="13" width="24.7109375" style="60" hidden="1" customWidth="1"/>
    <col min="14" max="18" width="24.7109375" style="60" customWidth="1"/>
    <col min="19" max="24" width="30.7109375" style="60" hidden="1" customWidth="1"/>
    <col min="25" max="27" width="16.7109375" style="60" hidden="1" customWidth="1"/>
    <col min="28" max="28" width="1.7109375" style="60" customWidth="1"/>
    <col min="29" max="33" width="9.140625" style="60"/>
    <col min="34" max="34" width="6.42578125" style="60" customWidth="1"/>
    <col min="35" max="16384" width="9.140625" style="60"/>
  </cols>
  <sheetData>
    <row r="1" spans="1:34" ht="8.1" customHeight="1"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ht="15.75" customHeight="1" x14ac:dyDescent="0.25">
      <c r="A2" s="67"/>
      <c r="B2" s="126" t="s">
        <v>114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34" ht="8.1" customHeight="1" x14ac:dyDescent="0.25">
      <c r="A3" s="67"/>
      <c r="B3" s="68"/>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row>
    <row r="4" spans="1:34" ht="15.75" customHeight="1" x14ac:dyDescent="0.25">
      <c r="A4" s="67"/>
      <c r="B4" s="126" t="s">
        <v>100</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1:34" ht="15.75" customHeight="1" x14ac:dyDescent="0.25">
      <c r="A5" s="67"/>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1:34" ht="15.75" customHeight="1" x14ac:dyDescent="0.25">
      <c r="A6" s="67"/>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row>
    <row r="7" spans="1:34" ht="8.1" customHeight="1"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row>
    <row r="8" spans="1:34" ht="15.75" customHeight="1" x14ac:dyDescent="0.25">
      <c r="A8" s="67"/>
      <c r="B8" s="126" t="s">
        <v>101</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row>
    <row r="9" spans="1:34" ht="15" customHeight="1" x14ac:dyDescent="0.25">
      <c r="A9" s="67"/>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row>
    <row r="10" spans="1:34" x14ac:dyDescent="0.25">
      <c r="A10" s="67"/>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row>
    <row r="11" spans="1:34" ht="8.1" customHeight="1"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row>
    <row r="12" spans="1:34" s="61" customFormat="1" ht="108.75" customHeight="1" thickBot="1" x14ac:dyDescent="0.3">
      <c r="B12" s="69" t="s">
        <v>6</v>
      </c>
      <c r="C12" s="92" t="s">
        <v>73</v>
      </c>
      <c r="D12" s="93" t="s">
        <v>74</v>
      </c>
      <c r="E12" s="91" t="s">
        <v>75</v>
      </c>
      <c r="F12" s="86" t="s">
        <v>145</v>
      </c>
      <c r="G12" s="90" t="s">
        <v>102</v>
      </c>
      <c r="H12" s="70" t="s">
        <v>80</v>
      </c>
      <c r="I12" s="71" t="s">
        <v>79</v>
      </c>
      <c r="J12" s="72" t="s">
        <v>78</v>
      </c>
      <c r="K12" s="72" t="s">
        <v>77</v>
      </c>
      <c r="L12" s="72" t="s">
        <v>81</v>
      </c>
      <c r="M12" s="72" t="s">
        <v>82</v>
      </c>
      <c r="N12" s="92" t="s">
        <v>103</v>
      </c>
      <c r="O12" s="93" t="s">
        <v>104</v>
      </c>
      <c r="P12" s="91" t="s">
        <v>105</v>
      </c>
      <c r="Q12" s="86" t="s">
        <v>143</v>
      </c>
      <c r="R12" s="95" t="s">
        <v>144</v>
      </c>
      <c r="S12" s="70" t="s">
        <v>115</v>
      </c>
      <c r="T12" s="71" t="s">
        <v>116</v>
      </c>
      <c r="U12" s="72" t="s">
        <v>117</v>
      </c>
      <c r="V12" s="72" t="s">
        <v>118</v>
      </c>
      <c r="W12" s="72" t="s">
        <v>119</v>
      </c>
      <c r="X12" s="70" t="s">
        <v>120</v>
      </c>
      <c r="Y12" s="73" t="s">
        <v>7</v>
      </c>
      <c r="Z12" s="73" t="s">
        <v>47</v>
      </c>
      <c r="AA12" s="73" t="s">
        <v>8</v>
      </c>
      <c r="AB12" s="74"/>
      <c r="AC12" s="127" t="s">
        <v>66</v>
      </c>
      <c r="AD12" s="127"/>
      <c r="AE12" s="127"/>
      <c r="AF12" s="127"/>
      <c r="AG12" s="127"/>
      <c r="AH12" s="127"/>
    </row>
    <row r="13" spans="1:34" ht="15" hidden="1" customHeight="1" x14ac:dyDescent="0.25">
      <c r="B13" s="79"/>
      <c r="C13" s="60">
        <v>0</v>
      </c>
      <c r="D13" s="60">
        <v>0</v>
      </c>
      <c r="E13" s="62">
        <f>IF(AND(ISBLANK(C13),ISBLANK(D13)),"",C13+D13)</f>
        <v>0</v>
      </c>
      <c r="F13" s="62">
        <v>0</v>
      </c>
      <c r="G13" s="62">
        <v>0</v>
      </c>
      <c r="H13" s="75">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3" s="75">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3"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3"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3"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3"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3" s="60">
        <v>0</v>
      </c>
      <c r="O13" s="60">
        <v>0</v>
      </c>
      <c r="P13" s="62">
        <f>IF(AND(ISBLANK(N13),ISBLANK(O13)),"",N13+O13)</f>
        <v>0</v>
      </c>
      <c r="Q13" s="62">
        <v>0</v>
      </c>
      <c r="R13" s="62">
        <v>0</v>
      </c>
      <c r="S13"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3"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3"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3"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3"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3"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3" s="67">
        <f>'Cover sheet'!$D$10</f>
        <v>0</v>
      </c>
      <c r="Z13" s="67">
        <f>'Cover sheet'!$D$11</f>
        <v>0</v>
      </c>
      <c r="AA13" s="67" t="str">
        <f>'Cover sheet'!$D$12</f>
        <v/>
      </c>
      <c r="AC13" s="81"/>
      <c r="AD13" s="81"/>
      <c r="AE13" s="81"/>
      <c r="AF13" s="81"/>
      <c r="AG13" s="81"/>
      <c r="AH13" s="81"/>
    </row>
    <row r="14" spans="1:34" ht="15" hidden="1" customHeight="1" x14ac:dyDescent="0.25">
      <c r="B14" s="79"/>
      <c r="C14" s="60">
        <v>0</v>
      </c>
      <c r="D14" s="60">
        <v>0</v>
      </c>
      <c r="E14" s="63">
        <f t="shared" ref="E14:E25" si="0">IF(AND(ISBLANK(C14),ISBLANK(D14)),"",C14+D14)</f>
        <v>0</v>
      </c>
      <c r="F14" s="62">
        <v>0</v>
      </c>
      <c r="G14" s="62">
        <v>0</v>
      </c>
      <c r="H14" s="75">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4" s="75">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4"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4"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4"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4"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4" s="60">
        <v>0</v>
      </c>
      <c r="O14" s="60">
        <v>0</v>
      </c>
      <c r="P14" s="62">
        <f t="shared" ref="P14:P26" si="1">IF(AND(ISBLANK(N14),ISBLANK(O14)),"",N14+O14)</f>
        <v>0</v>
      </c>
      <c r="Q14" s="62">
        <v>0</v>
      </c>
      <c r="R14" s="62">
        <v>0</v>
      </c>
      <c r="S14"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4"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4"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4"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4"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4"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4" s="67">
        <f>'Cover sheet'!$D$10</f>
        <v>0</v>
      </c>
      <c r="Z14" s="67">
        <f>'Cover sheet'!$D$11</f>
        <v>0</v>
      </c>
      <c r="AA14" s="67" t="str">
        <f>'Cover sheet'!$D$12</f>
        <v/>
      </c>
      <c r="AC14" s="81"/>
      <c r="AD14" s="81"/>
      <c r="AE14" s="81"/>
      <c r="AF14" s="81"/>
      <c r="AG14" s="81"/>
      <c r="AH14" s="81"/>
    </row>
    <row r="15" spans="1:34" ht="15" hidden="1" customHeight="1" x14ac:dyDescent="0.25">
      <c r="B15" s="79"/>
      <c r="C15" s="60">
        <v>0</v>
      </c>
      <c r="D15" s="60">
        <v>0</v>
      </c>
      <c r="E15" s="63">
        <f t="shared" si="0"/>
        <v>0</v>
      </c>
      <c r="F15" s="62">
        <v>0</v>
      </c>
      <c r="G15" s="62">
        <v>0</v>
      </c>
      <c r="H15" s="75">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5" s="75">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5"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5"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5"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5"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5" s="60">
        <v>0</v>
      </c>
      <c r="O15" s="60">
        <v>0</v>
      </c>
      <c r="P15" s="62">
        <f t="shared" si="1"/>
        <v>0</v>
      </c>
      <c r="Q15" s="62">
        <v>0</v>
      </c>
      <c r="R15" s="62">
        <v>0</v>
      </c>
      <c r="S15"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5"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5"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5"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5"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5"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5" s="67">
        <f>'Cover sheet'!$D$10</f>
        <v>0</v>
      </c>
      <c r="Z15" s="67">
        <f>'Cover sheet'!$D$11</f>
        <v>0</v>
      </c>
      <c r="AA15" s="67" t="str">
        <f>'Cover sheet'!$D$12</f>
        <v/>
      </c>
      <c r="AC15" s="81"/>
      <c r="AD15" s="81"/>
      <c r="AE15" s="81"/>
      <c r="AF15" s="81"/>
      <c r="AG15" s="81"/>
      <c r="AH15" s="81"/>
    </row>
    <row r="16" spans="1:34" ht="15" hidden="1" customHeight="1" x14ac:dyDescent="0.25">
      <c r="B16" s="79"/>
      <c r="C16" s="60">
        <v>0</v>
      </c>
      <c r="D16" s="60">
        <v>0</v>
      </c>
      <c r="E16" s="63">
        <f t="shared" si="0"/>
        <v>0</v>
      </c>
      <c r="F16" s="62">
        <v>0</v>
      </c>
      <c r="G16" s="62">
        <v>0</v>
      </c>
      <c r="H16" s="75">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6" s="75">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6"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6"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6"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6"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6" s="60">
        <v>0</v>
      </c>
      <c r="O16" s="60">
        <v>0</v>
      </c>
      <c r="P16" s="62">
        <f t="shared" si="1"/>
        <v>0</v>
      </c>
      <c r="Q16" s="62">
        <v>0</v>
      </c>
      <c r="R16" s="62">
        <v>0</v>
      </c>
      <c r="S16"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6"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6"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6"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6"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6"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6" s="67">
        <f>'Cover sheet'!$D$10</f>
        <v>0</v>
      </c>
      <c r="Z16" s="67">
        <f>'Cover sheet'!$D$11</f>
        <v>0</v>
      </c>
      <c r="AA16" s="67" t="str">
        <f>'Cover sheet'!$D$12</f>
        <v/>
      </c>
      <c r="AC16" s="81"/>
      <c r="AD16" s="81"/>
      <c r="AE16" s="81"/>
      <c r="AF16" s="81"/>
      <c r="AG16" s="81"/>
      <c r="AH16" s="81"/>
    </row>
    <row r="17" spans="2:34" ht="15" hidden="1" customHeight="1" x14ac:dyDescent="0.25">
      <c r="B17" s="79"/>
      <c r="C17" s="60">
        <v>0</v>
      </c>
      <c r="D17" s="60">
        <v>0</v>
      </c>
      <c r="E17" s="63">
        <f t="shared" si="0"/>
        <v>0</v>
      </c>
      <c r="F17" s="62">
        <v>0</v>
      </c>
      <c r="G17" s="62">
        <v>0</v>
      </c>
      <c r="H17" s="75">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7" s="75">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7"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7"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7"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7"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7" s="60">
        <v>0</v>
      </c>
      <c r="O17" s="60">
        <v>0</v>
      </c>
      <c r="P17" s="62">
        <f t="shared" si="1"/>
        <v>0</v>
      </c>
      <c r="Q17" s="62">
        <v>0</v>
      </c>
      <c r="R17" s="62">
        <v>0</v>
      </c>
      <c r="S17"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7"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7"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7"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7"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7"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7" s="67">
        <f>'Cover sheet'!$D$10</f>
        <v>0</v>
      </c>
      <c r="Z17" s="67">
        <f>'Cover sheet'!$D$11</f>
        <v>0</v>
      </c>
      <c r="AA17" s="67" t="str">
        <f>'Cover sheet'!$D$12</f>
        <v/>
      </c>
      <c r="AC17" s="81"/>
      <c r="AD17" s="81"/>
      <c r="AE17" s="81"/>
      <c r="AF17" s="81"/>
      <c r="AG17" s="81"/>
      <c r="AH17" s="81"/>
    </row>
    <row r="18" spans="2:34" ht="15" hidden="1" customHeight="1" x14ac:dyDescent="0.25">
      <c r="B18" s="79"/>
      <c r="C18" s="60">
        <v>0</v>
      </c>
      <c r="D18" s="60">
        <v>0</v>
      </c>
      <c r="E18" s="63">
        <f t="shared" si="0"/>
        <v>0</v>
      </c>
      <c r="F18" s="62">
        <v>0</v>
      </c>
      <c r="G18" s="62">
        <v>0</v>
      </c>
      <c r="H18"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8"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8"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8"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8"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8"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8" s="60">
        <v>0</v>
      </c>
      <c r="O18" s="60">
        <v>0</v>
      </c>
      <c r="P18" s="62">
        <f>IF(AND(ISBLANK(N18),ISBLANK(O18)),"",N18+O18)</f>
        <v>0</v>
      </c>
      <c r="Q18" s="62">
        <v>0</v>
      </c>
      <c r="R18" s="62">
        <v>0</v>
      </c>
      <c r="S18"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8"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8"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8"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8"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8"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8" s="67">
        <f>'Cover sheet'!$D$10</f>
        <v>0</v>
      </c>
      <c r="Z18" s="67">
        <f>'Cover sheet'!$D$11</f>
        <v>0</v>
      </c>
      <c r="AA18" s="67" t="str">
        <f>'Cover sheet'!$D$12</f>
        <v/>
      </c>
      <c r="AC18" s="81"/>
      <c r="AD18" s="81"/>
      <c r="AE18" s="81"/>
      <c r="AF18" s="81"/>
      <c r="AG18" s="81"/>
      <c r="AH18" s="81"/>
    </row>
    <row r="19" spans="2:34" ht="15" hidden="1" customHeight="1" x14ac:dyDescent="0.25">
      <c r="B19" s="79"/>
      <c r="C19" s="60">
        <v>0</v>
      </c>
      <c r="D19" s="60">
        <v>0</v>
      </c>
      <c r="E19" s="63">
        <f t="shared" si="0"/>
        <v>0</v>
      </c>
      <c r="F19" s="62">
        <v>0</v>
      </c>
      <c r="G19" s="62">
        <v>0</v>
      </c>
      <c r="H19"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19"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19"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19"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19"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19"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19" s="60">
        <v>0</v>
      </c>
      <c r="O19" s="60">
        <v>0</v>
      </c>
      <c r="P19" s="62">
        <f t="shared" si="1"/>
        <v>0</v>
      </c>
      <c r="Q19" s="62">
        <v>0</v>
      </c>
      <c r="R19" s="62">
        <v>0</v>
      </c>
      <c r="S19"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19"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19"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19"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19"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19"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19" s="67">
        <f>'Cover sheet'!$D$10</f>
        <v>0</v>
      </c>
      <c r="Z19" s="67">
        <f>'Cover sheet'!$D$11</f>
        <v>0</v>
      </c>
      <c r="AA19" s="67" t="str">
        <f>'Cover sheet'!$D$12</f>
        <v/>
      </c>
      <c r="AC19" s="81"/>
      <c r="AD19" s="81"/>
      <c r="AE19" s="81"/>
      <c r="AF19" s="81"/>
      <c r="AG19" s="81"/>
      <c r="AH19" s="81"/>
    </row>
    <row r="20" spans="2:34" ht="15" hidden="1" customHeight="1" x14ac:dyDescent="0.25">
      <c r="B20" s="79"/>
      <c r="C20" s="60">
        <v>0</v>
      </c>
      <c r="D20" s="60">
        <v>0</v>
      </c>
      <c r="E20" s="63">
        <f t="shared" si="0"/>
        <v>0</v>
      </c>
      <c r="F20" s="62">
        <v>0</v>
      </c>
      <c r="G20" s="62">
        <v>0</v>
      </c>
      <c r="H20"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0"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0"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0"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0"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0"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0" s="60">
        <v>0</v>
      </c>
      <c r="O20" s="60">
        <v>0</v>
      </c>
      <c r="P20" s="84">
        <f t="shared" si="1"/>
        <v>0</v>
      </c>
      <c r="Q20" s="62">
        <v>0</v>
      </c>
      <c r="R20" s="62">
        <v>0</v>
      </c>
      <c r="S20"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0"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0"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0"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0"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0"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0" s="67">
        <f>'Cover sheet'!$D$10</f>
        <v>0</v>
      </c>
      <c r="Z20" s="67">
        <f>'Cover sheet'!$D$11</f>
        <v>0</v>
      </c>
      <c r="AA20" s="67" t="str">
        <f>'Cover sheet'!$D$12</f>
        <v/>
      </c>
      <c r="AC20" s="81"/>
      <c r="AD20" s="81"/>
      <c r="AE20" s="81"/>
      <c r="AF20" s="81"/>
      <c r="AG20" s="81"/>
      <c r="AH20" s="81"/>
    </row>
    <row r="21" spans="2:34" ht="15" hidden="1" customHeight="1" x14ac:dyDescent="0.25">
      <c r="B21" s="79"/>
      <c r="C21" s="60">
        <v>0</v>
      </c>
      <c r="D21" s="60">
        <v>0</v>
      </c>
      <c r="E21" s="63">
        <f t="shared" si="0"/>
        <v>0</v>
      </c>
      <c r="F21" s="62">
        <v>0</v>
      </c>
      <c r="G21" s="62">
        <v>0</v>
      </c>
      <c r="H21"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1"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1"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1"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1"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1"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1" s="60">
        <v>0</v>
      </c>
      <c r="O21" s="60">
        <v>0</v>
      </c>
      <c r="P21" s="84">
        <f t="shared" si="1"/>
        <v>0</v>
      </c>
      <c r="Q21" s="62">
        <v>0</v>
      </c>
      <c r="R21" s="62">
        <v>0</v>
      </c>
      <c r="S21"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1"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1"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1"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1"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1"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1" s="67">
        <f>'Cover sheet'!$D$10</f>
        <v>0</v>
      </c>
      <c r="Z21" s="67">
        <f>'Cover sheet'!$D$11</f>
        <v>0</v>
      </c>
      <c r="AA21" s="67" t="str">
        <f>'Cover sheet'!$D$12</f>
        <v/>
      </c>
      <c r="AC21" s="81"/>
      <c r="AD21" s="81"/>
      <c r="AE21" s="81"/>
      <c r="AF21" s="81"/>
      <c r="AG21" s="81"/>
      <c r="AH21" s="81"/>
    </row>
    <row r="22" spans="2:34" ht="15" hidden="1" customHeight="1" x14ac:dyDescent="0.25">
      <c r="B22" s="79"/>
      <c r="C22" s="60">
        <v>0</v>
      </c>
      <c r="D22" s="60">
        <v>0</v>
      </c>
      <c r="E22" s="63">
        <f t="shared" si="0"/>
        <v>0</v>
      </c>
      <c r="F22" s="62">
        <v>0</v>
      </c>
      <c r="G22" s="62">
        <v>0</v>
      </c>
      <c r="H22"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2"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2"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2"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2"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2"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2" s="60">
        <v>0</v>
      </c>
      <c r="O22" s="60">
        <v>0</v>
      </c>
      <c r="P22" s="84">
        <f t="shared" si="1"/>
        <v>0</v>
      </c>
      <c r="Q22" s="62">
        <v>0</v>
      </c>
      <c r="R22" s="62">
        <v>0</v>
      </c>
      <c r="S22"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2"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2"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2"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2"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2"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2" s="67">
        <f>'Cover sheet'!$D$10</f>
        <v>0</v>
      </c>
      <c r="Z22" s="67">
        <f>'Cover sheet'!$D$11</f>
        <v>0</v>
      </c>
      <c r="AA22" s="67" t="str">
        <f>'Cover sheet'!$D$12</f>
        <v/>
      </c>
      <c r="AC22" s="81"/>
      <c r="AD22" s="81"/>
      <c r="AE22" s="81"/>
      <c r="AF22" s="81"/>
      <c r="AG22" s="81"/>
      <c r="AH22" s="81"/>
    </row>
    <row r="23" spans="2:34" ht="15" hidden="1" customHeight="1" x14ac:dyDescent="0.25">
      <c r="B23" s="79"/>
      <c r="C23" s="60">
        <v>0</v>
      </c>
      <c r="D23" s="60">
        <v>0</v>
      </c>
      <c r="E23" s="63">
        <f t="shared" si="0"/>
        <v>0</v>
      </c>
      <c r="F23" s="62">
        <v>0</v>
      </c>
      <c r="G23" s="62">
        <v>0</v>
      </c>
      <c r="H23"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3"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3"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3"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3"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3"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3" s="60">
        <v>0</v>
      </c>
      <c r="O23" s="60">
        <v>0</v>
      </c>
      <c r="P23" s="84">
        <f t="shared" si="1"/>
        <v>0</v>
      </c>
      <c r="Q23" s="62">
        <v>0</v>
      </c>
      <c r="R23" s="62">
        <v>0</v>
      </c>
      <c r="S23"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3"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3"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3"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3"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3"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3" s="67">
        <f>'Cover sheet'!$D$10</f>
        <v>0</v>
      </c>
      <c r="Z23" s="67">
        <f>'Cover sheet'!$D$11</f>
        <v>0</v>
      </c>
      <c r="AA23" s="67" t="str">
        <f>'Cover sheet'!$D$12</f>
        <v/>
      </c>
      <c r="AC23" s="81"/>
      <c r="AD23" s="81"/>
      <c r="AE23" s="81"/>
      <c r="AF23" s="81"/>
      <c r="AG23" s="81"/>
      <c r="AH23" s="81"/>
    </row>
    <row r="24" spans="2:34" ht="8.25" hidden="1" customHeight="1" x14ac:dyDescent="0.25">
      <c r="B24" s="79"/>
      <c r="C24" s="60">
        <v>0</v>
      </c>
      <c r="D24" s="60">
        <v>0</v>
      </c>
      <c r="E24" s="63">
        <f t="shared" si="0"/>
        <v>0</v>
      </c>
      <c r="F24" s="62">
        <v>0</v>
      </c>
      <c r="G24" s="62">
        <v>0</v>
      </c>
      <c r="H24"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4"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4"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4"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4"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4"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4" s="60">
        <v>0</v>
      </c>
      <c r="O24" s="60">
        <v>0</v>
      </c>
      <c r="P24" s="84">
        <f t="shared" si="1"/>
        <v>0</v>
      </c>
      <c r="Q24" s="62">
        <v>0</v>
      </c>
      <c r="R24" s="62">
        <v>0</v>
      </c>
      <c r="S24"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4"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4"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4"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4"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4"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4" s="67">
        <f>'Cover sheet'!$D$10</f>
        <v>0</v>
      </c>
      <c r="Z24" s="67">
        <f>'Cover sheet'!$D$11</f>
        <v>0</v>
      </c>
      <c r="AA24" s="67" t="str">
        <f>'Cover sheet'!$D$12</f>
        <v/>
      </c>
      <c r="AC24" s="81"/>
      <c r="AD24" s="81"/>
      <c r="AE24" s="81"/>
      <c r="AF24" s="81"/>
      <c r="AG24" s="81"/>
      <c r="AH24" s="81"/>
    </row>
    <row r="25" spans="2:34" ht="17.25" hidden="1" customHeight="1" x14ac:dyDescent="0.25">
      <c r="B25" s="79"/>
      <c r="C25" s="60">
        <v>0</v>
      </c>
      <c r="D25" s="60">
        <v>0</v>
      </c>
      <c r="E25" s="63">
        <f t="shared" si="0"/>
        <v>0</v>
      </c>
      <c r="F25" s="62">
        <v>0</v>
      </c>
      <c r="G25" s="62">
        <v>0</v>
      </c>
      <c r="H25" s="78">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0</v>
      </c>
      <c r="I25" s="78">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0</v>
      </c>
      <c r="J25" s="75">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0</v>
      </c>
      <c r="K25" s="75">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0</v>
      </c>
      <c r="L25"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0</v>
      </c>
      <c r="M25" s="75">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0</v>
      </c>
      <c r="N25" s="60">
        <v>0</v>
      </c>
      <c r="O25" s="60">
        <v>0</v>
      </c>
      <c r="P25" s="84">
        <f t="shared" si="1"/>
        <v>0</v>
      </c>
      <c r="Q25" s="62">
        <v>0</v>
      </c>
      <c r="R25" s="62">
        <v>0</v>
      </c>
      <c r="S25" s="75">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0</v>
      </c>
      <c r="T25" s="75">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0</v>
      </c>
      <c r="U25" s="75">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0</v>
      </c>
      <c r="V25" s="75">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0</v>
      </c>
      <c r="W25" s="75">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0</v>
      </c>
      <c r="X25" s="75">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0</v>
      </c>
      <c r="Y25" s="67">
        <f>'Cover sheet'!$D$10</f>
        <v>0</v>
      </c>
      <c r="Z25" s="67">
        <f>'Cover sheet'!$D$11</f>
        <v>0</v>
      </c>
      <c r="AA25" s="67" t="str">
        <f>'Cover sheet'!$D$12</f>
        <v/>
      </c>
      <c r="AC25" s="81"/>
      <c r="AD25" s="81"/>
      <c r="AE25" s="81"/>
      <c r="AF25" s="81"/>
      <c r="AG25" s="81"/>
      <c r="AH25" s="81"/>
    </row>
    <row r="26" spans="2:34" ht="15.75" customHeight="1" x14ac:dyDescent="0.25">
      <c r="B26" s="80">
        <f>'Cover sheet'!D13</f>
        <v>43647</v>
      </c>
      <c r="C26" s="63"/>
      <c r="D26" s="63"/>
      <c r="E26" s="63" t="str">
        <f t="shared" ref="E26:E73" si="2">IF(AND(ISBLANK(C26),ISBLANK(D26)),"",C26+D26)</f>
        <v/>
      </c>
      <c r="F26" s="63"/>
      <c r="G26" s="63"/>
      <c r="H26"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26"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26"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26"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2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2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26" s="84"/>
      <c r="O26" s="84"/>
      <c r="P26" s="84" t="str">
        <f t="shared" si="1"/>
        <v/>
      </c>
      <c r="Q26" s="84"/>
      <c r="R26" s="64"/>
      <c r="S26" s="76"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26" s="76"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26" s="76"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26" s="76"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26" s="76"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26" s="76"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26" s="67">
        <f>'Cover sheet'!$D$10</f>
        <v>0</v>
      </c>
      <c r="Z26" s="67">
        <f>'Cover sheet'!$D$11</f>
        <v>0</v>
      </c>
      <c r="AA26" s="67" t="str">
        <f>'Cover sheet'!$D$12</f>
        <v/>
      </c>
      <c r="AC26" s="128" t="s">
        <v>76</v>
      </c>
      <c r="AD26" s="128"/>
      <c r="AE26" s="128"/>
      <c r="AF26" s="128"/>
      <c r="AG26" s="128"/>
      <c r="AH26" s="128"/>
    </row>
    <row r="27" spans="2:34" ht="15" customHeight="1" x14ac:dyDescent="0.25">
      <c r="B27" s="80">
        <f>EDATE(B26,1)</f>
        <v>43678</v>
      </c>
      <c r="C27" s="63"/>
      <c r="D27" s="63"/>
      <c r="E27" s="63" t="str">
        <f t="shared" si="2"/>
        <v/>
      </c>
      <c r="F27" s="63"/>
      <c r="G27" s="63"/>
      <c r="H27"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27"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27"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27"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2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2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27" s="84"/>
      <c r="O27" s="84"/>
      <c r="P27" s="84" t="str">
        <f t="shared" ref="P27:P73" si="3">IF(AND(ISBLANK(N27),ISBLANK(O27)),"",N27+O27)</f>
        <v/>
      </c>
      <c r="Q27" s="84"/>
      <c r="R27" s="64"/>
      <c r="S27"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27"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27"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27"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27"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27"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27" s="67">
        <f>'Cover sheet'!$D$10</f>
        <v>0</v>
      </c>
      <c r="Z27" s="67">
        <f>'Cover sheet'!$D$11</f>
        <v>0</v>
      </c>
      <c r="AA27" s="67" t="str">
        <f>'Cover sheet'!$D$12</f>
        <v/>
      </c>
      <c r="AC27" s="128"/>
      <c r="AD27" s="128"/>
      <c r="AE27" s="128"/>
      <c r="AF27" s="128"/>
      <c r="AG27" s="128"/>
      <c r="AH27" s="128"/>
    </row>
    <row r="28" spans="2:34" ht="15" customHeight="1" x14ac:dyDescent="0.25">
      <c r="B28" s="80">
        <f t="shared" ref="B28:B73" si="4">EDATE(B27,1)</f>
        <v>43709</v>
      </c>
      <c r="C28" s="63"/>
      <c r="D28" s="63"/>
      <c r="E28" s="63" t="str">
        <f t="shared" si="2"/>
        <v/>
      </c>
      <c r="F28" s="63"/>
      <c r="G28" s="63"/>
      <c r="H28"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28"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28"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28"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2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2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28" s="84"/>
      <c r="O28" s="84"/>
      <c r="P28" s="84" t="str">
        <f t="shared" si="3"/>
        <v/>
      </c>
      <c r="Q28" s="84"/>
      <c r="R28" s="64"/>
      <c r="S28"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28"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28"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28"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28"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28"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28" s="67">
        <f>'Cover sheet'!$D$10</f>
        <v>0</v>
      </c>
      <c r="Z28" s="67">
        <f>'Cover sheet'!$D$11</f>
        <v>0</v>
      </c>
      <c r="AA28" s="67" t="str">
        <f>'Cover sheet'!$D$12</f>
        <v/>
      </c>
      <c r="AB28" s="65"/>
      <c r="AC28" s="128"/>
      <c r="AD28" s="128"/>
      <c r="AE28" s="128"/>
      <c r="AF28" s="128"/>
      <c r="AG28" s="128"/>
      <c r="AH28" s="128"/>
    </row>
    <row r="29" spans="2:34" ht="15" customHeight="1" x14ac:dyDescent="0.25">
      <c r="B29" s="80">
        <f t="shared" si="4"/>
        <v>43739</v>
      </c>
      <c r="C29" s="63"/>
      <c r="D29" s="63"/>
      <c r="E29" s="63" t="str">
        <f t="shared" si="2"/>
        <v/>
      </c>
      <c r="F29" s="63"/>
      <c r="G29" s="63"/>
      <c r="H29"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29"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29"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29"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2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2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29" s="84"/>
      <c r="O29" s="84"/>
      <c r="P29" s="84" t="str">
        <f t="shared" si="3"/>
        <v/>
      </c>
      <c r="Q29" s="84"/>
      <c r="R29" s="64"/>
      <c r="S29"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29"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29"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29"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29"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29"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29" s="67">
        <f>'Cover sheet'!$D$10</f>
        <v>0</v>
      </c>
      <c r="Z29" s="67">
        <f>'Cover sheet'!$D$11</f>
        <v>0</v>
      </c>
      <c r="AA29" s="67" t="str">
        <f>'Cover sheet'!$D$12</f>
        <v/>
      </c>
      <c r="AB29" s="65"/>
      <c r="AC29" s="128"/>
      <c r="AD29" s="128"/>
      <c r="AE29" s="128"/>
      <c r="AF29" s="128"/>
      <c r="AG29" s="128"/>
      <c r="AH29" s="128"/>
    </row>
    <row r="30" spans="2:34" ht="15" customHeight="1" x14ac:dyDescent="0.25">
      <c r="B30" s="80">
        <f t="shared" si="4"/>
        <v>43770</v>
      </c>
      <c r="C30" s="63"/>
      <c r="D30" s="63"/>
      <c r="E30" s="63" t="str">
        <f t="shared" si="2"/>
        <v/>
      </c>
      <c r="F30" s="63"/>
      <c r="G30" s="63"/>
      <c r="H30"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0"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0"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0"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0" s="84"/>
      <c r="O30" s="84"/>
      <c r="P30" s="84" t="str">
        <f t="shared" si="3"/>
        <v/>
      </c>
      <c r="Q30" s="84"/>
      <c r="R30" s="64"/>
      <c r="S30"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0"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0"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0"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0"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0"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0" s="67">
        <f>'Cover sheet'!$D$10</f>
        <v>0</v>
      </c>
      <c r="Z30" s="67">
        <f>'Cover sheet'!$D$11</f>
        <v>0</v>
      </c>
      <c r="AA30" s="67" t="str">
        <f>'Cover sheet'!$D$12</f>
        <v/>
      </c>
      <c r="AB30" s="65"/>
      <c r="AC30" s="128"/>
      <c r="AD30" s="128"/>
      <c r="AE30" s="128"/>
      <c r="AF30" s="128"/>
      <c r="AG30" s="128"/>
      <c r="AH30" s="128"/>
    </row>
    <row r="31" spans="2:34" ht="15" customHeight="1" x14ac:dyDescent="0.25">
      <c r="B31" s="80">
        <f t="shared" si="4"/>
        <v>43800</v>
      </c>
      <c r="C31" s="63"/>
      <c r="D31" s="63"/>
      <c r="E31" s="63" t="str">
        <f t="shared" si="2"/>
        <v/>
      </c>
      <c r="F31" s="63"/>
      <c r="G31" s="63"/>
      <c r="H31"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1"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1"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1"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1" s="84"/>
      <c r="O31" s="84"/>
      <c r="P31" s="84" t="str">
        <f t="shared" si="3"/>
        <v/>
      </c>
      <c r="Q31" s="84"/>
      <c r="R31" s="64"/>
      <c r="S31"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1"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1"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1"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1"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1"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1" s="67">
        <f>'Cover sheet'!$D$10</f>
        <v>0</v>
      </c>
      <c r="Z31" s="67">
        <f>'Cover sheet'!$D$11</f>
        <v>0</v>
      </c>
      <c r="AA31" s="67" t="str">
        <f>'Cover sheet'!$D$12</f>
        <v/>
      </c>
      <c r="AB31" s="65"/>
      <c r="AC31" s="128"/>
      <c r="AD31" s="128"/>
      <c r="AE31" s="128"/>
      <c r="AF31" s="128"/>
      <c r="AG31" s="128"/>
      <c r="AH31" s="128"/>
    </row>
    <row r="32" spans="2:34" ht="15" customHeight="1" x14ac:dyDescent="0.25">
      <c r="B32" s="80">
        <f t="shared" si="4"/>
        <v>43831</v>
      </c>
      <c r="C32" s="63"/>
      <c r="D32" s="63"/>
      <c r="E32" s="63" t="str">
        <f t="shared" si="2"/>
        <v/>
      </c>
      <c r="F32" s="63"/>
      <c r="G32" s="63"/>
      <c r="H32"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2"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2"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2"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2" s="84"/>
      <c r="O32" s="84"/>
      <c r="P32" s="84" t="str">
        <f t="shared" si="3"/>
        <v/>
      </c>
      <c r="Q32" s="84"/>
      <c r="R32" s="64"/>
      <c r="S32"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2"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2"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2"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2"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2"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2" s="67">
        <f>'Cover sheet'!$D$10</f>
        <v>0</v>
      </c>
      <c r="Z32" s="67">
        <f>'Cover sheet'!$D$11</f>
        <v>0</v>
      </c>
      <c r="AA32" s="67" t="str">
        <f>'Cover sheet'!$D$12</f>
        <v/>
      </c>
      <c r="AB32" s="65"/>
      <c r="AC32" s="128"/>
      <c r="AD32" s="128"/>
      <c r="AE32" s="128"/>
      <c r="AF32" s="128"/>
      <c r="AG32" s="128"/>
      <c r="AH32" s="128"/>
    </row>
    <row r="33" spans="2:34" ht="15" customHeight="1" x14ac:dyDescent="0.25">
      <c r="B33" s="80">
        <f t="shared" si="4"/>
        <v>43862</v>
      </c>
      <c r="C33" s="63"/>
      <c r="D33" s="63"/>
      <c r="E33" s="63" t="str">
        <f t="shared" si="2"/>
        <v/>
      </c>
      <c r="F33" s="63"/>
      <c r="G33" s="63"/>
      <c r="H33"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3"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3"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3"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3" s="84"/>
      <c r="O33" s="84"/>
      <c r="P33" s="84" t="str">
        <f t="shared" si="3"/>
        <v/>
      </c>
      <c r="Q33" s="84"/>
      <c r="R33" s="64"/>
      <c r="S33"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3"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3"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3"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3"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3"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3" s="67">
        <f>'Cover sheet'!$D$10</f>
        <v>0</v>
      </c>
      <c r="Z33" s="67">
        <f>'Cover sheet'!$D$11</f>
        <v>0</v>
      </c>
      <c r="AA33" s="67" t="str">
        <f>'Cover sheet'!$D$12</f>
        <v/>
      </c>
      <c r="AB33" s="65"/>
      <c r="AC33" s="128"/>
      <c r="AD33" s="128"/>
      <c r="AE33" s="128"/>
      <c r="AF33" s="128"/>
      <c r="AG33" s="128"/>
      <c r="AH33" s="128"/>
    </row>
    <row r="34" spans="2:34" ht="15" customHeight="1" x14ac:dyDescent="0.25">
      <c r="B34" s="80">
        <f t="shared" si="4"/>
        <v>43891</v>
      </c>
      <c r="C34" s="63"/>
      <c r="D34" s="63"/>
      <c r="E34" s="63" t="str">
        <f t="shared" si="2"/>
        <v/>
      </c>
      <c r="F34" s="63"/>
      <c r="G34" s="63"/>
      <c r="H34"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4"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4"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4"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4" s="84"/>
      <c r="O34" s="84"/>
      <c r="P34" s="84" t="str">
        <f t="shared" si="3"/>
        <v/>
      </c>
      <c r="Q34" s="84"/>
      <c r="R34" s="64"/>
      <c r="S34"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4"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4"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4"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4"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4"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4" s="67">
        <f>'Cover sheet'!$D$10</f>
        <v>0</v>
      </c>
      <c r="Z34" s="67">
        <f>'Cover sheet'!$D$11</f>
        <v>0</v>
      </c>
      <c r="AA34" s="67" t="str">
        <f>'Cover sheet'!$D$12</f>
        <v/>
      </c>
      <c r="AB34" s="65"/>
      <c r="AC34" s="128"/>
      <c r="AD34" s="128"/>
      <c r="AE34" s="128"/>
      <c r="AF34" s="128"/>
      <c r="AG34" s="128"/>
      <c r="AH34" s="128"/>
    </row>
    <row r="35" spans="2:34" ht="15" customHeight="1" x14ac:dyDescent="0.25">
      <c r="B35" s="80">
        <f t="shared" si="4"/>
        <v>43922</v>
      </c>
      <c r="C35" s="63"/>
      <c r="D35" s="63"/>
      <c r="E35" s="63" t="str">
        <f t="shared" si="2"/>
        <v/>
      </c>
      <c r="F35" s="63"/>
      <c r="G35" s="63"/>
      <c r="H35"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5"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5"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5"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5" s="84"/>
      <c r="O35" s="84"/>
      <c r="P35" s="84" t="str">
        <f t="shared" si="3"/>
        <v/>
      </c>
      <c r="Q35" s="84"/>
      <c r="R35" s="64"/>
      <c r="S35"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5"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5"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5"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5"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5"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5" s="67">
        <f>'Cover sheet'!$D$10</f>
        <v>0</v>
      </c>
      <c r="Z35" s="67">
        <f>'Cover sheet'!$D$11</f>
        <v>0</v>
      </c>
      <c r="AA35" s="67" t="str">
        <f>'Cover sheet'!$D$12</f>
        <v/>
      </c>
      <c r="AB35" s="65"/>
      <c r="AC35" s="128"/>
      <c r="AD35" s="128"/>
      <c r="AE35" s="128"/>
      <c r="AF35" s="128"/>
      <c r="AG35" s="128"/>
      <c r="AH35" s="128"/>
    </row>
    <row r="36" spans="2:34" ht="15" customHeight="1" x14ac:dyDescent="0.25">
      <c r="B36" s="80">
        <f t="shared" si="4"/>
        <v>43952</v>
      </c>
      <c r="C36" s="63"/>
      <c r="D36" s="63"/>
      <c r="E36" s="63" t="str">
        <f t="shared" si="2"/>
        <v/>
      </c>
      <c r="F36" s="63"/>
      <c r="G36" s="63"/>
      <c r="H36"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6"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6"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6"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6" s="84"/>
      <c r="O36" s="84"/>
      <c r="P36" s="84" t="str">
        <f t="shared" si="3"/>
        <v/>
      </c>
      <c r="Q36" s="84"/>
      <c r="R36" s="64"/>
      <c r="S36"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6"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6"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6"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6"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6"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6" s="67">
        <f>'Cover sheet'!$D$10</f>
        <v>0</v>
      </c>
      <c r="Z36" s="67">
        <f>'Cover sheet'!$D$11</f>
        <v>0</v>
      </c>
      <c r="AA36" s="67" t="str">
        <f>'Cover sheet'!$D$12</f>
        <v/>
      </c>
      <c r="AB36" s="65"/>
      <c r="AC36" s="128"/>
      <c r="AD36" s="128"/>
      <c r="AE36" s="128"/>
      <c r="AF36" s="128"/>
      <c r="AG36" s="128"/>
      <c r="AH36" s="128"/>
    </row>
    <row r="37" spans="2:34" ht="15" customHeight="1" x14ac:dyDescent="0.25">
      <c r="B37" s="80">
        <f t="shared" si="4"/>
        <v>43983</v>
      </c>
      <c r="C37" s="63"/>
      <c r="D37" s="63"/>
      <c r="E37" s="63" t="str">
        <f t="shared" si="2"/>
        <v/>
      </c>
      <c r="F37" s="63"/>
      <c r="G37" s="63"/>
      <c r="H37"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7"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7"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7"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7" s="84"/>
      <c r="O37" s="84"/>
      <c r="P37" s="84" t="str">
        <f t="shared" si="3"/>
        <v/>
      </c>
      <c r="Q37" s="84"/>
      <c r="R37" s="64"/>
      <c r="S37"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7"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7"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7"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7"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7"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7" s="67">
        <f>'Cover sheet'!$D$10</f>
        <v>0</v>
      </c>
      <c r="Z37" s="67">
        <f>'Cover sheet'!$D$11</f>
        <v>0</v>
      </c>
      <c r="AA37" s="67" t="str">
        <f>'Cover sheet'!$D$12</f>
        <v/>
      </c>
      <c r="AB37" s="65"/>
      <c r="AC37" s="128"/>
      <c r="AD37" s="128"/>
      <c r="AE37" s="128"/>
      <c r="AF37" s="128"/>
      <c r="AG37" s="128"/>
      <c r="AH37" s="128"/>
    </row>
    <row r="38" spans="2:34" ht="15" customHeight="1" x14ac:dyDescent="0.25">
      <c r="B38" s="80">
        <f t="shared" si="4"/>
        <v>44013</v>
      </c>
      <c r="C38" s="63"/>
      <c r="D38" s="63"/>
      <c r="E38" s="63" t="str">
        <f t="shared" si="2"/>
        <v/>
      </c>
      <c r="F38" s="63"/>
      <c r="G38" s="63"/>
      <c r="H38"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8"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8"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8"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8" s="84"/>
      <c r="O38" s="84"/>
      <c r="P38" s="84" t="str">
        <f t="shared" si="3"/>
        <v/>
      </c>
      <c r="Q38" s="84"/>
      <c r="R38" s="64"/>
      <c r="S38"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8"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8"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8"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8"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8"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8" s="67">
        <f>'Cover sheet'!$D$10</f>
        <v>0</v>
      </c>
      <c r="Z38" s="67">
        <f>'Cover sheet'!$D$11</f>
        <v>0</v>
      </c>
      <c r="AA38" s="67" t="str">
        <f>'Cover sheet'!$D$12</f>
        <v/>
      </c>
      <c r="AB38" s="66"/>
      <c r="AC38" s="128"/>
      <c r="AD38" s="128"/>
      <c r="AE38" s="128"/>
      <c r="AF38" s="128"/>
      <c r="AG38" s="128"/>
      <c r="AH38" s="128"/>
    </row>
    <row r="39" spans="2:34" ht="15" customHeight="1" x14ac:dyDescent="0.25">
      <c r="B39" s="80">
        <f t="shared" si="4"/>
        <v>44044</v>
      </c>
      <c r="C39" s="63"/>
      <c r="D39" s="63"/>
      <c r="E39" s="63" t="str">
        <f t="shared" si="2"/>
        <v/>
      </c>
      <c r="F39" s="63"/>
      <c r="G39" s="63"/>
      <c r="H39"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39"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39"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39"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3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3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39" s="84"/>
      <c r="O39" s="84"/>
      <c r="P39" s="84" t="str">
        <f t="shared" si="3"/>
        <v/>
      </c>
      <c r="Q39" s="84"/>
      <c r="R39" s="64"/>
      <c r="S39"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39"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39"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39"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39"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39"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39" s="67">
        <f>'Cover sheet'!$D$10</f>
        <v>0</v>
      </c>
      <c r="Z39" s="67">
        <f>'Cover sheet'!$D$11</f>
        <v>0</v>
      </c>
      <c r="AA39" s="67" t="str">
        <f>'Cover sheet'!$D$12</f>
        <v/>
      </c>
      <c r="AB39" s="66"/>
      <c r="AC39" s="128"/>
      <c r="AD39" s="128"/>
      <c r="AE39" s="128"/>
      <c r="AF39" s="128"/>
      <c r="AG39" s="128"/>
      <c r="AH39" s="128"/>
    </row>
    <row r="40" spans="2:34" ht="15" customHeight="1" x14ac:dyDescent="0.25">
      <c r="B40" s="80">
        <f t="shared" si="4"/>
        <v>44075</v>
      </c>
      <c r="C40" s="63"/>
      <c r="D40" s="63"/>
      <c r="E40" s="63" t="str">
        <f t="shared" si="2"/>
        <v/>
      </c>
      <c r="F40" s="63"/>
      <c r="G40" s="63"/>
      <c r="H40"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0"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0"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0"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0" s="84"/>
      <c r="O40" s="84"/>
      <c r="P40" s="84" t="str">
        <f t="shared" si="3"/>
        <v/>
      </c>
      <c r="Q40" s="84"/>
      <c r="R40" s="64"/>
      <c r="S40"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0"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0"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0"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0"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0"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0" s="67">
        <f>'Cover sheet'!$D$10</f>
        <v>0</v>
      </c>
      <c r="Z40" s="67">
        <f>'Cover sheet'!$D$11</f>
        <v>0</v>
      </c>
      <c r="AA40" s="67" t="str">
        <f>'Cover sheet'!$D$12</f>
        <v/>
      </c>
      <c r="AB40" s="65"/>
      <c r="AC40" s="128"/>
      <c r="AD40" s="128"/>
      <c r="AE40" s="128"/>
      <c r="AF40" s="128"/>
      <c r="AG40" s="128"/>
      <c r="AH40" s="128"/>
    </row>
    <row r="41" spans="2:34" ht="15" customHeight="1" x14ac:dyDescent="0.25">
      <c r="B41" s="80">
        <f t="shared" si="4"/>
        <v>44105</v>
      </c>
      <c r="C41" s="63"/>
      <c r="D41" s="63"/>
      <c r="E41" s="63" t="str">
        <f t="shared" si="2"/>
        <v/>
      </c>
      <c r="F41" s="63"/>
      <c r="G41" s="63"/>
      <c r="H41"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1"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1"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1"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1" s="84"/>
      <c r="O41" s="84"/>
      <c r="P41" s="84" t="str">
        <f t="shared" si="3"/>
        <v/>
      </c>
      <c r="Q41" s="84"/>
      <c r="R41" s="64"/>
      <c r="S41"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1"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1"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1"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1"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1"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1" s="67">
        <f>'Cover sheet'!$D$10</f>
        <v>0</v>
      </c>
      <c r="Z41" s="67">
        <f>'Cover sheet'!$D$11</f>
        <v>0</v>
      </c>
      <c r="AA41" s="67" t="str">
        <f>'Cover sheet'!$D$12</f>
        <v/>
      </c>
      <c r="AB41" s="65"/>
      <c r="AC41" s="128"/>
      <c r="AD41" s="128"/>
      <c r="AE41" s="128"/>
      <c r="AF41" s="128"/>
      <c r="AG41" s="128"/>
      <c r="AH41" s="128"/>
    </row>
    <row r="42" spans="2:34" ht="15" customHeight="1" x14ac:dyDescent="0.25">
      <c r="B42" s="80">
        <f t="shared" si="4"/>
        <v>44136</v>
      </c>
      <c r="C42" s="63"/>
      <c r="D42" s="63"/>
      <c r="E42" s="63" t="str">
        <f t="shared" si="2"/>
        <v/>
      </c>
      <c r="F42" s="63"/>
      <c r="G42" s="63"/>
      <c r="H42"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2"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2"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2"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2" s="84"/>
      <c r="O42" s="84"/>
      <c r="P42" s="84" t="str">
        <f t="shared" si="3"/>
        <v/>
      </c>
      <c r="Q42" s="84"/>
      <c r="R42" s="64"/>
      <c r="S42"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2"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2"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2"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2"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2"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2" s="67">
        <f>'Cover sheet'!$D$10</f>
        <v>0</v>
      </c>
      <c r="Z42" s="67">
        <f>'Cover sheet'!$D$11</f>
        <v>0</v>
      </c>
      <c r="AA42" s="67" t="str">
        <f>'Cover sheet'!$D$12</f>
        <v/>
      </c>
      <c r="AB42" s="65"/>
      <c r="AC42" s="128"/>
      <c r="AD42" s="128"/>
      <c r="AE42" s="128"/>
      <c r="AF42" s="128"/>
      <c r="AG42" s="128"/>
      <c r="AH42" s="128"/>
    </row>
    <row r="43" spans="2:34" ht="15" customHeight="1" x14ac:dyDescent="0.25">
      <c r="B43" s="80">
        <f t="shared" si="4"/>
        <v>44166</v>
      </c>
      <c r="C43" s="63"/>
      <c r="D43" s="63"/>
      <c r="E43" s="63" t="str">
        <f t="shared" si="2"/>
        <v/>
      </c>
      <c r="F43" s="63"/>
      <c r="G43" s="63"/>
      <c r="H43"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3"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3"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3"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3" s="84"/>
      <c r="O43" s="84"/>
      <c r="P43" s="84" t="str">
        <f t="shared" si="3"/>
        <v/>
      </c>
      <c r="Q43" s="84"/>
      <c r="R43" s="64"/>
      <c r="S43"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3"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3"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3"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3"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3"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3" s="67">
        <f>'Cover sheet'!$D$10</f>
        <v>0</v>
      </c>
      <c r="Z43" s="67">
        <f>'Cover sheet'!$D$11</f>
        <v>0</v>
      </c>
      <c r="AA43" s="67" t="str">
        <f>'Cover sheet'!$D$12</f>
        <v/>
      </c>
      <c r="AB43" s="65"/>
      <c r="AC43" s="128"/>
      <c r="AD43" s="128"/>
      <c r="AE43" s="128"/>
      <c r="AF43" s="128"/>
      <c r="AG43" s="128"/>
      <c r="AH43" s="128"/>
    </row>
    <row r="44" spans="2:34" ht="15" customHeight="1" x14ac:dyDescent="0.25">
      <c r="B44" s="80">
        <f t="shared" si="4"/>
        <v>44197</v>
      </c>
      <c r="C44" s="63"/>
      <c r="D44" s="63"/>
      <c r="E44" s="63" t="str">
        <f t="shared" si="2"/>
        <v/>
      </c>
      <c r="F44" s="63"/>
      <c r="G44" s="63"/>
      <c r="H44"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4"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4"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4"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4" s="84"/>
      <c r="O44" s="84"/>
      <c r="P44" s="84" t="str">
        <f t="shared" si="3"/>
        <v/>
      </c>
      <c r="Q44" s="84"/>
      <c r="R44" s="64"/>
      <c r="S44"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4"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4"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4"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4"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4"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4" s="67">
        <f>'Cover sheet'!$D$10</f>
        <v>0</v>
      </c>
      <c r="Z44" s="67">
        <f>'Cover sheet'!$D$11</f>
        <v>0</v>
      </c>
      <c r="AA44" s="67" t="str">
        <f>'Cover sheet'!$D$12</f>
        <v/>
      </c>
      <c r="AB44" s="65"/>
      <c r="AC44" s="128"/>
      <c r="AD44" s="128"/>
      <c r="AE44" s="128"/>
      <c r="AF44" s="128"/>
      <c r="AG44" s="128"/>
      <c r="AH44" s="128"/>
    </row>
    <row r="45" spans="2:34" ht="15" customHeight="1" x14ac:dyDescent="0.25">
      <c r="B45" s="80">
        <f t="shared" si="4"/>
        <v>44228</v>
      </c>
      <c r="C45" s="63"/>
      <c r="D45" s="63"/>
      <c r="E45" s="63" t="str">
        <f t="shared" si="2"/>
        <v/>
      </c>
      <c r="F45" s="63"/>
      <c r="G45" s="63"/>
      <c r="H45"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5"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5"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5"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5" s="84"/>
      <c r="O45" s="84"/>
      <c r="P45" s="84" t="str">
        <f t="shared" si="3"/>
        <v/>
      </c>
      <c r="Q45" s="84"/>
      <c r="R45" s="64"/>
      <c r="S45"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5"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5"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5"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5"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5"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5" s="67">
        <f>'Cover sheet'!$D$10</f>
        <v>0</v>
      </c>
      <c r="Z45" s="67">
        <f>'Cover sheet'!$D$11</f>
        <v>0</v>
      </c>
      <c r="AA45" s="67" t="str">
        <f>'Cover sheet'!$D$12</f>
        <v/>
      </c>
      <c r="AB45" s="65"/>
      <c r="AC45" s="128"/>
      <c r="AD45" s="128"/>
      <c r="AE45" s="128"/>
      <c r="AF45" s="128"/>
      <c r="AG45" s="128"/>
      <c r="AH45" s="128"/>
    </row>
    <row r="46" spans="2:34" ht="15" customHeight="1" x14ac:dyDescent="0.25">
      <c r="B46" s="80">
        <f t="shared" si="4"/>
        <v>44256</v>
      </c>
      <c r="C46" s="63"/>
      <c r="D46" s="63"/>
      <c r="E46" s="63" t="str">
        <f t="shared" si="2"/>
        <v/>
      </c>
      <c r="F46" s="63"/>
      <c r="G46" s="63"/>
      <c r="H46"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6"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6"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6"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6" s="84"/>
      <c r="O46" s="84"/>
      <c r="P46" s="84" t="str">
        <f t="shared" si="3"/>
        <v/>
      </c>
      <c r="Q46" s="84"/>
      <c r="R46" s="64"/>
      <c r="S46"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6"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6"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6"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6"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6"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6" s="67">
        <f>'Cover sheet'!$D$10</f>
        <v>0</v>
      </c>
      <c r="Z46" s="67">
        <f>'Cover sheet'!$D$11</f>
        <v>0</v>
      </c>
      <c r="AA46" s="67" t="str">
        <f>'Cover sheet'!$D$12</f>
        <v/>
      </c>
      <c r="AB46" s="65"/>
      <c r="AC46" s="128"/>
      <c r="AD46" s="128"/>
      <c r="AE46" s="128"/>
      <c r="AF46" s="128"/>
      <c r="AG46" s="128"/>
      <c r="AH46" s="128"/>
    </row>
    <row r="47" spans="2:34" ht="15" customHeight="1" x14ac:dyDescent="0.25">
      <c r="B47" s="80">
        <f t="shared" si="4"/>
        <v>44287</v>
      </c>
      <c r="C47" s="63"/>
      <c r="D47" s="63"/>
      <c r="E47" s="63" t="str">
        <f t="shared" si="2"/>
        <v/>
      </c>
      <c r="F47" s="63"/>
      <c r="G47" s="63"/>
      <c r="H47"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7"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7"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7"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7" s="84"/>
      <c r="O47" s="84"/>
      <c r="P47" s="84" t="str">
        <f t="shared" si="3"/>
        <v/>
      </c>
      <c r="Q47" s="84"/>
      <c r="R47" s="64"/>
      <c r="S47"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7"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7"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7"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7"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7"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7" s="67">
        <f>'Cover sheet'!$D$10</f>
        <v>0</v>
      </c>
      <c r="Z47" s="67">
        <f>'Cover sheet'!$D$11</f>
        <v>0</v>
      </c>
      <c r="AA47" s="67" t="str">
        <f>'Cover sheet'!$D$12</f>
        <v/>
      </c>
      <c r="AB47" s="65"/>
      <c r="AC47" s="128"/>
      <c r="AD47" s="128"/>
      <c r="AE47" s="128"/>
      <c r="AF47" s="128"/>
      <c r="AG47" s="128"/>
      <c r="AH47" s="128"/>
    </row>
    <row r="48" spans="2:34" ht="15" customHeight="1" x14ac:dyDescent="0.25">
      <c r="B48" s="80">
        <f t="shared" si="4"/>
        <v>44317</v>
      </c>
      <c r="C48" s="63"/>
      <c r="D48" s="63"/>
      <c r="E48" s="63" t="str">
        <f t="shared" si="2"/>
        <v/>
      </c>
      <c r="F48" s="63"/>
      <c r="G48" s="63"/>
      <c r="H48"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8"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8"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8"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8" s="84"/>
      <c r="O48" s="84"/>
      <c r="P48" s="84" t="str">
        <f t="shared" si="3"/>
        <v/>
      </c>
      <c r="Q48" s="84"/>
      <c r="R48" s="64"/>
      <c r="S48"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8"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8"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8"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8"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8"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8" s="67">
        <f>'Cover sheet'!$D$10</f>
        <v>0</v>
      </c>
      <c r="Z48" s="67">
        <f>'Cover sheet'!$D$11</f>
        <v>0</v>
      </c>
      <c r="AA48" s="67" t="str">
        <f>'Cover sheet'!$D$12</f>
        <v/>
      </c>
      <c r="AB48" s="65"/>
      <c r="AC48" s="128"/>
      <c r="AD48" s="128"/>
      <c r="AE48" s="128"/>
      <c r="AF48" s="128"/>
      <c r="AG48" s="128"/>
      <c r="AH48" s="128"/>
    </row>
    <row r="49" spans="2:34" ht="15" customHeight="1" x14ac:dyDescent="0.25">
      <c r="B49" s="80">
        <f t="shared" si="4"/>
        <v>44348</v>
      </c>
      <c r="C49" s="63"/>
      <c r="D49" s="63"/>
      <c r="E49" s="63" t="str">
        <f t="shared" si="2"/>
        <v/>
      </c>
      <c r="F49" s="63"/>
      <c r="G49" s="63"/>
      <c r="H49"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49"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49"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49"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4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4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49" s="84"/>
      <c r="O49" s="84"/>
      <c r="P49" s="84" t="str">
        <f t="shared" si="3"/>
        <v/>
      </c>
      <c r="Q49" s="84"/>
      <c r="R49" s="64"/>
      <c r="S49"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49"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49"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49"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49"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49"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49" s="67">
        <f>'Cover sheet'!$D$10</f>
        <v>0</v>
      </c>
      <c r="Z49" s="67">
        <f>'Cover sheet'!$D$11</f>
        <v>0</v>
      </c>
      <c r="AA49" s="67" t="str">
        <f>'Cover sheet'!$D$12</f>
        <v/>
      </c>
      <c r="AB49" s="65"/>
      <c r="AC49" s="128"/>
      <c r="AD49" s="128"/>
      <c r="AE49" s="128"/>
      <c r="AF49" s="128"/>
      <c r="AG49" s="128"/>
      <c r="AH49" s="128"/>
    </row>
    <row r="50" spans="2:34" ht="15" customHeight="1" x14ac:dyDescent="0.25">
      <c r="B50" s="80">
        <f t="shared" si="4"/>
        <v>44378</v>
      </c>
      <c r="C50" s="63"/>
      <c r="D50" s="63"/>
      <c r="E50" s="63" t="str">
        <f t="shared" si="2"/>
        <v/>
      </c>
      <c r="F50" s="63"/>
      <c r="G50" s="63"/>
      <c r="H50"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0"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0"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0"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0" s="84"/>
      <c r="O50" s="84"/>
      <c r="P50" s="84" t="str">
        <f t="shared" si="3"/>
        <v/>
      </c>
      <c r="Q50" s="84"/>
      <c r="R50" s="64"/>
      <c r="S50"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0"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0"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0"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0"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0"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0" s="67">
        <f>'Cover sheet'!$D$10</f>
        <v>0</v>
      </c>
      <c r="Z50" s="67">
        <f>'Cover sheet'!$D$11</f>
        <v>0</v>
      </c>
      <c r="AA50" s="67" t="str">
        <f>'Cover sheet'!$D$12</f>
        <v/>
      </c>
      <c r="AB50" s="65"/>
      <c r="AC50" s="128"/>
      <c r="AD50" s="128"/>
      <c r="AE50" s="128"/>
      <c r="AF50" s="128"/>
      <c r="AG50" s="128"/>
      <c r="AH50" s="128"/>
    </row>
    <row r="51" spans="2:34" ht="15" customHeight="1" x14ac:dyDescent="0.25">
      <c r="B51" s="80">
        <f t="shared" si="4"/>
        <v>44409</v>
      </c>
      <c r="C51" s="63"/>
      <c r="D51" s="63"/>
      <c r="E51" s="63" t="str">
        <f t="shared" si="2"/>
        <v/>
      </c>
      <c r="F51" s="63"/>
      <c r="G51" s="63"/>
      <c r="H51"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1"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1"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1"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1" s="84"/>
      <c r="O51" s="84"/>
      <c r="P51" s="84" t="str">
        <f t="shared" si="3"/>
        <v/>
      </c>
      <c r="Q51" s="84"/>
      <c r="R51" s="64"/>
      <c r="S51"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1"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1"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1"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1"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1"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1" s="67">
        <f>'Cover sheet'!$D$10</f>
        <v>0</v>
      </c>
      <c r="Z51" s="67">
        <f>'Cover sheet'!$D$11</f>
        <v>0</v>
      </c>
      <c r="AA51" s="67" t="str">
        <f>'Cover sheet'!$D$12</f>
        <v/>
      </c>
      <c r="AB51" s="65"/>
      <c r="AC51" s="128"/>
      <c r="AD51" s="128"/>
      <c r="AE51" s="128"/>
      <c r="AF51" s="128"/>
      <c r="AG51" s="128"/>
      <c r="AH51" s="128"/>
    </row>
    <row r="52" spans="2:34" ht="15" customHeight="1" x14ac:dyDescent="0.25">
      <c r="B52" s="80">
        <f t="shared" si="4"/>
        <v>44440</v>
      </c>
      <c r="C52" s="63"/>
      <c r="D52" s="63"/>
      <c r="E52" s="63" t="str">
        <f t="shared" si="2"/>
        <v/>
      </c>
      <c r="F52" s="63"/>
      <c r="G52" s="63"/>
      <c r="H52"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2"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2"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2"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2" s="84"/>
      <c r="O52" s="84"/>
      <c r="P52" s="84" t="str">
        <f t="shared" si="3"/>
        <v/>
      </c>
      <c r="Q52" s="84"/>
      <c r="R52" s="64"/>
      <c r="S52"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2"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2"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2"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2"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2"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2" s="67">
        <f>'Cover sheet'!$D$10</f>
        <v>0</v>
      </c>
      <c r="Z52" s="67">
        <f>'Cover sheet'!$D$11</f>
        <v>0</v>
      </c>
      <c r="AA52" s="67" t="str">
        <f>'Cover sheet'!$D$12</f>
        <v/>
      </c>
      <c r="AC52" s="128"/>
      <c r="AD52" s="128"/>
      <c r="AE52" s="128"/>
      <c r="AF52" s="128"/>
      <c r="AG52" s="128"/>
      <c r="AH52" s="128"/>
    </row>
    <row r="53" spans="2:34" ht="15" customHeight="1" x14ac:dyDescent="0.25">
      <c r="B53" s="80">
        <f t="shared" si="4"/>
        <v>44470</v>
      </c>
      <c r="C53" s="63"/>
      <c r="D53" s="63"/>
      <c r="E53" s="63" t="str">
        <f t="shared" si="2"/>
        <v/>
      </c>
      <c r="F53" s="63"/>
      <c r="G53" s="63"/>
      <c r="H53"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3"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3"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3"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3" s="84"/>
      <c r="O53" s="84"/>
      <c r="P53" s="84" t="str">
        <f t="shared" si="3"/>
        <v/>
      </c>
      <c r="Q53" s="84"/>
      <c r="R53" s="64"/>
      <c r="S53"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3"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3"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3"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3"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3"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3" s="67">
        <f>'Cover sheet'!$D$10</f>
        <v>0</v>
      </c>
      <c r="Z53" s="67">
        <f>'Cover sheet'!$D$11</f>
        <v>0</v>
      </c>
      <c r="AA53" s="67" t="str">
        <f>'Cover sheet'!$D$12</f>
        <v/>
      </c>
      <c r="AC53" s="128"/>
      <c r="AD53" s="128"/>
      <c r="AE53" s="128"/>
      <c r="AF53" s="128"/>
      <c r="AG53" s="128"/>
      <c r="AH53" s="128"/>
    </row>
    <row r="54" spans="2:34" ht="15" customHeight="1" x14ac:dyDescent="0.25">
      <c r="B54" s="80">
        <f t="shared" si="4"/>
        <v>44501</v>
      </c>
      <c r="C54" s="63"/>
      <c r="D54" s="63"/>
      <c r="E54" s="63" t="str">
        <f t="shared" si="2"/>
        <v/>
      </c>
      <c r="F54" s="63"/>
      <c r="G54" s="63"/>
      <c r="H54"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4"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4"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4"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4" s="84"/>
      <c r="O54" s="84"/>
      <c r="P54" s="84" t="str">
        <f t="shared" si="3"/>
        <v/>
      </c>
      <c r="Q54" s="84"/>
      <c r="R54" s="64"/>
      <c r="S54"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4"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4"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4"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4"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4"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4" s="67">
        <f>'Cover sheet'!$D$10</f>
        <v>0</v>
      </c>
      <c r="Z54" s="67">
        <f>'Cover sheet'!$D$11</f>
        <v>0</v>
      </c>
      <c r="AA54" s="67" t="str">
        <f>'Cover sheet'!$D$12</f>
        <v/>
      </c>
      <c r="AC54" s="128"/>
      <c r="AD54" s="128"/>
      <c r="AE54" s="128"/>
      <c r="AF54" s="128"/>
      <c r="AG54" s="128"/>
      <c r="AH54" s="128"/>
    </row>
    <row r="55" spans="2:34" ht="15" customHeight="1" x14ac:dyDescent="0.25">
      <c r="B55" s="80">
        <f t="shared" si="4"/>
        <v>44531</v>
      </c>
      <c r="C55" s="63"/>
      <c r="D55" s="63"/>
      <c r="E55" s="63" t="str">
        <f t="shared" si="2"/>
        <v/>
      </c>
      <c r="F55" s="63"/>
      <c r="G55" s="63"/>
      <c r="H55"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5"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5"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5"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5" s="84"/>
      <c r="O55" s="84"/>
      <c r="P55" s="84" t="str">
        <f t="shared" si="3"/>
        <v/>
      </c>
      <c r="Q55" s="84"/>
      <c r="R55" s="64"/>
      <c r="S55"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5"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5"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5"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5"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5"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5" s="67">
        <f>'Cover sheet'!$D$10</f>
        <v>0</v>
      </c>
      <c r="Z55" s="67">
        <f>'Cover sheet'!$D$11</f>
        <v>0</v>
      </c>
      <c r="AA55" s="67" t="str">
        <f>'Cover sheet'!$D$12</f>
        <v/>
      </c>
      <c r="AC55" s="128"/>
      <c r="AD55" s="128"/>
      <c r="AE55" s="128"/>
      <c r="AF55" s="128"/>
      <c r="AG55" s="128"/>
      <c r="AH55" s="128"/>
    </row>
    <row r="56" spans="2:34" ht="15" customHeight="1" x14ac:dyDescent="0.25">
      <c r="B56" s="80">
        <f t="shared" si="4"/>
        <v>44562</v>
      </c>
      <c r="C56" s="63"/>
      <c r="D56" s="63"/>
      <c r="E56" s="63" t="str">
        <f t="shared" si="2"/>
        <v/>
      </c>
      <c r="F56" s="63"/>
      <c r="G56" s="63"/>
      <c r="H56"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6"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6"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6"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6" s="84"/>
      <c r="O56" s="84"/>
      <c r="P56" s="84" t="str">
        <f t="shared" si="3"/>
        <v/>
      </c>
      <c r="Q56" s="84"/>
      <c r="R56" s="64"/>
      <c r="S56"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6"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6"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6"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6"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6"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6" s="67">
        <f>'Cover sheet'!$D$10</f>
        <v>0</v>
      </c>
      <c r="Z56" s="67">
        <f>'Cover sheet'!$D$11</f>
        <v>0</v>
      </c>
      <c r="AA56" s="67" t="str">
        <f>'Cover sheet'!$D$12</f>
        <v/>
      </c>
      <c r="AC56" s="128"/>
      <c r="AD56" s="128"/>
      <c r="AE56" s="128"/>
      <c r="AF56" s="128"/>
      <c r="AG56" s="128"/>
      <c r="AH56" s="128"/>
    </row>
    <row r="57" spans="2:34" ht="15" customHeight="1" x14ac:dyDescent="0.25">
      <c r="B57" s="80">
        <f t="shared" si="4"/>
        <v>44593</v>
      </c>
      <c r="C57" s="63"/>
      <c r="D57" s="63"/>
      <c r="E57" s="63" t="str">
        <f t="shared" si="2"/>
        <v/>
      </c>
      <c r="F57" s="63"/>
      <c r="G57" s="63"/>
      <c r="H57"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7"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7"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7"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7" s="84"/>
      <c r="O57" s="84"/>
      <c r="P57" s="84" t="str">
        <f t="shared" si="3"/>
        <v/>
      </c>
      <c r="Q57" s="84"/>
      <c r="R57" s="64"/>
      <c r="S57"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7"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7"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7"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7"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7"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7" s="67">
        <f>'Cover sheet'!$D$10</f>
        <v>0</v>
      </c>
      <c r="Z57" s="67">
        <f>'Cover sheet'!$D$11</f>
        <v>0</v>
      </c>
      <c r="AA57" s="67" t="str">
        <f>'Cover sheet'!$D$12</f>
        <v/>
      </c>
      <c r="AC57" s="128"/>
      <c r="AD57" s="128"/>
      <c r="AE57" s="128"/>
      <c r="AF57" s="128"/>
      <c r="AG57" s="128"/>
      <c r="AH57" s="128"/>
    </row>
    <row r="58" spans="2:34" ht="15" customHeight="1" x14ac:dyDescent="0.25">
      <c r="B58" s="80">
        <f t="shared" si="4"/>
        <v>44621</v>
      </c>
      <c r="C58" s="63"/>
      <c r="D58" s="63"/>
      <c r="E58" s="63" t="str">
        <f t="shared" si="2"/>
        <v/>
      </c>
      <c r="F58" s="63"/>
      <c r="G58" s="63"/>
      <c r="H58"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8"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8"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8"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8" s="84"/>
      <c r="O58" s="84"/>
      <c r="P58" s="84" t="str">
        <f t="shared" si="3"/>
        <v/>
      </c>
      <c r="Q58" s="84"/>
      <c r="R58" s="64"/>
      <c r="S58"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8"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8"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8"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8"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8"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8" s="67">
        <f>'Cover sheet'!$D$10</f>
        <v>0</v>
      </c>
      <c r="Z58" s="67">
        <f>'Cover sheet'!$D$11</f>
        <v>0</v>
      </c>
      <c r="AA58" s="67" t="str">
        <f>'Cover sheet'!$D$12</f>
        <v/>
      </c>
      <c r="AC58" s="128"/>
      <c r="AD58" s="128"/>
      <c r="AE58" s="128"/>
      <c r="AF58" s="128"/>
      <c r="AG58" s="128"/>
      <c r="AH58" s="128"/>
    </row>
    <row r="59" spans="2:34" ht="15" customHeight="1" x14ac:dyDescent="0.25">
      <c r="B59" s="80">
        <f t="shared" si="4"/>
        <v>44652</v>
      </c>
      <c r="C59" s="63"/>
      <c r="D59" s="63"/>
      <c r="E59" s="63" t="str">
        <f t="shared" si="2"/>
        <v/>
      </c>
      <c r="F59" s="63"/>
      <c r="G59" s="63"/>
      <c r="H59"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59"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59"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59"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5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5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59" s="84"/>
      <c r="O59" s="84"/>
      <c r="P59" s="84" t="str">
        <f t="shared" si="3"/>
        <v/>
      </c>
      <c r="Q59" s="84"/>
      <c r="R59" s="64"/>
      <c r="S59"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59"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59"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59"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59"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59"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59" s="67">
        <f>'Cover sheet'!$D$10</f>
        <v>0</v>
      </c>
      <c r="Z59" s="67">
        <f>'Cover sheet'!$D$11</f>
        <v>0</v>
      </c>
      <c r="AA59" s="67" t="str">
        <f>'Cover sheet'!$D$12</f>
        <v/>
      </c>
      <c r="AC59" s="128"/>
      <c r="AD59" s="128"/>
      <c r="AE59" s="128"/>
      <c r="AF59" s="128"/>
      <c r="AG59" s="128"/>
      <c r="AH59" s="128"/>
    </row>
    <row r="60" spans="2:34" ht="15" customHeight="1" x14ac:dyDescent="0.25">
      <c r="B60" s="80">
        <f t="shared" si="4"/>
        <v>44682</v>
      </c>
      <c r="C60" s="63"/>
      <c r="D60" s="63"/>
      <c r="E60" s="63" t="str">
        <f t="shared" si="2"/>
        <v/>
      </c>
      <c r="F60" s="63"/>
      <c r="G60" s="63"/>
      <c r="H60"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0"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0"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0"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0" s="84"/>
      <c r="O60" s="84"/>
      <c r="P60" s="84" t="str">
        <f t="shared" si="3"/>
        <v/>
      </c>
      <c r="Q60" s="84"/>
      <c r="R60" s="64"/>
      <c r="S60"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0"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0"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0"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0"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0"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0" s="67">
        <f>'Cover sheet'!$D$10</f>
        <v>0</v>
      </c>
      <c r="Z60" s="67">
        <f>'Cover sheet'!$D$11</f>
        <v>0</v>
      </c>
      <c r="AA60" s="67" t="str">
        <f>'Cover sheet'!$D$12</f>
        <v/>
      </c>
      <c r="AC60" s="128"/>
      <c r="AD60" s="128"/>
      <c r="AE60" s="128"/>
      <c r="AF60" s="128"/>
      <c r="AG60" s="128"/>
      <c r="AH60" s="128"/>
    </row>
    <row r="61" spans="2:34" ht="15" customHeight="1" x14ac:dyDescent="0.25">
      <c r="B61" s="80">
        <f t="shared" si="4"/>
        <v>44713</v>
      </c>
      <c r="C61" s="63"/>
      <c r="D61" s="63"/>
      <c r="E61" s="63" t="str">
        <f t="shared" si="2"/>
        <v/>
      </c>
      <c r="F61" s="63"/>
      <c r="G61" s="63"/>
      <c r="H61"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1"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1"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1"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1" s="84"/>
      <c r="O61" s="84"/>
      <c r="P61" s="84" t="str">
        <f t="shared" si="3"/>
        <v/>
      </c>
      <c r="Q61" s="84"/>
      <c r="R61" s="64"/>
      <c r="S61"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1"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1"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1"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1"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1"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1" s="67">
        <f>'Cover sheet'!$D$10</f>
        <v>0</v>
      </c>
      <c r="Z61" s="67">
        <f>'Cover sheet'!$D$11</f>
        <v>0</v>
      </c>
      <c r="AA61" s="67" t="str">
        <f>'Cover sheet'!$D$12</f>
        <v/>
      </c>
      <c r="AC61" s="128"/>
      <c r="AD61" s="128"/>
      <c r="AE61" s="128"/>
      <c r="AF61" s="128"/>
      <c r="AG61" s="128"/>
      <c r="AH61" s="128"/>
    </row>
    <row r="62" spans="2:34" x14ac:dyDescent="0.25">
      <c r="B62" s="80">
        <f t="shared" si="4"/>
        <v>44743</v>
      </c>
      <c r="C62" s="63"/>
      <c r="D62" s="63"/>
      <c r="E62" s="63" t="str">
        <f t="shared" si="2"/>
        <v/>
      </c>
      <c r="F62" s="63"/>
      <c r="G62" s="63"/>
      <c r="H62"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2"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2"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2"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2" s="84"/>
      <c r="O62" s="84"/>
      <c r="P62" s="84" t="str">
        <f t="shared" si="3"/>
        <v/>
      </c>
      <c r="Q62" s="84"/>
      <c r="R62" s="64"/>
      <c r="S62"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2"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2"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2"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2"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2"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2" s="67">
        <f>'Cover sheet'!$D$10</f>
        <v>0</v>
      </c>
      <c r="Z62" s="77">
        <f>'Cover sheet'!$D$11</f>
        <v>0</v>
      </c>
      <c r="AA62" s="77" t="str">
        <f>'Cover sheet'!$D$12</f>
        <v/>
      </c>
      <c r="AC62" s="128"/>
      <c r="AD62" s="128"/>
      <c r="AE62" s="128"/>
      <c r="AF62" s="128"/>
      <c r="AG62" s="128"/>
      <c r="AH62" s="128"/>
    </row>
    <row r="63" spans="2:34" x14ac:dyDescent="0.25">
      <c r="B63" s="80">
        <f t="shared" si="4"/>
        <v>44774</v>
      </c>
      <c r="C63" s="63"/>
      <c r="D63" s="63"/>
      <c r="E63" s="63" t="str">
        <f t="shared" si="2"/>
        <v/>
      </c>
      <c r="F63" s="63"/>
      <c r="G63" s="63"/>
      <c r="H63"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3"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3"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3"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3" s="84"/>
      <c r="O63" s="84"/>
      <c r="P63" s="84" t="str">
        <f t="shared" si="3"/>
        <v/>
      </c>
      <c r="Q63" s="84"/>
      <c r="R63" s="64"/>
      <c r="S63"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3"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3"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3"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3"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3"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3" s="67">
        <f>'Cover sheet'!$D$10</f>
        <v>0</v>
      </c>
      <c r="Z63" s="77">
        <f>'Cover sheet'!$D$11</f>
        <v>0</v>
      </c>
      <c r="AA63" s="77" t="str">
        <f>'Cover sheet'!$D$12</f>
        <v/>
      </c>
      <c r="AC63" s="128"/>
      <c r="AD63" s="128"/>
      <c r="AE63" s="128"/>
      <c r="AF63" s="128"/>
      <c r="AG63" s="128"/>
      <c r="AH63" s="128"/>
    </row>
    <row r="64" spans="2:34" x14ac:dyDescent="0.25">
      <c r="B64" s="80">
        <f t="shared" si="4"/>
        <v>44805</v>
      </c>
      <c r="C64" s="63"/>
      <c r="D64" s="63"/>
      <c r="E64" s="63" t="str">
        <f t="shared" si="2"/>
        <v/>
      </c>
      <c r="F64" s="63"/>
      <c r="G64" s="63"/>
      <c r="H64"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4"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4"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4"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4"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4" s="84"/>
      <c r="O64" s="84"/>
      <c r="P64" s="84" t="str">
        <f t="shared" si="3"/>
        <v/>
      </c>
      <c r="Q64" s="84"/>
      <c r="R64" s="64"/>
      <c r="S64"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4"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4"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4"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4"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4"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4" s="67">
        <f>'Cover sheet'!$D$10</f>
        <v>0</v>
      </c>
      <c r="Z64" s="77">
        <f>'Cover sheet'!$D$11</f>
        <v>0</v>
      </c>
      <c r="AA64" s="77" t="str">
        <f>'Cover sheet'!$D$12</f>
        <v/>
      </c>
      <c r="AC64" s="128"/>
      <c r="AD64" s="128"/>
      <c r="AE64" s="128"/>
      <c r="AF64" s="128"/>
      <c r="AG64" s="128"/>
      <c r="AH64" s="128"/>
    </row>
    <row r="65" spans="2:34" x14ac:dyDescent="0.25">
      <c r="B65" s="80">
        <f t="shared" si="4"/>
        <v>44835</v>
      </c>
      <c r="C65" s="63"/>
      <c r="D65" s="63"/>
      <c r="E65" s="63" t="str">
        <f t="shared" si="2"/>
        <v/>
      </c>
      <c r="F65" s="63"/>
      <c r="G65" s="63"/>
      <c r="H65"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5"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5"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5"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5"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5" s="84"/>
      <c r="O65" s="84"/>
      <c r="P65" s="84" t="str">
        <f t="shared" si="3"/>
        <v/>
      </c>
      <c r="Q65" s="84"/>
      <c r="R65" s="64"/>
      <c r="S65"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5"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5"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5"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5"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5"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5" s="67">
        <f>'Cover sheet'!$D$10</f>
        <v>0</v>
      </c>
      <c r="Z65" s="77">
        <f>'Cover sheet'!$D$11</f>
        <v>0</v>
      </c>
      <c r="AA65" s="77" t="str">
        <f>'Cover sheet'!$D$12</f>
        <v/>
      </c>
      <c r="AC65" s="128"/>
      <c r="AD65" s="128"/>
      <c r="AE65" s="128"/>
      <c r="AF65" s="128"/>
      <c r="AG65" s="128"/>
      <c r="AH65" s="128"/>
    </row>
    <row r="66" spans="2:34" x14ac:dyDescent="0.25">
      <c r="B66" s="80">
        <f t="shared" si="4"/>
        <v>44866</v>
      </c>
      <c r="C66" s="63"/>
      <c r="D66" s="63"/>
      <c r="E66" s="63" t="str">
        <f t="shared" si="2"/>
        <v/>
      </c>
      <c r="F66" s="63"/>
      <c r="G66" s="63"/>
      <c r="H66"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6"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6"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6"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6"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6" s="84"/>
      <c r="O66" s="84"/>
      <c r="P66" s="84" t="str">
        <f t="shared" si="3"/>
        <v/>
      </c>
      <c r="Q66" s="84"/>
      <c r="R66" s="64"/>
      <c r="S66"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6"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6"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6"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6"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6"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6" s="67">
        <f>'Cover sheet'!$D$10</f>
        <v>0</v>
      </c>
      <c r="Z66" s="77">
        <f>'Cover sheet'!$D$11</f>
        <v>0</v>
      </c>
      <c r="AA66" s="77" t="str">
        <f>'Cover sheet'!$D$12</f>
        <v/>
      </c>
      <c r="AC66" s="128"/>
      <c r="AD66" s="128"/>
      <c r="AE66" s="128"/>
      <c r="AF66" s="128"/>
      <c r="AG66" s="128"/>
      <c r="AH66" s="128"/>
    </row>
    <row r="67" spans="2:34" x14ac:dyDescent="0.25">
      <c r="B67" s="80">
        <f t="shared" si="4"/>
        <v>44896</v>
      </c>
      <c r="C67" s="63"/>
      <c r="D67" s="63"/>
      <c r="E67" s="63" t="str">
        <f t="shared" si="2"/>
        <v/>
      </c>
      <c r="F67" s="63"/>
      <c r="G67" s="63"/>
      <c r="H67"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7"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7"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7"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7"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7" s="84"/>
      <c r="O67" s="84"/>
      <c r="P67" s="84" t="str">
        <f t="shared" si="3"/>
        <v/>
      </c>
      <c r="Q67" s="84"/>
      <c r="R67" s="64"/>
      <c r="S67"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7"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7"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7"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7"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7"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7" s="67">
        <f>'Cover sheet'!$D$10</f>
        <v>0</v>
      </c>
      <c r="Z67" s="77">
        <f>'Cover sheet'!$D$11</f>
        <v>0</v>
      </c>
      <c r="AA67" s="77" t="str">
        <f>'Cover sheet'!$D$12</f>
        <v/>
      </c>
      <c r="AC67" s="128"/>
      <c r="AD67" s="128"/>
      <c r="AE67" s="128"/>
      <c r="AF67" s="128"/>
      <c r="AG67" s="128"/>
      <c r="AH67" s="128"/>
    </row>
    <row r="68" spans="2:34" x14ac:dyDescent="0.25">
      <c r="B68" s="80">
        <f t="shared" si="4"/>
        <v>44927</v>
      </c>
      <c r="C68" s="63"/>
      <c r="D68" s="63"/>
      <c r="E68" s="63" t="str">
        <f t="shared" si="2"/>
        <v/>
      </c>
      <c r="F68" s="63"/>
      <c r="G68" s="63"/>
      <c r="H68"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8"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8"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8"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8"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8" s="84"/>
      <c r="O68" s="84"/>
      <c r="P68" s="84" t="str">
        <f t="shared" si="3"/>
        <v/>
      </c>
      <c r="Q68" s="84"/>
      <c r="R68" s="64"/>
      <c r="S68"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8"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8"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8"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8"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8"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8" s="67">
        <f>'Cover sheet'!$D$10</f>
        <v>0</v>
      </c>
      <c r="Z68" s="77">
        <f>'Cover sheet'!$D$11</f>
        <v>0</v>
      </c>
      <c r="AA68" s="77" t="str">
        <f>'Cover sheet'!$D$12</f>
        <v/>
      </c>
      <c r="AC68" s="128"/>
      <c r="AD68" s="128"/>
      <c r="AE68" s="128"/>
      <c r="AF68" s="128"/>
      <c r="AG68" s="128"/>
      <c r="AH68" s="128"/>
    </row>
    <row r="69" spans="2:34" x14ac:dyDescent="0.25">
      <c r="B69" s="80">
        <f t="shared" si="4"/>
        <v>44958</v>
      </c>
      <c r="C69" s="63"/>
      <c r="D69" s="63"/>
      <c r="E69" s="63" t="str">
        <f t="shared" si="2"/>
        <v/>
      </c>
      <c r="F69" s="63"/>
      <c r="G69" s="63"/>
      <c r="H69"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69"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69"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69"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6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69"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69" s="84"/>
      <c r="O69" s="84"/>
      <c r="P69" s="84" t="str">
        <f t="shared" si="3"/>
        <v/>
      </c>
      <c r="Q69" s="84"/>
      <c r="R69" s="64"/>
      <c r="S69"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69"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69"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69"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69"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69"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69" s="67">
        <f>'Cover sheet'!$D$10</f>
        <v>0</v>
      </c>
      <c r="Z69" s="77">
        <f>'Cover sheet'!$D$11</f>
        <v>0</v>
      </c>
      <c r="AA69" s="77" t="str">
        <f>'Cover sheet'!$D$12</f>
        <v/>
      </c>
      <c r="AC69" s="128"/>
      <c r="AD69" s="128"/>
      <c r="AE69" s="128"/>
      <c r="AF69" s="128"/>
      <c r="AG69" s="128"/>
      <c r="AH69" s="128"/>
    </row>
    <row r="70" spans="2:34" x14ac:dyDescent="0.25">
      <c r="B70" s="80">
        <f t="shared" si="4"/>
        <v>44986</v>
      </c>
      <c r="C70" s="63"/>
      <c r="D70" s="63"/>
      <c r="E70" s="63" t="str">
        <f t="shared" si="2"/>
        <v/>
      </c>
      <c r="F70" s="63"/>
      <c r="G70" s="63"/>
      <c r="H70"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70"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70"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70"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7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70"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70" s="84"/>
      <c r="O70" s="84"/>
      <c r="P70" s="84" t="str">
        <f t="shared" si="3"/>
        <v/>
      </c>
      <c r="Q70" s="84"/>
      <c r="R70" s="64"/>
      <c r="S70"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70"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70"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70"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70"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70"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70" s="67">
        <f>'Cover sheet'!$D$10</f>
        <v>0</v>
      </c>
      <c r="Z70" s="77">
        <f>'Cover sheet'!$D$11</f>
        <v>0</v>
      </c>
      <c r="AA70" s="77" t="str">
        <f>'Cover sheet'!$D$12</f>
        <v/>
      </c>
      <c r="AC70" s="128"/>
      <c r="AD70" s="128"/>
      <c r="AE70" s="128"/>
      <c r="AF70" s="128"/>
      <c r="AG70" s="128"/>
      <c r="AH70" s="128"/>
    </row>
    <row r="71" spans="2:34" x14ac:dyDescent="0.25">
      <c r="B71" s="80">
        <f t="shared" si="4"/>
        <v>45017</v>
      </c>
      <c r="C71" s="63"/>
      <c r="D71" s="63"/>
      <c r="E71" s="63" t="str">
        <f t="shared" si="2"/>
        <v/>
      </c>
      <c r="F71" s="63"/>
      <c r="G71" s="63"/>
      <c r="H71"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71"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71"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71"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7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71"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71" s="84"/>
      <c r="O71" s="84"/>
      <c r="P71" s="84" t="str">
        <f t="shared" si="3"/>
        <v/>
      </c>
      <c r="Q71" s="84"/>
      <c r="R71" s="64"/>
      <c r="S71"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71"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71"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71"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71"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71"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71" s="67">
        <f>'Cover sheet'!$D$10</f>
        <v>0</v>
      </c>
      <c r="Z71" s="77">
        <f>'Cover sheet'!$D$11</f>
        <v>0</v>
      </c>
      <c r="AA71" s="77" t="str">
        <f>'Cover sheet'!$D$12</f>
        <v/>
      </c>
      <c r="AC71" s="128"/>
      <c r="AD71" s="128"/>
      <c r="AE71" s="128"/>
      <c r="AF71" s="128"/>
      <c r="AG71" s="128"/>
      <c r="AH71" s="128"/>
    </row>
    <row r="72" spans="2:34" x14ac:dyDescent="0.25">
      <c r="B72" s="80">
        <f t="shared" si="4"/>
        <v>45047</v>
      </c>
      <c r="C72" s="63"/>
      <c r="D72" s="63"/>
      <c r="E72" s="63" t="str">
        <f t="shared" si="2"/>
        <v/>
      </c>
      <c r="F72" s="63"/>
      <c r="G72" s="63"/>
      <c r="H72"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72"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72"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72"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7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72"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72" s="84"/>
      <c r="O72" s="84"/>
      <c r="P72" s="84" t="str">
        <f t="shared" si="3"/>
        <v/>
      </c>
      <c r="Q72" s="84"/>
      <c r="R72" s="64"/>
      <c r="S72"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72"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72"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72"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72"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72"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72" s="67">
        <f>'Cover sheet'!$D$10</f>
        <v>0</v>
      </c>
      <c r="Z72" s="77">
        <f>'Cover sheet'!$D$11</f>
        <v>0</v>
      </c>
      <c r="AA72" s="77" t="str">
        <f>'Cover sheet'!$D$12</f>
        <v/>
      </c>
      <c r="AC72" s="128"/>
      <c r="AD72" s="128"/>
      <c r="AE72" s="128"/>
      <c r="AF72" s="128"/>
      <c r="AG72" s="128"/>
      <c r="AH72" s="128"/>
    </row>
    <row r="73" spans="2:34" x14ac:dyDescent="0.25">
      <c r="B73" s="80">
        <f t="shared" si="4"/>
        <v>45078</v>
      </c>
      <c r="C73" s="63"/>
      <c r="D73" s="63"/>
      <c r="E73" s="63" t="str">
        <f t="shared" si="2"/>
        <v/>
      </c>
      <c r="F73" s="63"/>
      <c r="G73" s="63"/>
      <c r="H73" s="78" t="str">
        <f>IF(AND(Table13[[#This Row],[1
Number of parents for whom a new application was submitted during the month]]="", Table13[[#This Row],[2
Number of parents for whom a renewal application was submitted during the month]]="",Table13[[#This Row],[3
Total: number of parents applying this month]]=""),"", IF(Table13[[#This Row],[1
Number of parents for whom a new application was submitted during the month]]="",0,Table13[[#This Row],[1
Number of parents for whom a new application was submitted during the month]]))</f>
        <v/>
      </c>
      <c r="I73" s="78" t="str">
        <f>IF(AND(Table13[[#This Row],[1
Number of parents for whom a new application was submitted during the month]]="", Table13[[#This Row],[2
Number of parents for whom a renewal application was submitted during the month]]="", Table13[[#This Row],[3
Total: number of parents applying this month]]=""),"",IF(Table13[[#This Row],[2
Number of parents for whom a renewal application was submitted during the month]]="",0,Table13[[#This Row],[2
Number of parents for whom a renewal application was submitted during the month]]))</f>
        <v/>
      </c>
      <c r="J73" s="78" t="str">
        <f>IF(AND(Table13[[#This Row],[1
Number of parents for whom a new application was submitted during the month]]="", Table13[[#This Row],[2
Number of parents for whom a renewal application was submitted during the month]]="",Table13[[#This Row],[3
Total: number of parents applying this month]]=""),"", MAX(Table13[[#This Row],[3
Total: number of parents applying this month]]-(Table13[[#This Row],[2
Number of parents for whom a renewal application was submitted during the month]]+Table13[[#This Row],[1
Number of parents for whom a new application was submitted during the month]]),0))</f>
        <v/>
      </c>
      <c r="K73" s="78" t="str">
        <f>IF(AND(Table13[[#This Row],[4
Number of parents of targeted children for whom an application was submitted during the month]]="", Table13[[#This Row],[5
Number of parents of other children for whom an application was submitted during the month]]="", Table13[[#This Row],[3
Total: number of parents applying this month]]=""),"",IF(Table13[[#This Row],[4
Number of parents of targeted children for whom an application was submitted during the month]]="",0,Table13[[#This Row],[4
Number of parents of targeted children for whom an application was submitted during the month]]))</f>
        <v/>
      </c>
      <c r="L7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month]]=""),"",IF(Table13[[#This Row],[5
Number of parents of other children for whom an application was submitted during the month]]="",0,Table13[[#This Row],[5
Number of parents of other children for whom an application was submitted during the month]]))</f>
        <v/>
      </c>
      <c r="M73" s="78" t="str">
        <f>IF(AND(Table13[[#This Row],[4
Number of parents of targeted children for whom an application was submitted during the month]]="",Table13[[#This Row],[5
Number of parents of other children for whom an application was submitted during the month]]="",Table13[[#This Row],[3
Total: number of parents applying this month]]=""),"",MAX(Table13[[#This Row],[3
Total: number of parents applying this month]]-(Table13[[#This Row],[4
Number of parents of targeted children for whom an application was submitted during the month]]+Table13[[#This Row],[5
Number of parents of other children for whom an application was submitted during the month]]),0))</f>
        <v/>
      </c>
      <c r="N73" s="84"/>
      <c r="O73" s="84"/>
      <c r="P73" s="84" t="str">
        <f t="shared" si="3"/>
        <v/>
      </c>
      <c r="Q73" s="84"/>
      <c r="R73" s="64"/>
      <c r="S73" s="63" t="str">
        <f>IF(AND(Table13[[#This Row],[6
Number of parents newly enrolled to date]]="", Table13[[#This Row],[7
Number of parents renewed to date]]="",Table13[[#This Row],[8
Total: Number of parents enrolled or renewed to date]]=""),"", IF(Table13[[#This Row],[6
Number of parents newly enrolled to date]]="",0,Table13[[#This Row],[6
Number of parents newly enrolled to date]]))</f>
        <v/>
      </c>
      <c r="T73" s="63" t="str">
        <f>IF(AND(Table13[[#This Row],[6
Number of parents newly enrolled to date]]="",Table13[[#This Row],[7
Number of parents renewed to date]]="", Table13[[#This Row],[8
Total: Number of parents enrolled or renewed to date]]=""),"", IF(Table13[[#This Row],[7
Number of parents renewed to date]]="",0,Table13[[#This Row],[7
Number of parents renewed to date]]))</f>
        <v/>
      </c>
      <c r="U73" s="63" t="str">
        <f>IF(AND(Table13[[#This Row],[6
Number of parents newly enrolled to date]]="",Table13[[#This Row],[7
Number of parents renewed to date]]="",Table13[[#This Row],[8
Total: Number of parents enrolled or renewed to date]]=""),"", MAX(Table13[[#This Row],[8
Total: Number of parents enrolled or renewed to date]]-(Table13[[#This Row],[6
Number of parents newly enrolled to date]]+Table13[[#This Row],[7
Number of parents renewed to date]]),0))</f>
        <v/>
      </c>
      <c r="V73" s="78" t="str">
        <f>IF(AND(Table13[[#This Row],[9
Number of parents of targeted children newly enrolled or renewed to date]]="",Table13[[#This Row],[10
Number of other parents newly enrolled and renewed to date]]="",Table13[[#This Row],[8
Total: Number of parents enrolled or renewed to date]]=""),"",IF(Table13[[#This Row],[9
Number of parents of targeted children newly enrolled or renewed to date]]="",0,Table13[[#This Row],[9
Number of parents of targeted children newly enrolled or renewed to date]]))</f>
        <v/>
      </c>
      <c r="W73" s="78" t="str">
        <f>IF(AND(Table13[[#This Row],[9
Number of parents of targeted children newly enrolled or renewed to date]]="",Table13[[#This Row],[10
Number of other parents newly enrolled and renewed to date]]="",Table13[[#This Row],[8
Total: Number of parents enrolled or renewed to date]]=""),"",IF(Table13[[#This Row],[10
Number of other parents newly enrolled and renewed to date]]="",0,Table13[[#This Row],[10
Number of other parents newly enrolled and renewed to date]]))</f>
        <v/>
      </c>
      <c r="X73" s="78" t="str">
        <f>IF(AND(Table13[[#This Row],[9
Number of parents of targeted children newly enrolled or renewed to date]]="",Table13[[#This Row],[10
Number of other parents newly enrolled and renewed to date]]="",Table13[[#This Row],[8
Total: Number of parents enrolled or renewed to date]]=""),"",MAX(Table13[[#This Row],[8
Total: Number of parents enrolled or renewed to date]]-(Table13[[#This Row],[9
Number of parents of targeted children newly enrolled or renewed to date]]+Table13[[#This Row],[10
Number of other parents newly enrolled and renewed to date]]),0))</f>
        <v/>
      </c>
      <c r="Y73" s="67">
        <f>'Cover sheet'!$D$10</f>
        <v>0</v>
      </c>
      <c r="Z73" s="77">
        <f>'Cover sheet'!$D$11</f>
        <v>0</v>
      </c>
      <c r="AA73" s="77" t="str">
        <f>'Cover sheet'!$D$12</f>
        <v/>
      </c>
      <c r="AC73" s="128"/>
      <c r="AD73" s="128"/>
      <c r="AE73" s="128"/>
      <c r="AF73" s="128"/>
      <c r="AG73" s="128"/>
      <c r="AH73" s="128"/>
    </row>
    <row r="74" spans="2:34" x14ac:dyDescent="0.25">
      <c r="Q74" s="85"/>
    </row>
    <row r="75" spans="2:34" x14ac:dyDescent="0.25">
      <c r="Q75" s="85"/>
    </row>
    <row r="76" spans="2:34" x14ac:dyDescent="0.25">
      <c r="Q76" s="85"/>
    </row>
    <row r="77" spans="2:34" x14ac:dyDescent="0.25">
      <c r="Q77" s="85"/>
    </row>
    <row r="78" spans="2:34" x14ac:dyDescent="0.25">
      <c r="Q78" s="85"/>
    </row>
    <row r="79" spans="2:34" x14ac:dyDescent="0.25">
      <c r="Q79" s="85"/>
    </row>
    <row r="80" spans="2:34" x14ac:dyDescent="0.25">
      <c r="Q80" s="85"/>
    </row>
    <row r="81" spans="17:17" x14ac:dyDescent="0.25">
      <c r="Q81" s="85"/>
    </row>
    <row r="82" spans="17:17" x14ac:dyDescent="0.25">
      <c r="Q82" s="85"/>
    </row>
    <row r="83" spans="17:17" x14ac:dyDescent="0.25">
      <c r="Q83" s="85"/>
    </row>
    <row r="84" spans="17:17" x14ac:dyDescent="0.25">
      <c r="Q84" s="85"/>
    </row>
    <row r="85" spans="17:17" x14ac:dyDescent="0.25">
      <c r="Q85" s="85"/>
    </row>
    <row r="86" spans="17:17" x14ac:dyDescent="0.25">
      <c r="Q86" s="85"/>
    </row>
    <row r="87" spans="17:17" x14ac:dyDescent="0.25">
      <c r="Q87" s="85"/>
    </row>
    <row r="88" spans="17:17" x14ac:dyDescent="0.25">
      <c r="Q88" s="85"/>
    </row>
    <row r="89" spans="17:17" x14ac:dyDescent="0.25">
      <c r="Q89" s="85"/>
    </row>
    <row r="90" spans="17:17" x14ac:dyDescent="0.25">
      <c r="Q90" s="85"/>
    </row>
    <row r="91" spans="17:17" x14ac:dyDescent="0.25">
      <c r="Q91" s="85"/>
    </row>
    <row r="92" spans="17:17" x14ac:dyDescent="0.25">
      <c r="Q92" s="85"/>
    </row>
    <row r="93" spans="17:17" x14ac:dyDescent="0.25">
      <c r="Q93" s="85"/>
    </row>
    <row r="94" spans="17:17" x14ac:dyDescent="0.25">
      <c r="Q94" s="85"/>
    </row>
    <row r="95" spans="17:17" x14ac:dyDescent="0.25">
      <c r="Q95" s="85"/>
    </row>
    <row r="96" spans="17:17" x14ac:dyDescent="0.25">
      <c r="Q96" s="85"/>
    </row>
    <row r="97" spans="17:17" x14ac:dyDescent="0.25">
      <c r="Q97" s="85"/>
    </row>
    <row r="98" spans="17:17" x14ac:dyDescent="0.25">
      <c r="Q98" s="85"/>
    </row>
    <row r="99" spans="17:17" x14ac:dyDescent="0.25">
      <c r="Q99" s="85"/>
    </row>
    <row r="100" spans="17:17" x14ac:dyDescent="0.25">
      <c r="Q100" s="85"/>
    </row>
    <row r="101" spans="17:17" x14ac:dyDescent="0.25">
      <c r="Q101" s="85"/>
    </row>
    <row r="102" spans="17:17" x14ac:dyDescent="0.25">
      <c r="Q102" s="85"/>
    </row>
    <row r="103" spans="17:17" x14ac:dyDescent="0.25">
      <c r="Q103" s="85"/>
    </row>
    <row r="104" spans="17:17" x14ac:dyDescent="0.25">
      <c r="Q104" s="85"/>
    </row>
    <row r="105" spans="17:17" x14ac:dyDescent="0.25">
      <c r="Q105" s="85"/>
    </row>
    <row r="106" spans="17:17" x14ac:dyDescent="0.25">
      <c r="Q106" s="85"/>
    </row>
    <row r="107" spans="17:17" x14ac:dyDescent="0.25">
      <c r="Q107" s="85"/>
    </row>
    <row r="108" spans="17:17" x14ac:dyDescent="0.25">
      <c r="Q108" s="85"/>
    </row>
    <row r="109" spans="17:17" x14ac:dyDescent="0.25">
      <c r="Q109" s="85"/>
    </row>
    <row r="110" spans="17:17" x14ac:dyDescent="0.25">
      <c r="Q110" s="85"/>
    </row>
    <row r="111" spans="17:17" x14ac:dyDescent="0.25">
      <c r="Q111" s="85"/>
    </row>
    <row r="112" spans="17:17" x14ac:dyDescent="0.25">
      <c r="Q112" s="85"/>
    </row>
    <row r="113" spans="17:17" x14ac:dyDescent="0.25">
      <c r="Q113" s="85"/>
    </row>
    <row r="114" spans="17:17" x14ac:dyDescent="0.25">
      <c r="Q114" s="85"/>
    </row>
    <row r="115" spans="17:17" x14ac:dyDescent="0.25">
      <c r="Q115" s="85"/>
    </row>
    <row r="116" spans="17:17" x14ac:dyDescent="0.25">
      <c r="Q116" s="85"/>
    </row>
    <row r="117" spans="17:17" x14ac:dyDescent="0.25">
      <c r="Q117" s="85"/>
    </row>
    <row r="118" spans="17:17" x14ac:dyDescent="0.25">
      <c r="Q118" s="85"/>
    </row>
    <row r="119" spans="17:17" x14ac:dyDescent="0.25">
      <c r="Q119" s="85"/>
    </row>
    <row r="120" spans="17:17" x14ac:dyDescent="0.25">
      <c r="Q120" s="85"/>
    </row>
    <row r="121" spans="17:17" x14ac:dyDescent="0.25">
      <c r="Q121" s="85"/>
    </row>
    <row r="122" spans="17:17" x14ac:dyDescent="0.25">
      <c r="Q122" s="85"/>
    </row>
    <row r="123" spans="17:17" x14ac:dyDescent="0.25">
      <c r="Q123" s="85"/>
    </row>
    <row r="124" spans="17:17" x14ac:dyDescent="0.25">
      <c r="Q124" s="85"/>
    </row>
    <row r="125" spans="17:17" x14ac:dyDescent="0.25">
      <c r="Q125" s="85"/>
    </row>
    <row r="126" spans="17:17" x14ac:dyDescent="0.25">
      <c r="Q126" s="85"/>
    </row>
    <row r="127" spans="17:17" x14ac:dyDescent="0.25">
      <c r="Q127" s="85"/>
    </row>
    <row r="128" spans="17:17" x14ac:dyDescent="0.25">
      <c r="Q128" s="85"/>
    </row>
    <row r="129" spans="17:17" x14ac:dyDescent="0.25">
      <c r="Q129" s="85"/>
    </row>
    <row r="130" spans="17:17" x14ac:dyDescent="0.25">
      <c r="Q130" s="85"/>
    </row>
    <row r="131" spans="17:17" x14ac:dyDescent="0.25">
      <c r="Q131" s="85"/>
    </row>
    <row r="132" spans="17:17" x14ac:dyDescent="0.25">
      <c r="Q132" s="85"/>
    </row>
    <row r="133" spans="17:17" x14ac:dyDescent="0.25">
      <c r="Q133" s="85"/>
    </row>
    <row r="134" spans="17:17" x14ac:dyDescent="0.25">
      <c r="Q134" s="85"/>
    </row>
    <row r="135" spans="17:17" x14ac:dyDescent="0.25">
      <c r="Q135" s="85"/>
    </row>
    <row r="136" spans="17:17" x14ac:dyDescent="0.25">
      <c r="Q136" s="85"/>
    </row>
    <row r="137" spans="17:17" x14ac:dyDescent="0.25">
      <c r="Q137" s="85"/>
    </row>
    <row r="138" spans="17:17" x14ac:dyDescent="0.25">
      <c r="Q138" s="85"/>
    </row>
    <row r="139" spans="17:17" x14ac:dyDescent="0.25">
      <c r="Q139" s="85"/>
    </row>
    <row r="140" spans="17:17" x14ac:dyDescent="0.25">
      <c r="Q140" s="85"/>
    </row>
    <row r="141" spans="17:17" x14ac:dyDescent="0.25">
      <c r="Q141" s="85"/>
    </row>
    <row r="142" spans="17:17" x14ac:dyDescent="0.25">
      <c r="Q142" s="85"/>
    </row>
    <row r="143" spans="17:17" x14ac:dyDescent="0.25">
      <c r="Q143" s="85"/>
    </row>
    <row r="144" spans="17:17" x14ac:dyDescent="0.25">
      <c r="Q144" s="85"/>
    </row>
    <row r="145" spans="17:17" x14ac:dyDescent="0.25">
      <c r="Q145" s="85"/>
    </row>
    <row r="146" spans="17:17" x14ac:dyDescent="0.25">
      <c r="Q146" s="85"/>
    </row>
    <row r="147" spans="17:17" x14ac:dyDescent="0.25">
      <c r="Q147" s="85"/>
    </row>
    <row r="148" spans="17:17" x14ac:dyDescent="0.25">
      <c r="Q148" s="85"/>
    </row>
    <row r="149" spans="17:17" x14ac:dyDescent="0.25">
      <c r="Q149" s="85"/>
    </row>
    <row r="150" spans="17:17" x14ac:dyDescent="0.25">
      <c r="Q150" s="85"/>
    </row>
    <row r="151" spans="17:17" x14ac:dyDescent="0.25">
      <c r="Q151" s="85"/>
    </row>
    <row r="152" spans="17:17" x14ac:dyDescent="0.25">
      <c r="Q152" s="85"/>
    </row>
    <row r="153" spans="17:17" x14ac:dyDescent="0.25">
      <c r="Q153" s="85"/>
    </row>
    <row r="154" spans="17:17" x14ac:dyDescent="0.25">
      <c r="Q154" s="85"/>
    </row>
    <row r="155" spans="17:17" x14ac:dyDescent="0.25">
      <c r="Q155" s="85"/>
    </row>
    <row r="156" spans="17:17" x14ac:dyDescent="0.25">
      <c r="Q156" s="85"/>
    </row>
    <row r="157" spans="17:17" x14ac:dyDescent="0.25">
      <c r="Q157" s="85"/>
    </row>
    <row r="158" spans="17:17" x14ac:dyDescent="0.25">
      <c r="Q158" s="85"/>
    </row>
    <row r="159" spans="17:17" x14ac:dyDescent="0.25">
      <c r="Q159" s="85"/>
    </row>
    <row r="160" spans="17:17" x14ac:dyDescent="0.25">
      <c r="Q160" s="85"/>
    </row>
    <row r="161" spans="17:17" x14ac:dyDescent="0.25">
      <c r="Q161" s="85"/>
    </row>
    <row r="162" spans="17:17" x14ac:dyDescent="0.25">
      <c r="Q162" s="85"/>
    </row>
    <row r="163" spans="17:17" x14ac:dyDescent="0.25">
      <c r="Q163" s="85"/>
    </row>
    <row r="164" spans="17:17" x14ac:dyDescent="0.25">
      <c r="Q164" s="85"/>
    </row>
    <row r="165" spans="17:17" x14ac:dyDescent="0.25">
      <c r="Q165" s="85"/>
    </row>
    <row r="166" spans="17:17" x14ac:dyDescent="0.25">
      <c r="Q166" s="85"/>
    </row>
    <row r="167" spans="17:17" x14ac:dyDescent="0.25">
      <c r="Q167" s="85"/>
    </row>
    <row r="168" spans="17:17" x14ac:dyDescent="0.25">
      <c r="Q168" s="85"/>
    </row>
    <row r="169" spans="17:17" x14ac:dyDescent="0.25">
      <c r="Q169" s="85"/>
    </row>
    <row r="170" spans="17:17" x14ac:dyDescent="0.25">
      <c r="Q170" s="85"/>
    </row>
    <row r="171" spans="17:17" x14ac:dyDescent="0.25">
      <c r="Q171" s="85"/>
    </row>
    <row r="172" spans="17:17" x14ac:dyDescent="0.25">
      <c r="Q172" s="85"/>
    </row>
    <row r="173" spans="17:17" x14ac:dyDescent="0.25">
      <c r="Q173" s="85"/>
    </row>
    <row r="174" spans="17:17" x14ac:dyDescent="0.25">
      <c r="Q174" s="85"/>
    </row>
    <row r="175" spans="17:17" x14ac:dyDescent="0.25">
      <c r="Q175" s="85"/>
    </row>
    <row r="176" spans="17:17" x14ac:dyDescent="0.25">
      <c r="Q176" s="85"/>
    </row>
    <row r="177" spans="17:17" x14ac:dyDescent="0.25">
      <c r="Q177" s="85"/>
    </row>
    <row r="178" spans="17:17" x14ac:dyDescent="0.25">
      <c r="Q178" s="85"/>
    </row>
    <row r="179" spans="17:17" x14ac:dyDescent="0.25">
      <c r="Q179" s="85"/>
    </row>
    <row r="180" spans="17:17" x14ac:dyDescent="0.25">
      <c r="Q180" s="85"/>
    </row>
    <row r="181" spans="17:17" x14ac:dyDescent="0.25">
      <c r="Q181" s="85"/>
    </row>
    <row r="182" spans="17:17" x14ac:dyDescent="0.25">
      <c r="Q182" s="85"/>
    </row>
    <row r="183" spans="17:17" x14ac:dyDescent="0.25">
      <c r="Q183" s="85"/>
    </row>
    <row r="184" spans="17:17" x14ac:dyDescent="0.25">
      <c r="Q184" s="85"/>
    </row>
    <row r="185" spans="17:17" x14ac:dyDescent="0.25">
      <c r="Q185" s="85"/>
    </row>
    <row r="186" spans="17:17" x14ac:dyDescent="0.25">
      <c r="Q186" s="85"/>
    </row>
    <row r="187" spans="17:17" x14ac:dyDescent="0.25">
      <c r="Q187" s="85"/>
    </row>
    <row r="188" spans="17:17" x14ac:dyDescent="0.25">
      <c r="Q188" s="85"/>
    </row>
    <row r="189" spans="17:17" x14ac:dyDescent="0.25">
      <c r="Q189" s="85"/>
    </row>
    <row r="190" spans="17:17" x14ac:dyDescent="0.25">
      <c r="Q190" s="85"/>
    </row>
    <row r="191" spans="17:17" x14ac:dyDescent="0.25">
      <c r="Q191" s="85"/>
    </row>
    <row r="192" spans="17:17" x14ac:dyDescent="0.25">
      <c r="Q192" s="85"/>
    </row>
    <row r="193" spans="17:17" x14ac:dyDescent="0.25">
      <c r="Q193" s="85"/>
    </row>
    <row r="194" spans="17:17" x14ac:dyDescent="0.25">
      <c r="Q194" s="85"/>
    </row>
    <row r="195" spans="17:17" x14ac:dyDescent="0.25">
      <c r="Q195" s="85"/>
    </row>
    <row r="196" spans="17:17" x14ac:dyDescent="0.25">
      <c r="Q196" s="85"/>
    </row>
    <row r="197" spans="17:17" x14ac:dyDescent="0.25">
      <c r="Q197" s="85"/>
    </row>
    <row r="198" spans="17:17" x14ac:dyDescent="0.25">
      <c r="Q198" s="85"/>
    </row>
    <row r="199" spans="17:17" x14ac:dyDescent="0.25">
      <c r="Q199" s="85"/>
    </row>
    <row r="200" spans="17:17" x14ac:dyDescent="0.25">
      <c r="Q200" s="85"/>
    </row>
    <row r="201" spans="17:17" x14ac:dyDescent="0.25">
      <c r="Q201" s="85"/>
    </row>
    <row r="202" spans="17:17" x14ac:dyDescent="0.25">
      <c r="Q202" s="85"/>
    </row>
    <row r="203" spans="17:17" x14ac:dyDescent="0.25">
      <c r="Q203" s="85"/>
    </row>
    <row r="204" spans="17:17" x14ac:dyDescent="0.25">
      <c r="Q204" s="85"/>
    </row>
    <row r="205" spans="17:17" x14ac:dyDescent="0.25">
      <c r="Q205" s="85"/>
    </row>
    <row r="206" spans="17:17" x14ac:dyDescent="0.25">
      <c r="Q206" s="85"/>
    </row>
    <row r="207" spans="17:17" x14ac:dyDescent="0.25">
      <c r="Q207" s="85"/>
    </row>
    <row r="208" spans="17:17" x14ac:dyDescent="0.25">
      <c r="Q208" s="85"/>
    </row>
    <row r="209" spans="17:17" x14ac:dyDescent="0.25">
      <c r="Q209" s="85"/>
    </row>
    <row r="210" spans="17:17" x14ac:dyDescent="0.25">
      <c r="Q210" s="85"/>
    </row>
    <row r="211" spans="17:17" x14ac:dyDescent="0.25">
      <c r="Q211" s="85"/>
    </row>
    <row r="212" spans="17:17" x14ac:dyDescent="0.25">
      <c r="Q212" s="85"/>
    </row>
    <row r="213" spans="17:17" x14ac:dyDescent="0.25">
      <c r="Q213" s="85"/>
    </row>
    <row r="214" spans="17:17" x14ac:dyDescent="0.25">
      <c r="Q214" s="85"/>
    </row>
    <row r="215" spans="17:17" x14ac:dyDescent="0.25">
      <c r="Q215" s="85"/>
    </row>
    <row r="216" spans="17:17" x14ac:dyDescent="0.25">
      <c r="Q216" s="85"/>
    </row>
    <row r="217" spans="17:17" x14ac:dyDescent="0.25">
      <c r="Q217" s="85"/>
    </row>
    <row r="218" spans="17:17" x14ac:dyDescent="0.25">
      <c r="Q218" s="85"/>
    </row>
    <row r="219" spans="17:17" x14ac:dyDescent="0.25">
      <c r="Q219" s="85"/>
    </row>
    <row r="220" spans="17:17" x14ac:dyDescent="0.25">
      <c r="Q220" s="85"/>
    </row>
    <row r="221" spans="17:17" x14ac:dyDescent="0.25">
      <c r="Q221" s="85"/>
    </row>
    <row r="222" spans="17:17" x14ac:dyDescent="0.25">
      <c r="Q222" s="85"/>
    </row>
    <row r="223" spans="17:17" x14ac:dyDescent="0.25">
      <c r="Q223" s="85"/>
    </row>
    <row r="224" spans="17:17" x14ac:dyDescent="0.25">
      <c r="Q224" s="85"/>
    </row>
    <row r="225" spans="17:17" x14ac:dyDescent="0.25">
      <c r="Q225" s="85"/>
    </row>
    <row r="226" spans="17:17" x14ac:dyDescent="0.25">
      <c r="Q226" s="85"/>
    </row>
    <row r="227" spans="17:17" x14ac:dyDescent="0.25">
      <c r="Q227" s="85"/>
    </row>
    <row r="228" spans="17:17" x14ac:dyDescent="0.25">
      <c r="Q228" s="85"/>
    </row>
    <row r="229" spans="17:17" x14ac:dyDescent="0.25">
      <c r="Q229" s="85"/>
    </row>
    <row r="230" spans="17:17" x14ac:dyDescent="0.25">
      <c r="Q230" s="85"/>
    </row>
    <row r="231" spans="17:17" x14ac:dyDescent="0.25">
      <c r="Q231" s="85"/>
    </row>
    <row r="232" spans="17:17" x14ac:dyDescent="0.25">
      <c r="Q232" s="85"/>
    </row>
    <row r="233" spans="17:17" x14ac:dyDescent="0.25">
      <c r="Q233" s="85"/>
    </row>
    <row r="234" spans="17:17" x14ac:dyDescent="0.25">
      <c r="Q234" s="85"/>
    </row>
    <row r="235" spans="17:17" x14ac:dyDescent="0.25">
      <c r="Q235" s="85"/>
    </row>
    <row r="236" spans="17:17" x14ac:dyDescent="0.25">
      <c r="Q236" s="85"/>
    </row>
    <row r="237" spans="17:17" x14ac:dyDescent="0.25">
      <c r="Q237" s="85"/>
    </row>
    <row r="238" spans="17:17" x14ac:dyDescent="0.25">
      <c r="Q238" s="85"/>
    </row>
    <row r="239" spans="17:17" x14ac:dyDescent="0.25">
      <c r="Q239" s="85"/>
    </row>
    <row r="240" spans="17:17" x14ac:dyDescent="0.25">
      <c r="Q240" s="85"/>
    </row>
    <row r="241" spans="17:17" x14ac:dyDescent="0.25">
      <c r="Q241" s="85"/>
    </row>
    <row r="242" spans="17:17" x14ac:dyDescent="0.25">
      <c r="Q242" s="85"/>
    </row>
    <row r="243" spans="17:17" x14ac:dyDescent="0.25">
      <c r="Q243" s="85"/>
    </row>
    <row r="244" spans="17:17" x14ac:dyDescent="0.25">
      <c r="Q244" s="85"/>
    </row>
    <row r="245" spans="17:17" x14ac:dyDescent="0.25">
      <c r="Q245" s="85"/>
    </row>
    <row r="246" spans="17:17" x14ac:dyDescent="0.25">
      <c r="Q246" s="85"/>
    </row>
    <row r="247" spans="17:17" x14ac:dyDescent="0.25">
      <c r="Q247" s="85"/>
    </row>
    <row r="248" spans="17:17" x14ac:dyDescent="0.25">
      <c r="Q248" s="85"/>
    </row>
    <row r="249" spans="17:17" x14ac:dyDescent="0.25">
      <c r="Q249" s="85"/>
    </row>
    <row r="250" spans="17:17" x14ac:dyDescent="0.25">
      <c r="Q250" s="85"/>
    </row>
    <row r="251" spans="17:17" x14ac:dyDescent="0.25">
      <c r="Q251" s="85"/>
    </row>
    <row r="252" spans="17:17" x14ac:dyDescent="0.25">
      <c r="Q252" s="85"/>
    </row>
    <row r="253" spans="17:17" x14ac:dyDescent="0.25">
      <c r="Q253" s="85"/>
    </row>
    <row r="254" spans="17:17" x14ac:dyDescent="0.25">
      <c r="Q254" s="85"/>
    </row>
    <row r="255" spans="17:17" x14ac:dyDescent="0.25">
      <c r="Q255" s="85"/>
    </row>
    <row r="256" spans="17:17" x14ac:dyDescent="0.25">
      <c r="Q256" s="85"/>
    </row>
    <row r="257" spans="17:17" x14ac:dyDescent="0.25">
      <c r="Q257" s="85"/>
    </row>
    <row r="258" spans="17:17" x14ac:dyDescent="0.25">
      <c r="Q258" s="85"/>
    </row>
    <row r="259" spans="17:17" x14ac:dyDescent="0.25">
      <c r="Q259" s="85"/>
    </row>
    <row r="260" spans="17:17" x14ac:dyDescent="0.25">
      <c r="Q260" s="85"/>
    </row>
    <row r="261" spans="17:17" x14ac:dyDescent="0.25">
      <c r="Q261" s="85"/>
    </row>
    <row r="262" spans="17:17" x14ac:dyDescent="0.25">
      <c r="Q262" s="85"/>
    </row>
    <row r="263" spans="17:17" x14ac:dyDescent="0.25">
      <c r="Q263" s="85"/>
    </row>
    <row r="264" spans="17:17" x14ac:dyDescent="0.25">
      <c r="Q264" s="85"/>
    </row>
    <row r="265" spans="17:17" x14ac:dyDescent="0.25">
      <c r="Q265" s="85"/>
    </row>
    <row r="266" spans="17:17" x14ac:dyDescent="0.25">
      <c r="Q266" s="85"/>
    </row>
    <row r="267" spans="17:17" x14ac:dyDescent="0.25">
      <c r="Q267" s="85"/>
    </row>
    <row r="268" spans="17:17" x14ac:dyDescent="0.25">
      <c r="Q268" s="85"/>
    </row>
    <row r="269" spans="17:17" x14ac:dyDescent="0.25">
      <c r="Q269" s="85"/>
    </row>
    <row r="270" spans="17:17" x14ac:dyDescent="0.25">
      <c r="Q270" s="85"/>
    </row>
    <row r="271" spans="17:17" x14ac:dyDescent="0.25">
      <c r="Q271" s="85"/>
    </row>
    <row r="272" spans="17:17" x14ac:dyDescent="0.25">
      <c r="Q272" s="85"/>
    </row>
    <row r="273" spans="17:17" x14ac:dyDescent="0.25">
      <c r="Q273" s="85"/>
    </row>
    <row r="274" spans="17:17" x14ac:dyDescent="0.25">
      <c r="Q274" s="85"/>
    </row>
    <row r="275" spans="17:17" x14ac:dyDescent="0.25">
      <c r="Q275" s="85"/>
    </row>
    <row r="276" spans="17:17" x14ac:dyDescent="0.25">
      <c r="Q276" s="85"/>
    </row>
    <row r="277" spans="17:17" x14ac:dyDescent="0.25">
      <c r="Q277" s="85"/>
    </row>
    <row r="278" spans="17:17" x14ac:dyDescent="0.25">
      <c r="Q278" s="85"/>
    </row>
    <row r="279" spans="17:17" x14ac:dyDescent="0.25">
      <c r="Q279" s="85"/>
    </row>
    <row r="280" spans="17:17" x14ac:dyDescent="0.25">
      <c r="Q280" s="85"/>
    </row>
    <row r="281" spans="17:17" x14ac:dyDescent="0.25">
      <c r="Q281" s="85"/>
    </row>
    <row r="282" spans="17:17" x14ac:dyDescent="0.25">
      <c r="Q282" s="85"/>
    </row>
    <row r="283" spans="17:17" x14ac:dyDescent="0.25">
      <c r="Q283" s="85"/>
    </row>
    <row r="284" spans="17:17" x14ac:dyDescent="0.25">
      <c r="Q284" s="85"/>
    </row>
    <row r="285" spans="17:17" x14ac:dyDescent="0.25">
      <c r="Q285" s="85"/>
    </row>
    <row r="286" spans="17:17" x14ac:dyDescent="0.25">
      <c r="Q286" s="85"/>
    </row>
    <row r="287" spans="17:17" x14ac:dyDescent="0.25">
      <c r="Q287" s="85"/>
    </row>
    <row r="288" spans="17:17" x14ac:dyDescent="0.25">
      <c r="Q288" s="85"/>
    </row>
    <row r="289" spans="17:17" x14ac:dyDescent="0.25">
      <c r="Q289" s="85"/>
    </row>
    <row r="290" spans="17:17" x14ac:dyDescent="0.25">
      <c r="Q290" s="85"/>
    </row>
    <row r="291" spans="17:17" x14ac:dyDescent="0.25">
      <c r="Q291" s="85"/>
    </row>
    <row r="292" spans="17:17" x14ac:dyDescent="0.25">
      <c r="Q292" s="85"/>
    </row>
    <row r="293" spans="17:17" x14ac:dyDescent="0.25">
      <c r="Q293" s="85"/>
    </row>
    <row r="294" spans="17:17" x14ac:dyDescent="0.25">
      <c r="Q294" s="85"/>
    </row>
    <row r="295" spans="17:17" x14ac:dyDescent="0.25">
      <c r="Q295" s="85"/>
    </row>
    <row r="296" spans="17:17" x14ac:dyDescent="0.25">
      <c r="Q296" s="85"/>
    </row>
    <row r="297" spans="17:17" x14ac:dyDescent="0.25">
      <c r="Q297" s="85"/>
    </row>
    <row r="298" spans="17:17" x14ac:dyDescent="0.25">
      <c r="Q298" s="85"/>
    </row>
    <row r="299" spans="17:17" x14ac:dyDescent="0.25">
      <c r="Q299" s="85"/>
    </row>
    <row r="300" spans="17:17" x14ac:dyDescent="0.25">
      <c r="Q300" s="85"/>
    </row>
    <row r="301" spans="17:17" x14ac:dyDescent="0.25">
      <c r="Q301" s="85"/>
    </row>
    <row r="302" spans="17:17" x14ac:dyDescent="0.25">
      <c r="Q302" s="85"/>
    </row>
    <row r="303" spans="17:17" x14ac:dyDescent="0.25">
      <c r="Q303" s="85"/>
    </row>
    <row r="304" spans="17:17" x14ac:dyDescent="0.25">
      <c r="Q304" s="85"/>
    </row>
    <row r="305" spans="17:17" x14ac:dyDescent="0.25">
      <c r="Q305" s="85"/>
    </row>
    <row r="306" spans="17:17" x14ac:dyDescent="0.25">
      <c r="Q306" s="85"/>
    </row>
    <row r="307" spans="17:17" x14ac:dyDescent="0.25">
      <c r="Q307" s="85"/>
    </row>
    <row r="308" spans="17:17" x14ac:dyDescent="0.25">
      <c r="Q308" s="85"/>
    </row>
    <row r="309" spans="17:17" x14ac:dyDescent="0.25">
      <c r="Q309" s="85"/>
    </row>
    <row r="310" spans="17:17" x14ac:dyDescent="0.25">
      <c r="Q310" s="85"/>
    </row>
    <row r="311" spans="17:17" x14ac:dyDescent="0.25">
      <c r="Q311" s="85"/>
    </row>
    <row r="312" spans="17:17" x14ac:dyDescent="0.25">
      <c r="Q312" s="85"/>
    </row>
    <row r="313" spans="17:17" x14ac:dyDescent="0.25">
      <c r="Q313" s="85"/>
    </row>
    <row r="314" spans="17:17" x14ac:dyDescent="0.25">
      <c r="Q314" s="85"/>
    </row>
    <row r="315" spans="17:17" x14ac:dyDescent="0.25">
      <c r="Q315" s="85"/>
    </row>
    <row r="316" spans="17:17" x14ac:dyDescent="0.25">
      <c r="Q316" s="85"/>
    </row>
    <row r="317" spans="17:17" x14ac:dyDescent="0.25">
      <c r="Q317" s="85"/>
    </row>
    <row r="318" spans="17:17" x14ac:dyDescent="0.25">
      <c r="Q318" s="85"/>
    </row>
    <row r="319" spans="17:17" x14ac:dyDescent="0.25">
      <c r="Q319" s="85"/>
    </row>
    <row r="320" spans="17:17" x14ac:dyDescent="0.25">
      <c r="Q320" s="85"/>
    </row>
    <row r="321" spans="17:17" x14ac:dyDescent="0.25">
      <c r="Q321" s="85"/>
    </row>
    <row r="322" spans="17:17" x14ac:dyDescent="0.25">
      <c r="Q322" s="85"/>
    </row>
    <row r="323" spans="17:17" x14ac:dyDescent="0.25">
      <c r="Q323" s="85"/>
    </row>
    <row r="324" spans="17:17" x14ac:dyDescent="0.25">
      <c r="Q324" s="85"/>
    </row>
    <row r="325" spans="17:17" x14ac:dyDescent="0.25">
      <c r="Q325" s="85"/>
    </row>
    <row r="326" spans="17:17" x14ac:dyDescent="0.25">
      <c r="Q326" s="85"/>
    </row>
    <row r="327" spans="17:17" x14ac:dyDescent="0.25">
      <c r="Q327" s="85"/>
    </row>
    <row r="328" spans="17:17" x14ac:dyDescent="0.25">
      <c r="Q328" s="85"/>
    </row>
    <row r="329" spans="17:17" x14ac:dyDescent="0.25">
      <c r="Q329" s="85"/>
    </row>
    <row r="330" spans="17:17" x14ac:dyDescent="0.25">
      <c r="Q330" s="85"/>
    </row>
    <row r="331" spans="17:17" x14ac:dyDescent="0.25">
      <c r="Q331" s="85"/>
    </row>
    <row r="332" spans="17:17" x14ac:dyDescent="0.25">
      <c r="Q332" s="85"/>
    </row>
    <row r="333" spans="17:17" x14ac:dyDescent="0.25">
      <c r="Q333" s="85"/>
    </row>
    <row r="334" spans="17:17" x14ac:dyDescent="0.25">
      <c r="Q334" s="85"/>
    </row>
    <row r="335" spans="17:17" x14ac:dyDescent="0.25">
      <c r="Q335" s="85"/>
    </row>
    <row r="336" spans="17:17" x14ac:dyDescent="0.25">
      <c r="Q336" s="85"/>
    </row>
    <row r="337" spans="17:17" x14ac:dyDescent="0.25">
      <c r="Q337" s="85"/>
    </row>
    <row r="338" spans="17:17" x14ac:dyDescent="0.25">
      <c r="Q338" s="85"/>
    </row>
    <row r="339" spans="17:17" x14ac:dyDescent="0.25">
      <c r="Q339" s="85"/>
    </row>
    <row r="340" spans="17:17" x14ac:dyDescent="0.25">
      <c r="Q340" s="85"/>
    </row>
    <row r="341" spans="17:17" x14ac:dyDescent="0.25">
      <c r="Q341" s="85"/>
    </row>
    <row r="342" spans="17:17" x14ac:dyDescent="0.25">
      <c r="Q342" s="85"/>
    </row>
    <row r="343" spans="17:17" x14ac:dyDescent="0.25">
      <c r="Q343" s="85"/>
    </row>
    <row r="344" spans="17:17" x14ac:dyDescent="0.25">
      <c r="Q344" s="85"/>
    </row>
    <row r="345" spans="17:17" x14ac:dyDescent="0.25">
      <c r="Q345" s="85"/>
    </row>
  </sheetData>
  <sheetProtection algorithmName="SHA-512" hashValue="2rzGIQ+lGelzt4xSXPGc+Jiuh21g+Kn2VygrDt3sxO+GKK8GVTbm04wJ8DSul8B3Slyi4kGkSK/0fjLDrXe1eQ==" saltValue="4sPtV0gtHb7fiuB3u7yTyQ==" spinCount="100000" sheet="1" objects="1" scenarios="1"/>
  <mergeCells count="5">
    <mergeCell ref="B2:AH2"/>
    <mergeCell ref="B4:AH6"/>
    <mergeCell ref="B8:AH10"/>
    <mergeCell ref="AC12:AH12"/>
    <mergeCell ref="AC26:AH73"/>
  </mergeCells>
  <conditionalFormatting sqref="P26:P73">
    <cfRule type="expression" dxfId="50" priority="6">
      <formula>P26&lt;P25</formula>
    </cfRule>
  </conditionalFormatting>
  <conditionalFormatting sqref="P26:P73">
    <cfRule type="expression" dxfId="49" priority="5">
      <formula>P26&lt;P25</formula>
    </cfRule>
  </conditionalFormatting>
  <conditionalFormatting sqref="N26:O73">
    <cfRule type="expression" dxfId="48" priority="4">
      <formula>N26&lt;N25</formula>
    </cfRule>
  </conditionalFormatting>
  <conditionalFormatting sqref="N26:O73">
    <cfRule type="expression" dxfId="47" priority="3">
      <formula>N26&lt;N25</formula>
    </cfRule>
  </conditionalFormatting>
  <conditionalFormatting sqref="Q26:R73">
    <cfRule type="expression" dxfId="46" priority="2">
      <formula>Q26&lt;Q25</formula>
    </cfRule>
  </conditionalFormatting>
  <conditionalFormatting sqref="Q26:R73">
    <cfRule type="expression" dxfId="45" priority="1">
      <formula>Q26&lt;Q25</formula>
    </cfRule>
  </conditionalFormatting>
  <dataValidations count="12">
    <dataValidation type="whole" errorStyle="warning" operator="greaterThanOrEqual" allowBlank="1" showErrorMessage="1" errorTitle="Data should be cumulative" error="Data in this column should be cumulative: the number in each row should be at least as large as the number in the previous row." sqref="P20:P25 S33:X73">
      <formula1>P19</formula1>
    </dataValidation>
    <dataValidation type="custom" errorStyle="warning" allowBlank="1" showErrorMessage="1" errorTitle="Data should be cumulative" error="The number of children newly enrolled to date should be cumulative; this means the number for each month should be at least as large as the number for the previous month." sqref="B8:AH10">
      <formula1>"sum('Data checks'!F3:F49)&lt;count('Data checks'!'Data checks'!F2:F49"</formula1>
    </dataValidation>
    <dataValidation type="custom" errorStyle="warning" allowBlank="1" showInputMessage="1" showErrorMessage="1" errorTitle="Addition error" error="The sum of parents in columns 1 and 2 should equal the number in column 3, unless columns 1 and 2 are blank. All numbers should be 0 or greater." sqref="C26:C73">
      <formula1>AND(C26&lt;=E26,C26&gt;=0)</formula1>
    </dataValidation>
    <dataValidation type="custom" errorStyle="warning" allowBlank="1" showInputMessage="1" showErrorMessage="1" errorTitle="Addition error" error="The sum of parents in columns 1 and 2 should equal the number  in column 3, unless columns 1 and 2 are blank. All numbers should be 0 or greater." sqref="D26:D73">
      <formula1>AND(D26+C26=E26,D26&lt;=E26, D26&gt;=0)</formula1>
    </dataValidation>
    <dataValidation type="custom" errorStyle="warning" allowBlank="1" showInputMessage="1" showErrorMessage="1" errorTitle="Addition Error" error="The sum of parents in columns 1 and 2 should equal the number  in column 3, unless columns 1 and 2 are blank. All numbers should be 0 or greater." sqref="E26:E73">
      <formula1>AND(E26=C26+D26,E26&gt;=C26,E26&gt;=D26)</formula1>
    </dataValidation>
    <dataValidation type="custom" errorStyle="warning" allowBlank="1" showInputMessage="1" showErrorMessage="1" errorTitle="Addition error" error="The sum of parents in columns 4 and 5 should equal the number  in column 3, unless columns 4 and 5 are blank. All numbers should be 0 or greater." sqref="F26:F73">
      <formula1>AND(F26&lt;=E26,F26&gt;=0)</formula1>
    </dataValidation>
    <dataValidation type="custom" errorStyle="warning" allowBlank="1" showInputMessage="1" showErrorMessage="1" errorTitle="Addition error" error="The sum of parents in columns 4 and 5 should equal the number in column 3, unless columns 4 and 5 are blank. All numbers should be 0 or greater." sqref="G26:G73">
      <formula1>AND(G26+F26=E26,G26&gt;=0)</formula1>
    </dataValidation>
    <dataValidation type="custom" errorStyle="warning" allowBlank="1" showInputMessage="1" showErrorMessage="1" errorTitle="Addition Error" error="The number in this row should be at least as large as the number in the previous row (should be cumulative)._x000a_The sum of the parents in columns 6 and 7 should equal the number in column 8._x000a_All numbers should be 0 or greater." sqref="N26:N73">
      <formula1>AND(N26&lt;=P26,N26&gt;=N25,N26&gt;=0)</formula1>
    </dataValidation>
    <dataValidation type="custom" errorStyle="warning" allowBlank="1" showInputMessage="1" showErrorMessage="1" errorTitle="Addition error" error="The number in this row should be at least as large as the number in the previous row (should be cumulative)._x000a_The sum of the parents in columns 6 and 7 should equal the number in column 8._x000a_All numbers should be 0 or greater." sqref="O26:O73">
      <formula1>AND(O26&lt;=P26,O26&gt;=O25,O26&gt;=0)</formula1>
    </dataValidation>
    <dataValidation type="custom" errorStyle="warning" operator="greaterThanOrEqual" allowBlank="1" showErrorMessage="1" errorTitle="Addition error" error="The number in this row should be at least as large as the number in the previous row (cumulative)._x000a_The sum of the parents in columns 6 and 7 should equal the number in column 8._x000a_All numbers should be 0 or greater." sqref="P26:P73">
      <formula1>AND(P26&gt;=P25,P26&gt;=N26,P26&gt;=O26,P26=N26+O26,P26&gt;=0)</formula1>
    </dataValidation>
    <dataValidation type="custom" errorStyle="warning" operator="greaterThanOrEqual" allowBlank="1" showErrorMessage="1" errorTitle="Addition error" error="The number in this row should be at least as large as the number in the previous row (should be cumulative)._x000a_The sum of the parents in columns 9 and 10 should equal the number in column 8._x000a_All numbers should be 0 or greater." sqref="Q26:Q73">
      <formula1>AND(Q26&gt;=Q25,Q26&lt;=P26,Q26&gt;=0)</formula1>
    </dataValidation>
    <dataValidation type="custom" errorStyle="warning" operator="greaterThanOrEqual" allowBlank="1" showErrorMessage="1" errorTitle="Addition error" error="The number in this row should be at least as large as the number in the previous row._x000a_The sum of the parents in columns 9 and 10 should equal the number in column 8._x000a_All numbers should be 0 or greater." sqref="R26:R73">
      <formula1>AND(R26&gt;=R25,R26+Q26=P26,R26&lt;=P26,R26&gt;=0)</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8" id="{3BEFA7F2-C534-4314-B250-2763B13B4D45}">
            <xm:f>$B14='Cover sheet'!$D$15</xm:f>
            <x14:dxf>
              <fill>
                <patternFill>
                  <bgColor theme="0" tint="-0.14996795556505021"/>
                </patternFill>
              </fill>
            </x14:dxf>
          </x14:cfRule>
          <xm:sqref>E14:E25 B26:B73 P20:P25 S26:X73</xm:sqref>
        </x14:conditionalFormatting>
        <x14:conditionalFormatting xmlns:xm="http://schemas.microsoft.com/office/excel/2006/main">
          <x14:cfRule type="expression" priority="7" id="{B8B3242D-8DA0-4C96-882E-54761F8721EC}">
            <xm:f>$B18='Cover sheet'!$D$15</xm:f>
            <x14:dxf>
              <fill>
                <patternFill>
                  <bgColor theme="0" tint="-0.14996795556505021"/>
                </patternFill>
              </fill>
            </x14:dxf>
          </x14:cfRule>
          <xm:sqref>C27:R73 C26:G26 H18:I26 J26:R26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showGridLines="0" showRowColHeaders="0" showZeros="0" zoomScale="80" zoomScaleNormal="80" workbookViewId="0">
      <selection activeCell="AA24" sqref="AA24"/>
    </sheetView>
  </sheetViews>
  <sheetFormatPr defaultColWidth="9.140625" defaultRowHeight="15" x14ac:dyDescent="0.25"/>
  <cols>
    <col min="1" max="1" width="2.7109375" style="83" customWidth="1"/>
    <col min="2" max="8" width="9.28515625" style="83" customWidth="1"/>
    <col min="9" max="9" width="4.7109375" style="83" customWidth="1"/>
    <col min="10" max="12" width="9.28515625" style="83" customWidth="1"/>
    <col min="13" max="13" width="8.7109375" style="83" customWidth="1"/>
    <col min="14" max="15" width="9.28515625" style="83" customWidth="1"/>
    <col min="16" max="16" width="3.140625" style="83" customWidth="1"/>
    <col min="17" max="24" width="9.28515625" style="83" customWidth="1"/>
    <col min="25" max="43" width="8.7109375" style="83" customWidth="1"/>
    <col min="44" max="51" width="4.7109375" style="83" customWidth="1"/>
    <col min="52" max="16384" width="9.140625" style="83"/>
  </cols>
  <sheetData/>
  <sheetProtection algorithmName="SHA-512" hashValue="mCLOHmpKch1fUBgfznxiukRl/p25K3s2kY0+0TfQAsfsZmIvcNqakpgSISkwbKKHh2hniTgtqz1aRllS6q//Rg==" saltValue="BkA3lpEqUvZrshQS1mrAy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F112"/>
  <sheetViews>
    <sheetView workbookViewId="0">
      <selection activeCell="E7" sqref="E7"/>
    </sheetView>
  </sheetViews>
  <sheetFormatPr defaultRowHeight="15" x14ac:dyDescent="0.25"/>
  <cols>
    <col min="1" max="1" width="37.7109375" customWidth="1"/>
  </cols>
  <sheetData>
    <row r="2" spans="1:6" x14ac:dyDescent="0.25">
      <c r="A2" s="43" t="s">
        <v>72</v>
      </c>
      <c r="F2" s="11"/>
    </row>
    <row r="3" spans="1:6" x14ac:dyDescent="0.25">
      <c r="A3" s="41" t="s">
        <v>112</v>
      </c>
      <c r="B3" s="42" t="e">
        <f>$C$3/$C$4</f>
        <v>#VALUE!</v>
      </c>
      <c r="C3" s="41">
        <f>MAX('C. Parent data'!$Q$26:$Q$73)</f>
        <v>0</v>
      </c>
      <c r="F3" s="11"/>
    </row>
    <row r="4" spans="1:6" x14ac:dyDescent="0.25">
      <c r="A4" t="s">
        <v>65</v>
      </c>
      <c r="B4" s="42" t="e">
        <f>IF($B$3&lt;1,1-$B$3,0)</f>
        <v>#VALUE!</v>
      </c>
      <c r="C4" t="str">
        <f>'Cover sheet'!$D$12</f>
        <v/>
      </c>
      <c r="F4" s="11"/>
    </row>
    <row r="5" spans="1:6" x14ac:dyDescent="0.25">
      <c r="F5" s="11"/>
    </row>
    <row r="6" spans="1:6" x14ac:dyDescent="0.25">
      <c r="A6" s="43" t="s">
        <v>71</v>
      </c>
      <c r="F6" s="11"/>
    </row>
    <row r="7" spans="1:6" x14ac:dyDescent="0.25">
      <c r="A7" t="s">
        <v>106</v>
      </c>
      <c r="F7" s="11"/>
    </row>
    <row r="8" spans="1:6" x14ac:dyDescent="0.25">
      <c r="A8" t="s">
        <v>107</v>
      </c>
      <c r="F8" s="11"/>
    </row>
    <row r="9" spans="1:6" x14ac:dyDescent="0.25">
      <c r="A9" t="s">
        <v>121</v>
      </c>
      <c r="F9" s="11"/>
    </row>
    <row r="10" spans="1:6" x14ac:dyDescent="0.25">
      <c r="F10" s="11"/>
    </row>
    <row r="11" spans="1:6" x14ac:dyDescent="0.25">
      <c r="A11" t="s">
        <v>108</v>
      </c>
      <c r="F11" s="11"/>
    </row>
    <row r="12" spans="1:6" x14ac:dyDescent="0.25">
      <c r="A12" t="s">
        <v>109</v>
      </c>
      <c r="F12" s="11"/>
    </row>
    <row r="13" spans="1:6" x14ac:dyDescent="0.25">
      <c r="A13" t="s">
        <v>122</v>
      </c>
      <c r="F13" s="11"/>
    </row>
    <row r="14" spans="1:6" x14ac:dyDescent="0.25">
      <c r="F14" s="11"/>
    </row>
    <row r="15" spans="1:6" x14ac:dyDescent="0.25">
      <c r="A15" s="43" t="s">
        <v>70</v>
      </c>
      <c r="F15" s="11"/>
    </row>
    <row r="16" spans="1:6" x14ac:dyDescent="0.25">
      <c r="A16" t="s">
        <v>110</v>
      </c>
      <c r="F16" s="11"/>
    </row>
    <row r="17" spans="1:6" x14ac:dyDescent="0.25">
      <c r="A17" t="s">
        <v>111</v>
      </c>
      <c r="F17" s="11"/>
    </row>
    <row r="18" spans="1:6" x14ac:dyDescent="0.25">
      <c r="A18" t="s">
        <v>123</v>
      </c>
      <c r="F18" s="11"/>
    </row>
    <row r="19" spans="1:6" x14ac:dyDescent="0.25">
      <c r="F19" s="11"/>
    </row>
    <row r="20" spans="1:6" x14ac:dyDescent="0.25">
      <c r="A20" t="s">
        <v>108</v>
      </c>
      <c r="F20" s="11"/>
    </row>
    <row r="21" spans="1:6" x14ac:dyDescent="0.25">
      <c r="A21" t="s">
        <v>109</v>
      </c>
      <c r="F21" s="11"/>
    </row>
    <row r="22" spans="1:6" x14ac:dyDescent="0.25">
      <c r="A22" t="s">
        <v>122</v>
      </c>
      <c r="F22" s="11"/>
    </row>
    <row r="23" spans="1:6" x14ac:dyDescent="0.25">
      <c r="F23" s="11"/>
    </row>
    <row r="24" spans="1:6" x14ac:dyDescent="0.25">
      <c r="F24" s="11"/>
    </row>
    <row r="25" spans="1:6" x14ac:dyDescent="0.25">
      <c r="F25" s="11"/>
    </row>
    <row r="26" spans="1:6" x14ac:dyDescent="0.25">
      <c r="F26" s="11"/>
    </row>
    <row r="27" spans="1:6" x14ac:dyDescent="0.25">
      <c r="F27" s="11"/>
    </row>
    <row r="28" spans="1:6" x14ac:dyDescent="0.25">
      <c r="F28" s="11"/>
    </row>
    <row r="29" spans="1:6" x14ac:dyDescent="0.25">
      <c r="F29" s="11"/>
    </row>
    <row r="30" spans="1:6" x14ac:dyDescent="0.25">
      <c r="F30" s="11"/>
    </row>
    <row r="31" spans="1:6" x14ac:dyDescent="0.25">
      <c r="F31" s="11"/>
    </row>
    <row r="32" spans="1:6" x14ac:dyDescent="0.25">
      <c r="F32" s="11"/>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row r="40" spans="6:6" x14ac:dyDescent="0.25">
      <c r="F40" s="11"/>
    </row>
    <row r="41" spans="6:6" x14ac:dyDescent="0.25">
      <c r="F41" s="11"/>
    </row>
    <row r="42" spans="6:6" x14ac:dyDescent="0.25">
      <c r="F42" s="11"/>
    </row>
    <row r="43" spans="6:6" x14ac:dyDescent="0.25">
      <c r="F43" s="11"/>
    </row>
    <row r="44" spans="6:6" x14ac:dyDescent="0.25">
      <c r="F44" s="11"/>
    </row>
    <row r="45" spans="6:6" x14ac:dyDescent="0.25">
      <c r="F45" s="11"/>
    </row>
    <row r="46" spans="6:6" x14ac:dyDescent="0.25">
      <c r="F46" s="11"/>
    </row>
    <row r="47" spans="6:6" x14ac:dyDescent="0.25">
      <c r="F47" s="11"/>
    </row>
    <row r="48" spans="6:6" x14ac:dyDescent="0.25">
      <c r="F48" s="11"/>
    </row>
    <row r="49" spans="6:6" x14ac:dyDescent="0.25">
      <c r="F49" s="11"/>
    </row>
    <row r="50" spans="6:6" x14ac:dyDescent="0.25">
      <c r="F50" s="11"/>
    </row>
    <row r="51" spans="6:6" x14ac:dyDescent="0.25">
      <c r="F51" s="11"/>
    </row>
    <row r="52" spans="6:6" x14ac:dyDescent="0.25">
      <c r="F52" s="11"/>
    </row>
    <row r="53" spans="6:6" x14ac:dyDescent="0.25">
      <c r="F53" s="11"/>
    </row>
    <row r="54" spans="6:6" x14ac:dyDescent="0.25">
      <c r="F54" s="11"/>
    </row>
    <row r="55" spans="6:6" x14ac:dyDescent="0.25">
      <c r="F55" s="11"/>
    </row>
    <row r="56" spans="6:6" x14ac:dyDescent="0.25">
      <c r="F56" s="11"/>
    </row>
    <row r="57" spans="6:6" x14ac:dyDescent="0.25">
      <c r="F57" s="11"/>
    </row>
    <row r="58" spans="6:6" x14ac:dyDescent="0.25">
      <c r="F58" s="11"/>
    </row>
    <row r="59" spans="6:6" x14ac:dyDescent="0.25">
      <c r="F59" s="11"/>
    </row>
    <row r="60" spans="6:6" x14ac:dyDescent="0.25">
      <c r="F60" s="11"/>
    </row>
    <row r="61" spans="6:6" x14ac:dyDescent="0.25">
      <c r="F61" s="11"/>
    </row>
    <row r="62" spans="6:6" x14ac:dyDescent="0.25">
      <c r="F62" s="11"/>
    </row>
    <row r="63" spans="6:6" x14ac:dyDescent="0.25">
      <c r="F63" s="11"/>
    </row>
    <row r="64" spans="6:6" x14ac:dyDescent="0.25">
      <c r="F64" s="11"/>
    </row>
    <row r="65" spans="6:6" x14ac:dyDescent="0.25">
      <c r="F65" s="11"/>
    </row>
    <row r="66" spans="6:6" x14ac:dyDescent="0.25">
      <c r="F66" s="11"/>
    </row>
    <row r="67" spans="6:6" x14ac:dyDescent="0.25">
      <c r="F67" s="11"/>
    </row>
    <row r="68" spans="6:6" x14ac:dyDescent="0.25">
      <c r="F68" s="11"/>
    </row>
    <row r="69" spans="6:6" x14ac:dyDescent="0.25">
      <c r="F69" s="11"/>
    </row>
    <row r="70" spans="6:6" x14ac:dyDescent="0.25">
      <c r="F70" s="11"/>
    </row>
    <row r="71" spans="6:6" x14ac:dyDescent="0.25">
      <c r="F71" s="11"/>
    </row>
    <row r="72" spans="6:6" x14ac:dyDescent="0.25">
      <c r="F72" s="11"/>
    </row>
    <row r="73" spans="6:6" x14ac:dyDescent="0.25">
      <c r="F73" s="11"/>
    </row>
    <row r="74" spans="6:6" x14ac:dyDescent="0.25">
      <c r="F74" s="11"/>
    </row>
    <row r="75" spans="6:6" x14ac:dyDescent="0.25">
      <c r="F75" s="11"/>
    </row>
    <row r="76" spans="6:6" x14ac:dyDescent="0.25">
      <c r="F76" s="11"/>
    </row>
    <row r="77" spans="6:6" x14ac:dyDescent="0.25">
      <c r="F77" s="11"/>
    </row>
    <row r="78" spans="6:6" x14ac:dyDescent="0.25">
      <c r="F78" s="11"/>
    </row>
    <row r="79" spans="6:6" x14ac:dyDescent="0.25">
      <c r="F79" s="11"/>
    </row>
    <row r="80" spans="6:6" x14ac:dyDescent="0.25">
      <c r="F80" s="11"/>
    </row>
    <row r="81" spans="6:6" x14ac:dyDescent="0.25">
      <c r="F81" s="11"/>
    </row>
    <row r="82" spans="6:6" x14ac:dyDescent="0.25">
      <c r="F82" s="11"/>
    </row>
    <row r="83" spans="6:6" x14ac:dyDescent="0.25">
      <c r="F83" s="11"/>
    </row>
    <row r="84" spans="6:6" x14ac:dyDescent="0.25">
      <c r="F84" s="11"/>
    </row>
    <row r="85" spans="6:6" x14ac:dyDescent="0.25">
      <c r="F85" s="11"/>
    </row>
    <row r="86" spans="6:6" x14ac:dyDescent="0.25">
      <c r="F86" s="11"/>
    </row>
    <row r="87" spans="6:6" x14ac:dyDescent="0.25">
      <c r="F87" s="11"/>
    </row>
    <row r="88" spans="6:6" x14ac:dyDescent="0.25">
      <c r="F88" s="11"/>
    </row>
    <row r="89" spans="6:6" x14ac:dyDescent="0.25">
      <c r="F89" s="11"/>
    </row>
    <row r="90" spans="6:6" x14ac:dyDescent="0.25">
      <c r="F90" s="11"/>
    </row>
    <row r="91" spans="6:6" x14ac:dyDescent="0.25">
      <c r="F91" s="11"/>
    </row>
    <row r="92" spans="6:6" x14ac:dyDescent="0.25">
      <c r="F92" s="11"/>
    </row>
    <row r="93" spans="6:6" x14ac:dyDescent="0.25">
      <c r="F93" s="11"/>
    </row>
    <row r="94" spans="6:6" x14ac:dyDescent="0.25">
      <c r="F94" s="11"/>
    </row>
    <row r="95" spans="6:6" x14ac:dyDescent="0.25">
      <c r="F95" s="11"/>
    </row>
    <row r="96" spans="6:6" x14ac:dyDescent="0.25">
      <c r="F96" s="11"/>
    </row>
    <row r="97" spans="6:6" x14ac:dyDescent="0.25">
      <c r="F97" s="11"/>
    </row>
    <row r="98" spans="6:6" x14ac:dyDescent="0.25">
      <c r="F98" s="11"/>
    </row>
    <row r="99" spans="6:6" x14ac:dyDescent="0.25">
      <c r="F99" s="11"/>
    </row>
    <row r="100" spans="6:6" x14ac:dyDescent="0.25">
      <c r="F100" s="11"/>
    </row>
    <row r="101" spans="6:6" x14ac:dyDescent="0.25">
      <c r="F101" s="11"/>
    </row>
    <row r="102" spans="6:6" x14ac:dyDescent="0.25">
      <c r="F102" s="11"/>
    </row>
    <row r="103" spans="6:6" x14ac:dyDescent="0.25">
      <c r="F103" s="11"/>
    </row>
    <row r="104" spans="6:6" x14ac:dyDescent="0.25">
      <c r="F104" s="11"/>
    </row>
    <row r="105" spans="6:6" x14ac:dyDescent="0.25">
      <c r="F105" s="11"/>
    </row>
    <row r="106" spans="6:6" x14ac:dyDescent="0.25">
      <c r="F106" s="11"/>
    </row>
    <row r="107" spans="6:6" x14ac:dyDescent="0.25">
      <c r="F107" s="11"/>
    </row>
    <row r="108" spans="6:6" x14ac:dyDescent="0.25">
      <c r="F108" s="11"/>
    </row>
    <row r="109" spans="6:6" x14ac:dyDescent="0.25">
      <c r="F109" s="11"/>
    </row>
    <row r="110" spans="6:6" x14ac:dyDescent="0.25">
      <c r="F110" s="11"/>
    </row>
    <row r="111" spans="6:6" x14ac:dyDescent="0.25">
      <c r="F111" s="11"/>
    </row>
    <row r="112" spans="6:6" x14ac:dyDescent="0.25">
      <c r="F112"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Cover sheet</vt:lpstr>
      <vt:lpstr>Dates</vt:lpstr>
      <vt:lpstr>A. Child data</vt:lpstr>
      <vt:lpstr>B. Child dashboard</vt:lpstr>
      <vt:lpstr>Child dash support</vt:lpstr>
      <vt:lpstr>C. Parent data</vt:lpstr>
      <vt:lpstr>D. Parent dashboard</vt:lpstr>
      <vt:lpstr>Parent dash support</vt:lpstr>
      <vt:lpstr>E. Main activities</vt:lpstr>
      <vt:lpstr>'Cover sheet'!Print_Area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Swinburn</dc:creator>
  <cp:lastModifiedBy>Annette Pearson</cp:lastModifiedBy>
  <cp:lastPrinted>2019-06-04T20:21:41Z</cp:lastPrinted>
  <dcterms:created xsi:type="dcterms:W3CDTF">2018-09-05T14:09:53Z</dcterms:created>
  <dcterms:modified xsi:type="dcterms:W3CDTF">2019-06-21T15:45:13Z</dcterms:modified>
</cp:coreProperties>
</file>